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gráficos!$A$7:$A$406</f>
              <numCache>
                <formatCode>General</formatCode>
                <ptCount val="40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</numCache>
            </numRef>
          </xVal>
          <yVal>
            <numRef>
              <f>gráficos!$B$7:$B$406</f>
              <numCache>
                <formatCode>General</formatCode>
                <ptCount val="40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0.9698</v>
      </c>
      <c r="E2" t="n">
        <v>103.11</v>
      </c>
      <c r="F2" t="n">
        <v>71.86</v>
      </c>
      <c r="G2" t="n">
        <v>5.83</v>
      </c>
      <c r="H2" t="n">
        <v>0.09</v>
      </c>
      <c r="I2" t="n">
        <v>739</v>
      </c>
      <c r="J2" t="n">
        <v>194.77</v>
      </c>
      <c r="K2" t="n">
        <v>54.38</v>
      </c>
      <c r="L2" t="n">
        <v>1</v>
      </c>
      <c r="M2" t="n">
        <v>737</v>
      </c>
      <c r="N2" t="n">
        <v>39.4</v>
      </c>
      <c r="O2" t="n">
        <v>24256.19</v>
      </c>
      <c r="P2" t="n">
        <v>1011.69</v>
      </c>
      <c r="Q2" t="n">
        <v>798.63</v>
      </c>
      <c r="R2" t="n">
        <v>1102.58</v>
      </c>
      <c r="S2" t="n">
        <v>102.58</v>
      </c>
      <c r="T2" t="n">
        <v>492316.07</v>
      </c>
      <c r="U2" t="n">
        <v>0.09</v>
      </c>
      <c r="V2" t="n">
        <v>0.52</v>
      </c>
      <c r="W2" t="n">
        <v>13.51</v>
      </c>
      <c r="X2" t="n">
        <v>29.59</v>
      </c>
      <c r="Y2" t="n">
        <v>1</v>
      </c>
      <c r="Z2" t="n">
        <v>10</v>
      </c>
      <c r="AA2" t="n">
        <v>2417.483354688833</v>
      </c>
      <c r="AB2" t="n">
        <v>3307.707377723949</v>
      </c>
      <c r="AC2" t="n">
        <v>2992.024427990313</v>
      </c>
      <c r="AD2" t="n">
        <v>2417483.354688833</v>
      </c>
      <c r="AE2" t="n">
        <v>3307707.377723949</v>
      </c>
      <c r="AF2" t="n">
        <v>1.305374930009311e-06</v>
      </c>
      <c r="AG2" t="n">
        <v>33.564453125</v>
      </c>
      <c r="AH2" t="n">
        <v>2992024.427990313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1.5289</v>
      </c>
      <c r="E3" t="n">
        <v>65.41</v>
      </c>
      <c r="F3" t="n">
        <v>52.47</v>
      </c>
      <c r="G3" t="n">
        <v>11.75</v>
      </c>
      <c r="H3" t="n">
        <v>0.18</v>
      </c>
      <c r="I3" t="n">
        <v>268</v>
      </c>
      <c r="J3" t="n">
        <v>196.32</v>
      </c>
      <c r="K3" t="n">
        <v>54.38</v>
      </c>
      <c r="L3" t="n">
        <v>2</v>
      </c>
      <c r="M3" t="n">
        <v>266</v>
      </c>
      <c r="N3" t="n">
        <v>39.95</v>
      </c>
      <c r="O3" t="n">
        <v>24447.22</v>
      </c>
      <c r="P3" t="n">
        <v>738.24</v>
      </c>
      <c r="Q3" t="n">
        <v>796.92</v>
      </c>
      <c r="R3" t="n">
        <v>453.09</v>
      </c>
      <c r="S3" t="n">
        <v>102.58</v>
      </c>
      <c r="T3" t="n">
        <v>169926.66</v>
      </c>
      <c r="U3" t="n">
        <v>0.23</v>
      </c>
      <c r="V3" t="n">
        <v>0.72</v>
      </c>
      <c r="W3" t="n">
        <v>12.72</v>
      </c>
      <c r="X3" t="n">
        <v>10.24</v>
      </c>
      <c r="Y3" t="n">
        <v>1</v>
      </c>
      <c r="Z3" t="n">
        <v>10</v>
      </c>
      <c r="AA3" t="n">
        <v>1201.376627144465</v>
      </c>
      <c r="AB3" t="n">
        <v>1643.776502255225</v>
      </c>
      <c r="AC3" t="n">
        <v>1486.896779934796</v>
      </c>
      <c r="AD3" t="n">
        <v>1201376.627144465</v>
      </c>
      <c r="AE3" t="n">
        <v>1643776.502255225</v>
      </c>
      <c r="AF3" t="n">
        <v>2.057937441215958e-06</v>
      </c>
      <c r="AG3" t="n">
        <v>21.29231770833333</v>
      </c>
      <c r="AH3" t="n">
        <v>1486896.779934796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1.7452</v>
      </c>
      <c r="E4" t="n">
        <v>57.3</v>
      </c>
      <c r="F4" t="n">
        <v>48.41</v>
      </c>
      <c r="G4" t="n">
        <v>17.71</v>
      </c>
      <c r="H4" t="n">
        <v>0.27</v>
      </c>
      <c r="I4" t="n">
        <v>164</v>
      </c>
      <c r="J4" t="n">
        <v>197.88</v>
      </c>
      <c r="K4" t="n">
        <v>54.38</v>
      </c>
      <c r="L4" t="n">
        <v>3</v>
      </c>
      <c r="M4" t="n">
        <v>162</v>
      </c>
      <c r="N4" t="n">
        <v>40.5</v>
      </c>
      <c r="O4" t="n">
        <v>24639</v>
      </c>
      <c r="P4" t="n">
        <v>679.65</v>
      </c>
      <c r="Q4" t="n">
        <v>796.99</v>
      </c>
      <c r="R4" t="n">
        <v>317.43</v>
      </c>
      <c r="S4" t="n">
        <v>102.58</v>
      </c>
      <c r="T4" t="n">
        <v>102617.47</v>
      </c>
      <c r="U4" t="n">
        <v>0.32</v>
      </c>
      <c r="V4" t="n">
        <v>0.78</v>
      </c>
      <c r="W4" t="n">
        <v>12.54</v>
      </c>
      <c r="X4" t="n">
        <v>6.18</v>
      </c>
      <c r="Y4" t="n">
        <v>1</v>
      </c>
      <c r="Z4" t="n">
        <v>10</v>
      </c>
      <c r="AA4" t="n">
        <v>990.4229183128455</v>
      </c>
      <c r="AB4" t="n">
        <v>1355.140331210997</v>
      </c>
      <c r="AC4" t="n">
        <v>1225.807639951619</v>
      </c>
      <c r="AD4" t="n">
        <v>990422.9183128455</v>
      </c>
      <c r="AE4" t="n">
        <v>1355140.331210997</v>
      </c>
      <c r="AF4" t="n">
        <v>2.349082623068932e-06</v>
      </c>
      <c r="AG4" t="n">
        <v>18.65234375</v>
      </c>
      <c r="AH4" t="n">
        <v>1225807.639951619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1.8579</v>
      </c>
      <c r="E5" t="n">
        <v>53.82</v>
      </c>
      <c r="F5" t="n">
        <v>46.68</v>
      </c>
      <c r="G5" t="n">
        <v>23.54</v>
      </c>
      <c r="H5" t="n">
        <v>0.36</v>
      </c>
      <c r="I5" t="n">
        <v>119</v>
      </c>
      <c r="J5" t="n">
        <v>199.44</v>
      </c>
      <c r="K5" t="n">
        <v>54.38</v>
      </c>
      <c r="L5" t="n">
        <v>4</v>
      </c>
      <c r="M5" t="n">
        <v>117</v>
      </c>
      <c r="N5" t="n">
        <v>41.06</v>
      </c>
      <c r="O5" t="n">
        <v>24831.54</v>
      </c>
      <c r="P5" t="n">
        <v>653.87</v>
      </c>
      <c r="Q5" t="n">
        <v>796.73</v>
      </c>
      <c r="R5" t="n">
        <v>259.71</v>
      </c>
      <c r="S5" t="n">
        <v>102.58</v>
      </c>
      <c r="T5" t="n">
        <v>73984.2</v>
      </c>
      <c r="U5" t="n">
        <v>0.39</v>
      </c>
      <c r="V5" t="n">
        <v>0.8100000000000001</v>
      </c>
      <c r="W5" t="n">
        <v>12.48</v>
      </c>
      <c r="X5" t="n">
        <v>4.46</v>
      </c>
      <c r="Y5" t="n">
        <v>1</v>
      </c>
      <c r="Z5" t="n">
        <v>10</v>
      </c>
      <c r="AA5" t="n">
        <v>902.6118857070026</v>
      </c>
      <c r="AB5" t="n">
        <v>1234.993402450334</v>
      </c>
      <c r="AC5" t="n">
        <v>1117.1273654446</v>
      </c>
      <c r="AD5" t="n">
        <v>902611.8857070026</v>
      </c>
      <c r="AE5" t="n">
        <v>1234993.402450334</v>
      </c>
      <c r="AF5" t="n">
        <v>2.500779627205919e-06</v>
      </c>
      <c r="AG5" t="n">
        <v>17.51953125</v>
      </c>
      <c r="AH5" t="n">
        <v>1117127.3654446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1.931</v>
      </c>
      <c r="E6" t="n">
        <v>51.79</v>
      </c>
      <c r="F6" t="n">
        <v>45.65</v>
      </c>
      <c r="G6" t="n">
        <v>29.45</v>
      </c>
      <c r="H6" t="n">
        <v>0.44</v>
      </c>
      <c r="I6" t="n">
        <v>93</v>
      </c>
      <c r="J6" t="n">
        <v>201.01</v>
      </c>
      <c r="K6" t="n">
        <v>54.38</v>
      </c>
      <c r="L6" t="n">
        <v>5</v>
      </c>
      <c r="M6" t="n">
        <v>91</v>
      </c>
      <c r="N6" t="n">
        <v>41.63</v>
      </c>
      <c r="O6" t="n">
        <v>25024.84</v>
      </c>
      <c r="P6" t="n">
        <v>637.9299999999999</v>
      </c>
      <c r="Q6" t="n">
        <v>796.58</v>
      </c>
      <c r="R6" t="n">
        <v>226.2</v>
      </c>
      <c r="S6" t="n">
        <v>102.58</v>
      </c>
      <c r="T6" t="n">
        <v>57358.47</v>
      </c>
      <c r="U6" t="n">
        <v>0.45</v>
      </c>
      <c r="V6" t="n">
        <v>0.82</v>
      </c>
      <c r="W6" t="n">
        <v>12.42</v>
      </c>
      <c r="X6" t="n">
        <v>3.43</v>
      </c>
      <c r="Y6" t="n">
        <v>1</v>
      </c>
      <c r="Z6" t="n">
        <v>10</v>
      </c>
      <c r="AA6" t="n">
        <v>853.3608773319747</v>
      </c>
      <c r="AB6" t="n">
        <v>1167.605999990481</v>
      </c>
      <c r="AC6" t="n">
        <v>1056.171322096702</v>
      </c>
      <c r="AD6" t="n">
        <v>853360.8773319747</v>
      </c>
      <c r="AE6" t="n">
        <v>1167605.99999048</v>
      </c>
      <c r="AF6" t="n">
        <v>2.599174046038338e-06</v>
      </c>
      <c r="AG6" t="n">
        <v>16.85872395833333</v>
      </c>
      <c r="AH6" t="n">
        <v>1056171.322096702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1.9796</v>
      </c>
      <c r="E7" t="n">
        <v>50.51</v>
      </c>
      <c r="F7" t="n">
        <v>45.04</v>
      </c>
      <c r="G7" t="n">
        <v>35.56</v>
      </c>
      <c r="H7" t="n">
        <v>0.53</v>
      </c>
      <c r="I7" t="n">
        <v>76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627.6</v>
      </c>
      <c r="Q7" t="n">
        <v>796.5</v>
      </c>
      <c r="R7" t="n">
        <v>205.31</v>
      </c>
      <c r="S7" t="n">
        <v>102.58</v>
      </c>
      <c r="T7" t="n">
        <v>46994.8</v>
      </c>
      <c r="U7" t="n">
        <v>0.5</v>
      </c>
      <c r="V7" t="n">
        <v>0.84</v>
      </c>
      <c r="W7" t="n">
        <v>12.4</v>
      </c>
      <c r="X7" t="n">
        <v>2.82</v>
      </c>
      <c r="Y7" t="n">
        <v>1</v>
      </c>
      <c r="Z7" t="n">
        <v>10</v>
      </c>
      <c r="AA7" t="n">
        <v>819.9559397104657</v>
      </c>
      <c r="AB7" t="n">
        <v>1121.899890614894</v>
      </c>
      <c r="AC7" t="n">
        <v>1014.827339650994</v>
      </c>
      <c r="AD7" t="n">
        <v>819955.9397104657</v>
      </c>
      <c r="AE7" t="n">
        <v>1121899.890614894</v>
      </c>
      <c r="AF7" t="n">
        <v>2.664590855275761e-06</v>
      </c>
      <c r="AG7" t="n">
        <v>16.44205729166667</v>
      </c>
      <c r="AH7" t="n">
        <v>1014827.339650994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2.014</v>
      </c>
      <c r="E8" t="n">
        <v>49.65</v>
      </c>
      <c r="F8" t="n">
        <v>44.61</v>
      </c>
      <c r="G8" t="n">
        <v>41.18</v>
      </c>
      <c r="H8" t="n">
        <v>0.61</v>
      </c>
      <c r="I8" t="n">
        <v>65</v>
      </c>
      <c r="J8" t="n">
        <v>204.16</v>
      </c>
      <c r="K8" t="n">
        <v>54.38</v>
      </c>
      <c r="L8" t="n">
        <v>7</v>
      </c>
      <c r="M8" t="n">
        <v>63</v>
      </c>
      <c r="N8" t="n">
        <v>42.78</v>
      </c>
      <c r="O8" t="n">
        <v>25413.94</v>
      </c>
      <c r="P8" t="n">
        <v>620.13</v>
      </c>
      <c r="Q8" t="n">
        <v>796.48</v>
      </c>
      <c r="R8" t="n">
        <v>191.55</v>
      </c>
      <c r="S8" t="n">
        <v>102.58</v>
      </c>
      <c r="T8" t="n">
        <v>40173.68</v>
      </c>
      <c r="U8" t="n">
        <v>0.54</v>
      </c>
      <c r="V8" t="n">
        <v>0.84</v>
      </c>
      <c r="W8" t="n">
        <v>12.37</v>
      </c>
      <c r="X8" t="n">
        <v>2.39</v>
      </c>
      <c r="Y8" t="n">
        <v>1</v>
      </c>
      <c r="Z8" t="n">
        <v>10</v>
      </c>
      <c r="AA8" t="n">
        <v>803.0443636523867</v>
      </c>
      <c r="AB8" t="n">
        <v>1098.760726166151</v>
      </c>
      <c r="AC8" t="n">
        <v>993.896544581217</v>
      </c>
      <c r="AD8" t="n">
        <v>803044.3636523867</v>
      </c>
      <c r="AE8" t="n">
        <v>1098760.726166151</v>
      </c>
      <c r="AF8" t="n">
        <v>2.710894111196899e-06</v>
      </c>
      <c r="AG8" t="n">
        <v>16.162109375</v>
      </c>
      <c r="AH8" t="n">
        <v>993896.544581217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2.0427</v>
      </c>
      <c r="E9" t="n">
        <v>48.95</v>
      </c>
      <c r="F9" t="n">
        <v>44.26</v>
      </c>
      <c r="G9" t="n">
        <v>47.42</v>
      </c>
      <c r="H9" t="n">
        <v>0.6899999999999999</v>
      </c>
      <c r="I9" t="n">
        <v>56</v>
      </c>
      <c r="J9" t="n">
        <v>205.75</v>
      </c>
      <c r="K9" t="n">
        <v>54.38</v>
      </c>
      <c r="L9" t="n">
        <v>8</v>
      </c>
      <c r="M9" t="n">
        <v>54</v>
      </c>
      <c r="N9" t="n">
        <v>43.37</v>
      </c>
      <c r="O9" t="n">
        <v>25609.61</v>
      </c>
      <c r="P9" t="n">
        <v>613.63</v>
      </c>
      <c r="Q9" t="n">
        <v>796.42</v>
      </c>
      <c r="R9" t="n">
        <v>179.16</v>
      </c>
      <c r="S9" t="n">
        <v>102.58</v>
      </c>
      <c r="T9" t="n">
        <v>34020.37</v>
      </c>
      <c r="U9" t="n">
        <v>0.57</v>
      </c>
      <c r="V9" t="n">
        <v>0.85</v>
      </c>
      <c r="W9" t="n">
        <v>12.37</v>
      </c>
      <c r="X9" t="n">
        <v>2.04</v>
      </c>
      <c r="Y9" t="n">
        <v>1</v>
      </c>
      <c r="Z9" t="n">
        <v>10</v>
      </c>
      <c r="AA9" t="n">
        <v>789.0539149367755</v>
      </c>
      <c r="AB9" t="n">
        <v>1079.618377018415</v>
      </c>
      <c r="AC9" t="n">
        <v>976.5811143696858</v>
      </c>
      <c r="AD9" t="n">
        <v>789053.9149367756</v>
      </c>
      <c r="AE9" t="n">
        <v>1079618.377018415</v>
      </c>
      <c r="AF9" t="n">
        <v>2.749525025293896e-06</v>
      </c>
      <c r="AG9" t="n">
        <v>15.93424479166667</v>
      </c>
      <c r="AH9" t="n">
        <v>976581.1143696858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2.0608</v>
      </c>
      <c r="E10" t="n">
        <v>48.52</v>
      </c>
      <c r="F10" t="n">
        <v>44.06</v>
      </c>
      <c r="G10" t="n">
        <v>52.88</v>
      </c>
      <c r="H10" t="n">
        <v>0.77</v>
      </c>
      <c r="I10" t="n">
        <v>50</v>
      </c>
      <c r="J10" t="n">
        <v>207.34</v>
      </c>
      <c r="K10" t="n">
        <v>54.38</v>
      </c>
      <c r="L10" t="n">
        <v>9</v>
      </c>
      <c r="M10" t="n">
        <v>48</v>
      </c>
      <c r="N10" t="n">
        <v>43.96</v>
      </c>
      <c r="O10" t="n">
        <v>25806.1</v>
      </c>
      <c r="P10" t="n">
        <v>609.4299999999999</v>
      </c>
      <c r="Q10" t="n">
        <v>796.45</v>
      </c>
      <c r="R10" t="n">
        <v>173.28</v>
      </c>
      <c r="S10" t="n">
        <v>102.58</v>
      </c>
      <c r="T10" t="n">
        <v>31110.98</v>
      </c>
      <c r="U10" t="n">
        <v>0.59</v>
      </c>
      <c r="V10" t="n">
        <v>0.85</v>
      </c>
      <c r="W10" t="n">
        <v>12.35</v>
      </c>
      <c r="X10" t="n">
        <v>1.85</v>
      </c>
      <c r="Y10" t="n">
        <v>1</v>
      </c>
      <c r="Z10" t="n">
        <v>10</v>
      </c>
      <c r="AA10" t="n">
        <v>772.082178313229</v>
      </c>
      <c r="AB10" t="n">
        <v>1056.396898229902</v>
      </c>
      <c r="AC10" t="n">
        <v>955.5758609251984</v>
      </c>
      <c r="AD10" t="n">
        <v>772082.178313229</v>
      </c>
      <c r="AE10" t="n">
        <v>1056396.898229902</v>
      </c>
      <c r="AF10" t="n">
        <v>2.773888075647751e-06</v>
      </c>
      <c r="AG10" t="n">
        <v>15.79427083333333</v>
      </c>
      <c r="AH10" t="n">
        <v>955575.8609251984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2.0784</v>
      </c>
      <c r="E11" t="n">
        <v>48.11</v>
      </c>
      <c r="F11" t="n">
        <v>43.85</v>
      </c>
      <c r="G11" t="n">
        <v>58.46</v>
      </c>
      <c r="H11" t="n">
        <v>0.85</v>
      </c>
      <c r="I11" t="n">
        <v>45</v>
      </c>
      <c r="J11" t="n">
        <v>208.94</v>
      </c>
      <c r="K11" t="n">
        <v>54.38</v>
      </c>
      <c r="L11" t="n">
        <v>10</v>
      </c>
      <c r="M11" t="n">
        <v>43</v>
      </c>
      <c r="N11" t="n">
        <v>44.56</v>
      </c>
      <c r="O11" t="n">
        <v>26003.41</v>
      </c>
      <c r="P11" t="n">
        <v>604.85</v>
      </c>
      <c r="Q11" t="n">
        <v>796.51</v>
      </c>
      <c r="R11" t="n">
        <v>166.06</v>
      </c>
      <c r="S11" t="n">
        <v>102.58</v>
      </c>
      <c r="T11" t="n">
        <v>27526.25</v>
      </c>
      <c r="U11" t="n">
        <v>0.62</v>
      </c>
      <c r="V11" t="n">
        <v>0.86</v>
      </c>
      <c r="W11" t="n">
        <v>12.34</v>
      </c>
      <c r="X11" t="n">
        <v>1.63</v>
      </c>
      <c r="Y11" t="n">
        <v>1</v>
      </c>
      <c r="Z11" t="n">
        <v>10</v>
      </c>
      <c r="AA11" t="n">
        <v>763.5698114900933</v>
      </c>
      <c r="AB11" t="n">
        <v>1044.749902403368</v>
      </c>
      <c r="AC11" t="n">
        <v>945.0404380336872</v>
      </c>
      <c r="AD11" t="n">
        <v>763569.8114900934</v>
      </c>
      <c r="AE11" t="n">
        <v>1044749.902403368</v>
      </c>
      <c r="AF11" t="n">
        <v>2.797578113560891e-06</v>
      </c>
      <c r="AG11" t="n">
        <v>15.66080729166667</v>
      </c>
      <c r="AH11" t="n">
        <v>945040.4380336872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2.0914</v>
      </c>
      <c r="E12" t="n">
        <v>47.82</v>
      </c>
      <c r="F12" t="n">
        <v>43.7</v>
      </c>
      <c r="G12" t="n">
        <v>63.96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600.86</v>
      </c>
      <c r="Q12" t="n">
        <v>796.4299999999999</v>
      </c>
      <c r="R12" t="n">
        <v>160.94</v>
      </c>
      <c r="S12" t="n">
        <v>102.58</v>
      </c>
      <c r="T12" t="n">
        <v>24986.6</v>
      </c>
      <c r="U12" t="n">
        <v>0.64</v>
      </c>
      <c r="V12" t="n">
        <v>0.86</v>
      </c>
      <c r="W12" t="n">
        <v>12.34</v>
      </c>
      <c r="X12" t="n">
        <v>1.49</v>
      </c>
      <c r="Y12" t="n">
        <v>1</v>
      </c>
      <c r="Z12" t="n">
        <v>10</v>
      </c>
      <c r="AA12" t="n">
        <v>756.9976367901687</v>
      </c>
      <c r="AB12" t="n">
        <v>1035.757563035047</v>
      </c>
      <c r="AC12" t="n">
        <v>936.9063149138509</v>
      </c>
      <c r="AD12" t="n">
        <v>756997.6367901687</v>
      </c>
      <c r="AE12" t="n">
        <v>1035757.563035047</v>
      </c>
      <c r="AF12" t="n">
        <v>2.815076437019462e-06</v>
      </c>
      <c r="AG12" t="n">
        <v>15.56640625</v>
      </c>
      <c r="AH12" t="n">
        <v>936906.3149138509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2.1052</v>
      </c>
      <c r="E13" t="n">
        <v>47.5</v>
      </c>
      <c r="F13" t="n">
        <v>43.55</v>
      </c>
      <c r="G13" t="n">
        <v>70.61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35</v>
      </c>
      <c r="N13" t="n">
        <v>45.78</v>
      </c>
      <c r="O13" t="n">
        <v>26400.51</v>
      </c>
      <c r="P13" t="n">
        <v>597.59</v>
      </c>
      <c r="Q13" t="n">
        <v>796.4299999999999</v>
      </c>
      <c r="R13" t="n">
        <v>155.46</v>
      </c>
      <c r="S13" t="n">
        <v>102.58</v>
      </c>
      <c r="T13" t="n">
        <v>22267.51</v>
      </c>
      <c r="U13" t="n">
        <v>0.66</v>
      </c>
      <c r="V13" t="n">
        <v>0.86</v>
      </c>
      <c r="W13" t="n">
        <v>12.34</v>
      </c>
      <c r="X13" t="n">
        <v>1.33</v>
      </c>
      <c r="Y13" t="n">
        <v>1</v>
      </c>
      <c r="Z13" t="n">
        <v>10</v>
      </c>
      <c r="AA13" t="n">
        <v>750.5959820038746</v>
      </c>
      <c r="AB13" t="n">
        <v>1026.998536535362</v>
      </c>
      <c r="AC13" t="n">
        <v>928.9832376099254</v>
      </c>
      <c r="AD13" t="n">
        <v>750595.9820038746</v>
      </c>
      <c r="AE13" t="n">
        <v>1026998.536535362</v>
      </c>
      <c r="AF13" t="n">
        <v>2.833651580383174e-06</v>
      </c>
      <c r="AG13" t="n">
        <v>15.46223958333333</v>
      </c>
      <c r="AH13" t="n">
        <v>928983.2376099253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2.1153</v>
      </c>
      <c r="E14" t="n">
        <v>47.28</v>
      </c>
      <c r="F14" t="n">
        <v>43.44</v>
      </c>
      <c r="G14" t="n">
        <v>76.65000000000001</v>
      </c>
      <c r="H14" t="n">
        <v>1.08</v>
      </c>
      <c r="I14" t="n">
        <v>34</v>
      </c>
      <c r="J14" t="n">
        <v>213.78</v>
      </c>
      <c r="K14" t="n">
        <v>54.38</v>
      </c>
      <c r="L14" t="n">
        <v>13</v>
      </c>
      <c r="M14" t="n">
        <v>32</v>
      </c>
      <c r="N14" t="n">
        <v>46.4</v>
      </c>
      <c r="O14" t="n">
        <v>26600.32</v>
      </c>
      <c r="P14" t="n">
        <v>594.51</v>
      </c>
      <c r="Q14" t="n">
        <v>796.35</v>
      </c>
      <c r="R14" t="n">
        <v>152.12</v>
      </c>
      <c r="S14" t="n">
        <v>102.58</v>
      </c>
      <c r="T14" t="n">
        <v>20610.98</v>
      </c>
      <c r="U14" t="n">
        <v>0.67</v>
      </c>
      <c r="V14" t="n">
        <v>0.87</v>
      </c>
      <c r="W14" t="n">
        <v>12.33</v>
      </c>
      <c r="X14" t="n">
        <v>1.22</v>
      </c>
      <c r="Y14" t="n">
        <v>1</v>
      </c>
      <c r="Z14" t="n">
        <v>10</v>
      </c>
      <c r="AA14" t="n">
        <v>745.6446378615952</v>
      </c>
      <c r="AB14" t="n">
        <v>1020.223889042008</v>
      </c>
      <c r="AC14" t="n">
        <v>922.8551529650599</v>
      </c>
      <c r="AD14" t="n">
        <v>745644.6378615953</v>
      </c>
      <c r="AE14" t="n">
        <v>1020223.889042008</v>
      </c>
      <c r="AF14" t="n">
        <v>2.847246431685602e-06</v>
      </c>
      <c r="AG14" t="n">
        <v>15.390625</v>
      </c>
      <c r="AH14" t="n">
        <v>922855.15296506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2.1219</v>
      </c>
      <c r="E15" t="n">
        <v>47.13</v>
      </c>
      <c r="F15" t="n">
        <v>43.37</v>
      </c>
      <c r="G15" t="n">
        <v>81.31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30</v>
      </c>
      <c r="N15" t="n">
        <v>47.03</v>
      </c>
      <c r="O15" t="n">
        <v>26801</v>
      </c>
      <c r="P15" t="n">
        <v>591.46</v>
      </c>
      <c r="Q15" t="n">
        <v>796.42</v>
      </c>
      <c r="R15" t="n">
        <v>149.74</v>
      </c>
      <c r="S15" t="n">
        <v>102.58</v>
      </c>
      <c r="T15" t="n">
        <v>19430.03</v>
      </c>
      <c r="U15" t="n">
        <v>0.6899999999999999</v>
      </c>
      <c r="V15" t="n">
        <v>0.87</v>
      </c>
      <c r="W15" t="n">
        <v>12.32</v>
      </c>
      <c r="X15" t="n">
        <v>1.15</v>
      </c>
      <c r="Y15" t="n">
        <v>1</v>
      </c>
      <c r="Z15" t="n">
        <v>10</v>
      </c>
      <c r="AA15" t="n">
        <v>741.7760955666243</v>
      </c>
      <c r="AB15" t="n">
        <v>1014.930778805988</v>
      </c>
      <c r="AC15" t="n">
        <v>918.0672097410386</v>
      </c>
      <c r="AD15" t="n">
        <v>741776.0955666243</v>
      </c>
      <c r="AE15" t="n">
        <v>1014930.778805988</v>
      </c>
      <c r="AF15" t="n">
        <v>2.856130195903029e-06</v>
      </c>
      <c r="AG15" t="n">
        <v>15.341796875</v>
      </c>
      <c r="AH15" t="n">
        <v>918067.2097410386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2.1287</v>
      </c>
      <c r="E16" t="n">
        <v>46.98</v>
      </c>
      <c r="F16" t="n">
        <v>43.29</v>
      </c>
      <c r="G16" t="n">
        <v>86.59</v>
      </c>
      <c r="H16" t="n">
        <v>1.23</v>
      </c>
      <c r="I16" t="n">
        <v>30</v>
      </c>
      <c r="J16" t="n">
        <v>217.04</v>
      </c>
      <c r="K16" t="n">
        <v>54.38</v>
      </c>
      <c r="L16" t="n">
        <v>15</v>
      </c>
      <c r="M16" t="n">
        <v>28</v>
      </c>
      <c r="N16" t="n">
        <v>47.66</v>
      </c>
      <c r="O16" t="n">
        <v>27002.55</v>
      </c>
      <c r="P16" t="n">
        <v>589.05</v>
      </c>
      <c r="Q16" t="n">
        <v>796.36</v>
      </c>
      <c r="R16" t="n">
        <v>147.62</v>
      </c>
      <c r="S16" t="n">
        <v>102.58</v>
      </c>
      <c r="T16" t="n">
        <v>18380.75</v>
      </c>
      <c r="U16" t="n">
        <v>0.6899999999999999</v>
      </c>
      <c r="V16" t="n">
        <v>0.87</v>
      </c>
      <c r="W16" t="n">
        <v>12.31</v>
      </c>
      <c r="X16" t="n">
        <v>1.08</v>
      </c>
      <c r="Y16" t="n">
        <v>1</v>
      </c>
      <c r="Z16" t="n">
        <v>10</v>
      </c>
      <c r="AA16" t="n">
        <v>738.2558690261088</v>
      </c>
      <c r="AB16" t="n">
        <v>1010.114249551821</v>
      </c>
      <c r="AC16" t="n">
        <v>913.7103632788478</v>
      </c>
      <c r="AD16" t="n">
        <v>738255.8690261089</v>
      </c>
      <c r="AE16" t="n">
        <v>1010114.249551821</v>
      </c>
      <c r="AF16" t="n">
        <v>2.865283165096742e-06</v>
      </c>
      <c r="AG16" t="n">
        <v>15.29296875</v>
      </c>
      <c r="AH16" t="n">
        <v>913710.3632788478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2.1349</v>
      </c>
      <c r="E17" t="n">
        <v>46.84</v>
      </c>
      <c r="F17" t="n">
        <v>43.23</v>
      </c>
      <c r="G17" t="n">
        <v>92.65000000000001</v>
      </c>
      <c r="H17" t="n">
        <v>1.3</v>
      </c>
      <c r="I17" t="n">
        <v>28</v>
      </c>
      <c r="J17" t="n">
        <v>218.68</v>
      </c>
      <c r="K17" t="n">
        <v>54.38</v>
      </c>
      <c r="L17" t="n">
        <v>16</v>
      </c>
      <c r="M17" t="n">
        <v>26</v>
      </c>
      <c r="N17" t="n">
        <v>48.31</v>
      </c>
      <c r="O17" t="n">
        <v>27204.98</v>
      </c>
      <c r="P17" t="n">
        <v>586.87</v>
      </c>
      <c r="Q17" t="n">
        <v>796.38</v>
      </c>
      <c r="R17" t="n">
        <v>145.48</v>
      </c>
      <c r="S17" t="n">
        <v>102.58</v>
      </c>
      <c r="T17" t="n">
        <v>17322.37</v>
      </c>
      <c r="U17" t="n">
        <v>0.71</v>
      </c>
      <c r="V17" t="n">
        <v>0.87</v>
      </c>
      <c r="W17" t="n">
        <v>12.32</v>
      </c>
      <c r="X17" t="n">
        <v>1.02</v>
      </c>
      <c r="Y17" t="n">
        <v>1</v>
      </c>
      <c r="Z17" t="n">
        <v>10</v>
      </c>
      <c r="AA17" t="n">
        <v>735.1221391922767</v>
      </c>
      <c r="AB17" t="n">
        <v>1005.826542142769</v>
      </c>
      <c r="AC17" t="n">
        <v>909.83186864708</v>
      </c>
      <c r="AD17" t="n">
        <v>735122.1391922766</v>
      </c>
      <c r="AE17" t="n">
        <v>1005826.542142769</v>
      </c>
      <c r="AF17" t="n">
        <v>2.873628519361599e-06</v>
      </c>
      <c r="AG17" t="n">
        <v>15.24739583333333</v>
      </c>
      <c r="AH17" t="n">
        <v>909831.86864708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2.1423</v>
      </c>
      <c r="E18" t="n">
        <v>46.68</v>
      </c>
      <c r="F18" t="n">
        <v>43.15</v>
      </c>
      <c r="G18" t="n">
        <v>99.58</v>
      </c>
      <c r="H18" t="n">
        <v>1.37</v>
      </c>
      <c r="I18" t="n">
        <v>26</v>
      </c>
      <c r="J18" t="n">
        <v>220.33</v>
      </c>
      <c r="K18" t="n">
        <v>54.38</v>
      </c>
      <c r="L18" t="n">
        <v>17</v>
      </c>
      <c r="M18" t="n">
        <v>24</v>
      </c>
      <c r="N18" t="n">
        <v>48.95</v>
      </c>
      <c r="O18" t="n">
        <v>27408.3</v>
      </c>
      <c r="P18" t="n">
        <v>584.26</v>
      </c>
      <c r="Q18" t="n">
        <v>796.46</v>
      </c>
      <c r="R18" t="n">
        <v>142.6</v>
      </c>
      <c r="S18" t="n">
        <v>102.58</v>
      </c>
      <c r="T18" t="n">
        <v>15893.81</v>
      </c>
      <c r="U18" t="n">
        <v>0.72</v>
      </c>
      <c r="V18" t="n">
        <v>0.87</v>
      </c>
      <c r="W18" t="n">
        <v>12.31</v>
      </c>
      <c r="X18" t="n">
        <v>0.9399999999999999</v>
      </c>
      <c r="Y18" t="n">
        <v>1</v>
      </c>
      <c r="Z18" t="n">
        <v>10</v>
      </c>
      <c r="AA18" t="n">
        <v>731.3712557868613</v>
      </c>
      <c r="AB18" t="n">
        <v>1000.694417990182</v>
      </c>
      <c r="AC18" t="n">
        <v>905.1895472206351</v>
      </c>
      <c r="AD18" t="n">
        <v>731371.2557868613</v>
      </c>
      <c r="AE18" t="n">
        <v>1000694.417990182</v>
      </c>
      <c r="AF18" t="n">
        <v>2.88358910348417e-06</v>
      </c>
      <c r="AG18" t="n">
        <v>15.1953125</v>
      </c>
      <c r="AH18" t="n">
        <v>905189.5472206351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2.1456</v>
      </c>
      <c r="E19" t="n">
        <v>46.61</v>
      </c>
      <c r="F19" t="n">
        <v>43.12</v>
      </c>
      <c r="G19" t="n">
        <v>103.49</v>
      </c>
      <c r="H19" t="n">
        <v>1.44</v>
      </c>
      <c r="I19" t="n">
        <v>25</v>
      </c>
      <c r="J19" t="n">
        <v>221.99</v>
      </c>
      <c r="K19" t="n">
        <v>54.38</v>
      </c>
      <c r="L19" t="n">
        <v>18</v>
      </c>
      <c r="M19" t="n">
        <v>23</v>
      </c>
      <c r="N19" t="n">
        <v>49.61</v>
      </c>
      <c r="O19" t="n">
        <v>27612.53</v>
      </c>
      <c r="P19" t="n">
        <v>582.61</v>
      </c>
      <c r="Q19" t="n">
        <v>796.47</v>
      </c>
      <c r="R19" t="n">
        <v>141.5</v>
      </c>
      <c r="S19" t="n">
        <v>102.58</v>
      </c>
      <c r="T19" t="n">
        <v>15346.9</v>
      </c>
      <c r="U19" t="n">
        <v>0.72</v>
      </c>
      <c r="V19" t="n">
        <v>0.87</v>
      </c>
      <c r="W19" t="n">
        <v>12.31</v>
      </c>
      <c r="X19" t="n">
        <v>0.9</v>
      </c>
      <c r="Y19" t="n">
        <v>1</v>
      </c>
      <c r="Z19" t="n">
        <v>10</v>
      </c>
      <c r="AA19" t="n">
        <v>720.9557662646602</v>
      </c>
      <c r="AB19" t="n">
        <v>986.4434857269387</v>
      </c>
      <c r="AC19" t="n">
        <v>892.2987039312865</v>
      </c>
      <c r="AD19" t="n">
        <v>720955.7662646602</v>
      </c>
      <c r="AE19" t="n">
        <v>986443.4857269387</v>
      </c>
      <c r="AF19" t="n">
        <v>2.888030985592883e-06</v>
      </c>
      <c r="AG19" t="n">
        <v>15.17252604166667</v>
      </c>
      <c r="AH19" t="n">
        <v>892298.7039312865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2.1535</v>
      </c>
      <c r="E20" t="n">
        <v>46.44</v>
      </c>
      <c r="F20" t="n">
        <v>43.02</v>
      </c>
      <c r="G20" t="n">
        <v>112.24</v>
      </c>
      <c r="H20" t="n">
        <v>1.51</v>
      </c>
      <c r="I20" t="n">
        <v>23</v>
      </c>
      <c r="J20" t="n">
        <v>223.65</v>
      </c>
      <c r="K20" t="n">
        <v>54.38</v>
      </c>
      <c r="L20" t="n">
        <v>19</v>
      </c>
      <c r="M20" t="n">
        <v>21</v>
      </c>
      <c r="N20" t="n">
        <v>50.27</v>
      </c>
      <c r="O20" t="n">
        <v>27817.81</v>
      </c>
      <c r="P20" t="n">
        <v>579.3099999999999</v>
      </c>
      <c r="Q20" t="n">
        <v>796.34</v>
      </c>
      <c r="R20" t="n">
        <v>138.25</v>
      </c>
      <c r="S20" t="n">
        <v>102.58</v>
      </c>
      <c r="T20" t="n">
        <v>13730.48</v>
      </c>
      <c r="U20" t="n">
        <v>0.74</v>
      </c>
      <c r="V20" t="n">
        <v>0.87</v>
      </c>
      <c r="W20" t="n">
        <v>12.31</v>
      </c>
      <c r="X20" t="n">
        <v>0.8100000000000001</v>
      </c>
      <c r="Y20" t="n">
        <v>1</v>
      </c>
      <c r="Z20" t="n">
        <v>10</v>
      </c>
      <c r="AA20" t="n">
        <v>716.618062268773</v>
      </c>
      <c r="AB20" t="n">
        <v>980.5084477537714</v>
      </c>
      <c r="AC20" t="n">
        <v>886.9300976524004</v>
      </c>
      <c r="AD20" t="n">
        <v>716618.062268773</v>
      </c>
      <c r="AE20" t="n">
        <v>980508.4477537714</v>
      </c>
      <c r="AF20" t="n">
        <v>2.898664582156169e-06</v>
      </c>
      <c r="AG20" t="n">
        <v>15.1171875</v>
      </c>
      <c r="AH20" t="n">
        <v>886930.0976524004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2.157</v>
      </c>
      <c r="E21" t="n">
        <v>46.36</v>
      </c>
      <c r="F21" t="n">
        <v>42.99</v>
      </c>
      <c r="G21" t="n">
        <v>117.24</v>
      </c>
      <c r="H21" t="n">
        <v>1.58</v>
      </c>
      <c r="I21" t="n">
        <v>22</v>
      </c>
      <c r="J21" t="n">
        <v>225.32</v>
      </c>
      <c r="K21" t="n">
        <v>54.38</v>
      </c>
      <c r="L21" t="n">
        <v>20</v>
      </c>
      <c r="M21" t="n">
        <v>20</v>
      </c>
      <c r="N21" t="n">
        <v>50.95</v>
      </c>
      <c r="O21" t="n">
        <v>28023.89</v>
      </c>
      <c r="P21" t="n">
        <v>578.17</v>
      </c>
      <c r="Q21" t="n">
        <v>796.36</v>
      </c>
      <c r="R21" t="n">
        <v>137.29</v>
      </c>
      <c r="S21" t="n">
        <v>102.58</v>
      </c>
      <c r="T21" t="n">
        <v>13255.55</v>
      </c>
      <c r="U21" t="n">
        <v>0.75</v>
      </c>
      <c r="V21" t="n">
        <v>0.88</v>
      </c>
      <c r="W21" t="n">
        <v>12.3</v>
      </c>
      <c r="X21" t="n">
        <v>0.77</v>
      </c>
      <c r="Y21" t="n">
        <v>1</v>
      </c>
      <c r="Z21" t="n">
        <v>10</v>
      </c>
      <c r="AA21" t="n">
        <v>714.959104549157</v>
      </c>
      <c r="AB21" t="n">
        <v>978.2385886137437</v>
      </c>
      <c r="AC21" t="n">
        <v>884.8768706829292</v>
      </c>
      <c r="AD21" t="n">
        <v>714959.104549157</v>
      </c>
      <c r="AE21" t="n">
        <v>978238.5886137437</v>
      </c>
      <c r="AF21" t="n">
        <v>2.903375669241168e-06</v>
      </c>
      <c r="AG21" t="n">
        <v>15.09114583333333</v>
      </c>
      <c r="AH21" t="n">
        <v>884876.8706829292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2.1597</v>
      </c>
      <c r="E22" t="n">
        <v>46.3</v>
      </c>
      <c r="F22" t="n">
        <v>42.97</v>
      </c>
      <c r="G22" t="n">
        <v>122.77</v>
      </c>
      <c r="H22" t="n">
        <v>1.64</v>
      </c>
      <c r="I22" t="n">
        <v>21</v>
      </c>
      <c r="J22" t="n">
        <v>227</v>
      </c>
      <c r="K22" t="n">
        <v>54.38</v>
      </c>
      <c r="L22" t="n">
        <v>21</v>
      </c>
      <c r="M22" t="n">
        <v>19</v>
      </c>
      <c r="N22" t="n">
        <v>51.62</v>
      </c>
      <c r="O22" t="n">
        <v>28230.92</v>
      </c>
      <c r="P22" t="n">
        <v>576.6</v>
      </c>
      <c r="Q22" t="n">
        <v>796.4</v>
      </c>
      <c r="R22" t="n">
        <v>136.59</v>
      </c>
      <c r="S22" t="n">
        <v>102.58</v>
      </c>
      <c r="T22" t="n">
        <v>12911.54</v>
      </c>
      <c r="U22" t="n">
        <v>0.75</v>
      </c>
      <c r="V22" t="n">
        <v>0.88</v>
      </c>
      <c r="W22" t="n">
        <v>12.31</v>
      </c>
      <c r="X22" t="n">
        <v>0.76</v>
      </c>
      <c r="Y22" t="n">
        <v>1</v>
      </c>
      <c r="Z22" t="n">
        <v>10</v>
      </c>
      <c r="AA22" t="n">
        <v>713.258861591023</v>
      </c>
      <c r="AB22" t="n">
        <v>975.9122411889996</v>
      </c>
      <c r="AC22" t="n">
        <v>882.7725465913536</v>
      </c>
      <c r="AD22" t="n">
        <v>713258.861591023</v>
      </c>
      <c r="AE22" t="n">
        <v>975912.2411889996</v>
      </c>
      <c r="AF22" t="n">
        <v>2.907009936421025e-06</v>
      </c>
      <c r="AG22" t="n">
        <v>15.07161458333333</v>
      </c>
      <c r="AH22" t="n">
        <v>882772.5465913536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2.1645</v>
      </c>
      <c r="E23" t="n">
        <v>46.2</v>
      </c>
      <c r="F23" t="n">
        <v>42.91</v>
      </c>
      <c r="G23" t="n">
        <v>128.72</v>
      </c>
      <c r="H23" t="n">
        <v>1.71</v>
      </c>
      <c r="I23" t="n">
        <v>20</v>
      </c>
      <c r="J23" t="n">
        <v>228.69</v>
      </c>
      <c r="K23" t="n">
        <v>54.38</v>
      </c>
      <c r="L23" t="n">
        <v>22</v>
      </c>
      <c r="M23" t="n">
        <v>18</v>
      </c>
      <c r="N23" t="n">
        <v>52.31</v>
      </c>
      <c r="O23" t="n">
        <v>28438.91</v>
      </c>
      <c r="P23" t="n">
        <v>573.86</v>
      </c>
      <c r="Q23" t="n">
        <v>796.34</v>
      </c>
      <c r="R23" t="n">
        <v>134.66</v>
      </c>
      <c r="S23" t="n">
        <v>102.58</v>
      </c>
      <c r="T23" t="n">
        <v>11951.88</v>
      </c>
      <c r="U23" t="n">
        <v>0.76</v>
      </c>
      <c r="V23" t="n">
        <v>0.88</v>
      </c>
      <c r="W23" t="n">
        <v>12.3</v>
      </c>
      <c r="X23" t="n">
        <v>0.6899999999999999</v>
      </c>
      <c r="Y23" t="n">
        <v>1</v>
      </c>
      <c r="Z23" t="n">
        <v>10</v>
      </c>
      <c r="AA23" t="n">
        <v>710.1944364938062</v>
      </c>
      <c r="AB23" t="n">
        <v>971.7193595780936</v>
      </c>
      <c r="AC23" t="n">
        <v>878.9798277166462</v>
      </c>
      <c r="AD23" t="n">
        <v>710194.4364938062</v>
      </c>
      <c r="AE23" t="n">
        <v>971719.3595780936</v>
      </c>
      <c r="AF23" t="n">
        <v>2.913470855851881e-06</v>
      </c>
      <c r="AG23" t="n">
        <v>15.0390625</v>
      </c>
      <c r="AH23" t="n">
        <v>878979.8277166463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2.1674</v>
      </c>
      <c r="E24" t="n">
        <v>46.14</v>
      </c>
      <c r="F24" t="n">
        <v>42.88</v>
      </c>
      <c r="G24" t="n">
        <v>135.42</v>
      </c>
      <c r="H24" t="n">
        <v>1.77</v>
      </c>
      <c r="I24" t="n">
        <v>19</v>
      </c>
      <c r="J24" t="n">
        <v>230.38</v>
      </c>
      <c r="K24" t="n">
        <v>54.38</v>
      </c>
      <c r="L24" t="n">
        <v>23</v>
      </c>
      <c r="M24" t="n">
        <v>17</v>
      </c>
      <c r="N24" t="n">
        <v>53</v>
      </c>
      <c r="O24" t="n">
        <v>28647.87</v>
      </c>
      <c r="P24" t="n">
        <v>572.62</v>
      </c>
      <c r="Q24" t="n">
        <v>796.42</v>
      </c>
      <c r="R24" t="n">
        <v>133.69</v>
      </c>
      <c r="S24" t="n">
        <v>102.58</v>
      </c>
      <c r="T24" t="n">
        <v>11473.54</v>
      </c>
      <c r="U24" t="n">
        <v>0.77</v>
      </c>
      <c r="V24" t="n">
        <v>0.88</v>
      </c>
      <c r="W24" t="n">
        <v>12.3</v>
      </c>
      <c r="X24" t="n">
        <v>0.67</v>
      </c>
      <c r="Y24" t="n">
        <v>1</v>
      </c>
      <c r="Z24" t="n">
        <v>10</v>
      </c>
      <c r="AA24" t="n">
        <v>708.6318929727593</v>
      </c>
      <c r="AB24" t="n">
        <v>969.5814185980419</v>
      </c>
      <c r="AC24" t="n">
        <v>877.0459288231118</v>
      </c>
      <c r="AD24" t="n">
        <v>708631.8929727592</v>
      </c>
      <c r="AE24" t="n">
        <v>969581.4185980419</v>
      </c>
      <c r="AF24" t="n">
        <v>2.917374328008024e-06</v>
      </c>
      <c r="AG24" t="n">
        <v>15.01953125</v>
      </c>
      <c r="AH24" t="n">
        <v>877045.9288231118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2.1711</v>
      </c>
      <c r="E25" t="n">
        <v>46.06</v>
      </c>
      <c r="F25" t="n">
        <v>42.84</v>
      </c>
      <c r="G25" t="n">
        <v>142.81</v>
      </c>
      <c r="H25" t="n">
        <v>1.84</v>
      </c>
      <c r="I25" t="n">
        <v>18</v>
      </c>
      <c r="J25" t="n">
        <v>232.08</v>
      </c>
      <c r="K25" t="n">
        <v>54.38</v>
      </c>
      <c r="L25" t="n">
        <v>24</v>
      </c>
      <c r="M25" t="n">
        <v>16</v>
      </c>
      <c r="N25" t="n">
        <v>53.71</v>
      </c>
      <c r="O25" t="n">
        <v>28857.81</v>
      </c>
      <c r="P25" t="n">
        <v>568.97</v>
      </c>
      <c r="Q25" t="n">
        <v>796.36</v>
      </c>
      <c r="R25" t="n">
        <v>132.47</v>
      </c>
      <c r="S25" t="n">
        <v>102.58</v>
      </c>
      <c r="T25" t="n">
        <v>10867.26</v>
      </c>
      <c r="U25" t="n">
        <v>0.77</v>
      </c>
      <c r="V25" t="n">
        <v>0.88</v>
      </c>
      <c r="W25" t="n">
        <v>12.3</v>
      </c>
      <c r="X25" t="n">
        <v>0.63</v>
      </c>
      <c r="Y25" t="n">
        <v>1</v>
      </c>
      <c r="Z25" t="n">
        <v>10</v>
      </c>
      <c r="AA25" t="n">
        <v>705.171998115865</v>
      </c>
      <c r="AB25" t="n">
        <v>964.8474378150512</v>
      </c>
      <c r="AC25" t="n">
        <v>872.763752521866</v>
      </c>
      <c r="AD25" t="n">
        <v>705171.998115865</v>
      </c>
      <c r="AE25" t="n">
        <v>964847.4378150512</v>
      </c>
      <c r="AF25" t="n">
        <v>2.922354620069309e-06</v>
      </c>
      <c r="AG25" t="n">
        <v>14.99348958333333</v>
      </c>
      <c r="AH25" t="n">
        <v>872763.752521866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2.1708</v>
      </c>
      <c r="E26" t="n">
        <v>46.07</v>
      </c>
      <c r="F26" t="n">
        <v>42.85</v>
      </c>
      <c r="G26" t="n">
        <v>142.83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569.84</v>
      </c>
      <c r="Q26" t="n">
        <v>796.42</v>
      </c>
      <c r="R26" t="n">
        <v>132.55</v>
      </c>
      <c r="S26" t="n">
        <v>102.58</v>
      </c>
      <c r="T26" t="n">
        <v>10905.74</v>
      </c>
      <c r="U26" t="n">
        <v>0.77</v>
      </c>
      <c r="V26" t="n">
        <v>0.88</v>
      </c>
      <c r="W26" t="n">
        <v>12.3</v>
      </c>
      <c r="X26" t="n">
        <v>0.64</v>
      </c>
      <c r="Y26" t="n">
        <v>1</v>
      </c>
      <c r="Z26" t="n">
        <v>10</v>
      </c>
      <c r="AA26" t="n">
        <v>705.8213066374987</v>
      </c>
      <c r="AB26" t="n">
        <v>965.7358503798205</v>
      </c>
      <c r="AC26" t="n">
        <v>873.5673762383485</v>
      </c>
      <c r="AD26" t="n">
        <v>705821.3066374987</v>
      </c>
      <c r="AE26" t="n">
        <v>965735.8503798204</v>
      </c>
      <c r="AF26" t="n">
        <v>2.92195081260488e-06</v>
      </c>
      <c r="AG26" t="n">
        <v>14.99674479166667</v>
      </c>
      <c r="AH26" t="n">
        <v>873567.3762383485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2.1747</v>
      </c>
      <c r="E27" t="n">
        <v>45.98</v>
      </c>
      <c r="F27" t="n">
        <v>42.81</v>
      </c>
      <c r="G27" t="n">
        <v>151.08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567.1</v>
      </c>
      <c r="Q27" t="n">
        <v>796.35</v>
      </c>
      <c r="R27" t="n">
        <v>131.24</v>
      </c>
      <c r="S27" t="n">
        <v>102.58</v>
      </c>
      <c r="T27" t="n">
        <v>10255.54</v>
      </c>
      <c r="U27" t="n">
        <v>0.78</v>
      </c>
      <c r="V27" t="n">
        <v>0.88</v>
      </c>
      <c r="W27" t="n">
        <v>12.3</v>
      </c>
      <c r="X27" t="n">
        <v>0.59</v>
      </c>
      <c r="Y27" t="n">
        <v>1</v>
      </c>
      <c r="Z27" t="n">
        <v>10</v>
      </c>
      <c r="AA27" t="n">
        <v>703.0648292598509</v>
      </c>
      <c r="AB27" t="n">
        <v>961.9643164245236</v>
      </c>
      <c r="AC27" t="n">
        <v>870.155792190364</v>
      </c>
      <c r="AD27" t="n">
        <v>703064.8292598509</v>
      </c>
      <c r="AE27" t="n">
        <v>961964.3164245236</v>
      </c>
      <c r="AF27" t="n">
        <v>2.927200309642452e-06</v>
      </c>
      <c r="AG27" t="n">
        <v>14.96744791666667</v>
      </c>
      <c r="AH27" t="n">
        <v>870155.792190364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2.1787</v>
      </c>
      <c r="E28" t="n">
        <v>45.9</v>
      </c>
      <c r="F28" t="n">
        <v>42.76</v>
      </c>
      <c r="G28" t="n">
        <v>160.35</v>
      </c>
      <c r="H28" t="n">
        <v>2.02</v>
      </c>
      <c r="I28" t="n">
        <v>16</v>
      </c>
      <c r="J28" t="n">
        <v>237.24</v>
      </c>
      <c r="K28" t="n">
        <v>54.38</v>
      </c>
      <c r="L28" t="n">
        <v>27</v>
      </c>
      <c r="M28" t="n">
        <v>14</v>
      </c>
      <c r="N28" t="n">
        <v>55.86</v>
      </c>
      <c r="O28" t="n">
        <v>29493.67</v>
      </c>
      <c r="P28" t="n">
        <v>563.76</v>
      </c>
      <c r="Q28" t="n">
        <v>796.35</v>
      </c>
      <c r="R28" t="n">
        <v>129.61</v>
      </c>
      <c r="S28" t="n">
        <v>102.58</v>
      </c>
      <c r="T28" t="n">
        <v>9444.73</v>
      </c>
      <c r="U28" t="n">
        <v>0.79</v>
      </c>
      <c r="V28" t="n">
        <v>0.88</v>
      </c>
      <c r="W28" t="n">
        <v>12.3</v>
      </c>
      <c r="X28" t="n">
        <v>0.55</v>
      </c>
      <c r="Y28" t="n">
        <v>1</v>
      </c>
      <c r="Z28" t="n">
        <v>10</v>
      </c>
      <c r="AA28" t="n">
        <v>699.886352616277</v>
      </c>
      <c r="AB28" t="n">
        <v>957.6153844562929</v>
      </c>
      <c r="AC28" t="n">
        <v>866.2219161854169</v>
      </c>
      <c r="AD28" t="n">
        <v>699886.3526162771</v>
      </c>
      <c r="AE28" t="n">
        <v>957615.3844562928</v>
      </c>
      <c r="AF28" t="n">
        <v>2.932584409168165e-06</v>
      </c>
      <c r="AG28" t="n">
        <v>14.94140625</v>
      </c>
      <c r="AH28" t="n">
        <v>866221.916185417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2.1783</v>
      </c>
      <c r="E29" t="n">
        <v>45.91</v>
      </c>
      <c r="F29" t="n">
        <v>42.77</v>
      </c>
      <c r="G29" t="n">
        <v>160.38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563.64</v>
      </c>
      <c r="Q29" t="n">
        <v>796.34</v>
      </c>
      <c r="R29" t="n">
        <v>129.83</v>
      </c>
      <c r="S29" t="n">
        <v>102.58</v>
      </c>
      <c r="T29" t="n">
        <v>9559.25</v>
      </c>
      <c r="U29" t="n">
        <v>0.79</v>
      </c>
      <c r="V29" t="n">
        <v>0.88</v>
      </c>
      <c r="W29" t="n">
        <v>12.3</v>
      </c>
      <c r="X29" t="n">
        <v>0.5600000000000001</v>
      </c>
      <c r="Y29" t="n">
        <v>1</v>
      </c>
      <c r="Z29" t="n">
        <v>10</v>
      </c>
      <c r="AA29" t="n">
        <v>699.9372707444342</v>
      </c>
      <c r="AB29" t="n">
        <v>957.6850528855869</v>
      </c>
      <c r="AC29" t="n">
        <v>866.2849355575992</v>
      </c>
      <c r="AD29" t="n">
        <v>699937.2707444342</v>
      </c>
      <c r="AE29" t="n">
        <v>957685.0528855869</v>
      </c>
      <c r="AF29" t="n">
        <v>2.932045999215594e-06</v>
      </c>
      <c r="AG29" t="n">
        <v>14.94466145833333</v>
      </c>
      <c r="AH29" t="n">
        <v>866284.9355575992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2.1823</v>
      </c>
      <c r="E30" t="n">
        <v>45.82</v>
      </c>
      <c r="F30" t="n">
        <v>42.72</v>
      </c>
      <c r="G30" t="n">
        <v>170.89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561.55</v>
      </c>
      <c r="Q30" t="n">
        <v>796.37</v>
      </c>
      <c r="R30" t="n">
        <v>128.46</v>
      </c>
      <c r="S30" t="n">
        <v>102.58</v>
      </c>
      <c r="T30" t="n">
        <v>8876.790000000001</v>
      </c>
      <c r="U30" t="n">
        <v>0.8</v>
      </c>
      <c r="V30" t="n">
        <v>0.88</v>
      </c>
      <c r="W30" t="n">
        <v>12.29</v>
      </c>
      <c r="X30" t="n">
        <v>0.51</v>
      </c>
      <c r="Y30" t="n">
        <v>1</v>
      </c>
      <c r="Z30" t="n">
        <v>10</v>
      </c>
      <c r="AA30" t="n">
        <v>697.5490451214138</v>
      </c>
      <c r="AB30" t="n">
        <v>954.4173772270916</v>
      </c>
      <c r="AC30" t="n">
        <v>863.3291222777392</v>
      </c>
      <c r="AD30" t="n">
        <v>697549.0451214138</v>
      </c>
      <c r="AE30" t="n">
        <v>954417.3772270916</v>
      </c>
      <c r="AF30" t="n">
        <v>2.937430098741308e-06</v>
      </c>
      <c r="AG30" t="n">
        <v>14.91536458333333</v>
      </c>
      <c r="AH30" t="n">
        <v>863329.1222777392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2.1815</v>
      </c>
      <c r="E31" t="n">
        <v>45.84</v>
      </c>
      <c r="F31" t="n">
        <v>42.74</v>
      </c>
      <c r="G31" t="n">
        <v>170.96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13</v>
      </c>
      <c r="N31" t="n">
        <v>58.1</v>
      </c>
      <c r="O31" t="n">
        <v>30139.04</v>
      </c>
      <c r="P31" t="n">
        <v>560.87</v>
      </c>
      <c r="Q31" t="n">
        <v>796.35</v>
      </c>
      <c r="R31" t="n">
        <v>128.83</v>
      </c>
      <c r="S31" t="n">
        <v>102.58</v>
      </c>
      <c r="T31" t="n">
        <v>9060.540000000001</v>
      </c>
      <c r="U31" t="n">
        <v>0.8</v>
      </c>
      <c r="V31" t="n">
        <v>0.88</v>
      </c>
      <c r="W31" t="n">
        <v>12.3</v>
      </c>
      <c r="X31" t="n">
        <v>0.53</v>
      </c>
      <c r="Y31" t="n">
        <v>1</v>
      </c>
      <c r="Z31" t="n">
        <v>10</v>
      </c>
      <c r="AA31" t="n">
        <v>697.375469429811</v>
      </c>
      <c r="AB31" t="n">
        <v>954.1798833082216</v>
      </c>
      <c r="AC31" t="n">
        <v>863.1142944451615</v>
      </c>
      <c r="AD31" t="n">
        <v>697375.469429811</v>
      </c>
      <c r="AE31" t="n">
        <v>954179.8833082216</v>
      </c>
      <c r="AF31" t="n">
        <v>2.936353278836165e-06</v>
      </c>
      <c r="AG31" t="n">
        <v>14.921875</v>
      </c>
      <c r="AH31" t="n">
        <v>863114.2944451615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2.1855</v>
      </c>
      <c r="E32" t="n">
        <v>45.76</v>
      </c>
      <c r="F32" t="n">
        <v>42.69</v>
      </c>
      <c r="G32" t="n">
        <v>182.97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559.09</v>
      </c>
      <c r="Q32" t="n">
        <v>796.39</v>
      </c>
      <c r="R32" t="n">
        <v>127.53</v>
      </c>
      <c r="S32" t="n">
        <v>102.58</v>
      </c>
      <c r="T32" t="n">
        <v>8419.629999999999</v>
      </c>
      <c r="U32" t="n">
        <v>0.8</v>
      </c>
      <c r="V32" t="n">
        <v>0.88</v>
      </c>
      <c r="W32" t="n">
        <v>12.29</v>
      </c>
      <c r="X32" t="n">
        <v>0.48</v>
      </c>
      <c r="Y32" t="n">
        <v>1</v>
      </c>
      <c r="Z32" t="n">
        <v>10</v>
      </c>
      <c r="AA32" t="n">
        <v>695.1884066144735</v>
      </c>
      <c r="AB32" t="n">
        <v>951.1874474778749</v>
      </c>
      <c r="AC32" t="n">
        <v>860.4074524905531</v>
      </c>
      <c r="AD32" t="n">
        <v>695188.4066144734</v>
      </c>
      <c r="AE32" t="n">
        <v>951187.4474778749</v>
      </c>
      <c r="AF32" t="n">
        <v>2.941737378361879e-06</v>
      </c>
      <c r="AG32" t="n">
        <v>14.89583333333333</v>
      </c>
      <c r="AH32" t="n">
        <v>860407.452490553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2.1857</v>
      </c>
      <c r="E33" t="n">
        <v>45.75</v>
      </c>
      <c r="F33" t="n">
        <v>42.69</v>
      </c>
      <c r="G33" t="n">
        <v>182.96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12</v>
      </c>
      <c r="N33" t="n">
        <v>59.63</v>
      </c>
      <c r="O33" t="n">
        <v>30574.64</v>
      </c>
      <c r="P33" t="n">
        <v>558.9</v>
      </c>
      <c r="Q33" t="n">
        <v>796.38</v>
      </c>
      <c r="R33" t="n">
        <v>127.25</v>
      </c>
      <c r="S33" t="n">
        <v>102.58</v>
      </c>
      <c r="T33" t="n">
        <v>8279.450000000001</v>
      </c>
      <c r="U33" t="n">
        <v>0.8100000000000001</v>
      </c>
      <c r="V33" t="n">
        <v>0.88</v>
      </c>
      <c r="W33" t="n">
        <v>12.29</v>
      </c>
      <c r="X33" t="n">
        <v>0.48</v>
      </c>
      <c r="Y33" t="n">
        <v>1</v>
      </c>
      <c r="Z33" t="n">
        <v>10</v>
      </c>
      <c r="AA33" t="n">
        <v>695.0249411982313</v>
      </c>
      <c r="AB33" t="n">
        <v>950.9637868837874</v>
      </c>
      <c r="AC33" t="n">
        <v>860.2051377496555</v>
      </c>
      <c r="AD33" t="n">
        <v>695024.9411982313</v>
      </c>
      <c r="AE33" t="n">
        <v>950963.7868837874</v>
      </c>
      <c r="AF33" t="n">
        <v>2.942006583338165e-06</v>
      </c>
      <c r="AG33" t="n">
        <v>14.892578125</v>
      </c>
      <c r="AH33" t="n">
        <v>860205.1377496555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2.1894</v>
      </c>
      <c r="E34" t="n">
        <v>45.68</v>
      </c>
      <c r="F34" t="n">
        <v>42.65</v>
      </c>
      <c r="G34" t="n">
        <v>196.86</v>
      </c>
      <c r="H34" t="n">
        <v>2.37</v>
      </c>
      <c r="I34" t="n">
        <v>13</v>
      </c>
      <c r="J34" t="n">
        <v>247.78</v>
      </c>
      <c r="K34" t="n">
        <v>54.38</v>
      </c>
      <c r="L34" t="n">
        <v>33</v>
      </c>
      <c r="M34" t="n">
        <v>11</v>
      </c>
      <c r="N34" t="n">
        <v>60.41</v>
      </c>
      <c r="O34" t="n">
        <v>30794.11</v>
      </c>
      <c r="P34" t="n">
        <v>552.8</v>
      </c>
      <c r="Q34" t="n">
        <v>796.36</v>
      </c>
      <c r="R34" t="n">
        <v>125.88</v>
      </c>
      <c r="S34" t="n">
        <v>102.58</v>
      </c>
      <c r="T34" t="n">
        <v>7597.45</v>
      </c>
      <c r="U34" t="n">
        <v>0.8100000000000001</v>
      </c>
      <c r="V34" t="n">
        <v>0.88</v>
      </c>
      <c r="W34" t="n">
        <v>12.3</v>
      </c>
      <c r="X34" t="n">
        <v>0.44</v>
      </c>
      <c r="Y34" t="n">
        <v>1</v>
      </c>
      <c r="Z34" t="n">
        <v>10</v>
      </c>
      <c r="AA34" t="n">
        <v>690.2634128850241</v>
      </c>
      <c r="AB34" t="n">
        <v>944.4488537818538</v>
      </c>
      <c r="AC34" t="n">
        <v>854.3119807192043</v>
      </c>
      <c r="AD34" t="n">
        <v>690263.4128850241</v>
      </c>
      <c r="AE34" t="n">
        <v>944448.8537818538</v>
      </c>
      <c r="AF34" t="n">
        <v>2.94698687539945e-06</v>
      </c>
      <c r="AG34" t="n">
        <v>14.86979166666667</v>
      </c>
      <c r="AH34" t="n">
        <v>854311.9807192043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2.1889</v>
      </c>
      <c r="E35" t="n">
        <v>45.68</v>
      </c>
      <c r="F35" t="n">
        <v>42.66</v>
      </c>
      <c r="G35" t="n">
        <v>196.9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11</v>
      </c>
      <c r="N35" t="n">
        <v>61.2</v>
      </c>
      <c r="O35" t="n">
        <v>31014.73</v>
      </c>
      <c r="P35" t="n">
        <v>556.36</v>
      </c>
      <c r="Q35" t="n">
        <v>796.35</v>
      </c>
      <c r="R35" t="n">
        <v>126.44</v>
      </c>
      <c r="S35" t="n">
        <v>102.58</v>
      </c>
      <c r="T35" t="n">
        <v>7877.08</v>
      </c>
      <c r="U35" t="n">
        <v>0.8100000000000001</v>
      </c>
      <c r="V35" t="n">
        <v>0.88</v>
      </c>
      <c r="W35" t="n">
        <v>12.29</v>
      </c>
      <c r="X35" t="n">
        <v>0.45</v>
      </c>
      <c r="Y35" t="n">
        <v>1</v>
      </c>
      <c r="Z35" t="n">
        <v>10</v>
      </c>
      <c r="AA35" t="n">
        <v>692.6219362662093</v>
      </c>
      <c r="AB35" t="n">
        <v>947.6758895226994</v>
      </c>
      <c r="AC35" t="n">
        <v>857.2310326981167</v>
      </c>
      <c r="AD35" t="n">
        <v>692621.9362662093</v>
      </c>
      <c r="AE35" t="n">
        <v>947675.8895226994</v>
      </c>
      <c r="AF35" t="n">
        <v>2.946313862958735e-06</v>
      </c>
      <c r="AG35" t="n">
        <v>14.86979166666667</v>
      </c>
      <c r="AH35" t="n">
        <v>857231.0326981167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2.1884</v>
      </c>
      <c r="E36" t="n">
        <v>45.7</v>
      </c>
      <c r="F36" t="n">
        <v>42.67</v>
      </c>
      <c r="G36" t="n">
        <v>196.96</v>
      </c>
      <c r="H36" t="n">
        <v>2.48</v>
      </c>
      <c r="I36" t="n">
        <v>13</v>
      </c>
      <c r="J36" t="n">
        <v>251.37</v>
      </c>
      <c r="K36" t="n">
        <v>54.38</v>
      </c>
      <c r="L36" t="n">
        <v>35</v>
      </c>
      <c r="M36" t="n">
        <v>11</v>
      </c>
      <c r="N36" t="n">
        <v>61.99</v>
      </c>
      <c r="O36" t="n">
        <v>31236.5</v>
      </c>
      <c r="P36" t="n">
        <v>556.54</v>
      </c>
      <c r="Q36" t="n">
        <v>796.39</v>
      </c>
      <c r="R36" t="n">
        <v>126.87</v>
      </c>
      <c r="S36" t="n">
        <v>102.58</v>
      </c>
      <c r="T36" t="n">
        <v>8093.23</v>
      </c>
      <c r="U36" t="n">
        <v>0.8100000000000001</v>
      </c>
      <c r="V36" t="n">
        <v>0.88</v>
      </c>
      <c r="W36" t="n">
        <v>12.29</v>
      </c>
      <c r="X36" t="n">
        <v>0.46</v>
      </c>
      <c r="Y36" t="n">
        <v>1</v>
      </c>
      <c r="Z36" t="n">
        <v>10</v>
      </c>
      <c r="AA36" t="n">
        <v>692.8802510631783</v>
      </c>
      <c r="AB36" t="n">
        <v>948.0293272239568</v>
      </c>
      <c r="AC36" t="n">
        <v>857.5507388012193</v>
      </c>
      <c r="AD36" t="n">
        <v>692880.2510631783</v>
      </c>
      <c r="AE36" t="n">
        <v>948029.3272239568</v>
      </c>
      <c r="AF36" t="n">
        <v>2.945640850518021e-06</v>
      </c>
      <c r="AG36" t="n">
        <v>14.87630208333333</v>
      </c>
      <c r="AH36" t="n">
        <v>857550.7388012193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2.1933</v>
      </c>
      <c r="E37" t="n">
        <v>45.59</v>
      </c>
      <c r="F37" t="n">
        <v>42.61</v>
      </c>
      <c r="G37" t="n">
        <v>213.05</v>
      </c>
      <c r="H37" t="n">
        <v>2.53</v>
      </c>
      <c r="I37" t="n">
        <v>12</v>
      </c>
      <c r="J37" t="n">
        <v>253.18</v>
      </c>
      <c r="K37" t="n">
        <v>54.38</v>
      </c>
      <c r="L37" t="n">
        <v>36</v>
      </c>
      <c r="M37" t="n">
        <v>10</v>
      </c>
      <c r="N37" t="n">
        <v>62.8</v>
      </c>
      <c r="O37" t="n">
        <v>31459.45</v>
      </c>
      <c r="P37" t="n">
        <v>550.04</v>
      </c>
      <c r="Q37" t="n">
        <v>796.38</v>
      </c>
      <c r="R37" t="n">
        <v>124.72</v>
      </c>
      <c r="S37" t="n">
        <v>102.58</v>
      </c>
      <c r="T37" t="n">
        <v>7021.92</v>
      </c>
      <c r="U37" t="n">
        <v>0.82</v>
      </c>
      <c r="V37" t="n">
        <v>0.88</v>
      </c>
      <c r="W37" t="n">
        <v>12.29</v>
      </c>
      <c r="X37" t="n">
        <v>0.4</v>
      </c>
      <c r="Y37" t="n">
        <v>1</v>
      </c>
      <c r="Z37" t="n">
        <v>10</v>
      </c>
      <c r="AA37" t="n">
        <v>687.545569744382</v>
      </c>
      <c r="AB37" t="n">
        <v>940.73018089405</v>
      </c>
      <c r="AC37" t="n">
        <v>850.9482127526226</v>
      </c>
      <c r="AD37" t="n">
        <v>687545.5697443819</v>
      </c>
      <c r="AE37" t="n">
        <v>940730.18089405</v>
      </c>
      <c r="AF37" t="n">
        <v>2.95223637243702e-06</v>
      </c>
      <c r="AG37" t="n">
        <v>14.84049479166667</v>
      </c>
      <c r="AH37" t="n">
        <v>850948.2127526226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2.1926</v>
      </c>
      <c r="E38" t="n">
        <v>45.61</v>
      </c>
      <c r="F38" t="n">
        <v>42.62</v>
      </c>
      <c r="G38" t="n">
        <v>213.12</v>
      </c>
      <c r="H38" t="n">
        <v>2.58</v>
      </c>
      <c r="I38" t="n">
        <v>12</v>
      </c>
      <c r="J38" t="n">
        <v>255</v>
      </c>
      <c r="K38" t="n">
        <v>54.38</v>
      </c>
      <c r="L38" t="n">
        <v>37</v>
      </c>
      <c r="M38" t="n">
        <v>10</v>
      </c>
      <c r="N38" t="n">
        <v>63.62</v>
      </c>
      <c r="O38" t="n">
        <v>31683.59</v>
      </c>
      <c r="P38" t="n">
        <v>551.61</v>
      </c>
      <c r="Q38" t="n">
        <v>796.3200000000001</v>
      </c>
      <c r="R38" t="n">
        <v>125.19</v>
      </c>
      <c r="S38" t="n">
        <v>102.58</v>
      </c>
      <c r="T38" t="n">
        <v>7255.51</v>
      </c>
      <c r="U38" t="n">
        <v>0.82</v>
      </c>
      <c r="V38" t="n">
        <v>0.88</v>
      </c>
      <c r="W38" t="n">
        <v>12.29</v>
      </c>
      <c r="X38" t="n">
        <v>0.41</v>
      </c>
      <c r="Y38" t="n">
        <v>1</v>
      </c>
      <c r="Z38" t="n">
        <v>10</v>
      </c>
      <c r="AA38" t="n">
        <v>688.7090757561579</v>
      </c>
      <c r="AB38" t="n">
        <v>942.3221411496245</v>
      </c>
      <c r="AC38" t="n">
        <v>852.3882385557351</v>
      </c>
      <c r="AD38" t="n">
        <v>688709.0757561579</v>
      </c>
      <c r="AE38" t="n">
        <v>942322.1411496245</v>
      </c>
      <c r="AF38" t="n">
        <v>2.951294155020021e-06</v>
      </c>
      <c r="AG38" t="n">
        <v>14.84700520833333</v>
      </c>
      <c r="AH38" t="n">
        <v>852388.2385557351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2.1928</v>
      </c>
      <c r="E39" t="n">
        <v>45.6</v>
      </c>
      <c r="F39" t="n">
        <v>42.62</v>
      </c>
      <c r="G39" t="n">
        <v>213.1</v>
      </c>
      <c r="H39" t="n">
        <v>2.63</v>
      </c>
      <c r="I39" t="n">
        <v>12</v>
      </c>
      <c r="J39" t="n">
        <v>256.82</v>
      </c>
      <c r="K39" t="n">
        <v>54.38</v>
      </c>
      <c r="L39" t="n">
        <v>38</v>
      </c>
      <c r="M39" t="n">
        <v>10</v>
      </c>
      <c r="N39" t="n">
        <v>64.45</v>
      </c>
      <c r="O39" t="n">
        <v>31909.08</v>
      </c>
      <c r="P39" t="n">
        <v>551.41</v>
      </c>
      <c r="Q39" t="n">
        <v>796.35</v>
      </c>
      <c r="R39" t="n">
        <v>125.09</v>
      </c>
      <c r="S39" t="n">
        <v>102.58</v>
      </c>
      <c r="T39" t="n">
        <v>7208.7</v>
      </c>
      <c r="U39" t="n">
        <v>0.82</v>
      </c>
      <c r="V39" t="n">
        <v>0.88</v>
      </c>
      <c r="W39" t="n">
        <v>12.29</v>
      </c>
      <c r="X39" t="n">
        <v>0.41</v>
      </c>
      <c r="Y39" t="n">
        <v>1</v>
      </c>
      <c r="Z39" t="n">
        <v>10</v>
      </c>
      <c r="AA39" t="n">
        <v>688.5405262347579</v>
      </c>
      <c r="AB39" t="n">
        <v>942.0915242585648</v>
      </c>
      <c r="AC39" t="n">
        <v>852.1796314170854</v>
      </c>
      <c r="AD39" t="n">
        <v>688540.5262347579</v>
      </c>
      <c r="AE39" t="n">
        <v>942091.5242585648</v>
      </c>
      <c r="AF39" t="n">
        <v>2.951563359996306e-06</v>
      </c>
      <c r="AG39" t="n">
        <v>14.84375</v>
      </c>
      <c r="AH39" t="n">
        <v>852179.6314170854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2.1967</v>
      </c>
      <c r="E40" t="n">
        <v>45.52</v>
      </c>
      <c r="F40" t="n">
        <v>42.58</v>
      </c>
      <c r="G40" t="n">
        <v>232.24</v>
      </c>
      <c r="H40" t="n">
        <v>2.68</v>
      </c>
      <c r="I40" t="n">
        <v>11</v>
      </c>
      <c r="J40" t="n">
        <v>258.66</v>
      </c>
      <c r="K40" t="n">
        <v>54.38</v>
      </c>
      <c r="L40" t="n">
        <v>39</v>
      </c>
      <c r="M40" t="n">
        <v>9</v>
      </c>
      <c r="N40" t="n">
        <v>65.28</v>
      </c>
      <c r="O40" t="n">
        <v>32135.68</v>
      </c>
      <c r="P40" t="n">
        <v>545.16</v>
      </c>
      <c r="Q40" t="n">
        <v>796.33</v>
      </c>
      <c r="R40" t="n">
        <v>123.6</v>
      </c>
      <c r="S40" t="n">
        <v>102.58</v>
      </c>
      <c r="T40" t="n">
        <v>6465.51</v>
      </c>
      <c r="U40" t="n">
        <v>0.83</v>
      </c>
      <c r="V40" t="n">
        <v>0.88</v>
      </c>
      <c r="W40" t="n">
        <v>12.29</v>
      </c>
      <c r="X40" t="n">
        <v>0.36</v>
      </c>
      <c r="Y40" t="n">
        <v>1</v>
      </c>
      <c r="Z40" t="n">
        <v>10</v>
      </c>
      <c r="AA40" t="n">
        <v>683.6684749978544</v>
      </c>
      <c r="AB40" t="n">
        <v>935.4253688165027</v>
      </c>
      <c r="AC40" t="n">
        <v>846.1496844944056</v>
      </c>
      <c r="AD40" t="n">
        <v>683668.4749978544</v>
      </c>
      <c r="AE40" t="n">
        <v>935425.3688165026</v>
      </c>
      <c r="AF40" t="n">
        <v>2.956812857033878e-06</v>
      </c>
      <c r="AG40" t="n">
        <v>14.81770833333333</v>
      </c>
      <c r="AH40" t="n">
        <v>846149.6844944056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2.1964</v>
      </c>
      <c r="E41" t="n">
        <v>45.53</v>
      </c>
      <c r="F41" t="n">
        <v>42.58</v>
      </c>
      <c r="G41" t="n">
        <v>232.28</v>
      </c>
      <c r="H41" t="n">
        <v>2.73</v>
      </c>
      <c r="I41" t="n">
        <v>11</v>
      </c>
      <c r="J41" t="n">
        <v>260.51</v>
      </c>
      <c r="K41" t="n">
        <v>54.38</v>
      </c>
      <c r="L41" t="n">
        <v>40</v>
      </c>
      <c r="M41" t="n">
        <v>9</v>
      </c>
      <c r="N41" t="n">
        <v>66.13</v>
      </c>
      <c r="O41" t="n">
        <v>32363.54</v>
      </c>
      <c r="P41" t="n">
        <v>547.62</v>
      </c>
      <c r="Q41" t="n">
        <v>796.35</v>
      </c>
      <c r="R41" t="n">
        <v>123.74</v>
      </c>
      <c r="S41" t="n">
        <v>102.58</v>
      </c>
      <c r="T41" t="n">
        <v>6536.64</v>
      </c>
      <c r="U41" t="n">
        <v>0.83</v>
      </c>
      <c r="V41" t="n">
        <v>0.88</v>
      </c>
      <c r="W41" t="n">
        <v>12.29</v>
      </c>
      <c r="X41" t="n">
        <v>0.37</v>
      </c>
      <c r="Y41" t="n">
        <v>1</v>
      </c>
      <c r="Z41" t="n">
        <v>10</v>
      </c>
      <c r="AA41" t="n">
        <v>685.2581392355702</v>
      </c>
      <c r="AB41" t="n">
        <v>937.600417557582</v>
      </c>
      <c r="AC41" t="n">
        <v>848.1171496363366</v>
      </c>
      <c r="AD41" t="n">
        <v>685258.1392355702</v>
      </c>
      <c r="AE41" t="n">
        <v>937600.417557582</v>
      </c>
      <c r="AF41" t="n">
        <v>2.956409049569449e-06</v>
      </c>
      <c r="AG41" t="n">
        <v>14.82096354166667</v>
      </c>
      <c r="AH41" t="n">
        <v>848117.1496363366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1.149</v>
      </c>
      <c r="E2" t="n">
        <v>87.03</v>
      </c>
      <c r="F2" t="n">
        <v>65.63</v>
      </c>
      <c r="G2" t="n">
        <v>6.65</v>
      </c>
      <c r="H2" t="n">
        <v>0.11</v>
      </c>
      <c r="I2" t="n">
        <v>592</v>
      </c>
      <c r="J2" t="n">
        <v>159.12</v>
      </c>
      <c r="K2" t="n">
        <v>50.28</v>
      </c>
      <c r="L2" t="n">
        <v>1</v>
      </c>
      <c r="M2" t="n">
        <v>590</v>
      </c>
      <c r="N2" t="n">
        <v>27.84</v>
      </c>
      <c r="O2" t="n">
        <v>19859.16</v>
      </c>
      <c r="P2" t="n">
        <v>812.27</v>
      </c>
      <c r="Q2" t="n">
        <v>797.96</v>
      </c>
      <c r="R2" t="n">
        <v>893.85</v>
      </c>
      <c r="S2" t="n">
        <v>102.58</v>
      </c>
      <c r="T2" t="n">
        <v>388687.13</v>
      </c>
      <c r="U2" t="n">
        <v>0.11</v>
      </c>
      <c r="V2" t="n">
        <v>0.57</v>
      </c>
      <c r="W2" t="n">
        <v>13.25</v>
      </c>
      <c r="X2" t="n">
        <v>23.38</v>
      </c>
      <c r="Y2" t="n">
        <v>1</v>
      </c>
      <c r="Z2" t="n">
        <v>10</v>
      </c>
      <c r="AA2" t="n">
        <v>1717.570032326837</v>
      </c>
      <c r="AB2" t="n">
        <v>2350.055092071555</v>
      </c>
      <c r="AC2" t="n">
        <v>2125.769132407283</v>
      </c>
      <c r="AD2" t="n">
        <v>1717570.032326837</v>
      </c>
      <c r="AE2" t="n">
        <v>2350055.092071556</v>
      </c>
      <c r="AF2" t="n">
        <v>1.624663697746771e-06</v>
      </c>
      <c r="AG2" t="n">
        <v>28.330078125</v>
      </c>
      <c r="AH2" t="n">
        <v>2125769.132407283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1.6513</v>
      </c>
      <c r="E3" t="n">
        <v>60.56</v>
      </c>
      <c r="F3" t="n">
        <v>50.89</v>
      </c>
      <c r="G3" t="n">
        <v>13.39</v>
      </c>
      <c r="H3" t="n">
        <v>0.22</v>
      </c>
      <c r="I3" t="n">
        <v>228</v>
      </c>
      <c r="J3" t="n">
        <v>160.54</v>
      </c>
      <c r="K3" t="n">
        <v>50.28</v>
      </c>
      <c r="L3" t="n">
        <v>2</v>
      </c>
      <c r="M3" t="n">
        <v>226</v>
      </c>
      <c r="N3" t="n">
        <v>28.26</v>
      </c>
      <c r="O3" t="n">
        <v>20034.4</v>
      </c>
      <c r="P3" t="n">
        <v>628.1799999999999</v>
      </c>
      <c r="Q3" t="n">
        <v>796.9</v>
      </c>
      <c r="R3" t="n">
        <v>400.64</v>
      </c>
      <c r="S3" t="n">
        <v>102.58</v>
      </c>
      <c r="T3" t="n">
        <v>143903.58</v>
      </c>
      <c r="U3" t="n">
        <v>0.26</v>
      </c>
      <c r="V3" t="n">
        <v>0.74</v>
      </c>
      <c r="W3" t="n">
        <v>12.65</v>
      </c>
      <c r="X3" t="n">
        <v>8.66</v>
      </c>
      <c r="Y3" t="n">
        <v>1</v>
      </c>
      <c r="Z3" t="n">
        <v>10</v>
      </c>
      <c r="AA3" t="n">
        <v>983.6572198026138</v>
      </c>
      <c r="AB3" t="n">
        <v>1345.883204027746</v>
      </c>
      <c r="AC3" t="n">
        <v>1217.433999994278</v>
      </c>
      <c r="AD3" t="n">
        <v>983657.2198026138</v>
      </c>
      <c r="AE3" t="n">
        <v>1345883.204027746</v>
      </c>
      <c r="AF3" t="n">
        <v>2.334906148032414e-06</v>
      </c>
      <c r="AG3" t="n">
        <v>19.71354166666667</v>
      </c>
      <c r="AH3" t="n">
        <v>1217433.999994278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1.8394</v>
      </c>
      <c r="E4" t="n">
        <v>54.37</v>
      </c>
      <c r="F4" t="n">
        <v>47.5</v>
      </c>
      <c r="G4" t="n">
        <v>20.21</v>
      </c>
      <c r="H4" t="n">
        <v>0.33</v>
      </c>
      <c r="I4" t="n">
        <v>141</v>
      </c>
      <c r="J4" t="n">
        <v>161.97</v>
      </c>
      <c r="K4" t="n">
        <v>50.28</v>
      </c>
      <c r="L4" t="n">
        <v>3</v>
      </c>
      <c r="M4" t="n">
        <v>139</v>
      </c>
      <c r="N4" t="n">
        <v>28.69</v>
      </c>
      <c r="O4" t="n">
        <v>20210.21</v>
      </c>
      <c r="P4" t="n">
        <v>584.02</v>
      </c>
      <c r="Q4" t="n">
        <v>796.83</v>
      </c>
      <c r="R4" t="n">
        <v>287.4</v>
      </c>
      <c r="S4" t="n">
        <v>102.58</v>
      </c>
      <c r="T4" t="n">
        <v>87715.03</v>
      </c>
      <c r="U4" t="n">
        <v>0.36</v>
      </c>
      <c r="V4" t="n">
        <v>0.79</v>
      </c>
      <c r="W4" t="n">
        <v>12.51</v>
      </c>
      <c r="X4" t="n">
        <v>5.28</v>
      </c>
      <c r="Y4" t="n">
        <v>1</v>
      </c>
      <c r="Z4" t="n">
        <v>10</v>
      </c>
      <c r="AA4" t="n">
        <v>838.5454932415709</v>
      </c>
      <c r="AB4" t="n">
        <v>1147.334937869373</v>
      </c>
      <c r="AC4" t="n">
        <v>1037.834901693818</v>
      </c>
      <c r="AD4" t="n">
        <v>838545.4932415709</v>
      </c>
      <c r="AE4" t="n">
        <v>1147334.937869373</v>
      </c>
      <c r="AF4" t="n">
        <v>2.600875896984692e-06</v>
      </c>
      <c r="AG4" t="n">
        <v>17.69856770833333</v>
      </c>
      <c r="AH4" t="n">
        <v>1037834.901693818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1.9349</v>
      </c>
      <c r="E5" t="n">
        <v>51.68</v>
      </c>
      <c r="F5" t="n">
        <v>46.04</v>
      </c>
      <c r="G5" t="n">
        <v>26.82</v>
      </c>
      <c r="H5" t="n">
        <v>0.43</v>
      </c>
      <c r="I5" t="n">
        <v>103</v>
      </c>
      <c r="J5" t="n">
        <v>163.4</v>
      </c>
      <c r="K5" t="n">
        <v>50.28</v>
      </c>
      <c r="L5" t="n">
        <v>4</v>
      </c>
      <c r="M5" t="n">
        <v>101</v>
      </c>
      <c r="N5" t="n">
        <v>29.12</v>
      </c>
      <c r="O5" t="n">
        <v>20386.62</v>
      </c>
      <c r="P5" t="n">
        <v>563.53</v>
      </c>
      <c r="Q5" t="n">
        <v>796.5700000000001</v>
      </c>
      <c r="R5" t="n">
        <v>239.09</v>
      </c>
      <c r="S5" t="n">
        <v>102.58</v>
      </c>
      <c r="T5" t="n">
        <v>63753.25</v>
      </c>
      <c r="U5" t="n">
        <v>0.43</v>
      </c>
      <c r="V5" t="n">
        <v>0.82</v>
      </c>
      <c r="W5" t="n">
        <v>12.43</v>
      </c>
      <c r="X5" t="n">
        <v>3.82</v>
      </c>
      <c r="Y5" t="n">
        <v>1</v>
      </c>
      <c r="Z5" t="n">
        <v>10</v>
      </c>
      <c r="AA5" t="n">
        <v>780.3758604351743</v>
      </c>
      <c r="AB5" t="n">
        <v>1067.744680000579</v>
      </c>
      <c r="AC5" t="n">
        <v>965.840626330394</v>
      </c>
      <c r="AD5" t="n">
        <v>780375.8604351743</v>
      </c>
      <c r="AE5" t="n">
        <v>1067744.680000579</v>
      </c>
      <c r="AF5" t="n">
        <v>2.735911043316125e-06</v>
      </c>
      <c r="AG5" t="n">
        <v>16.82291666666667</v>
      </c>
      <c r="AH5" t="n">
        <v>965840.6263303939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1.9975</v>
      </c>
      <c r="E6" t="n">
        <v>50.06</v>
      </c>
      <c r="F6" t="n">
        <v>45.16</v>
      </c>
      <c r="G6" t="n">
        <v>33.87</v>
      </c>
      <c r="H6" t="n">
        <v>0.54</v>
      </c>
      <c r="I6" t="n">
        <v>80</v>
      </c>
      <c r="J6" t="n">
        <v>164.83</v>
      </c>
      <c r="K6" t="n">
        <v>50.28</v>
      </c>
      <c r="L6" t="n">
        <v>5</v>
      </c>
      <c r="M6" t="n">
        <v>78</v>
      </c>
      <c r="N6" t="n">
        <v>29.55</v>
      </c>
      <c r="O6" t="n">
        <v>20563.61</v>
      </c>
      <c r="P6" t="n">
        <v>550.2</v>
      </c>
      <c r="Q6" t="n">
        <v>796.58</v>
      </c>
      <c r="R6" t="n">
        <v>209.29</v>
      </c>
      <c r="S6" t="n">
        <v>102.58</v>
      </c>
      <c r="T6" t="n">
        <v>48966.68</v>
      </c>
      <c r="U6" t="n">
        <v>0.49</v>
      </c>
      <c r="V6" t="n">
        <v>0.83</v>
      </c>
      <c r="W6" t="n">
        <v>12.41</v>
      </c>
      <c r="X6" t="n">
        <v>2.94</v>
      </c>
      <c r="Y6" t="n">
        <v>1</v>
      </c>
      <c r="Z6" t="n">
        <v>10</v>
      </c>
      <c r="AA6" t="n">
        <v>742.3624145713771</v>
      </c>
      <c r="AB6" t="n">
        <v>1015.73300633486</v>
      </c>
      <c r="AC6" t="n">
        <v>918.7928738004881</v>
      </c>
      <c r="AD6" t="n">
        <v>742362.4145713771</v>
      </c>
      <c r="AE6" t="n">
        <v>1015733.00633486</v>
      </c>
      <c r="AF6" t="n">
        <v>2.824426228241231e-06</v>
      </c>
      <c r="AG6" t="n">
        <v>16.29557291666667</v>
      </c>
      <c r="AH6" t="n">
        <v>918792.8738004881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2.0347</v>
      </c>
      <c r="E7" t="n">
        <v>49.15</v>
      </c>
      <c r="F7" t="n">
        <v>44.7</v>
      </c>
      <c r="G7" t="n">
        <v>40.63</v>
      </c>
      <c r="H7" t="n">
        <v>0.64</v>
      </c>
      <c r="I7" t="n">
        <v>66</v>
      </c>
      <c r="J7" t="n">
        <v>166.27</v>
      </c>
      <c r="K7" t="n">
        <v>50.28</v>
      </c>
      <c r="L7" t="n">
        <v>6</v>
      </c>
      <c r="M7" t="n">
        <v>64</v>
      </c>
      <c r="N7" t="n">
        <v>29.99</v>
      </c>
      <c r="O7" t="n">
        <v>20741.2</v>
      </c>
      <c r="P7" t="n">
        <v>541.9</v>
      </c>
      <c r="Q7" t="n">
        <v>796.47</v>
      </c>
      <c r="R7" t="n">
        <v>193.58</v>
      </c>
      <c r="S7" t="n">
        <v>102.58</v>
      </c>
      <c r="T7" t="n">
        <v>41181.34</v>
      </c>
      <c r="U7" t="n">
        <v>0.53</v>
      </c>
      <c r="V7" t="n">
        <v>0.84</v>
      </c>
      <c r="W7" t="n">
        <v>12.4</v>
      </c>
      <c r="X7" t="n">
        <v>2.48</v>
      </c>
      <c r="Y7" t="n">
        <v>1</v>
      </c>
      <c r="Z7" t="n">
        <v>10</v>
      </c>
      <c r="AA7" t="n">
        <v>725.4250184825198</v>
      </c>
      <c r="AB7" t="n">
        <v>992.5585137809065</v>
      </c>
      <c r="AC7" t="n">
        <v>897.8301222902794</v>
      </c>
      <c r="AD7" t="n">
        <v>725425.0184825198</v>
      </c>
      <c r="AE7" t="n">
        <v>992558.5137809066</v>
      </c>
      <c r="AF7" t="n">
        <v>2.877026306183947e-06</v>
      </c>
      <c r="AG7" t="n">
        <v>15.99934895833333</v>
      </c>
      <c r="AH7" t="n">
        <v>897830.1222902794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2.0664</v>
      </c>
      <c r="E8" t="n">
        <v>48.39</v>
      </c>
      <c r="F8" t="n">
        <v>44.27</v>
      </c>
      <c r="G8" t="n">
        <v>47.43</v>
      </c>
      <c r="H8" t="n">
        <v>0.74</v>
      </c>
      <c r="I8" t="n">
        <v>56</v>
      </c>
      <c r="J8" t="n">
        <v>167.72</v>
      </c>
      <c r="K8" t="n">
        <v>50.28</v>
      </c>
      <c r="L8" t="n">
        <v>7</v>
      </c>
      <c r="M8" t="n">
        <v>54</v>
      </c>
      <c r="N8" t="n">
        <v>30.44</v>
      </c>
      <c r="O8" t="n">
        <v>20919.39</v>
      </c>
      <c r="P8" t="n">
        <v>534.38</v>
      </c>
      <c r="Q8" t="n">
        <v>796.4299999999999</v>
      </c>
      <c r="R8" t="n">
        <v>179.81</v>
      </c>
      <c r="S8" t="n">
        <v>102.58</v>
      </c>
      <c r="T8" t="n">
        <v>34346.75</v>
      </c>
      <c r="U8" t="n">
        <v>0.57</v>
      </c>
      <c r="V8" t="n">
        <v>0.85</v>
      </c>
      <c r="W8" t="n">
        <v>12.36</v>
      </c>
      <c r="X8" t="n">
        <v>2.05</v>
      </c>
      <c r="Y8" t="n">
        <v>1</v>
      </c>
      <c r="Z8" t="n">
        <v>10</v>
      </c>
      <c r="AA8" t="n">
        <v>702.9468437429217</v>
      </c>
      <c r="AB8" t="n">
        <v>961.8028834351076</v>
      </c>
      <c r="AC8" t="n">
        <v>870.0097661388851</v>
      </c>
      <c r="AD8" t="n">
        <v>702946.8437429217</v>
      </c>
      <c r="AE8" t="n">
        <v>961802.8834351075</v>
      </c>
      <c r="AF8" t="n">
        <v>2.921849490882443e-06</v>
      </c>
      <c r="AG8" t="n">
        <v>15.751953125</v>
      </c>
      <c r="AH8" t="n">
        <v>870009.7661388851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2.0869</v>
      </c>
      <c r="E9" t="n">
        <v>47.92</v>
      </c>
      <c r="F9" t="n">
        <v>44.01</v>
      </c>
      <c r="G9" t="n">
        <v>53.9</v>
      </c>
      <c r="H9" t="n">
        <v>0.84</v>
      </c>
      <c r="I9" t="n">
        <v>49</v>
      </c>
      <c r="J9" t="n">
        <v>169.17</v>
      </c>
      <c r="K9" t="n">
        <v>50.28</v>
      </c>
      <c r="L9" t="n">
        <v>8</v>
      </c>
      <c r="M9" t="n">
        <v>47</v>
      </c>
      <c r="N9" t="n">
        <v>30.89</v>
      </c>
      <c r="O9" t="n">
        <v>21098.19</v>
      </c>
      <c r="P9" t="n">
        <v>529.12</v>
      </c>
      <c r="Q9" t="n">
        <v>796.52</v>
      </c>
      <c r="R9" t="n">
        <v>171.37</v>
      </c>
      <c r="S9" t="n">
        <v>102.58</v>
      </c>
      <c r="T9" t="n">
        <v>30163.32</v>
      </c>
      <c r="U9" t="n">
        <v>0.6</v>
      </c>
      <c r="V9" t="n">
        <v>0.85</v>
      </c>
      <c r="W9" t="n">
        <v>12.35</v>
      </c>
      <c r="X9" t="n">
        <v>1.8</v>
      </c>
      <c r="Y9" t="n">
        <v>1</v>
      </c>
      <c r="Z9" t="n">
        <v>10</v>
      </c>
      <c r="AA9" t="n">
        <v>693.7741410091785</v>
      </c>
      <c r="AB9" t="n">
        <v>949.2523868837156</v>
      </c>
      <c r="AC9" t="n">
        <v>858.6570713636255</v>
      </c>
      <c r="AD9" t="n">
        <v>693774.1410091785</v>
      </c>
      <c r="AE9" t="n">
        <v>949252.3868837156</v>
      </c>
      <c r="AF9" t="n">
        <v>2.950836092974531e-06</v>
      </c>
      <c r="AG9" t="n">
        <v>15.59895833333333</v>
      </c>
      <c r="AH9" t="n">
        <v>858657.0713636255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2.1053</v>
      </c>
      <c r="E10" t="n">
        <v>47.5</v>
      </c>
      <c r="F10" t="n">
        <v>43.79</v>
      </c>
      <c r="G10" t="n">
        <v>61.1</v>
      </c>
      <c r="H10" t="n">
        <v>0.9399999999999999</v>
      </c>
      <c r="I10" t="n">
        <v>43</v>
      </c>
      <c r="J10" t="n">
        <v>170.62</v>
      </c>
      <c r="K10" t="n">
        <v>50.28</v>
      </c>
      <c r="L10" t="n">
        <v>9</v>
      </c>
      <c r="M10" t="n">
        <v>41</v>
      </c>
      <c r="N10" t="n">
        <v>31.34</v>
      </c>
      <c r="O10" t="n">
        <v>21277.6</v>
      </c>
      <c r="P10" t="n">
        <v>523.95</v>
      </c>
      <c r="Q10" t="n">
        <v>796.38</v>
      </c>
      <c r="R10" t="n">
        <v>163.98</v>
      </c>
      <c r="S10" t="n">
        <v>102.58</v>
      </c>
      <c r="T10" t="n">
        <v>26496.92</v>
      </c>
      <c r="U10" t="n">
        <v>0.63</v>
      </c>
      <c r="V10" t="n">
        <v>0.86</v>
      </c>
      <c r="W10" t="n">
        <v>12.34</v>
      </c>
      <c r="X10" t="n">
        <v>1.58</v>
      </c>
      <c r="Y10" t="n">
        <v>1</v>
      </c>
      <c r="Z10" t="n">
        <v>10</v>
      </c>
      <c r="AA10" t="n">
        <v>685.2759164461935</v>
      </c>
      <c r="AB10" t="n">
        <v>937.6247411214318</v>
      </c>
      <c r="AC10" t="n">
        <v>848.1391517933909</v>
      </c>
      <c r="AD10" t="n">
        <v>685275.9164461935</v>
      </c>
      <c r="AE10" t="n">
        <v>937624.7411214318</v>
      </c>
      <c r="AF10" t="n">
        <v>2.976853335827918e-06</v>
      </c>
      <c r="AG10" t="n">
        <v>15.46223958333333</v>
      </c>
      <c r="AH10" t="n">
        <v>848139.1517933909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2.1175</v>
      </c>
      <c r="E11" t="n">
        <v>47.23</v>
      </c>
      <c r="F11" t="n">
        <v>43.65</v>
      </c>
      <c r="G11" t="n">
        <v>67.15000000000001</v>
      </c>
      <c r="H11" t="n">
        <v>1.03</v>
      </c>
      <c r="I11" t="n">
        <v>39</v>
      </c>
      <c r="J11" t="n">
        <v>172.08</v>
      </c>
      <c r="K11" t="n">
        <v>50.28</v>
      </c>
      <c r="L11" t="n">
        <v>10</v>
      </c>
      <c r="M11" t="n">
        <v>37</v>
      </c>
      <c r="N11" t="n">
        <v>31.8</v>
      </c>
      <c r="O11" t="n">
        <v>21457.64</v>
      </c>
      <c r="P11" t="n">
        <v>519.48</v>
      </c>
      <c r="Q11" t="n">
        <v>796.46</v>
      </c>
      <c r="R11" t="n">
        <v>159.19</v>
      </c>
      <c r="S11" t="n">
        <v>102.58</v>
      </c>
      <c r="T11" t="n">
        <v>24122.23</v>
      </c>
      <c r="U11" t="n">
        <v>0.64</v>
      </c>
      <c r="V11" t="n">
        <v>0.86</v>
      </c>
      <c r="W11" t="n">
        <v>12.33</v>
      </c>
      <c r="X11" t="n">
        <v>1.43</v>
      </c>
      <c r="Y11" t="n">
        <v>1</v>
      </c>
      <c r="Z11" t="n">
        <v>10</v>
      </c>
      <c r="AA11" t="n">
        <v>679.1835276309663</v>
      </c>
      <c r="AB11" t="n">
        <v>929.2888659672129</v>
      </c>
      <c r="AC11" t="n">
        <v>840.5988408644166</v>
      </c>
      <c r="AD11" t="n">
        <v>679183.5276309663</v>
      </c>
      <c r="AE11" t="n">
        <v>929288.8659672129</v>
      </c>
      <c r="AF11" t="n">
        <v>2.994103899024185e-06</v>
      </c>
      <c r="AG11" t="n">
        <v>15.37434895833333</v>
      </c>
      <c r="AH11" t="n">
        <v>840598.8408644166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2.1305</v>
      </c>
      <c r="E12" t="n">
        <v>46.94</v>
      </c>
      <c r="F12" t="n">
        <v>43.48</v>
      </c>
      <c r="G12" t="n">
        <v>74.55</v>
      </c>
      <c r="H12" t="n">
        <v>1.12</v>
      </c>
      <c r="I12" t="n">
        <v>35</v>
      </c>
      <c r="J12" t="n">
        <v>173.55</v>
      </c>
      <c r="K12" t="n">
        <v>50.28</v>
      </c>
      <c r="L12" t="n">
        <v>11</v>
      </c>
      <c r="M12" t="n">
        <v>33</v>
      </c>
      <c r="N12" t="n">
        <v>32.27</v>
      </c>
      <c r="O12" t="n">
        <v>21638.31</v>
      </c>
      <c r="P12" t="n">
        <v>514.45</v>
      </c>
      <c r="Q12" t="n">
        <v>796.45</v>
      </c>
      <c r="R12" t="n">
        <v>153.89</v>
      </c>
      <c r="S12" t="n">
        <v>102.58</v>
      </c>
      <c r="T12" t="n">
        <v>21494.67</v>
      </c>
      <c r="U12" t="n">
        <v>0.67</v>
      </c>
      <c r="V12" t="n">
        <v>0.87</v>
      </c>
      <c r="W12" t="n">
        <v>12.32</v>
      </c>
      <c r="X12" t="n">
        <v>1.27</v>
      </c>
      <c r="Y12" t="n">
        <v>1</v>
      </c>
      <c r="Z12" t="n">
        <v>10</v>
      </c>
      <c r="AA12" t="n">
        <v>672.5312764988839</v>
      </c>
      <c r="AB12" t="n">
        <v>920.1869624916905</v>
      </c>
      <c r="AC12" t="n">
        <v>832.3656102819961</v>
      </c>
      <c r="AD12" t="n">
        <v>672531.276498884</v>
      </c>
      <c r="AE12" t="n">
        <v>920186.9624916904</v>
      </c>
      <c r="AF12" t="n">
        <v>3.012485646692338e-06</v>
      </c>
      <c r="AG12" t="n">
        <v>15.27994791666667</v>
      </c>
      <c r="AH12" t="n">
        <v>832365.6102819961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2.1393</v>
      </c>
      <c r="E13" t="n">
        <v>46.74</v>
      </c>
      <c r="F13" t="n">
        <v>43.39</v>
      </c>
      <c r="G13" t="n">
        <v>81.34999999999999</v>
      </c>
      <c r="H13" t="n">
        <v>1.22</v>
      </c>
      <c r="I13" t="n">
        <v>32</v>
      </c>
      <c r="J13" t="n">
        <v>175.02</v>
      </c>
      <c r="K13" t="n">
        <v>50.28</v>
      </c>
      <c r="L13" t="n">
        <v>12</v>
      </c>
      <c r="M13" t="n">
        <v>30</v>
      </c>
      <c r="N13" t="n">
        <v>32.74</v>
      </c>
      <c r="O13" t="n">
        <v>21819.6</v>
      </c>
      <c r="P13" t="n">
        <v>511.54</v>
      </c>
      <c r="Q13" t="n">
        <v>796.49</v>
      </c>
      <c r="R13" t="n">
        <v>150.37</v>
      </c>
      <c r="S13" t="n">
        <v>102.58</v>
      </c>
      <c r="T13" t="n">
        <v>19747.81</v>
      </c>
      <c r="U13" t="n">
        <v>0.68</v>
      </c>
      <c r="V13" t="n">
        <v>0.87</v>
      </c>
      <c r="W13" t="n">
        <v>12.33</v>
      </c>
      <c r="X13" t="n">
        <v>1.17</v>
      </c>
      <c r="Y13" t="n">
        <v>1</v>
      </c>
      <c r="Z13" t="n">
        <v>10</v>
      </c>
      <c r="AA13" t="n">
        <v>668.4688830159744</v>
      </c>
      <c r="AB13" t="n">
        <v>914.628616508222</v>
      </c>
      <c r="AC13" t="n">
        <v>827.337745038002</v>
      </c>
      <c r="AD13" t="n">
        <v>668468.8830159744</v>
      </c>
      <c r="AE13" t="n">
        <v>914628.616508222</v>
      </c>
      <c r="AF13" t="n">
        <v>3.024928675883087e-06</v>
      </c>
      <c r="AG13" t="n">
        <v>15.21484375</v>
      </c>
      <c r="AH13" t="n">
        <v>827337.745038002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2.15</v>
      </c>
      <c r="E14" t="n">
        <v>46.51</v>
      </c>
      <c r="F14" t="n">
        <v>43.25</v>
      </c>
      <c r="G14" t="n">
        <v>89.48999999999999</v>
      </c>
      <c r="H14" t="n">
        <v>1.31</v>
      </c>
      <c r="I14" t="n">
        <v>29</v>
      </c>
      <c r="J14" t="n">
        <v>176.49</v>
      </c>
      <c r="K14" t="n">
        <v>50.28</v>
      </c>
      <c r="L14" t="n">
        <v>13</v>
      </c>
      <c r="M14" t="n">
        <v>27</v>
      </c>
      <c r="N14" t="n">
        <v>33.21</v>
      </c>
      <c r="O14" t="n">
        <v>22001.54</v>
      </c>
      <c r="P14" t="n">
        <v>506.77</v>
      </c>
      <c r="Q14" t="n">
        <v>796.38</v>
      </c>
      <c r="R14" t="n">
        <v>145.98</v>
      </c>
      <c r="S14" t="n">
        <v>102.58</v>
      </c>
      <c r="T14" t="n">
        <v>17569.25</v>
      </c>
      <c r="U14" t="n">
        <v>0.7</v>
      </c>
      <c r="V14" t="n">
        <v>0.87</v>
      </c>
      <c r="W14" t="n">
        <v>12.32</v>
      </c>
      <c r="X14" t="n">
        <v>1.04</v>
      </c>
      <c r="Y14" t="n">
        <v>1</v>
      </c>
      <c r="Z14" t="n">
        <v>10</v>
      </c>
      <c r="AA14" t="n">
        <v>654.4509599382708</v>
      </c>
      <c r="AB14" t="n">
        <v>895.4486757261877</v>
      </c>
      <c r="AC14" t="n">
        <v>809.9883108849893</v>
      </c>
      <c r="AD14" t="n">
        <v>654450.9599382707</v>
      </c>
      <c r="AE14" t="n">
        <v>895448.6757261878</v>
      </c>
      <c r="AF14" t="n">
        <v>3.040058268194567e-06</v>
      </c>
      <c r="AG14" t="n">
        <v>15.13997395833333</v>
      </c>
      <c r="AH14" t="n">
        <v>809988.3108849893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2.1561</v>
      </c>
      <c r="E15" t="n">
        <v>46.38</v>
      </c>
      <c r="F15" t="n">
        <v>43.19</v>
      </c>
      <c r="G15" t="n">
        <v>95.97</v>
      </c>
      <c r="H15" t="n">
        <v>1.4</v>
      </c>
      <c r="I15" t="n">
        <v>27</v>
      </c>
      <c r="J15" t="n">
        <v>177.97</v>
      </c>
      <c r="K15" t="n">
        <v>50.28</v>
      </c>
      <c r="L15" t="n">
        <v>14</v>
      </c>
      <c r="M15" t="n">
        <v>25</v>
      </c>
      <c r="N15" t="n">
        <v>33.69</v>
      </c>
      <c r="O15" t="n">
        <v>22184.13</v>
      </c>
      <c r="P15" t="n">
        <v>504.19</v>
      </c>
      <c r="Q15" t="n">
        <v>796.4299999999999</v>
      </c>
      <c r="R15" t="n">
        <v>143.98</v>
      </c>
      <c r="S15" t="n">
        <v>102.58</v>
      </c>
      <c r="T15" t="n">
        <v>16578.47</v>
      </c>
      <c r="U15" t="n">
        <v>0.71</v>
      </c>
      <c r="V15" t="n">
        <v>0.87</v>
      </c>
      <c r="W15" t="n">
        <v>12.31</v>
      </c>
      <c r="X15" t="n">
        <v>0.97</v>
      </c>
      <c r="Y15" t="n">
        <v>1</v>
      </c>
      <c r="Z15" t="n">
        <v>10</v>
      </c>
      <c r="AA15" t="n">
        <v>651.3371520324191</v>
      </c>
      <c r="AB15" t="n">
        <v>891.1882263778921</v>
      </c>
      <c r="AC15" t="n">
        <v>806.1344728429169</v>
      </c>
      <c r="AD15" t="n">
        <v>651337.1520324191</v>
      </c>
      <c r="AE15" t="n">
        <v>891188.2263778921</v>
      </c>
      <c r="AF15" t="n">
        <v>3.048683549792701e-06</v>
      </c>
      <c r="AG15" t="n">
        <v>15.09765625</v>
      </c>
      <c r="AH15" t="n">
        <v>806134.472842917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2.163</v>
      </c>
      <c r="E16" t="n">
        <v>46.23</v>
      </c>
      <c r="F16" t="n">
        <v>43.1</v>
      </c>
      <c r="G16" t="n">
        <v>103.45</v>
      </c>
      <c r="H16" t="n">
        <v>1.48</v>
      </c>
      <c r="I16" t="n">
        <v>25</v>
      </c>
      <c r="J16" t="n">
        <v>179.46</v>
      </c>
      <c r="K16" t="n">
        <v>50.28</v>
      </c>
      <c r="L16" t="n">
        <v>15</v>
      </c>
      <c r="M16" t="n">
        <v>23</v>
      </c>
      <c r="N16" t="n">
        <v>34.18</v>
      </c>
      <c r="O16" t="n">
        <v>22367.38</v>
      </c>
      <c r="P16" t="n">
        <v>500.45</v>
      </c>
      <c r="Q16" t="n">
        <v>796.42</v>
      </c>
      <c r="R16" t="n">
        <v>141.16</v>
      </c>
      <c r="S16" t="n">
        <v>102.58</v>
      </c>
      <c r="T16" t="n">
        <v>15177.4</v>
      </c>
      <c r="U16" t="n">
        <v>0.73</v>
      </c>
      <c r="V16" t="n">
        <v>0.87</v>
      </c>
      <c r="W16" t="n">
        <v>12.31</v>
      </c>
      <c r="X16" t="n">
        <v>0.89</v>
      </c>
      <c r="Y16" t="n">
        <v>1</v>
      </c>
      <c r="Z16" t="n">
        <v>10</v>
      </c>
      <c r="AA16" t="n">
        <v>647.2494886298177</v>
      </c>
      <c r="AB16" t="n">
        <v>885.595304975471</v>
      </c>
      <c r="AC16" t="n">
        <v>801.0753320094284</v>
      </c>
      <c r="AD16" t="n">
        <v>647249.4886298177</v>
      </c>
      <c r="AE16" t="n">
        <v>885595.304975471</v>
      </c>
      <c r="AF16" t="n">
        <v>3.058440015862721e-06</v>
      </c>
      <c r="AG16" t="n">
        <v>15.048828125</v>
      </c>
      <c r="AH16" t="n">
        <v>801075.3320094284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2.165</v>
      </c>
      <c r="E17" t="n">
        <v>46.19</v>
      </c>
      <c r="F17" t="n">
        <v>43.09</v>
      </c>
      <c r="G17" t="n">
        <v>107.73</v>
      </c>
      <c r="H17" t="n">
        <v>1.57</v>
      </c>
      <c r="I17" t="n">
        <v>24</v>
      </c>
      <c r="J17" t="n">
        <v>180.95</v>
      </c>
      <c r="K17" t="n">
        <v>50.28</v>
      </c>
      <c r="L17" t="n">
        <v>16</v>
      </c>
      <c r="M17" t="n">
        <v>22</v>
      </c>
      <c r="N17" t="n">
        <v>34.67</v>
      </c>
      <c r="O17" t="n">
        <v>22551.28</v>
      </c>
      <c r="P17" t="n">
        <v>496.61</v>
      </c>
      <c r="Q17" t="n">
        <v>796.38</v>
      </c>
      <c r="R17" t="n">
        <v>140.79</v>
      </c>
      <c r="S17" t="n">
        <v>102.58</v>
      </c>
      <c r="T17" t="n">
        <v>14998.1</v>
      </c>
      <c r="U17" t="n">
        <v>0.73</v>
      </c>
      <c r="V17" t="n">
        <v>0.87</v>
      </c>
      <c r="W17" t="n">
        <v>12.31</v>
      </c>
      <c r="X17" t="n">
        <v>0.88</v>
      </c>
      <c r="Y17" t="n">
        <v>1</v>
      </c>
      <c r="Z17" t="n">
        <v>10</v>
      </c>
      <c r="AA17" t="n">
        <v>644.3884238853627</v>
      </c>
      <c r="AB17" t="n">
        <v>881.6806699708392</v>
      </c>
      <c r="AC17" t="n">
        <v>797.5343042754138</v>
      </c>
      <c r="AD17" t="n">
        <v>644388.4238853627</v>
      </c>
      <c r="AE17" t="n">
        <v>881680.6699708392</v>
      </c>
      <c r="AF17" t="n">
        <v>3.061267977042436e-06</v>
      </c>
      <c r="AG17" t="n">
        <v>15.03580729166667</v>
      </c>
      <c r="AH17" t="n">
        <v>797534.3042754137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2.1723</v>
      </c>
      <c r="E18" t="n">
        <v>46.03</v>
      </c>
      <c r="F18" t="n">
        <v>43</v>
      </c>
      <c r="G18" t="n">
        <v>117.27</v>
      </c>
      <c r="H18" t="n">
        <v>1.65</v>
      </c>
      <c r="I18" t="n">
        <v>22</v>
      </c>
      <c r="J18" t="n">
        <v>182.45</v>
      </c>
      <c r="K18" t="n">
        <v>50.28</v>
      </c>
      <c r="L18" t="n">
        <v>17</v>
      </c>
      <c r="M18" t="n">
        <v>20</v>
      </c>
      <c r="N18" t="n">
        <v>35.17</v>
      </c>
      <c r="O18" t="n">
        <v>22735.98</v>
      </c>
      <c r="P18" t="n">
        <v>494.53</v>
      </c>
      <c r="Q18" t="n">
        <v>796.34</v>
      </c>
      <c r="R18" t="n">
        <v>137.41</v>
      </c>
      <c r="S18" t="n">
        <v>102.58</v>
      </c>
      <c r="T18" t="n">
        <v>13317.55</v>
      </c>
      <c r="U18" t="n">
        <v>0.75</v>
      </c>
      <c r="V18" t="n">
        <v>0.87</v>
      </c>
      <c r="W18" t="n">
        <v>12.31</v>
      </c>
      <c r="X18" t="n">
        <v>0.79</v>
      </c>
      <c r="Y18" t="n">
        <v>1</v>
      </c>
      <c r="Z18" t="n">
        <v>10</v>
      </c>
      <c r="AA18" t="n">
        <v>641.1268948785905</v>
      </c>
      <c r="AB18" t="n">
        <v>877.218102095269</v>
      </c>
      <c r="AC18" t="n">
        <v>793.4976376146346</v>
      </c>
      <c r="AD18" t="n">
        <v>641126.8948785905</v>
      </c>
      <c r="AE18" t="n">
        <v>877218.102095269</v>
      </c>
      <c r="AF18" t="n">
        <v>3.071590035348399e-06</v>
      </c>
      <c r="AG18" t="n">
        <v>14.98372395833333</v>
      </c>
      <c r="AH18" t="n">
        <v>793497.6376146346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2.1761</v>
      </c>
      <c r="E19" t="n">
        <v>45.95</v>
      </c>
      <c r="F19" t="n">
        <v>42.95</v>
      </c>
      <c r="G19" t="n">
        <v>122.72</v>
      </c>
      <c r="H19" t="n">
        <v>1.74</v>
      </c>
      <c r="I19" t="n">
        <v>21</v>
      </c>
      <c r="J19" t="n">
        <v>183.95</v>
      </c>
      <c r="K19" t="n">
        <v>50.28</v>
      </c>
      <c r="L19" t="n">
        <v>18</v>
      </c>
      <c r="M19" t="n">
        <v>19</v>
      </c>
      <c r="N19" t="n">
        <v>35.67</v>
      </c>
      <c r="O19" t="n">
        <v>22921.24</v>
      </c>
      <c r="P19" t="n">
        <v>492.03</v>
      </c>
      <c r="Q19" t="n">
        <v>796.37</v>
      </c>
      <c r="R19" t="n">
        <v>136.09</v>
      </c>
      <c r="S19" t="n">
        <v>102.58</v>
      </c>
      <c r="T19" t="n">
        <v>12659.9</v>
      </c>
      <c r="U19" t="n">
        <v>0.75</v>
      </c>
      <c r="V19" t="n">
        <v>0.88</v>
      </c>
      <c r="W19" t="n">
        <v>12.3</v>
      </c>
      <c r="X19" t="n">
        <v>0.74</v>
      </c>
      <c r="Y19" t="n">
        <v>1</v>
      </c>
      <c r="Z19" t="n">
        <v>10</v>
      </c>
      <c r="AA19" t="n">
        <v>638.6301698331426</v>
      </c>
      <c r="AB19" t="n">
        <v>873.8019727403521</v>
      </c>
      <c r="AC19" t="n">
        <v>790.4075388507832</v>
      </c>
      <c r="AD19" t="n">
        <v>638630.1698331427</v>
      </c>
      <c r="AE19" t="n">
        <v>873801.972740352</v>
      </c>
      <c r="AF19" t="n">
        <v>3.076963161589859e-06</v>
      </c>
      <c r="AG19" t="n">
        <v>14.95768229166667</v>
      </c>
      <c r="AH19" t="n">
        <v>790407.5388507833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2.1798</v>
      </c>
      <c r="E20" t="n">
        <v>45.88</v>
      </c>
      <c r="F20" t="n">
        <v>42.91</v>
      </c>
      <c r="G20" t="n">
        <v>128.72</v>
      </c>
      <c r="H20" t="n">
        <v>1.82</v>
      </c>
      <c r="I20" t="n">
        <v>20</v>
      </c>
      <c r="J20" t="n">
        <v>185.46</v>
      </c>
      <c r="K20" t="n">
        <v>50.28</v>
      </c>
      <c r="L20" t="n">
        <v>19</v>
      </c>
      <c r="M20" t="n">
        <v>18</v>
      </c>
      <c r="N20" t="n">
        <v>36.18</v>
      </c>
      <c r="O20" t="n">
        <v>23107.19</v>
      </c>
      <c r="P20" t="n">
        <v>488.91</v>
      </c>
      <c r="Q20" t="n">
        <v>796.39</v>
      </c>
      <c r="R20" t="n">
        <v>134.56</v>
      </c>
      <c r="S20" t="n">
        <v>102.58</v>
      </c>
      <c r="T20" t="n">
        <v>11900.84</v>
      </c>
      <c r="U20" t="n">
        <v>0.76</v>
      </c>
      <c r="V20" t="n">
        <v>0.88</v>
      </c>
      <c r="W20" t="n">
        <v>12.3</v>
      </c>
      <c r="X20" t="n">
        <v>0.6899999999999999</v>
      </c>
      <c r="Y20" t="n">
        <v>1</v>
      </c>
      <c r="Z20" t="n">
        <v>10</v>
      </c>
      <c r="AA20" t="n">
        <v>635.8066884896347</v>
      </c>
      <c r="AB20" t="n">
        <v>869.9387610029587</v>
      </c>
      <c r="AC20" t="n">
        <v>786.9130266195551</v>
      </c>
      <c r="AD20" t="n">
        <v>635806.6884896347</v>
      </c>
      <c r="AE20" t="n">
        <v>869938.7610029588</v>
      </c>
      <c r="AF20" t="n">
        <v>3.082194889772334e-06</v>
      </c>
      <c r="AG20" t="n">
        <v>14.93489583333333</v>
      </c>
      <c r="AH20" t="n">
        <v>786913.0266195551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2.1827</v>
      </c>
      <c r="E21" t="n">
        <v>45.82</v>
      </c>
      <c r="F21" t="n">
        <v>42.88</v>
      </c>
      <c r="G21" t="n">
        <v>135.41</v>
      </c>
      <c r="H21" t="n">
        <v>1.9</v>
      </c>
      <c r="I21" t="n">
        <v>19</v>
      </c>
      <c r="J21" t="n">
        <v>186.97</v>
      </c>
      <c r="K21" t="n">
        <v>50.28</v>
      </c>
      <c r="L21" t="n">
        <v>20</v>
      </c>
      <c r="M21" t="n">
        <v>17</v>
      </c>
      <c r="N21" t="n">
        <v>36.69</v>
      </c>
      <c r="O21" t="n">
        <v>23293.82</v>
      </c>
      <c r="P21" t="n">
        <v>484.36</v>
      </c>
      <c r="Q21" t="n">
        <v>796.46</v>
      </c>
      <c r="R21" t="n">
        <v>133.56</v>
      </c>
      <c r="S21" t="n">
        <v>102.58</v>
      </c>
      <c r="T21" t="n">
        <v>11405.48</v>
      </c>
      <c r="U21" t="n">
        <v>0.77</v>
      </c>
      <c r="V21" t="n">
        <v>0.88</v>
      </c>
      <c r="W21" t="n">
        <v>12.3</v>
      </c>
      <c r="X21" t="n">
        <v>0.66</v>
      </c>
      <c r="Y21" t="n">
        <v>1</v>
      </c>
      <c r="Z21" t="n">
        <v>10</v>
      </c>
      <c r="AA21" t="n">
        <v>632.2928023041329</v>
      </c>
      <c r="AB21" t="n">
        <v>865.1309069022376</v>
      </c>
      <c r="AC21" t="n">
        <v>782.5640273663412</v>
      </c>
      <c r="AD21" t="n">
        <v>632292.802304133</v>
      </c>
      <c r="AE21" t="n">
        <v>865130.9069022376</v>
      </c>
      <c r="AF21" t="n">
        <v>3.086295433482922e-06</v>
      </c>
      <c r="AG21" t="n">
        <v>14.91536458333333</v>
      </c>
      <c r="AH21" t="n">
        <v>782564.0273663412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2.1854</v>
      </c>
      <c r="E22" t="n">
        <v>45.76</v>
      </c>
      <c r="F22" t="n">
        <v>42.85</v>
      </c>
      <c r="G22" t="n">
        <v>142.85</v>
      </c>
      <c r="H22" t="n">
        <v>1.98</v>
      </c>
      <c r="I22" t="n">
        <v>18</v>
      </c>
      <c r="J22" t="n">
        <v>188.49</v>
      </c>
      <c r="K22" t="n">
        <v>50.28</v>
      </c>
      <c r="L22" t="n">
        <v>21</v>
      </c>
      <c r="M22" t="n">
        <v>16</v>
      </c>
      <c r="N22" t="n">
        <v>37.21</v>
      </c>
      <c r="O22" t="n">
        <v>23481.16</v>
      </c>
      <c r="P22" t="n">
        <v>483.6</v>
      </c>
      <c r="Q22" t="n">
        <v>796.4</v>
      </c>
      <c r="R22" t="n">
        <v>132.82</v>
      </c>
      <c r="S22" t="n">
        <v>102.58</v>
      </c>
      <c r="T22" t="n">
        <v>11041.94</v>
      </c>
      <c r="U22" t="n">
        <v>0.77</v>
      </c>
      <c r="V22" t="n">
        <v>0.88</v>
      </c>
      <c r="W22" t="n">
        <v>12.3</v>
      </c>
      <c r="X22" t="n">
        <v>0.64</v>
      </c>
      <c r="Y22" t="n">
        <v>1</v>
      </c>
      <c r="Z22" t="n">
        <v>10</v>
      </c>
      <c r="AA22" t="n">
        <v>631.1872354449907</v>
      </c>
      <c r="AB22" t="n">
        <v>863.6182215513917</v>
      </c>
      <c r="AC22" t="n">
        <v>781.1957105823127</v>
      </c>
      <c r="AD22" t="n">
        <v>631187.2354449907</v>
      </c>
      <c r="AE22" t="n">
        <v>863618.2215513916</v>
      </c>
      <c r="AF22" t="n">
        <v>3.090113181075539e-06</v>
      </c>
      <c r="AG22" t="n">
        <v>14.89583333333333</v>
      </c>
      <c r="AH22" t="n">
        <v>781195.7105823127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2.1891</v>
      </c>
      <c r="E23" t="n">
        <v>45.68</v>
      </c>
      <c r="F23" t="n">
        <v>42.81</v>
      </c>
      <c r="G23" t="n">
        <v>151.09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15</v>
      </c>
      <c r="N23" t="n">
        <v>37.74</v>
      </c>
      <c r="O23" t="n">
        <v>23669.2</v>
      </c>
      <c r="P23" t="n">
        <v>479.38</v>
      </c>
      <c r="Q23" t="n">
        <v>796.38</v>
      </c>
      <c r="R23" t="n">
        <v>131.23</v>
      </c>
      <c r="S23" t="n">
        <v>102.58</v>
      </c>
      <c r="T23" t="n">
        <v>10249.94</v>
      </c>
      <c r="U23" t="n">
        <v>0.78</v>
      </c>
      <c r="V23" t="n">
        <v>0.88</v>
      </c>
      <c r="W23" t="n">
        <v>12.3</v>
      </c>
      <c r="X23" t="n">
        <v>0.6</v>
      </c>
      <c r="Y23" t="n">
        <v>1</v>
      </c>
      <c r="Z23" t="n">
        <v>10</v>
      </c>
      <c r="AA23" t="n">
        <v>627.7046972415025</v>
      </c>
      <c r="AB23" t="n">
        <v>858.8532591426369</v>
      </c>
      <c r="AC23" t="n">
        <v>776.8855094981828</v>
      </c>
      <c r="AD23" t="n">
        <v>627704.6972415025</v>
      </c>
      <c r="AE23" t="n">
        <v>858853.2591426369</v>
      </c>
      <c r="AF23" t="n">
        <v>3.095344909258012e-06</v>
      </c>
      <c r="AG23" t="n">
        <v>14.86979166666667</v>
      </c>
      <c r="AH23" t="n">
        <v>776885.5094981828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2.1923</v>
      </c>
      <c r="E24" t="n">
        <v>45.61</v>
      </c>
      <c r="F24" t="n">
        <v>42.77</v>
      </c>
      <c r="G24" t="n">
        <v>160.4</v>
      </c>
      <c r="H24" t="n">
        <v>2.13</v>
      </c>
      <c r="I24" t="n">
        <v>16</v>
      </c>
      <c r="J24" t="n">
        <v>191.55</v>
      </c>
      <c r="K24" t="n">
        <v>50.28</v>
      </c>
      <c r="L24" t="n">
        <v>23</v>
      </c>
      <c r="M24" t="n">
        <v>14</v>
      </c>
      <c r="N24" t="n">
        <v>38.27</v>
      </c>
      <c r="O24" t="n">
        <v>23857.96</v>
      </c>
      <c r="P24" t="n">
        <v>475.35</v>
      </c>
      <c r="Q24" t="n">
        <v>796.33</v>
      </c>
      <c r="R24" t="n">
        <v>130.16</v>
      </c>
      <c r="S24" t="n">
        <v>102.58</v>
      </c>
      <c r="T24" t="n">
        <v>9724.549999999999</v>
      </c>
      <c r="U24" t="n">
        <v>0.79</v>
      </c>
      <c r="V24" t="n">
        <v>0.88</v>
      </c>
      <c r="W24" t="n">
        <v>12.3</v>
      </c>
      <c r="X24" t="n">
        <v>0.5600000000000001</v>
      </c>
      <c r="Y24" t="n">
        <v>1</v>
      </c>
      <c r="Z24" t="n">
        <v>10</v>
      </c>
      <c r="AA24" t="n">
        <v>624.4494305658562</v>
      </c>
      <c r="AB24" t="n">
        <v>854.3992596647876</v>
      </c>
      <c r="AC24" t="n">
        <v>772.856593479272</v>
      </c>
      <c r="AD24" t="n">
        <v>624449.4305658563</v>
      </c>
      <c r="AE24" t="n">
        <v>854399.2596647876</v>
      </c>
      <c r="AF24" t="n">
        <v>3.099869647145558e-06</v>
      </c>
      <c r="AG24" t="n">
        <v>14.84700520833333</v>
      </c>
      <c r="AH24" t="n">
        <v>772856.593479272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2.1926</v>
      </c>
      <c r="E25" t="n">
        <v>45.61</v>
      </c>
      <c r="F25" t="n">
        <v>42.77</v>
      </c>
      <c r="G25" t="n">
        <v>160.38</v>
      </c>
      <c r="H25" t="n">
        <v>2.21</v>
      </c>
      <c r="I25" t="n">
        <v>16</v>
      </c>
      <c r="J25" t="n">
        <v>193.08</v>
      </c>
      <c r="K25" t="n">
        <v>50.28</v>
      </c>
      <c r="L25" t="n">
        <v>24</v>
      </c>
      <c r="M25" t="n">
        <v>14</v>
      </c>
      <c r="N25" t="n">
        <v>38.8</v>
      </c>
      <c r="O25" t="n">
        <v>24047.45</v>
      </c>
      <c r="P25" t="n">
        <v>472.97</v>
      </c>
      <c r="Q25" t="n">
        <v>796.38</v>
      </c>
      <c r="R25" t="n">
        <v>129.88</v>
      </c>
      <c r="S25" t="n">
        <v>102.58</v>
      </c>
      <c r="T25" t="n">
        <v>9582.15</v>
      </c>
      <c r="U25" t="n">
        <v>0.79</v>
      </c>
      <c r="V25" t="n">
        <v>0.88</v>
      </c>
      <c r="W25" t="n">
        <v>12.3</v>
      </c>
      <c r="X25" t="n">
        <v>0.5600000000000001</v>
      </c>
      <c r="Y25" t="n">
        <v>1</v>
      </c>
      <c r="Z25" t="n">
        <v>10</v>
      </c>
      <c r="AA25" t="n">
        <v>622.9140736095899</v>
      </c>
      <c r="AB25" t="n">
        <v>852.2985165420555</v>
      </c>
      <c r="AC25" t="n">
        <v>770.9563423317618</v>
      </c>
      <c r="AD25" t="n">
        <v>622914.0736095898</v>
      </c>
      <c r="AE25" t="n">
        <v>852298.5165420555</v>
      </c>
      <c r="AF25" t="n">
        <v>3.100293841322516e-06</v>
      </c>
      <c r="AG25" t="n">
        <v>14.84700520833333</v>
      </c>
      <c r="AH25" t="n">
        <v>770956.3423317618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2.1958</v>
      </c>
      <c r="E26" t="n">
        <v>45.54</v>
      </c>
      <c r="F26" t="n">
        <v>42.73</v>
      </c>
      <c r="G26" t="n">
        <v>170.94</v>
      </c>
      <c r="H26" t="n">
        <v>2.28</v>
      </c>
      <c r="I26" t="n">
        <v>15</v>
      </c>
      <c r="J26" t="n">
        <v>194.62</v>
      </c>
      <c r="K26" t="n">
        <v>50.28</v>
      </c>
      <c r="L26" t="n">
        <v>25</v>
      </c>
      <c r="M26" t="n">
        <v>13</v>
      </c>
      <c r="N26" t="n">
        <v>39.34</v>
      </c>
      <c r="O26" t="n">
        <v>24237.67</v>
      </c>
      <c r="P26" t="n">
        <v>470.44</v>
      </c>
      <c r="Q26" t="n">
        <v>796.38</v>
      </c>
      <c r="R26" t="n">
        <v>128.81</v>
      </c>
      <c r="S26" t="n">
        <v>102.58</v>
      </c>
      <c r="T26" t="n">
        <v>9050.040000000001</v>
      </c>
      <c r="U26" t="n">
        <v>0.8</v>
      </c>
      <c r="V26" t="n">
        <v>0.88</v>
      </c>
      <c r="W26" t="n">
        <v>12.29</v>
      </c>
      <c r="X26" t="n">
        <v>0.52</v>
      </c>
      <c r="Y26" t="n">
        <v>1</v>
      </c>
      <c r="Z26" t="n">
        <v>10</v>
      </c>
      <c r="AA26" t="n">
        <v>620.6003580276662</v>
      </c>
      <c r="AB26" t="n">
        <v>849.1327888089402</v>
      </c>
      <c r="AC26" t="n">
        <v>768.0927472103683</v>
      </c>
      <c r="AD26" t="n">
        <v>620600.3580276662</v>
      </c>
      <c r="AE26" t="n">
        <v>849132.7888089402</v>
      </c>
      <c r="AF26" t="n">
        <v>3.104818579210061e-06</v>
      </c>
      <c r="AG26" t="n">
        <v>14.82421875</v>
      </c>
      <c r="AH26" t="n">
        <v>768092.7472103683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2.1992</v>
      </c>
      <c r="E27" t="n">
        <v>45.47</v>
      </c>
      <c r="F27" t="n">
        <v>42.7</v>
      </c>
      <c r="G27" t="n">
        <v>182.98</v>
      </c>
      <c r="H27" t="n">
        <v>2.35</v>
      </c>
      <c r="I27" t="n">
        <v>14</v>
      </c>
      <c r="J27" t="n">
        <v>196.17</v>
      </c>
      <c r="K27" t="n">
        <v>50.28</v>
      </c>
      <c r="L27" t="n">
        <v>26</v>
      </c>
      <c r="M27" t="n">
        <v>12</v>
      </c>
      <c r="N27" t="n">
        <v>39.89</v>
      </c>
      <c r="O27" t="n">
        <v>24428.62</v>
      </c>
      <c r="P27" t="n">
        <v>467.65</v>
      </c>
      <c r="Q27" t="n">
        <v>796.34</v>
      </c>
      <c r="R27" t="n">
        <v>127.56</v>
      </c>
      <c r="S27" t="n">
        <v>102.58</v>
      </c>
      <c r="T27" t="n">
        <v>8429.76</v>
      </c>
      <c r="U27" t="n">
        <v>0.8</v>
      </c>
      <c r="V27" t="n">
        <v>0.88</v>
      </c>
      <c r="W27" t="n">
        <v>12.29</v>
      </c>
      <c r="X27" t="n">
        <v>0.48</v>
      </c>
      <c r="Y27" t="n">
        <v>1</v>
      </c>
      <c r="Z27" t="n">
        <v>10</v>
      </c>
      <c r="AA27" t="n">
        <v>618.1251980128247</v>
      </c>
      <c r="AB27" t="n">
        <v>845.7461656802808</v>
      </c>
      <c r="AC27" t="n">
        <v>765.0293386399527</v>
      </c>
      <c r="AD27" t="n">
        <v>618125.1980128248</v>
      </c>
      <c r="AE27" t="n">
        <v>845746.1656802808</v>
      </c>
      <c r="AF27" t="n">
        <v>3.109626113215578e-06</v>
      </c>
      <c r="AG27" t="n">
        <v>14.80143229166667</v>
      </c>
      <c r="AH27" t="n">
        <v>765029.3386399527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2.1992</v>
      </c>
      <c r="E28" t="n">
        <v>45.47</v>
      </c>
      <c r="F28" t="n">
        <v>42.7</v>
      </c>
      <c r="G28" t="n">
        <v>182.98</v>
      </c>
      <c r="H28" t="n">
        <v>2.42</v>
      </c>
      <c r="I28" t="n">
        <v>14</v>
      </c>
      <c r="J28" t="n">
        <v>197.73</v>
      </c>
      <c r="K28" t="n">
        <v>50.28</v>
      </c>
      <c r="L28" t="n">
        <v>27</v>
      </c>
      <c r="M28" t="n">
        <v>12</v>
      </c>
      <c r="N28" t="n">
        <v>40.45</v>
      </c>
      <c r="O28" t="n">
        <v>24620.33</v>
      </c>
      <c r="P28" t="n">
        <v>463.84</v>
      </c>
      <c r="Q28" t="n">
        <v>796.34</v>
      </c>
      <c r="R28" t="n">
        <v>127.49</v>
      </c>
      <c r="S28" t="n">
        <v>102.58</v>
      </c>
      <c r="T28" t="n">
        <v>8394.700000000001</v>
      </c>
      <c r="U28" t="n">
        <v>0.8</v>
      </c>
      <c r="V28" t="n">
        <v>0.88</v>
      </c>
      <c r="W28" t="n">
        <v>12.29</v>
      </c>
      <c r="X28" t="n">
        <v>0.48</v>
      </c>
      <c r="Y28" t="n">
        <v>1</v>
      </c>
      <c r="Z28" t="n">
        <v>10</v>
      </c>
      <c r="AA28" t="n">
        <v>615.7682202322554</v>
      </c>
      <c r="AB28" t="n">
        <v>842.5212446983847</v>
      </c>
      <c r="AC28" t="n">
        <v>762.1121995903638</v>
      </c>
      <c r="AD28" t="n">
        <v>615768.2202322554</v>
      </c>
      <c r="AE28" t="n">
        <v>842521.2446983848</v>
      </c>
      <c r="AF28" t="n">
        <v>3.109626113215578e-06</v>
      </c>
      <c r="AG28" t="n">
        <v>14.80143229166667</v>
      </c>
      <c r="AH28" t="n">
        <v>762112.1995903639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2.2024</v>
      </c>
      <c r="E29" t="n">
        <v>45.4</v>
      </c>
      <c r="F29" t="n">
        <v>42.66</v>
      </c>
      <c r="G29" t="n">
        <v>196.9</v>
      </c>
      <c r="H29" t="n">
        <v>2.49</v>
      </c>
      <c r="I29" t="n">
        <v>13</v>
      </c>
      <c r="J29" t="n">
        <v>199.29</v>
      </c>
      <c r="K29" t="n">
        <v>50.28</v>
      </c>
      <c r="L29" t="n">
        <v>28</v>
      </c>
      <c r="M29" t="n">
        <v>11</v>
      </c>
      <c r="N29" t="n">
        <v>41.01</v>
      </c>
      <c r="O29" t="n">
        <v>24812.8</v>
      </c>
      <c r="P29" t="n">
        <v>461.31</v>
      </c>
      <c r="Q29" t="n">
        <v>796.37</v>
      </c>
      <c r="R29" t="n">
        <v>126.21</v>
      </c>
      <c r="S29" t="n">
        <v>102.58</v>
      </c>
      <c r="T29" t="n">
        <v>7763.79</v>
      </c>
      <c r="U29" t="n">
        <v>0.8100000000000001</v>
      </c>
      <c r="V29" t="n">
        <v>0.88</v>
      </c>
      <c r="W29" t="n">
        <v>12.3</v>
      </c>
      <c r="X29" t="n">
        <v>0.45</v>
      </c>
      <c r="Y29" t="n">
        <v>1</v>
      </c>
      <c r="Z29" t="n">
        <v>10</v>
      </c>
      <c r="AA29" t="n">
        <v>613.4718208751993</v>
      </c>
      <c r="AB29" t="n">
        <v>839.3792097880712</v>
      </c>
      <c r="AC29" t="n">
        <v>759.2700360820171</v>
      </c>
      <c r="AD29" t="n">
        <v>613471.8208751994</v>
      </c>
      <c r="AE29" t="n">
        <v>839379.2097880712</v>
      </c>
      <c r="AF29" t="n">
        <v>3.114150851103123e-06</v>
      </c>
      <c r="AG29" t="n">
        <v>14.77864583333333</v>
      </c>
      <c r="AH29" t="n">
        <v>759270.0360820171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2.2018</v>
      </c>
      <c r="E30" t="n">
        <v>45.42</v>
      </c>
      <c r="F30" t="n">
        <v>42.67</v>
      </c>
      <c r="G30" t="n">
        <v>196.96</v>
      </c>
      <c r="H30" t="n">
        <v>2.56</v>
      </c>
      <c r="I30" t="n">
        <v>13</v>
      </c>
      <c r="J30" t="n">
        <v>200.85</v>
      </c>
      <c r="K30" t="n">
        <v>50.28</v>
      </c>
      <c r="L30" t="n">
        <v>29</v>
      </c>
      <c r="M30" t="n">
        <v>11</v>
      </c>
      <c r="N30" t="n">
        <v>41.57</v>
      </c>
      <c r="O30" t="n">
        <v>25006.03</v>
      </c>
      <c r="P30" t="n">
        <v>461.91</v>
      </c>
      <c r="Q30" t="n">
        <v>796.35</v>
      </c>
      <c r="R30" t="n">
        <v>126.88</v>
      </c>
      <c r="S30" t="n">
        <v>102.58</v>
      </c>
      <c r="T30" t="n">
        <v>8095.4</v>
      </c>
      <c r="U30" t="n">
        <v>0.8100000000000001</v>
      </c>
      <c r="V30" t="n">
        <v>0.88</v>
      </c>
      <c r="W30" t="n">
        <v>12.29</v>
      </c>
      <c r="X30" t="n">
        <v>0.46</v>
      </c>
      <c r="Y30" t="n">
        <v>1</v>
      </c>
      <c r="Z30" t="n">
        <v>10</v>
      </c>
      <c r="AA30" t="n">
        <v>613.9872632852479</v>
      </c>
      <c r="AB30" t="n">
        <v>840.0844608332138</v>
      </c>
      <c r="AC30" t="n">
        <v>759.9079789572373</v>
      </c>
      <c r="AD30" t="n">
        <v>613987.2632852478</v>
      </c>
      <c r="AE30" t="n">
        <v>840084.4608332139</v>
      </c>
      <c r="AF30" t="n">
        <v>3.113302462749208e-06</v>
      </c>
      <c r="AG30" t="n">
        <v>14.78515625</v>
      </c>
      <c r="AH30" t="n">
        <v>759907.9789572373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2.2064</v>
      </c>
      <c r="E31" t="n">
        <v>45.32</v>
      </c>
      <c r="F31" t="n">
        <v>42.61</v>
      </c>
      <c r="G31" t="n">
        <v>213.06</v>
      </c>
      <c r="H31" t="n">
        <v>2.63</v>
      </c>
      <c r="I31" t="n">
        <v>12</v>
      </c>
      <c r="J31" t="n">
        <v>202.43</v>
      </c>
      <c r="K31" t="n">
        <v>50.28</v>
      </c>
      <c r="L31" t="n">
        <v>30</v>
      </c>
      <c r="M31" t="n">
        <v>9</v>
      </c>
      <c r="N31" t="n">
        <v>42.15</v>
      </c>
      <c r="O31" t="n">
        <v>25200.04</v>
      </c>
      <c r="P31" t="n">
        <v>455.28</v>
      </c>
      <c r="Q31" t="n">
        <v>796.41</v>
      </c>
      <c r="R31" t="n">
        <v>124.77</v>
      </c>
      <c r="S31" t="n">
        <v>102.58</v>
      </c>
      <c r="T31" t="n">
        <v>7047.84</v>
      </c>
      <c r="U31" t="n">
        <v>0.82</v>
      </c>
      <c r="V31" t="n">
        <v>0.88</v>
      </c>
      <c r="W31" t="n">
        <v>12.29</v>
      </c>
      <c r="X31" t="n">
        <v>0.4</v>
      </c>
      <c r="Y31" t="n">
        <v>1</v>
      </c>
      <c r="Z31" t="n">
        <v>10</v>
      </c>
      <c r="AA31" t="n">
        <v>608.8425578765429</v>
      </c>
      <c r="AB31" t="n">
        <v>833.0452479246399</v>
      </c>
      <c r="AC31" t="n">
        <v>753.5405786490601</v>
      </c>
      <c r="AD31" t="n">
        <v>608842.5578765429</v>
      </c>
      <c r="AE31" t="n">
        <v>833045.2479246398</v>
      </c>
      <c r="AF31" t="n">
        <v>3.119806773462555e-06</v>
      </c>
      <c r="AG31" t="n">
        <v>14.75260416666667</v>
      </c>
      <c r="AH31" t="n">
        <v>753540.5786490601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2.2055</v>
      </c>
      <c r="E32" t="n">
        <v>45.34</v>
      </c>
      <c r="F32" t="n">
        <v>42.63</v>
      </c>
      <c r="G32" t="n">
        <v>213.15</v>
      </c>
      <c r="H32" t="n">
        <v>2.7</v>
      </c>
      <c r="I32" t="n">
        <v>12</v>
      </c>
      <c r="J32" t="n">
        <v>204.01</v>
      </c>
      <c r="K32" t="n">
        <v>50.28</v>
      </c>
      <c r="L32" t="n">
        <v>31</v>
      </c>
      <c r="M32" t="n">
        <v>8</v>
      </c>
      <c r="N32" t="n">
        <v>42.73</v>
      </c>
      <c r="O32" t="n">
        <v>25394.96</v>
      </c>
      <c r="P32" t="n">
        <v>456.74</v>
      </c>
      <c r="Q32" t="n">
        <v>796.36</v>
      </c>
      <c r="R32" t="n">
        <v>125.36</v>
      </c>
      <c r="S32" t="n">
        <v>102.58</v>
      </c>
      <c r="T32" t="n">
        <v>7343.96</v>
      </c>
      <c r="U32" t="n">
        <v>0.82</v>
      </c>
      <c r="V32" t="n">
        <v>0.88</v>
      </c>
      <c r="W32" t="n">
        <v>12.29</v>
      </c>
      <c r="X32" t="n">
        <v>0.42</v>
      </c>
      <c r="Y32" t="n">
        <v>1</v>
      </c>
      <c r="Z32" t="n">
        <v>10</v>
      </c>
      <c r="AA32" t="n">
        <v>609.9734570535916</v>
      </c>
      <c r="AB32" t="n">
        <v>834.5925940704283</v>
      </c>
      <c r="AC32" t="n">
        <v>754.9402482504086</v>
      </c>
      <c r="AD32" t="n">
        <v>609973.4570535916</v>
      </c>
      <c r="AE32" t="n">
        <v>834592.5940704283</v>
      </c>
      <c r="AF32" t="n">
        <v>3.118534190931682e-06</v>
      </c>
      <c r="AG32" t="n">
        <v>14.75911458333333</v>
      </c>
      <c r="AH32" t="n">
        <v>754940.2482504086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2.2056</v>
      </c>
      <c r="E33" t="n">
        <v>45.34</v>
      </c>
      <c r="F33" t="n">
        <v>42.63</v>
      </c>
      <c r="G33" t="n">
        <v>213.14</v>
      </c>
      <c r="H33" t="n">
        <v>2.76</v>
      </c>
      <c r="I33" t="n">
        <v>12</v>
      </c>
      <c r="J33" t="n">
        <v>205.59</v>
      </c>
      <c r="K33" t="n">
        <v>50.28</v>
      </c>
      <c r="L33" t="n">
        <v>32</v>
      </c>
      <c r="M33" t="n">
        <v>6</v>
      </c>
      <c r="N33" t="n">
        <v>43.31</v>
      </c>
      <c r="O33" t="n">
        <v>25590.57</v>
      </c>
      <c r="P33" t="n">
        <v>454.64</v>
      </c>
      <c r="Q33" t="n">
        <v>796.38</v>
      </c>
      <c r="R33" t="n">
        <v>125.18</v>
      </c>
      <c r="S33" t="n">
        <v>102.58</v>
      </c>
      <c r="T33" t="n">
        <v>7251.8</v>
      </c>
      <c r="U33" t="n">
        <v>0.82</v>
      </c>
      <c r="V33" t="n">
        <v>0.88</v>
      </c>
      <c r="W33" t="n">
        <v>12.29</v>
      </c>
      <c r="X33" t="n">
        <v>0.41</v>
      </c>
      <c r="Y33" t="n">
        <v>1</v>
      </c>
      <c r="Z33" t="n">
        <v>10</v>
      </c>
      <c r="AA33" t="n">
        <v>608.6593474740554</v>
      </c>
      <c r="AB33" t="n">
        <v>832.7945713692839</v>
      </c>
      <c r="AC33" t="n">
        <v>753.3138263123204</v>
      </c>
      <c r="AD33" t="n">
        <v>608659.3474740554</v>
      </c>
      <c r="AE33" t="n">
        <v>832794.5713692838</v>
      </c>
      <c r="AF33" t="n">
        <v>3.118675588990668e-06</v>
      </c>
      <c r="AG33" t="n">
        <v>14.75911458333333</v>
      </c>
      <c r="AH33" t="n">
        <v>753313.8263123204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2.2051</v>
      </c>
      <c r="E34" t="n">
        <v>45.35</v>
      </c>
      <c r="F34" t="n">
        <v>42.64</v>
      </c>
      <c r="G34" t="n">
        <v>213.2</v>
      </c>
      <c r="H34" t="n">
        <v>2.83</v>
      </c>
      <c r="I34" t="n">
        <v>12</v>
      </c>
      <c r="J34" t="n">
        <v>207.19</v>
      </c>
      <c r="K34" t="n">
        <v>50.28</v>
      </c>
      <c r="L34" t="n">
        <v>33</v>
      </c>
      <c r="M34" t="n">
        <v>3</v>
      </c>
      <c r="N34" t="n">
        <v>43.91</v>
      </c>
      <c r="O34" t="n">
        <v>25786.97</v>
      </c>
      <c r="P34" t="n">
        <v>455.49</v>
      </c>
      <c r="Q34" t="n">
        <v>796.36</v>
      </c>
      <c r="R34" t="n">
        <v>125.29</v>
      </c>
      <c r="S34" t="n">
        <v>102.58</v>
      </c>
      <c r="T34" t="n">
        <v>7309.54</v>
      </c>
      <c r="U34" t="n">
        <v>0.82</v>
      </c>
      <c r="V34" t="n">
        <v>0.88</v>
      </c>
      <c r="W34" t="n">
        <v>12.3</v>
      </c>
      <c r="X34" t="n">
        <v>0.43</v>
      </c>
      <c r="Y34" t="n">
        <v>1</v>
      </c>
      <c r="Z34" t="n">
        <v>10</v>
      </c>
      <c r="AA34" t="n">
        <v>609.3082502879074</v>
      </c>
      <c r="AB34" t="n">
        <v>833.6824288267679</v>
      </c>
      <c r="AC34" t="n">
        <v>754.1169479001782</v>
      </c>
      <c r="AD34" t="n">
        <v>609308.2502879074</v>
      </c>
      <c r="AE34" t="n">
        <v>833682.428826768</v>
      </c>
      <c r="AF34" t="n">
        <v>3.117968598695739e-06</v>
      </c>
      <c r="AG34" t="n">
        <v>14.76236979166667</v>
      </c>
      <c r="AH34" t="n">
        <v>754116.9479001781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2.2092</v>
      </c>
      <c r="E35" t="n">
        <v>45.27</v>
      </c>
      <c r="F35" t="n">
        <v>42.59</v>
      </c>
      <c r="G35" t="n">
        <v>232.29</v>
      </c>
      <c r="H35" t="n">
        <v>2.89</v>
      </c>
      <c r="I35" t="n">
        <v>11</v>
      </c>
      <c r="J35" t="n">
        <v>208.78</v>
      </c>
      <c r="K35" t="n">
        <v>50.28</v>
      </c>
      <c r="L35" t="n">
        <v>34</v>
      </c>
      <c r="M35" t="n">
        <v>2</v>
      </c>
      <c r="N35" t="n">
        <v>44.5</v>
      </c>
      <c r="O35" t="n">
        <v>25984.2</v>
      </c>
      <c r="P35" t="n">
        <v>453.44</v>
      </c>
      <c r="Q35" t="n">
        <v>796.39</v>
      </c>
      <c r="R35" t="n">
        <v>123.54</v>
      </c>
      <c r="S35" t="n">
        <v>102.58</v>
      </c>
      <c r="T35" t="n">
        <v>6439.65</v>
      </c>
      <c r="U35" t="n">
        <v>0.83</v>
      </c>
      <c r="V35" t="n">
        <v>0.88</v>
      </c>
      <c r="W35" t="n">
        <v>12.3</v>
      </c>
      <c r="X35" t="n">
        <v>0.37</v>
      </c>
      <c r="Y35" t="n">
        <v>1</v>
      </c>
      <c r="Z35" t="n">
        <v>10</v>
      </c>
      <c r="AA35" t="n">
        <v>607.1246959949245</v>
      </c>
      <c r="AB35" t="n">
        <v>830.6947935114921</v>
      </c>
      <c r="AC35" t="n">
        <v>751.4144483062197</v>
      </c>
      <c r="AD35" t="n">
        <v>607124.6959949245</v>
      </c>
      <c r="AE35" t="n">
        <v>830694.7935114921</v>
      </c>
      <c r="AF35" t="n">
        <v>3.123765919114157e-06</v>
      </c>
      <c r="AG35" t="n">
        <v>14.736328125</v>
      </c>
      <c r="AH35" t="n">
        <v>751414.4483062197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2.2089</v>
      </c>
      <c r="E36" t="n">
        <v>45.27</v>
      </c>
      <c r="F36" t="n">
        <v>42.59</v>
      </c>
      <c r="G36" t="n">
        <v>232.32</v>
      </c>
      <c r="H36" t="n">
        <v>2.96</v>
      </c>
      <c r="I36" t="n">
        <v>11</v>
      </c>
      <c r="J36" t="n">
        <v>210.39</v>
      </c>
      <c r="K36" t="n">
        <v>50.28</v>
      </c>
      <c r="L36" t="n">
        <v>35</v>
      </c>
      <c r="M36" t="n">
        <v>0</v>
      </c>
      <c r="N36" t="n">
        <v>45.11</v>
      </c>
      <c r="O36" t="n">
        <v>26182.25</v>
      </c>
      <c r="P36" t="n">
        <v>456.66</v>
      </c>
      <c r="Q36" t="n">
        <v>796.35</v>
      </c>
      <c r="R36" t="n">
        <v>123.66</v>
      </c>
      <c r="S36" t="n">
        <v>102.58</v>
      </c>
      <c r="T36" t="n">
        <v>6495.75</v>
      </c>
      <c r="U36" t="n">
        <v>0.83</v>
      </c>
      <c r="V36" t="n">
        <v>0.88</v>
      </c>
      <c r="W36" t="n">
        <v>12.3</v>
      </c>
      <c r="X36" t="n">
        <v>0.38</v>
      </c>
      <c r="Y36" t="n">
        <v>1</v>
      </c>
      <c r="Z36" t="n">
        <v>10</v>
      </c>
      <c r="AA36" t="n">
        <v>609.1637369388332</v>
      </c>
      <c r="AB36" t="n">
        <v>833.4846992870855</v>
      </c>
      <c r="AC36" t="n">
        <v>753.9380893902479</v>
      </c>
      <c r="AD36" t="n">
        <v>609163.7369388331</v>
      </c>
      <c r="AE36" t="n">
        <v>833484.6992870856</v>
      </c>
      <c r="AF36" t="n">
        <v>3.1233417249372e-06</v>
      </c>
      <c r="AG36" t="n">
        <v>14.736328125</v>
      </c>
      <c r="AH36" t="n">
        <v>753938.0893902479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1.6338</v>
      </c>
      <c r="E2" t="n">
        <v>61.21</v>
      </c>
      <c r="F2" t="n">
        <v>54.01</v>
      </c>
      <c r="G2" t="n">
        <v>10.52</v>
      </c>
      <c r="H2" t="n">
        <v>0.22</v>
      </c>
      <c r="I2" t="n">
        <v>308</v>
      </c>
      <c r="J2" t="n">
        <v>80.84</v>
      </c>
      <c r="K2" t="n">
        <v>35.1</v>
      </c>
      <c r="L2" t="n">
        <v>1</v>
      </c>
      <c r="M2" t="n">
        <v>306</v>
      </c>
      <c r="N2" t="n">
        <v>9.74</v>
      </c>
      <c r="O2" t="n">
        <v>10204.21</v>
      </c>
      <c r="P2" t="n">
        <v>424.43</v>
      </c>
      <c r="Q2" t="n">
        <v>797.28</v>
      </c>
      <c r="R2" t="n">
        <v>505.15</v>
      </c>
      <c r="S2" t="n">
        <v>102.58</v>
      </c>
      <c r="T2" t="n">
        <v>195757.91</v>
      </c>
      <c r="U2" t="n">
        <v>0.2</v>
      </c>
      <c r="V2" t="n">
        <v>0.7</v>
      </c>
      <c r="W2" t="n">
        <v>12.77</v>
      </c>
      <c r="X2" t="n">
        <v>11.77</v>
      </c>
      <c r="Y2" t="n">
        <v>1</v>
      </c>
      <c r="Z2" t="n">
        <v>10</v>
      </c>
      <c r="AA2" t="n">
        <v>758.9186006548298</v>
      </c>
      <c r="AB2" t="n">
        <v>1038.38591054162</v>
      </c>
      <c r="AC2" t="n">
        <v>939.2838166233062</v>
      </c>
      <c r="AD2" t="n">
        <v>758918.6006548298</v>
      </c>
      <c r="AE2" t="n">
        <v>1038385.91054162</v>
      </c>
      <c r="AF2" t="n">
        <v>2.724236997170746e-06</v>
      </c>
      <c r="AG2" t="n">
        <v>19.92513020833333</v>
      </c>
      <c r="AH2" t="n">
        <v>939283.8166233061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1.9441</v>
      </c>
      <c r="E3" t="n">
        <v>51.44</v>
      </c>
      <c r="F3" t="n">
        <v>47.25</v>
      </c>
      <c r="G3" t="n">
        <v>21.32</v>
      </c>
      <c r="H3" t="n">
        <v>0.43</v>
      </c>
      <c r="I3" t="n">
        <v>133</v>
      </c>
      <c r="J3" t="n">
        <v>82.04000000000001</v>
      </c>
      <c r="K3" t="n">
        <v>35.1</v>
      </c>
      <c r="L3" t="n">
        <v>2</v>
      </c>
      <c r="M3" t="n">
        <v>131</v>
      </c>
      <c r="N3" t="n">
        <v>9.94</v>
      </c>
      <c r="O3" t="n">
        <v>10352.53</v>
      </c>
      <c r="P3" t="n">
        <v>365.15</v>
      </c>
      <c r="Q3" t="n">
        <v>796.72</v>
      </c>
      <c r="R3" t="n">
        <v>278.91</v>
      </c>
      <c r="S3" t="n">
        <v>102.58</v>
      </c>
      <c r="T3" t="n">
        <v>83513.24000000001</v>
      </c>
      <c r="U3" t="n">
        <v>0.37</v>
      </c>
      <c r="V3" t="n">
        <v>0.8</v>
      </c>
      <c r="W3" t="n">
        <v>12.5</v>
      </c>
      <c r="X3" t="n">
        <v>5.03</v>
      </c>
      <c r="Y3" t="n">
        <v>1</v>
      </c>
      <c r="Z3" t="n">
        <v>10</v>
      </c>
      <c r="AA3" t="n">
        <v>579.1965828328957</v>
      </c>
      <c r="AB3" t="n">
        <v>792.482316981809</v>
      </c>
      <c r="AC3" t="n">
        <v>716.8489169049819</v>
      </c>
      <c r="AD3" t="n">
        <v>579196.5828328957</v>
      </c>
      <c r="AE3" t="n">
        <v>792482.3169818091</v>
      </c>
      <c r="AF3" t="n">
        <v>3.24163860093013e-06</v>
      </c>
      <c r="AG3" t="n">
        <v>16.74479166666667</v>
      </c>
      <c r="AH3" t="n">
        <v>716848.9169049819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2.0537</v>
      </c>
      <c r="E4" t="n">
        <v>48.69</v>
      </c>
      <c r="F4" t="n">
        <v>45.35</v>
      </c>
      <c r="G4" t="n">
        <v>32.4</v>
      </c>
      <c r="H4" t="n">
        <v>0.63</v>
      </c>
      <c r="I4" t="n">
        <v>84</v>
      </c>
      <c r="J4" t="n">
        <v>83.25</v>
      </c>
      <c r="K4" t="n">
        <v>35.1</v>
      </c>
      <c r="L4" t="n">
        <v>3</v>
      </c>
      <c r="M4" t="n">
        <v>82</v>
      </c>
      <c r="N4" t="n">
        <v>10.15</v>
      </c>
      <c r="O4" t="n">
        <v>10501.19</v>
      </c>
      <c r="P4" t="n">
        <v>343.84</v>
      </c>
      <c r="Q4" t="n">
        <v>796.58</v>
      </c>
      <c r="R4" t="n">
        <v>215.41</v>
      </c>
      <c r="S4" t="n">
        <v>102.58</v>
      </c>
      <c r="T4" t="n">
        <v>52004.87</v>
      </c>
      <c r="U4" t="n">
        <v>0.48</v>
      </c>
      <c r="V4" t="n">
        <v>0.83</v>
      </c>
      <c r="W4" t="n">
        <v>12.43</v>
      </c>
      <c r="X4" t="n">
        <v>3.14</v>
      </c>
      <c r="Y4" t="n">
        <v>1</v>
      </c>
      <c r="Z4" t="n">
        <v>10</v>
      </c>
      <c r="AA4" t="n">
        <v>532.6343931863024</v>
      </c>
      <c r="AB4" t="n">
        <v>728.7738749285096</v>
      </c>
      <c r="AC4" t="n">
        <v>659.2207191458893</v>
      </c>
      <c r="AD4" t="n">
        <v>532634.3931863024</v>
      </c>
      <c r="AE4" t="n">
        <v>728773.8749285096</v>
      </c>
      <c r="AF4" t="n">
        <v>3.424388248922488e-06</v>
      </c>
      <c r="AG4" t="n">
        <v>15.849609375</v>
      </c>
      <c r="AH4" t="n">
        <v>659220.7191458894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2.1085</v>
      </c>
      <c r="E5" t="n">
        <v>47.43</v>
      </c>
      <c r="F5" t="n">
        <v>44.49</v>
      </c>
      <c r="G5" t="n">
        <v>43.76</v>
      </c>
      <c r="H5" t="n">
        <v>0.83</v>
      </c>
      <c r="I5" t="n">
        <v>61</v>
      </c>
      <c r="J5" t="n">
        <v>84.45999999999999</v>
      </c>
      <c r="K5" t="n">
        <v>35.1</v>
      </c>
      <c r="L5" t="n">
        <v>4</v>
      </c>
      <c r="M5" t="n">
        <v>59</v>
      </c>
      <c r="N5" t="n">
        <v>10.36</v>
      </c>
      <c r="O5" t="n">
        <v>10650.22</v>
      </c>
      <c r="P5" t="n">
        <v>330.55</v>
      </c>
      <c r="Q5" t="n">
        <v>796.46</v>
      </c>
      <c r="R5" t="n">
        <v>187.22</v>
      </c>
      <c r="S5" t="n">
        <v>102.58</v>
      </c>
      <c r="T5" t="n">
        <v>38024.84</v>
      </c>
      <c r="U5" t="n">
        <v>0.55</v>
      </c>
      <c r="V5" t="n">
        <v>0.85</v>
      </c>
      <c r="W5" t="n">
        <v>12.37</v>
      </c>
      <c r="X5" t="n">
        <v>2.27</v>
      </c>
      <c r="Y5" t="n">
        <v>1</v>
      </c>
      <c r="Z5" t="n">
        <v>10</v>
      </c>
      <c r="AA5" t="n">
        <v>505.5693588714714</v>
      </c>
      <c r="AB5" t="n">
        <v>691.742300953914</v>
      </c>
      <c r="AC5" t="n">
        <v>625.7233866172887</v>
      </c>
      <c r="AD5" t="n">
        <v>505569.3588714714</v>
      </c>
      <c r="AE5" t="n">
        <v>691742.3009539139</v>
      </c>
      <c r="AF5" t="n">
        <v>3.515763072918667e-06</v>
      </c>
      <c r="AG5" t="n">
        <v>15.439453125</v>
      </c>
      <c r="AH5" t="n">
        <v>625723.3866172887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2.1443</v>
      </c>
      <c r="E6" t="n">
        <v>46.64</v>
      </c>
      <c r="F6" t="n">
        <v>43.93</v>
      </c>
      <c r="G6" t="n">
        <v>56.09</v>
      </c>
      <c r="H6" t="n">
        <v>1.02</v>
      </c>
      <c r="I6" t="n">
        <v>47</v>
      </c>
      <c r="J6" t="n">
        <v>85.67</v>
      </c>
      <c r="K6" t="n">
        <v>35.1</v>
      </c>
      <c r="L6" t="n">
        <v>5</v>
      </c>
      <c r="M6" t="n">
        <v>45</v>
      </c>
      <c r="N6" t="n">
        <v>10.57</v>
      </c>
      <c r="O6" t="n">
        <v>10799.59</v>
      </c>
      <c r="P6" t="n">
        <v>318.82</v>
      </c>
      <c r="Q6" t="n">
        <v>796.47</v>
      </c>
      <c r="R6" t="n">
        <v>168.94</v>
      </c>
      <c r="S6" t="n">
        <v>102.58</v>
      </c>
      <c r="T6" t="n">
        <v>28959.23</v>
      </c>
      <c r="U6" t="n">
        <v>0.61</v>
      </c>
      <c r="V6" t="n">
        <v>0.86</v>
      </c>
      <c r="W6" t="n">
        <v>12.34</v>
      </c>
      <c r="X6" t="n">
        <v>1.72</v>
      </c>
      <c r="Y6" t="n">
        <v>1</v>
      </c>
      <c r="Z6" t="n">
        <v>10</v>
      </c>
      <c r="AA6" t="n">
        <v>491.5654452420347</v>
      </c>
      <c r="AB6" t="n">
        <v>672.5815285170521</v>
      </c>
      <c r="AC6" t="n">
        <v>608.391291409488</v>
      </c>
      <c r="AD6" t="n">
        <v>491565.4452420347</v>
      </c>
      <c r="AE6" t="n">
        <v>672581.5285170521</v>
      </c>
      <c r="AF6" t="n">
        <v>3.575456844799382e-06</v>
      </c>
      <c r="AG6" t="n">
        <v>15.18229166666667</v>
      </c>
      <c r="AH6" t="n">
        <v>608391.291409488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2.1683</v>
      </c>
      <c r="E7" t="n">
        <v>46.12</v>
      </c>
      <c r="F7" t="n">
        <v>43.57</v>
      </c>
      <c r="G7" t="n">
        <v>68.8</v>
      </c>
      <c r="H7" t="n">
        <v>1.21</v>
      </c>
      <c r="I7" t="n">
        <v>38</v>
      </c>
      <c r="J7" t="n">
        <v>86.88</v>
      </c>
      <c r="K7" t="n">
        <v>35.1</v>
      </c>
      <c r="L7" t="n">
        <v>6</v>
      </c>
      <c r="M7" t="n">
        <v>36</v>
      </c>
      <c r="N7" t="n">
        <v>10.78</v>
      </c>
      <c r="O7" t="n">
        <v>10949.33</v>
      </c>
      <c r="P7" t="n">
        <v>309.28</v>
      </c>
      <c r="Q7" t="n">
        <v>796.46</v>
      </c>
      <c r="R7" t="n">
        <v>156.39</v>
      </c>
      <c r="S7" t="n">
        <v>102.58</v>
      </c>
      <c r="T7" t="n">
        <v>22725.88</v>
      </c>
      <c r="U7" t="n">
        <v>0.66</v>
      </c>
      <c r="V7" t="n">
        <v>0.86</v>
      </c>
      <c r="W7" t="n">
        <v>12.34</v>
      </c>
      <c r="X7" t="n">
        <v>1.36</v>
      </c>
      <c r="Y7" t="n">
        <v>1</v>
      </c>
      <c r="Z7" t="n">
        <v>10</v>
      </c>
      <c r="AA7" t="n">
        <v>473.8226466318513</v>
      </c>
      <c r="AB7" t="n">
        <v>648.3050487015686</v>
      </c>
      <c r="AC7" t="n">
        <v>586.4317247553408</v>
      </c>
      <c r="AD7" t="n">
        <v>473822.6466318513</v>
      </c>
      <c r="AE7" t="n">
        <v>648305.0487015686</v>
      </c>
      <c r="AF7" t="n">
        <v>3.615475015892599e-06</v>
      </c>
      <c r="AG7" t="n">
        <v>15.01302083333333</v>
      </c>
      <c r="AH7" t="n">
        <v>586431.7247553408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2.183</v>
      </c>
      <c r="E8" t="n">
        <v>45.81</v>
      </c>
      <c r="F8" t="n">
        <v>43.37</v>
      </c>
      <c r="G8" t="n">
        <v>81.31</v>
      </c>
      <c r="H8" t="n">
        <v>1.39</v>
      </c>
      <c r="I8" t="n">
        <v>32</v>
      </c>
      <c r="J8" t="n">
        <v>88.09999999999999</v>
      </c>
      <c r="K8" t="n">
        <v>35.1</v>
      </c>
      <c r="L8" t="n">
        <v>7</v>
      </c>
      <c r="M8" t="n">
        <v>30</v>
      </c>
      <c r="N8" t="n">
        <v>11</v>
      </c>
      <c r="O8" t="n">
        <v>11099.43</v>
      </c>
      <c r="P8" t="n">
        <v>300.27</v>
      </c>
      <c r="Q8" t="n">
        <v>796.38</v>
      </c>
      <c r="R8" t="n">
        <v>149.79</v>
      </c>
      <c r="S8" t="n">
        <v>102.58</v>
      </c>
      <c r="T8" t="n">
        <v>19455.24</v>
      </c>
      <c r="U8" t="n">
        <v>0.68</v>
      </c>
      <c r="V8" t="n">
        <v>0.87</v>
      </c>
      <c r="W8" t="n">
        <v>12.32</v>
      </c>
      <c r="X8" t="n">
        <v>1.15</v>
      </c>
      <c r="Y8" t="n">
        <v>1</v>
      </c>
      <c r="Z8" t="n">
        <v>10</v>
      </c>
      <c r="AA8" t="n">
        <v>465.620036894471</v>
      </c>
      <c r="AB8" t="n">
        <v>637.0818761852829</v>
      </c>
      <c r="AC8" t="n">
        <v>576.2796760721878</v>
      </c>
      <c r="AD8" t="n">
        <v>465620.036894471</v>
      </c>
      <c r="AE8" t="n">
        <v>637081.8761852829</v>
      </c>
      <c r="AF8" t="n">
        <v>3.639986145687194e-06</v>
      </c>
      <c r="AG8" t="n">
        <v>14.912109375</v>
      </c>
      <c r="AH8" t="n">
        <v>576279.6760721878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2.1968</v>
      </c>
      <c r="E9" t="n">
        <v>45.52</v>
      </c>
      <c r="F9" t="n">
        <v>43.16</v>
      </c>
      <c r="G9" t="n">
        <v>95.92</v>
      </c>
      <c r="H9" t="n">
        <v>1.57</v>
      </c>
      <c r="I9" t="n">
        <v>27</v>
      </c>
      <c r="J9" t="n">
        <v>89.31999999999999</v>
      </c>
      <c r="K9" t="n">
        <v>35.1</v>
      </c>
      <c r="L9" t="n">
        <v>8</v>
      </c>
      <c r="M9" t="n">
        <v>24</v>
      </c>
      <c r="N9" t="n">
        <v>11.22</v>
      </c>
      <c r="O9" t="n">
        <v>11249.89</v>
      </c>
      <c r="P9" t="n">
        <v>290.09</v>
      </c>
      <c r="Q9" t="n">
        <v>796.41</v>
      </c>
      <c r="R9" t="n">
        <v>143.03</v>
      </c>
      <c r="S9" t="n">
        <v>102.58</v>
      </c>
      <c r="T9" t="n">
        <v>16103.05</v>
      </c>
      <c r="U9" t="n">
        <v>0.72</v>
      </c>
      <c r="V9" t="n">
        <v>0.87</v>
      </c>
      <c r="W9" t="n">
        <v>12.32</v>
      </c>
      <c r="X9" t="n">
        <v>0.95</v>
      </c>
      <c r="Y9" t="n">
        <v>1</v>
      </c>
      <c r="Z9" t="n">
        <v>10</v>
      </c>
      <c r="AA9" t="n">
        <v>457.0618490641563</v>
      </c>
      <c r="AB9" t="n">
        <v>625.3721860352464</v>
      </c>
      <c r="AC9" t="n">
        <v>565.6875423154173</v>
      </c>
      <c r="AD9" t="n">
        <v>457061.8490641563</v>
      </c>
      <c r="AE9" t="n">
        <v>625372.1860352464</v>
      </c>
      <c r="AF9" t="n">
        <v>3.662996594065794e-06</v>
      </c>
      <c r="AG9" t="n">
        <v>14.81770833333333</v>
      </c>
      <c r="AH9" t="n">
        <v>565687.5423154173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2.1997</v>
      </c>
      <c r="E10" t="n">
        <v>45.46</v>
      </c>
      <c r="F10" t="n">
        <v>43.14</v>
      </c>
      <c r="G10" t="n">
        <v>103.53</v>
      </c>
      <c r="H10" t="n">
        <v>1.75</v>
      </c>
      <c r="I10" t="n">
        <v>25</v>
      </c>
      <c r="J10" t="n">
        <v>90.54000000000001</v>
      </c>
      <c r="K10" t="n">
        <v>35.1</v>
      </c>
      <c r="L10" t="n">
        <v>9</v>
      </c>
      <c r="M10" t="n">
        <v>11</v>
      </c>
      <c r="N10" t="n">
        <v>11.44</v>
      </c>
      <c r="O10" t="n">
        <v>11400.71</v>
      </c>
      <c r="P10" t="n">
        <v>286.22</v>
      </c>
      <c r="Q10" t="n">
        <v>796.53</v>
      </c>
      <c r="R10" t="n">
        <v>141.62</v>
      </c>
      <c r="S10" t="n">
        <v>102.58</v>
      </c>
      <c r="T10" t="n">
        <v>15405.47</v>
      </c>
      <c r="U10" t="n">
        <v>0.72</v>
      </c>
      <c r="V10" t="n">
        <v>0.87</v>
      </c>
      <c r="W10" t="n">
        <v>12.33</v>
      </c>
      <c r="X10" t="n">
        <v>0.92</v>
      </c>
      <c r="Y10" t="n">
        <v>1</v>
      </c>
      <c r="Z10" t="n">
        <v>10</v>
      </c>
      <c r="AA10" t="n">
        <v>454.2602705609768</v>
      </c>
      <c r="AB10" t="n">
        <v>621.5389427302756</v>
      </c>
      <c r="AC10" t="n">
        <v>562.2201383714822</v>
      </c>
      <c r="AD10" t="n">
        <v>454260.2705609768</v>
      </c>
      <c r="AE10" t="n">
        <v>621538.9427302756</v>
      </c>
      <c r="AF10" t="n">
        <v>3.667832123072891e-06</v>
      </c>
      <c r="AG10" t="n">
        <v>14.79817708333333</v>
      </c>
      <c r="AH10" t="n">
        <v>562220.1383714823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2.2015</v>
      </c>
      <c r="E11" t="n">
        <v>45.42</v>
      </c>
      <c r="F11" t="n">
        <v>43.12</v>
      </c>
      <c r="G11" t="n">
        <v>107.8</v>
      </c>
      <c r="H11" t="n">
        <v>1.91</v>
      </c>
      <c r="I11" t="n">
        <v>24</v>
      </c>
      <c r="J11" t="n">
        <v>91.77</v>
      </c>
      <c r="K11" t="n">
        <v>35.1</v>
      </c>
      <c r="L11" t="n">
        <v>10</v>
      </c>
      <c r="M11" t="n">
        <v>0</v>
      </c>
      <c r="N11" t="n">
        <v>11.67</v>
      </c>
      <c r="O11" t="n">
        <v>11551.91</v>
      </c>
      <c r="P11" t="n">
        <v>287.21</v>
      </c>
      <c r="Q11" t="n">
        <v>796.52</v>
      </c>
      <c r="R11" t="n">
        <v>140.25</v>
      </c>
      <c r="S11" t="n">
        <v>102.58</v>
      </c>
      <c r="T11" t="n">
        <v>14728.42</v>
      </c>
      <c r="U11" t="n">
        <v>0.73</v>
      </c>
      <c r="V11" t="n">
        <v>0.87</v>
      </c>
      <c r="W11" t="n">
        <v>12.35</v>
      </c>
      <c r="X11" t="n">
        <v>0.9</v>
      </c>
      <c r="Y11" t="n">
        <v>1</v>
      </c>
      <c r="Z11" t="n">
        <v>10</v>
      </c>
      <c r="AA11" t="n">
        <v>454.6044568701222</v>
      </c>
      <c r="AB11" t="n">
        <v>622.0098736228767</v>
      </c>
      <c r="AC11" t="n">
        <v>562.6461242806492</v>
      </c>
      <c r="AD11" t="n">
        <v>454604.4568701222</v>
      </c>
      <c r="AE11" t="n">
        <v>622009.8736228767</v>
      </c>
      <c r="AF11" t="n">
        <v>3.670833485904882e-06</v>
      </c>
      <c r="AG11" t="n">
        <v>14.78515625</v>
      </c>
      <c r="AH11" t="n">
        <v>562646.1242806492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1.4567</v>
      </c>
      <c r="E2" t="n">
        <v>68.65000000000001</v>
      </c>
      <c r="F2" t="n">
        <v>57.7</v>
      </c>
      <c r="G2" t="n">
        <v>8.630000000000001</v>
      </c>
      <c r="H2" t="n">
        <v>0.16</v>
      </c>
      <c r="I2" t="n">
        <v>401</v>
      </c>
      <c r="J2" t="n">
        <v>107.41</v>
      </c>
      <c r="K2" t="n">
        <v>41.65</v>
      </c>
      <c r="L2" t="n">
        <v>1</v>
      </c>
      <c r="M2" t="n">
        <v>399</v>
      </c>
      <c r="N2" t="n">
        <v>14.77</v>
      </c>
      <c r="O2" t="n">
        <v>13481.73</v>
      </c>
      <c r="P2" t="n">
        <v>551.5700000000001</v>
      </c>
      <c r="Q2" t="n">
        <v>797.5599999999999</v>
      </c>
      <c r="R2" t="n">
        <v>628.59</v>
      </c>
      <c r="S2" t="n">
        <v>102.58</v>
      </c>
      <c r="T2" t="n">
        <v>257012.99</v>
      </c>
      <c r="U2" t="n">
        <v>0.16</v>
      </c>
      <c r="V2" t="n">
        <v>0.65</v>
      </c>
      <c r="W2" t="n">
        <v>12.92</v>
      </c>
      <c r="X2" t="n">
        <v>15.46</v>
      </c>
      <c r="Y2" t="n">
        <v>1</v>
      </c>
      <c r="Z2" t="n">
        <v>10</v>
      </c>
      <c r="AA2" t="n">
        <v>1014.947431033882</v>
      </c>
      <c r="AB2" t="n">
        <v>1388.695851461061</v>
      </c>
      <c r="AC2" t="n">
        <v>1256.160668444486</v>
      </c>
      <c r="AD2" t="n">
        <v>1014947.431033882</v>
      </c>
      <c r="AE2" t="n">
        <v>1388695.851461061</v>
      </c>
      <c r="AF2" t="n">
        <v>2.269872529754565e-06</v>
      </c>
      <c r="AG2" t="n">
        <v>22.34700520833333</v>
      </c>
      <c r="AH2" t="n">
        <v>1256160.668444485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1.8423</v>
      </c>
      <c r="E3" t="n">
        <v>54.28</v>
      </c>
      <c r="F3" t="n">
        <v>48.53</v>
      </c>
      <c r="G3" t="n">
        <v>17.44</v>
      </c>
      <c r="H3" t="n">
        <v>0.32</v>
      </c>
      <c r="I3" t="n">
        <v>167</v>
      </c>
      <c r="J3" t="n">
        <v>108.68</v>
      </c>
      <c r="K3" t="n">
        <v>41.65</v>
      </c>
      <c r="L3" t="n">
        <v>2</v>
      </c>
      <c r="M3" t="n">
        <v>165</v>
      </c>
      <c r="N3" t="n">
        <v>15.03</v>
      </c>
      <c r="O3" t="n">
        <v>13638.32</v>
      </c>
      <c r="P3" t="n">
        <v>459.93</v>
      </c>
      <c r="Q3" t="n">
        <v>796.91</v>
      </c>
      <c r="R3" t="n">
        <v>321.42</v>
      </c>
      <c r="S3" t="n">
        <v>102.58</v>
      </c>
      <c r="T3" t="n">
        <v>104598.99</v>
      </c>
      <c r="U3" t="n">
        <v>0.32</v>
      </c>
      <c r="V3" t="n">
        <v>0.78</v>
      </c>
      <c r="W3" t="n">
        <v>12.56</v>
      </c>
      <c r="X3" t="n">
        <v>6.31</v>
      </c>
      <c r="Y3" t="n">
        <v>1</v>
      </c>
      <c r="Z3" t="n">
        <v>10</v>
      </c>
      <c r="AA3" t="n">
        <v>708.016531165376</v>
      </c>
      <c r="AB3" t="n">
        <v>968.7394534253333</v>
      </c>
      <c r="AC3" t="n">
        <v>876.2843196247809</v>
      </c>
      <c r="AD3" t="n">
        <v>708016.5311653761</v>
      </c>
      <c r="AE3" t="n">
        <v>968739.4534253333</v>
      </c>
      <c r="AF3" t="n">
        <v>2.870725723599118e-06</v>
      </c>
      <c r="AG3" t="n">
        <v>17.66927083333333</v>
      </c>
      <c r="AH3" t="n">
        <v>876284.3196247809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1.981</v>
      </c>
      <c r="E4" t="n">
        <v>50.48</v>
      </c>
      <c r="F4" t="n">
        <v>46.11</v>
      </c>
      <c r="G4" t="n">
        <v>26.35</v>
      </c>
      <c r="H4" t="n">
        <v>0.48</v>
      </c>
      <c r="I4" t="n">
        <v>105</v>
      </c>
      <c r="J4" t="n">
        <v>109.96</v>
      </c>
      <c r="K4" t="n">
        <v>41.65</v>
      </c>
      <c r="L4" t="n">
        <v>3</v>
      </c>
      <c r="M4" t="n">
        <v>103</v>
      </c>
      <c r="N4" t="n">
        <v>15.31</v>
      </c>
      <c r="O4" t="n">
        <v>13795.21</v>
      </c>
      <c r="P4" t="n">
        <v>432.43</v>
      </c>
      <c r="Q4" t="n">
        <v>796.67</v>
      </c>
      <c r="R4" t="n">
        <v>241.3</v>
      </c>
      <c r="S4" t="n">
        <v>102.58</v>
      </c>
      <c r="T4" t="n">
        <v>64848</v>
      </c>
      <c r="U4" t="n">
        <v>0.43</v>
      </c>
      <c r="V4" t="n">
        <v>0.82</v>
      </c>
      <c r="W4" t="n">
        <v>12.44</v>
      </c>
      <c r="X4" t="n">
        <v>3.89</v>
      </c>
      <c r="Y4" t="n">
        <v>1</v>
      </c>
      <c r="Z4" t="n">
        <v>10</v>
      </c>
      <c r="AA4" t="n">
        <v>631.8183559076978</v>
      </c>
      <c r="AB4" t="n">
        <v>864.4817484115372</v>
      </c>
      <c r="AC4" t="n">
        <v>781.9768236508936</v>
      </c>
      <c r="AD4" t="n">
        <v>631818.3559076978</v>
      </c>
      <c r="AE4" t="n">
        <v>864481.7484115371</v>
      </c>
      <c r="AF4" t="n">
        <v>3.086852118791647e-06</v>
      </c>
      <c r="AG4" t="n">
        <v>16.43229166666667</v>
      </c>
      <c r="AH4" t="n">
        <v>781976.8236508936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2.0506</v>
      </c>
      <c r="E5" t="n">
        <v>48.77</v>
      </c>
      <c r="F5" t="n">
        <v>45.04</v>
      </c>
      <c r="G5" t="n">
        <v>35.56</v>
      </c>
      <c r="H5" t="n">
        <v>0.63</v>
      </c>
      <c r="I5" t="n">
        <v>76</v>
      </c>
      <c r="J5" t="n">
        <v>111.23</v>
      </c>
      <c r="K5" t="n">
        <v>41.65</v>
      </c>
      <c r="L5" t="n">
        <v>4</v>
      </c>
      <c r="M5" t="n">
        <v>74</v>
      </c>
      <c r="N5" t="n">
        <v>15.58</v>
      </c>
      <c r="O5" t="n">
        <v>13952.52</v>
      </c>
      <c r="P5" t="n">
        <v>417.84</v>
      </c>
      <c r="Q5" t="n">
        <v>796.48</v>
      </c>
      <c r="R5" t="n">
        <v>205.16</v>
      </c>
      <c r="S5" t="n">
        <v>102.58</v>
      </c>
      <c r="T5" t="n">
        <v>46920.05</v>
      </c>
      <c r="U5" t="n">
        <v>0.5</v>
      </c>
      <c r="V5" t="n">
        <v>0.84</v>
      </c>
      <c r="W5" t="n">
        <v>12.41</v>
      </c>
      <c r="X5" t="n">
        <v>2.82</v>
      </c>
      <c r="Y5" t="n">
        <v>1</v>
      </c>
      <c r="Z5" t="n">
        <v>10</v>
      </c>
      <c r="AA5" t="n">
        <v>604.4780820649531</v>
      </c>
      <c r="AB5" t="n">
        <v>827.0735795721394</v>
      </c>
      <c r="AC5" t="n">
        <v>748.1388379428331</v>
      </c>
      <c r="AD5" t="n">
        <v>604478.0820649532</v>
      </c>
      <c r="AE5" t="n">
        <v>827073.5795721393</v>
      </c>
      <c r="AF5" t="n">
        <v>3.1953048736972e-06</v>
      </c>
      <c r="AG5" t="n">
        <v>15.87565104166667</v>
      </c>
      <c r="AH5" t="n">
        <v>748138.8379428331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2.0923</v>
      </c>
      <c r="E6" t="n">
        <v>47.79</v>
      </c>
      <c r="F6" t="n">
        <v>44.42</v>
      </c>
      <c r="G6" t="n">
        <v>44.42</v>
      </c>
      <c r="H6" t="n">
        <v>0.78</v>
      </c>
      <c r="I6" t="n">
        <v>60</v>
      </c>
      <c r="J6" t="n">
        <v>112.51</v>
      </c>
      <c r="K6" t="n">
        <v>41.65</v>
      </c>
      <c r="L6" t="n">
        <v>5</v>
      </c>
      <c r="M6" t="n">
        <v>58</v>
      </c>
      <c r="N6" t="n">
        <v>15.86</v>
      </c>
      <c r="O6" t="n">
        <v>14110.24</v>
      </c>
      <c r="P6" t="n">
        <v>407.45</v>
      </c>
      <c r="Q6" t="n">
        <v>796.61</v>
      </c>
      <c r="R6" t="n">
        <v>184.85</v>
      </c>
      <c r="S6" t="n">
        <v>102.58</v>
      </c>
      <c r="T6" t="n">
        <v>36846.72</v>
      </c>
      <c r="U6" t="n">
        <v>0.55</v>
      </c>
      <c r="V6" t="n">
        <v>0.85</v>
      </c>
      <c r="W6" t="n">
        <v>12.37</v>
      </c>
      <c r="X6" t="n">
        <v>2.21</v>
      </c>
      <c r="Y6" t="n">
        <v>1</v>
      </c>
      <c r="Z6" t="n">
        <v>10</v>
      </c>
      <c r="AA6" t="n">
        <v>580.1997791236491</v>
      </c>
      <c r="AB6" t="n">
        <v>793.8549344047148</v>
      </c>
      <c r="AC6" t="n">
        <v>718.0905336475261</v>
      </c>
      <c r="AD6" t="n">
        <v>580199.7791236491</v>
      </c>
      <c r="AE6" t="n">
        <v>793854.9344047147</v>
      </c>
      <c r="AF6" t="n">
        <v>3.260283032886301e-06</v>
      </c>
      <c r="AG6" t="n">
        <v>15.556640625</v>
      </c>
      <c r="AH6" t="n">
        <v>718090.5336475261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2.1219</v>
      </c>
      <c r="E7" t="n">
        <v>47.13</v>
      </c>
      <c r="F7" t="n">
        <v>44</v>
      </c>
      <c r="G7" t="n">
        <v>53.88</v>
      </c>
      <c r="H7" t="n">
        <v>0.93</v>
      </c>
      <c r="I7" t="n">
        <v>49</v>
      </c>
      <c r="J7" t="n">
        <v>113.79</v>
      </c>
      <c r="K7" t="n">
        <v>41.65</v>
      </c>
      <c r="L7" t="n">
        <v>6</v>
      </c>
      <c r="M7" t="n">
        <v>47</v>
      </c>
      <c r="N7" t="n">
        <v>16.14</v>
      </c>
      <c r="O7" t="n">
        <v>14268.39</v>
      </c>
      <c r="P7" t="n">
        <v>399.06</v>
      </c>
      <c r="Q7" t="n">
        <v>796.45</v>
      </c>
      <c r="R7" t="n">
        <v>170.91</v>
      </c>
      <c r="S7" t="n">
        <v>102.58</v>
      </c>
      <c r="T7" t="n">
        <v>29934.4</v>
      </c>
      <c r="U7" t="n">
        <v>0.6</v>
      </c>
      <c r="V7" t="n">
        <v>0.85</v>
      </c>
      <c r="W7" t="n">
        <v>12.35</v>
      </c>
      <c r="X7" t="n">
        <v>1.79</v>
      </c>
      <c r="Y7" t="n">
        <v>1</v>
      </c>
      <c r="Z7" t="n">
        <v>10</v>
      </c>
      <c r="AA7" t="n">
        <v>568.1630440229522</v>
      </c>
      <c r="AB7" t="n">
        <v>777.3857424166662</v>
      </c>
      <c r="AC7" t="n">
        <v>703.193138228161</v>
      </c>
      <c r="AD7" t="n">
        <v>568163.0440229522</v>
      </c>
      <c r="AE7" t="n">
        <v>777385.7424166661</v>
      </c>
      <c r="AF7" t="n">
        <v>3.306406618305905e-06</v>
      </c>
      <c r="AG7" t="n">
        <v>15.341796875</v>
      </c>
      <c r="AH7" t="n">
        <v>703193.138228161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2.1435</v>
      </c>
      <c r="E8" t="n">
        <v>46.65</v>
      </c>
      <c r="F8" t="n">
        <v>43.71</v>
      </c>
      <c r="G8" t="n">
        <v>63.96</v>
      </c>
      <c r="H8" t="n">
        <v>1.07</v>
      </c>
      <c r="I8" t="n">
        <v>41</v>
      </c>
      <c r="J8" t="n">
        <v>115.08</v>
      </c>
      <c r="K8" t="n">
        <v>41.65</v>
      </c>
      <c r="L8" t="n">
        <v>7</v>
      </c>
      <c r="M8" t="n">
        <v>39</v>
      </c>
      <c r="N8" t="n">
        <v>16.43</v>
      </c>
      <c r="O8" t="n">
        <v>14426.96</v>
      </c>
      <c r="P8" t="n">
        <v>390.82</v>
      </c>
      <c r="Q8" t="n">
        <v>796.45</v>
      </c>
      <c r="R8" t="n">
        <v>161.28</v>
      </c>
      <c r="S8" t="n">
        <v>102.58</v>
      </c>
      <c r="T8" t="n">
        <v>25154.95</v>
      </c>
      <c r="U8" t="n">
        <v>0.64</v>
      </c>
      <c r="V8" t="n">
        <v>0.86</v>
      </c>
      <c r="W8" t="n">
        <v>12.34</v>
      </c>
      <c r="X8" t="n">
        <v>1.49</v>
      </c>
      <c r="Y8" t="n">
        <v>1</v>
      </c>
      <c r="Z8" t="n">
        <v>10</v>
      </c>
      <c r="AA8" t="n">
        <v>558.4102142742596</v>
      </c>
      <c r="AB8" t="n">
        <v>764.0414904900232</v>
      </c>
      <c r="AC8" t="n">
        <v>691.1224429766214</v>
      </c>
      <c r="AD8" t="n">
        <v>558410.2142742596</v>
      </c>
      <c r="AE8" t="n">
        <v>764041.4904900232</v>
      </c>
      <c r="AF8" t="n">
        <v>3.340064369828317e-06</v>
      </c>
      <c r="AG8" t="n">
        <v>15.185546875</v>
      </c>
      <c r="AH8" t="n">
        <v>691122.4429766214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2.1568</v>
      </c>
      <c r="E9" t="n">
        <v>46.36</v>
      </c>
      <c r="F9" t="n">
        <v>43.53</v>
      </c>
      <c r="G9" t="n">
        <v>72.55</v>
      </c>
      <c r="H9" t="n">
        <v>1.21</v>
      </c>
      <c r="I9" t="n">
        <v>36</v>
      </c>
      <c r="J9" t="n">
        <v>116.37</v>
      </c>
      <c r="K9" t="n">
        <v>41.65</v>
      </c>
      <c r="L9" t="n">
        <v>8</v>
      </c>
      <c r="M9" t="n">
        <v>34</v>
      </c>
      <c r="N9" t="n">
        <v>16.72</v>
      </c>
      <c r="O9" t="n">
        <v>14585.96</v>
      </c>
      <c r="P9" t="n">
        <v>384.94</v>
      </c>
      <c r="Q9" t="n">
        <v>796.41</v>
      </c>
      <c r="R9" t="n">
        <v>155.21</v>
      </c>
      <c r="S9" t="n">
        <v>102.58</v>
      </c>
      <c r="T9" t="n">
        <v>22148.61</v>
      </c>
      <c r="U9" t="n">
        <v>0.66</v>
      </c>
      <c r="V9" t="n">
        <v>0.86</v>
      </c>
      <c r="W9" t="n">
        <v>12.33</v>
      </c>
      <c r="X9" t="n">
        <v>1.31</v>
      </c>
      <c r="Y9" t="n">
        <v>1</v>
      </c>
      <c r="Z9" t="n">
        <v>10</v>
      </c>
      <c r="AA9" t="n">
        <v>544.1390255059085</v>
      </c>
      <c r="AB9" t="n">
        <v>744.5150204167518</v>
      </c>
      <c r="AC9" t="n">
        <v>673.4595518015702</v>
      </c>
      <c r="AD9" t="n">
        <v>544139.0255059085</v>
      </c>
      <c r="AE9" t="n">
        <v>744515.0204167517</v>
      </c>
      <c r="AF9" t="n">
        <v>3.360788818682395e-06</v>
      </c>
      <c r="AG9" t="n">
        <v>15.09114583333333</v>
      </c>
      <c r="AH9" t="n">
        <v>673459.5518015702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2.1681</v>
      </c>
      <c r="E10" t="n">
        <v>46.12</v>
      </c>
      <c r="F10" t="n">
        <v>43.38</v>
      </c>
      <c r="G10" t="n">
        <v>81.33</v>
      </c>
      <c r="H10" t="n">
        <v>1.35</v>
      </c>
      <c r="I10" t="n">
        <v>32</v>
      </c>
      <c r="J10" t="n">
        <v>117.66</v>
      </c>
      <c r="K10" t="n">
        <v>41.65</v>
      </c>
      <c r="L10" t="n">
        <v>9</v>
      </c>
      <c r="M10" t="n">
        <v>30</v>
      </c>
      <c r="N10" t="n">
        <v>17.01</v>
      </c>
      <c r="O10" t="n">
        <v>14745.39</v>
      </c>
      <c r="P10" t="n">
        <v>377.86</v>
      </c>
      <c r="Q10" t="n">
        <v>796.46</v>
      </c>
      <c r="R10" t="n">
        <v>149.75</v>
      </c>
      <c r="S10" t="n">
        <v>102.58</v>
      </c>
      <c r="T10" t="n">
        <v>19435.85</v>
      </c>
      <c r="U10" t="n">
        <v>0.6899999999999999</v>
      </c>
      <c r="V10" t="n">
        <v>0.87</v>
      </c>
      <c r="W10" t="n">
        <v>12.34</v>
      </c>
      <c r="X10" t="n">
        <v>1.16</v>
      </c>
      <c r="Y10" t="n">
        <v>1</v>
      </c>
      <c r="Z10" t="n">
        <v>10</v>
      </c>
      <c r="AA10" t="n">
        <v>537.4457794008986</v>
      </c>
      <c r="AB10" t="n">
        <v>735.3570258106989</v>
      </c>
      <c r="AC10" t="n">
        <v>665.1755833473929</v>
      </c>
      <c r="AD10" t="n">
        <v>537445.7794008986</v>
      </c>
      <c r="AE10" t="n">
        <v>735357.025810699</v>
      </c>
      <c r="AF10" t="n">
        <v>3.378396809062176e-06</v>
      </c>
      <c r="AG10" t="n">
        <v>15.01302083333333</v>
      </c>
      <c r="AH10" t="n">
        <v>665175.583347393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2.1792</v>
      </c>
      <c r="E11" t="n">
        <v>45.89</v>
      </c>
      <c r="F11" t="n">
        <v>43.23</v>
      </c>
      <c r="G11" t="n">
        <v>92.64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26</v>
      </c>
      <c r="N11" t="n">
        <v>17.31</v>
      </c>
      <c r="O11" t="n">
        <v>14905.25</v>
      </c>
      <c r="P11" t="n">
        <v>372.19</v>
      </c>
      <c r="Q11" t="n">
        <v>796.39</v>
      </c>
      <c r="R11" t="n">
        <v>145.21</v>
      </c>
      <c r="S11" t="n">
        <v>102.58</v>
      </c>
      <c r="T11" t="n">
        <v>17185.97</v>
      </c>
      <c r="U11" t="n">
        <v>0.71</v>
      </c>
      <c r="V11" t="n">
        <v>0.87</v>
      </c>
      <c r="W11" t="n">
        <v>12.32</v>
      </c>
      <c r="X11" t="n">
        <v>1.02</v>
      </c>
      <c r="Y11" t="n">
        <v>1</v>
      </c>
      <c r="Z11" t="n">
        <v>10</v>
      </c>
      <c r="AA11" t="n">
        <v>531.563147291413</v>
      </c>
      <c r="AB11" t="n">
        <v>727.3081490350884</v>
      </c>
      <c r="AC11" t="n">
        <v>657.894880074577</v>
      </c>
      <c r="AD11" t="n">
        <v>531563.1472914129</v>
      </c>
      <c r="AE11" t="n">
        <v>727308.1490350884</v>
      </c>
      <c r="AF11" t="n">
        <v>3.395693153594526e-06</v>
      </c>
      <c r="AG11" t="n">
        <v>14.93815104166667</v>
      </c>
      <c r="AH11" t="n">
        <v>657894.8800745771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2.1884</v>
      </c>
      <c r="E12" t="n">
        <v>45.69</v>
      </c>
      <c r="F12" t="n">
        <v>43.1</v>
      </c>
      <c r="G12" t="n">
        <v>103.45</v>
      </c>
      <c r="H12" t="n">
        <v>1.61</v>
      </c>
      <c r="I12" t="n">
        <v>25</v>
      </c>
      <c r="J12" t="n">
        <v>120.26</v>
      </c>
      <c r="K12" t="n">
        <v>41.65</v>
      </c>
      <c r="L12" t="n">
        <v>11</v>
      </c>
      <c r="M12" t="n">
        <v>23</v>
      </c>
      <c r="N12" t="n">
        <v>17.61</v>
      </c>
      <c r="O12" t="n">
        <v>15065.56</v>
      </c>
      <c r="P12" t="n">
        <v>366.2</v>
      </c>
      <c r="Q12" t="n">
        <v>796.36</v>
      </c>
      <c r="R12" t="n">
        <v>141.14</v>
      </c>
      <c r="S12" t="n">
        <v>102.58</v>
      </c>
      <c r="T12" t="n">
        <v>15168.54</v>
      </c>
      <c r="U12" t="n">
        <v>0.73</v>
      </c>
      <c r="V12" t="n">
        <v>0.87</v>
      </c>
      <c r="W12" t="n">
        <v>12.31</v>
      </c>
      <c r="X12" t="n">
        <v>0.89</v>
      </c>
      <c r="Y12" t="n">
        <v>1</v>
      </c>
      <c r="Z12" t="n">
        <v>10</v>
      </c>
      <c r="AA12" t="n">
        <v>526.0558041514745</v>
      </c>
      <c r="AB12" t="n">
        <v>719.7727591841931</v>
      </c>
      <c r="AC12" t="n">
        <v>651.078657255065</v>
      </c>
      <c r="AD12" t="n">
        <v>526055.8041514745</v>
      </c>
      <c r="AE12" t="n">
        <v>719772.7591841931</v>
      </c>
      <c r="AF12" t="n">
        <v>3.410028862576295e-06</v>
      </c>
      <c r="AG12" t="n">
        <v>14.873046875</v>
      </c>
      <c r="AH12" t="n">
        <v>651078.6572550649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2.1931</v>
      </c>
      <c r="E13" t="n">
        <v>45.6</v>
      </c>
      <c r="F13" t="n">
        <v>43.05</v>
      </c>
      <c r="G13" t="n">
        <v>112.3</v>
      </c>
      <c r="H13" t="n">
        <v>1.74</v>
      </c>
      <c r="I13" t="n">
        <v>23</v>
      </c>
      <c r="J13" t="n">
        <v>121.56</v>
      </c>
      <c r="K13" t="n">
        <v>41.65</v>
      </c>
      <c r="L13" t="n">
        <v>12</v>
      </c>
      <c r="M13" t="n">
        <v>21</v>
      </c>
      <c r="N13" t="n">
        <v>17.91</v>
      </c>
      <c r="O13" t="n">
        <v>15226.31</v>
      </c>
      <c r="P13" t="n">
        <v>361.13</v>
      </c>
      <c r="Q13" t="n">
        <v>796.33</v>
      </c>
      <c r="R13" t="n">
        <v>139.21</v>
      </c>
      <c r="S13" t="n">
        <v>102.58</v>
      </c>
      <c r="T13" t="n">
        <v>14211.23</v>
      </c>
      <c r="U13" t="n">
        <v>0.74</v>
      </c>
      <c r="V13" t="n">
        <v>0.87</v>
      </c>
      <c r="W13" t="n">
        <v>12.31</v>
      </c>
      <c r="X13" t="n">
        <v>0.84</v>
      </c>
      <c r="Y13" t="n">
        <v>1</v>
      </c>
      <c r="Z13" t="n">
        <v>10</v>
      </c>
      <c r="AA13" t="n">
        <v>522.0555401757856</v>
      </c>
      <c r="AB13" t="n">
        <v>714.2994215334642</v>
      </c>
      <c r="AC13" t="n">
        <v>646.1276872678442</v>
      </c>
      <c r="AD13" t="n">
        <v>522055.5401757857</v>
      </c>
      <c r="AE13" t="n">
        <v>714299.4215334642</v>
      </c>
      <c r="AF13" t="n">
        <v>3.417352539990894e-06</v>
      </c>
      <c r="AG13" t="n">
        <v>14.84375</v>
      </c>
      <c r="AH13" t="n">
        <v>646127.6872678442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2.2003</v>
      </c>
      <c r="E14" t="n">
        <v>45.45</v>
      </c>
      <c r="F14" t="n">
        <v>42.95</v>
      </c>
      <c r="G14" t="n">
        <v>122.7</v>
      </c>
      <c r="H14" t="n">
        <v>1.87</v>
      </c>
      <c r="I14" t="n">
        <v>21</v>
      </c>
      <c r="J14" t="n">
        <v>122.87</v>
      </c>
      <c r="K14" t="n">
        <v>41.65</v>
      </c>
      <c r="L14" t="n">
        <v>13</v>
      </c>
      <c r="M14" t="n">
        <v>19</v>
      </c>
      <c r="N14" t="n">
        <v>18.22</v>
      </c>
      <c r="O14" t="n">
        <v>15387.5</v>
      </c>
      <c r="P14" t="n">
        <v>354.55</v>
      </c>
      <c r="Q14" t="n">
        <v>796.36</v>
      </c>
      <c r="R14" t="n">
        <v>135.87</v>
      </c>
      <c r="S14" t="n">
        <v>102.58</v>
      </c>
      <c r="T14" t="n">
        <v>12554.26</v>
      </c>
      <c r="U14" t="n">
        <v>0.75</v>
      </c>
      <c r="V14" t="n">
        <v>0.88</v>
      </c>
      <c r="W14" t="n">
        <v>12.3</v>
      </c>
      <c r="X14" t="n">
        <v>0.73</v>
      </c>
      <c r="Y14" t="n">
        <v>1</v>
      </c>
      <c r="Z14" t="n">
        <v>10</v>
      </c>
      <c r="AA14" t="n">
        <v>516.6343632076619</v>
      </c>
      <c r="AB14" t="n">
        <v>706.8819280402288</v>
      </c>
      <c r="AC14" t="n">
        <v>639.4181089430857</v>
      </c>
      <c r="AD14" t="n">
        <v>516634.3632076619</v>
      </c>
      <c r="AE14" t="n">
        <v>706881.9280402288</v>
      </c>
      <c r="AF14" t="n">
        <v>3.428571790498365e-06</v>
      </c>
      <c r="AG14" t="n">
        <v>14.794921875</v>
      </c>
      <c r="AH14" t="n">
        <v>639418.1089430858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2.2047</v>
      </c>
      <c r="E15" t="n">
        <v>45.36</v>
      </c>
      <c r="F15" t="n">
        <v>42.9</v>
      </c>
      <c r="G15" t="n">
        <v>135.47</v>
      </c>
      <c r="H15" t="n">
        <v>1.99</v>
      </c>
      <c r="I15" t="n">
        <v>19</v>
      </c>
      <c r="J15" t="n">
        <v>124.18</v>
      </c>
      <c r="K15" t="n">
        <v>41.65</v>
      </c>
      <c r="L15" t="n">
        <v>14</v>
      </c>
      <c r="M15" t="n">
        <v>16</v>
      </c>
      <c r="N15" t="n">
        <v>18.53</v>
      </c>
      <c r="O15" t="n">
        <v>15549.15</v>
      </c>
      <c r="P15" t="n">
        <v>348.36</v>
      </c>
      <c r="Q15" t="n">
        <v>796.37</v>
      </c>
      <c r="R15" t="n">
        <v>134.12</v>
      </c>
      <c r="S15" t="n">
        <v>102.58</v>
      </c>
      <c r="T15" t="n">
        <v>11688.76</v>
      </c>
      <c r="U15" t="n">
        <v>0.76</v>
      </c>
      <c r="V15" t="n">
        <v>0.88</v>
      </c>
      <c r="W15" t="n">
        <v>12.31</v>
      </c>
      <c r="X15" t="n">
        <v>0.6899999999999999</v>
      </c>
      <c r="Y15" t="n">
        <v>1</v>
      </c>
      <c r="Z15" t="n">
        <v>10</v>
      </c>
      <c r="AA15" t="n">
        <v>512.0289290687153</v>
      </c>
      <c r="AB15" t="n">
        <v>700.5805698739075</v>
      </c>
      <c r="AC15" t="n">
        <v>633.7181435561464</v>
      </c>
      <c r="AD15" t="n">
        <v>512028.9290687153</v>
      </c>
      <c r="AE15" t="n">
        <v>700580.5698739075</v>
      </c>
      <c r="AF15" t="n">
        <v>3.43542799914182e-06</v>
      </c>
      <c r="AG15" t="n">
        <v>14.765625</v>
      </c>
      <c r="AH15" t="n">
        <v>633718.1435561464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2.208</v>
      </c>
      <c r="E16" t="n">
        <v>45.29</v>
      </c>
      <c r="F16" t="n">
        <v>42.85</v>
      </c>
      <c r="G16" t="n">
        <v>142.85</v>
      </c>
      <c r="H16" t="n">
        <v>2.11</v>
      </c>
      <c r="I16" t="n">
        <v>18</v>
      </c>
      <c r="J16" t="n">
        <v>125.49</v>
      </c>
      <c r="K16" t="n">
        <v>41.65</v>
      </c>
      <c r="L16" t="n">
        <v>15</v>
      </c>
      <c r="M16" t="n">
        <v>10</v>
      </c>
      <c r="N16" t="n">
        <v>18.84</v>
      </c>
      <c r="O16" t="n">
        <v>15711.24</v>
      </c>
      <c r="P16" t="n">
        <v>344.12</v>
      </c>
      <c r="Q16" t="n">
        <v>796.34</v>
      </c>
      <c r="R16" t="n">
        <v>132.41</v>
      </c>
      <c r="S16" t="n">
        <v>102.58</v>
      </c>
      <c r="T16" t="n">
        <v>10835.84</v>
      </c>
      <c r="U16" t="n">
        <v>0.77</v>
      </c>
      <c r="V16" t="n">
        <v>0.88</v>
      </c>
      <c r="W16" t="n">
        <v>12.31</v>
      </c>
      <c r="X16" t="n">
        <v>0.64</v>
      </c>
      <c r="Y16" t="n">
        <v>1</v>
      </c>
      <c r="Z16" t="n">
        <v>10</v>
      </c>
      <c r="AA16" t="n">
        <v>508.8029268376783</v>
      </c>
      <c r="AB16" t="n">
        <v>696.1666113002286</v>
      </c>
      <c r="AC16" t="n">
        <v>629.7254469937096</v>
      </c>
      <c r="AD16" t="n">
        <v>508802.9268376783</v>
      </c>
      <c r="AE16" t="n">
        <v>696166.6113002286</v>
      </c>
      <c r="AF16" t="n">
        <v>3.440570155624411e-06</v>
      </c>
      <c r="AG16" t="n">
        <v>14.74283854166667</v>
      </c>
      <c r="AH16" t="n">
        <v>629725.4469937097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2.2106</v>
      </c>
      <c r="E17" t="n">
        <v>45.24</v>
      </c>
      <c r="F17" t="n">
        <v>42.82</v>
      </c>
      <c r="G17" t="n">
        <v>151.14</v>
      </c>
      <c r="H17" t="n">
        <v>2.23</v>
      </c>
      <c r="I17" t="n">
        <v>17</v>
      </c>
      <c r="J17" t="n">
        <v>126.81</v>
      </c>
      <c r="K17" t="n">
        <v>41.65</v>
      </c>
      <c r="L17" t="n">
        <v>16</v>
      </c>
      <c r="M17" t="n">
        <v>3</v>
      </c>
      <c r="N17" t="n">
        <v>19.16</v>
      </c>
      <c r="O17" t="n">
        <v>15873.8</v>
      </c>
      <c r="P17" t="n">
        <v>341.55</v>
      </c>
      <c r="Q17" t="n">
        <v>796.42</v>
      </c>
      <c r="R17" t="n">
        <v>131.45</v>
      </c>
      <c r="S17" t="n">
        <v>102.58</v>
      </c>
      <c r="T17" t="n">
        <v>10361.76</v>
      </c>
      <c r="U17" t="n">
        <v>0.78</v>
      </c>
      <c r="V17" t="n">
        <v>0.88</v>
      </c>
      <c r="W17" t="n">
        <v>12.31</v>
      </c>
      <c r="X17" t="n">
        <v>0.61</v>
      </c>
      <c r="Y17" t="n">
        <v>1</v>
      </c>
      <c r="Z17" t="n">
        <v>10</v>
      </c>
      <c r="AA17" t="n">
        <v>506.7662765848355</v>
      </c>
      <c r="AB17" t="n">
        <v>693.3799765736214</v>
      </c>
      <c r="AC17" t="n">
        <v>627.2047647743435</v>
      </c>
      <c r="AD17" t="n">
        <v>506766.2765848355</v>
      </c>
      <c r="AE17" t="n">
        <v>693379.9765736214</v>
      </c>
      <c r="AF17" t="n">
        <v>3.444621551640997e-06</v>
      </c>
      <c r="AG17" t="n">
        <v>14.7265625</v>
      </c>
      <c r="AH17" t="n">
        <v>627204.7647743435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2.2103</v>
      </c>
      <c r="E18" t="n">
        <v>45.24</v>
      </c>
      <c r="F18" t="n">
        <v>42.83</v>
      </c>
      <c r="G18" t="n">
        <v>151.16</v>
      </c>
      <c r="H18" t="n">
        <v>2.34</v>
      </c>
      <c r="I18" t="n">
        <v>17</v>
      </c>
      <c r="J18" t="n">
        <v>128.13</v>
      </c>
      <c r="K18" t="n">
        <v>41.65</v>
      </c>
      <c r="L18" t="n">
        <v>17</v>
      </c>
      <c r="M18" t="n">
        <v>0</v>
      </c>
      <c r="N18" t="n">
        <v>19.48</v>
      </c>
      <c r="O18" t="n">
        <v>16036.82</v>
      </c>
      <c r="P18" t="n">
        <v>344.48</v>
      </c>
      <c r="Q18" t="n">
        <v>796.4</v>
      </c>
      <c r="R18" t="n">
        <v>131.43</v>
      </c>
      <c r="S18" t="n">
        <v>102.58</v>
      </c>
      <c r="T18" t="n">
        <v>10351.93</v>
      </c>
      <c r="U18" t="n">
        <v>0.78</v>
      </c>
      <c r="V18" t="n">
        <v>0.88</v>
      </c>
      <c r="W18" t="n">
        <v>12.31</v>
      </c>
      <c r="X18" t="n">
        <v>0.62</v>
      </c>
      <c r="Y18" t="n">
        <v>1</v>
      </c>
      <c r="Z18" t="n">
        <v>10</v>
      </c>
      <c r="AA18" t="n">
        <v>508.6386948509351</v>
      </c>
      <c r="AB18" t="n">
        <v>695.9419018505629</v>
      </c>
      <c r="AC18" t="n">
        <v>629.5221834985383</v>
      </c>
      <c r="AD18" t="n">
        <v>508638.6948509351</v>
      </c>
      <c r="AE18" t="n">
        <v>695941.9018505629</v>
      </c>
      <c r="AF18" t="n">
        <v>3.444154082869853e-06</v>
      </c>
      <c r="AG18" t="n">
        <v>14.7265625</v>
      </c>
      <c r="AH18" t="n">
        <v>629522.1834985383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1.769</v>
      </c>
      <c r="E2" t="n">
        <v>56.53</v>
      </c>
      <c r="F2" t="n">
        <v>51.39</v>
      </c>
      <c r="G2" t="n">
        <v>12.79</v>
      </c>
      <c r="H2" t="n">
        <v>0.28</v>
      </c>
      <c r="I2" t="n">
        <v>241</v>
      </c>
      <c r="J2" t="n">
        <v>61.76</v>
      </c>
      <c r="K2" t="n">
        <v>28.92</v>
      </c>
      <c r="L2" t="n">
        <v>1</v>
      </c>
      <c r="M2" t="n">
        <v>239</v>
      </c>
      <c r="N2" t="n">
        <v>6.84</v>
      </c>
      <c r="O2" t="n">
        <v>7851.41</v>
      </c>
      <c r="P2" t="n">
        <v>332.09</v>
      </c>
      <c r="Q2" t="n">
        <v>797.1799999999999</v>
      </c>
      <c r="R2" t="n">
        <v>416.85</v>
      </c>
      <c r="S2" t="n">
        <v>102.58</v>
      </c>
      <c r="T2" t="n">
        <v>151942.98</v>
      </c>
      <c r="U2" t="n">
        <v>0.25</v>
      </c>
      <c r="V2" t="n">
        <v>0.73</v>
      </c>
      <c r="W2" t="n">
        <v>12.68</v>
      </c>
      <c r="X2" t="n">
        <v>9.16</v>
      </c>
      <c r="Y2" t="n">
        <v>1</v>
      </c>
      <c r="Z2" t="n">
        <v>10</v>
      </c>
      <c r="AA2" t="n">
        <v>594.1127498854055</v>
      </c>
      <c r="AB2" t="n">
        <v>812.8912747978999</v>
      </c>
      <c r="AC2" t="n">
        <v>735.3100724312575</v>
      </c>
      <c r="AD2" t="n">
        <v>594112.7498854055</v>
      </c>
      <c r="AE2" t="n">
        <v>812891.2747978999</v>
      </c>
      <c r="AF2" t="n">
        <v>3.129548967362861e-06</v>
      </c>
      <c r="AG2" t="n">
        <v>18.40169270833333</v>
      </c>
      <c r="AH2" t="n">
        <v>735310.0724312575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2.0267</v>
      </c>
      <c r="E3" t="n">
        <v>49.34</v>
      </c>
      <c r="F3" t="n">
        <v>46.09</v>
      </c>
      <c r="G3" t="n">
        <v>26.34</v>
      </c>
      <c r="H3" t="n">
        <v>0.55</v>
      </c>
      <c r="I3" t="n">
        <v>105</v>
      </c>
      <c r="J3" t="n">
        <v>62.92</v>
      </c>
      <c r="K3" t="n">
        <v>28.92</v>
      </c>
      <c r="L3" t="n">
        <v>2</v>
      </c>
      <c r="M3" t="n">
        <v>103</v>
      </c>
      <c r="N3" t="n">
        <v>7</v>
      </c>
      <c r="O3" t="n">
        <v>7994.37</v>
      </c>
      <c r="P3" t="n">
        <v>288.88</v>
      </c>
      <c r="Q3" t="n">
        <v>796.6799999999999</v>
      </c>
      <c r="R3" t="n">
        <v>240.36</v>
      </c>
      <c r="S3" t="n">
        <v>102.58</v>
      </c>
      <c r="T3" t="n">
        <v>64377.13</v>
      </c>
      <c r="U3" t="n">
        <v>0.43</v>
      </c>
      <c r="V3" t="n">
        <v>0.82</v>
      </c>
      <c r="W3" t="n">
        <v>12.44</v>
      </c>
      <c r="X3" t="n">
        <v>3.87</v>
      </c>
      <c r="Y3" t="n">
        <v>1</v>
      </c>
      <c r="Z3" t="n">
        <v>10</v>
      </c>
      <c r="AA3" t="n">
        <v>482.8404952061817</v>
      </c>
      <c r="AB3" t="n">
        <v>660.6436669603681</v>
      </c>
      <c r="AC3" t="n">
        <v>597.59276260488</v>
      </c>
      <c r="AD3" t="n">
        <v>482840.4952061817</v>
      </c>
      <c r="AE3" t="n">
        <v>660643.6669603682</v>
      </c>
      <c r="AF3" t="n">
        <v>3.585447649606732e-06</v>
      </c>
      <c r="AG3" t="n">
        <v>16.06119791666667</v>
      </c>
      <c r="AH3" t="n">
        <v>597592.76260488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2.1095</v>
      </c>
      <c r="E4" t="n">
        <v>47.4</v>
      </c>
      <c r="F4" t="n">
        <v>44.69</v>
      </c>
      <c r="G4" t="n">
        <v>40.63</v>
      </c>
      <c r="H4" t="n">
        <v>0.8100000000000001</v>
      </c>
      <c r="I4" t="n">
        <v>66</v>
      </c>
      <c r="J4" t="n">
        <v>64.08</v>
      </c>
      <c r="K4" t="n">
        <v>28.92</v>
      </c>
      <c r="L4" t="n">
        <v>3</v>
      </c>
      <c r="M4" t="n">
        <v>64</v>
      </c>
      <c r="N4" t="n">
        <v>7.16</v>
      </c>
      <c r="O4" t="n">
        <v>8137.65</v>
      </c>
      <c r="P4" t="n">
        <v>270.54</v>
      </c>
      <c r="Q4" t="n">
        <v>796.61</v>
      </c>
      <c r="R4" t="n">
        <v>193.47</v>
      </c>
      <c r="S4" t="n">
        <v>102.58</v>
      </c>
      <c r="T4" t="n">
        <v>41127.33</v>
      </c>
      <c r="U4" t="n">
        <v>0.53</v>
      </c>
      <c r="V4" t="n">
        <v>0.84</v>
      </c>
      <c r="W4" t="n">
        <v>12.39</v>
      </c>
      <c r="X4" t="n">
        <v>2.47</v>
      </c>
      <c r="Y4" t="n">
        <v>1</v>
      </c>
      <c r="Z4" t="n">
        <v>10</v>
      </c>
      <c r="AA4" t="n">
        <v>449.0248376057598</v>
      </c>
      <c r="AB4" t="n">
        <v>614.3755923899471</v>
      </c>
      <c r="AC4" t="n">
        <v>555.7404481338093</v>
      </c>
      <c r="AD4" t="n">
        <v>449024.8376057599</v>
      </c>
      <c r="AE4" t="n">
        <v>614375.592389947</v>
      </c>
      <c r="AF4" t="n">
        <v>3.731929647626883e-06</v>
      </c>
      <c r="AG4" t="n">
        <v>15.4296875</v>
      </c>
      <c r="AH4" t="n">
        <v>555740.4481338093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2.1551</v>
      </c>
      <c r="E5" t="n">
        <v>46.4</v>
      </c>
      <c r="F5" t="n">
        <v>43.95</v>
      </c>
      <c r="G5" t="n">
        <v>56.11</v>
      </c>
      <c r="H5" t="n">
        <v>1.07</v>
      </c>
      <c r="I5" t="n">
        <v>47</v>
      </c>
      <c r="J5" t="n">
        <v>65.25</v>
      </c>
      <c r="K5" t="n">
        <v>28.92</v>
      </c>
      <c r="L5" t="n">
        <v>4</v>
      </c>
      <c r="M5" t="n">
        <v>45</v>
      </c>
      <c r="N5" t="n">
        <v>7.33</v>
      </c>
      <c r="O5" t="n">
        <v>8281.25</v>
      </c>
      <c r="P5" t="n">
        <v>255.54</v>
      </c>
      <c r="Q5" t="n">
        <v>796.41</v>
      </c>
      <c r="R5" t="n">
        <v>169.39</v>
      </c>
      <c r="S5" t="n">
        <v>102.58</v>
      </c>
      <c r="T5" t="n">
        <v>29183.88</v>
      </c>
      <c r="U5" t="n">
        <v>0.61</v>
      </c>
      <c r="V5" t="n">
        <v>0.86</v>
      </c>
      <c r="W5" t="n">
        <v>12.35</v>
      </c>
      <c r="X5" t="n">
        <v>1.74</v>
      </c>
      <c r="Y5" t="n">
        <v>1</v>
      </c>
      <c r="Z5" t="n">
        <v>10</v>
      </c>
      <c r="AA5" t="n">
        <v>425.0945921830245</v>
      </c>
      <c r="AB5" t="n">
        <v>581.6331748746419</v>
      </c>
      <c r="AC5" t="n">
        <v>526.1229209918934</v>
      </c>
      <c r="AD5" t="n">
        <v>425094.5921830245</v>
      </c>
      <c r="AE5" t="n">
        <v>581633.1748746419</v>
      </c>
      <c r="AF5" t="n">
        <v>3.812600892913341e-06</v>
      </c>
      <c r="AG5" t="n">
        <v>15.10416666666667</v>
      </c>
      <c r="AH5" t="n">
        <v>526122.9209918934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2.1798</v>
      </c>
      <c r="E6" t="n">
        <v>45.88</v>
      </c>
      <c r="F6" t="n">
        <v>43.57</v>
      </c>
      <c r="G6" t="n">
        <v>70.65000000000001</v>
      </c>
      <c r="H6" t="n">
        <v>1.31</v>
      </c>
      <c r="I6" t="n">
        <v>37</v>
      </c>
      <c r="J6" t="n">
        <v>66.42</v>
      </c>
      <c r="K6" t="n">
        <v>28.92</v>
      </c>
      <c r="L6" t="n">
        <v>5</v>
      </c>
      <c r="M6" t="n">
        <v>31</v>
      </c>
      <c r="N6" t="n">
        <v>7.49</v>
      </c>
      <c r="O6" t="n">
        <v>8425.16</v>
      </c>
      <c r="P6" t="n">
        <v>243.17</v>
      </c>
      <c r="Q6" t="n">
        <v>796.49</v>
      </c>
      <c r="R6" t="n">
        <v>156.34</v>
      </c>
      <c r="S6" t="n">
        <v>102.58</v>
      </c>
      <c r="T6" t="n">
        <v>22707.62</v>
      </c>
      <c r="U6" t="n">
        <v>0.66</v>
      </c>
      <c r="V6" t="n">
        <v>0.86</v>
      </c>
      <c r="W6" t="n">
        <v>12.34</v>
      </c>
      <c r="X6" t="n">
        <v>1.35</v>
      </c>
      <c r="Y6" t="n">
        <v>1</v>
      </c>
      <c r="Z6" t="n">
        <v>10</v>
      </c>
      <c r="AA6" t="n">
        <v>413.6440285358841</v>
      </c>
      <c r="AB6" t="n">
        <v>565.9660085294088</v>
      </c>
      <c r="AC6" t="n">
        <v>511.9510070136432</v>
      </c>
      <c r="AD6" t="n">
        <v>413644.0285358841</v>
      </c>
      <c r="AE6" t="n">
        <v>565966.0085294088</v>
      </c>
      <c r="AF6" t="n">
        <v>3.856297817443507e-06</v>
      </c>
      <c r="AG6" t="n">
        <v>14.93489583333333</v>
      </c>
      <c r="AH6" t="n">
        <v>511951.0070136432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2.188</v>
      </c>
      <c r="E7" t="n">
        <v>45.7</v>
      </c>
      <c r="F7" t="n">
        <v>43.45</v>
      </c>
      <c r="G7" t="n">
        <v>79</v>
      </c>
      <c r="H7" t="n">
        <v>1.55</v>
      </c>
      <c r="I7" t="n">
        <v>33</v>
      </c>
      <c r="J7" t="n">
        <v>67.59</v>
      </c>
      <c r="K7" t="n">
        <v>28.92</v>
      </c>
      <c r="L7" t="n">
        <v>6</v>
      </c>
      <c r="M7" t="n">
        <v>1</v>
      </c>
      <c r="N7" t="n">
        <v>7.66</v>
      </c>
      <c r="O7" t="n">
        <v>8569.4</v>
      </c>
      <c r="P7" t="n">
        <v>240.26</v>
      </c>
      <c r="Q7" t="n">
        <v>796.55</v>
      </c>
      <c r="R7" t="n">
        <v>150.97</v>
      </c>
      <c r="S7" t="n">
        <v>102.58</v>
      </c>
      <c r="T7" t="n">
        <v>20041.99</v>
      </c>
      <c r="U7" t="n">
        <v>0.68</v>
      </c>
      <c r="V7" t="n">
        <v>0.87</v>
      </c>
      <c r="W7" t="n">
        <v>12.37</v>
      </c>
      <c r="X7" t="n">
        <v>1.23</v>
      </c>
      <c r="Y7" t="n">
        <v>1</v>
      </c>
      <c r="Z7" t="n">
        <v>10</v>
      </c>
      <c r="AA7" t="n">
        <v>410.711646848956</v>
      </c>
      <c r="AB7" t="n">
        <v>561.9537945378041</v>
      </c>
      <c r="AC7" t="n">
        <v>508.3217130942195</v>
      </c>
      <c r="AD7" t="n">
        <v>410711.646848956</v>
      </c>
      <c r="AE7" t="n">
        <v>561953.7945378041</v>
      </c>
      <c r="AF7" t="n">
        <v>3.87080448874502e-06</v>
      </c>
      <c r="AG7" t="n">
        <v>14.87630208333333</v>
      </c>
      <c r="AH7" t="n">
        <v>508321.7130942196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2.1879</v>
      </c>
      <c r="E8" t="n">
        <v>45.71</v>
      </c>
      <c r="F8" t="n">
        <v>43.45</v>
      </c>
      <c r="G8" t="n">
        <v>79</v>
      </c>
      <c r="H8" t="n">
        <v>1.78</v>
      </c>
      <c r="I8" t="n">
        <v>33</v>
      </c>
      <c r="J8" t="n">
        <v>68.76000000000001</v>
      </c>
      <c r="K8" t="n">
        <v>28.92</v>
      </c>
      <c r="L8" t="n">
        <v>7</v>
      </c>
      <c r="M8" t="n">
        <v>0</v>
      </c>
      <c r="N8" t="n">
        <v>7.83</v>
      </c>
      <c r="O8" t="n">
        <v>8713.950000000001</v>
      </c>
      <c r="P8" t="n">
        <v>244.02</v>
      </c>
      <c r="Q8" t="n">
        <v>796.52</v>
      </c>
      <c r="R8" t="n">
        <v>150.94</v>
      </c>
      <c r="S8" t="n">
        <v>102.58</v>
      </c>
      <c r="T8" t="n">
        <v>20026.75</v>
      </c>
      <c r="U8" t="n">
        <v>0.68</v>
      </c>
      <c r="V8" t="n">
        <v>0.87</v>
      </c>
      <c r="W8" t="n">
        <v>12.37</v>
      </c>
      <c r="X8" t="n">
        <v>1.24</v>
      </c>
      <c r="Y8" t="n">
        <v>1</v>
      </c>
      <c r="Z8" t="n">
        <v>10</v>
      </c>
      <c r="AA8" t="n">
        <v>413.0604111984708</v>
      </c>
      <c r="AB8" t="n">
        <v>565.1674775409804</v>
      </c>
      <c r="AC8" t="n">
        <v>511.228686702005</v>
      </c>
      <c r="AD8" t="n">
        <v>413060.4111984709</v>
      </c>
      <c r="AE8" t="n">
        <v>565167.4775409803</v>
      </c>
      <c r="AF8" t="n">
        <v>3.870627578119391e-06</v>
      </c>
      <c r="AG8" t="n">
        <v>14.87955729166667</v>
      </c>
      <c r="AH8" t="n">
        <v>511228.686702005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1.1037</v>
      </c>
      <c r="E2" t="n">
        <v>90.59999999999999</v>
      </c>
      <c r="F2" t="n">
        <v>67.02</v>
      </c>
      <c r="G2" t="n">
        <v>6.42</v>
      </c>
      <c r="H2" t="n">
        <v>0.11</v>
      </c>
      <c r="I2" t="n">
        <v>626</v>
      </c>
      <c r="J2" t="n">
        <v>167.88</v>
      </c>
      <c r="K2" t="n">
        <v>51.39</v>
      </c>
      <c r="L2" t="n">
        <v>1</v>
      </c>
      <c r="M2" t="n">
        <v>624</v>
      </c>
      <c r="N2" t="n">
        <v>30.49</v>
      </c>
      <c r="O2" t="n">
        <v>20939.59</v>
      </c>
      <c r="P2" t="n">
        <v>858.4299999999999</v>
      </c>
      <c r="Q2" t="n">
        <v>798.1799999999999</v>
      </c>
      <c r="R2" t="n">
        <v>939.91</v>
      </c>
      <c r="S2" t="n">
        <v>102.58</v>
      </c>
      <c r="T2" t="n">
        <v>411549.3</v>
      </c>
      <c r="U2" t="n">
        <v>0.11</v>
      </c>
      <c r="V2" t="n">
        <v>0.5600000000000001</v>
      </c>
      <c r="W2" t="n">
        <v>13.32</v>
      </c>
      <c r="X2" t="n">
        <v>24.76</v>
      </c>
      <c r="Y2" t="n">
        <v>1</v>
      </c>
      <c r="Z2" t="n">
        <v>10</v>
      </c>
      <c r="AA2" t="n">
        <v>1868.20292383547</v>
      </c>
      <c r="AB2" t="n">
        <v>2556.157659687828</v>
      </c>
      <c r="AC2" t="n">
        <v>2312.201560237029</v>
      </c>
      <c r="AD2" t="n">
        <v>1868202.92383547</v>
      </c>
      <c r="AE2" t="n">
        <v>2556157.659687828</v>
      </c>
      <c r="AF2" t="n">
        <v>1.540172486303364e-06</v>
      </c>
      <c r="AG2" t="n">
        <v>29.4921875</v>
      </c>
      <c r="AH2" t="n">
        <v>2312201.560237029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1.6197</v>
      </c>
      <c r="E3" t="n">
        <v>61.74</v>
      </c>
      <c r="F3" t="n">
        <v>51.3</v>
      </c>
      <c r="G3" t="n">
        <v>12.93</v>
      </c>
      <c r="H3" t="n">
        <v>0.21</v>
      </c>
      <c r="I3" t="n">
        <v>238</v>
      </c>
      <c r="J3" t="n">
        <v>169.33</v>
      </c>
      <c r="K3" t="n">
        <v>51.39</v>
      </c>
      <c r="L3" t="n">
        <v>2</v>
      </c>
      <c r="M3" t="n">
        <v>236</v>
      </c>
      <c r="N3" t="n">
        <v>30.94</v>
      </c>
      <c r="O3" t="n">
        <v>21118.46</v>
      </c>
      <c r="P3" t="n">
        <v>655.8200000000001</v>
      </c>
      <c r="Q3" t="n">
        <v>796.89</v>
      </c>
      <c r="R3" t="n">
        <v>414.15</v>
      </c>
      <c r="S3" t="n">
        <v>102.58</v>
      </c>
      <c r="T3" t="n">
        <v>150605.61</v>
      </c>
      <c r="U3" t="n">
        <v>0.25</v>
      </c>
      <c r="V3" t="n">
        <v>0.73</v>
      </c>
      <c r="W3" t="n">
        <v>12.67</v>
      </c>
      <c r="X3" t="n">
        <v>9.07</v>
      </c>
      <c r="Y3" t="n">
        <v>1</v>
      </c>
      <c r="Z3" t="n">
        <v>10</v>
      </c>
      <c r="AA3" t="n">
        <v>1038.334941605773</v>
      </c>
      <c r="AB3" t="n">
        <v>1420.695675209668</v>
      </c>
      <c r="AC3" t="n">
        <v>1285.106473926561</v>
      </c>
      <c r="AD3" t="n">
        <v>1038334.941605773</v>
      </c>
      <c r="AE3" t="n">
        <v>1420695.675209668</v>
      </c>
      <c r="AF3" t="n">
        <v>2.260231381775444e-06</v>
      </c>
      <c r="AG3" t="n">
        <v>20.09765625</v>
      </c>
      <c r="AH3" t="n">
        <v>1285106.47392656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1.8152</v>
      </c>
      <c r="E4" t="n">
        <v>55.09</v>
      </c>
      <c r="F4" t="n">
        <v>47.73</v>
      </c>
      <c r="G4" t="n">
        <v>19.48</v>
      </c>
      <c r="H4" t="n">
        <v>0.31</v>
      </c>
      <c r="I4" t="n">
        <v>147</v>
      </c>
      <c r="J4" t="n">
        <v>170.79</v>
      </c>
      <c r="K4" t="n">
        <v>51.39</v>
      </c>
      <c r="L4" t="n">
        <v>3</v>
      </c>
      <c r="M4" t="n">
        <v>145</v>
      </c>
      <c r="N4" t="n">
        <v>31.4</v>
      </c>
      <c r="O4" t="n">
        <v>21297.94</v>
      </c>
      <c r="P4" t="n">
        <v>608.12</v>
      </c>
      <c r="Q4" t="n">
        <v>796.6799999999999</v>
      </c>
      <c r="R4" t="n">
        <v>295.39</v>
      </c>
      <c r="S4" t="n">
        <v>102.58</v>
      </c>
      <c r="T4" t="n">
        <v>91682.07000000001</v>
      </c>
      <c r="U4" t="n">
        <v>0.35</v>
      </c>
      <c r="V4" t="n">
        <v>0.79</v>
      </c>
      <c r="W4" t="n">
        <v>12.51</v>
      </c>
      <c r="X4" t="n">
        <v>5.51</v>
      </c>
      <c r="Y4" t="n">
        <v>1</v>
      </c>
      <c r="Z4" t="n">
        <v>10</v>
      </c>
      <c r="AA4" t="n">
        <v>879.863447608256</v>
      </c>
      <c r="AB4" t="n">
        <v>1203.86798585337</v>
      </c>
      <c r="AC4" t="n">
        <v>1088.972514922854</v>
      </c>
      <c r="AD4" t="n">
        <v>879863.447608256</v>
      </c>
      <c r="AE4" t="n">
        <v>1203867.98585337</v>
      </c>
      <c r="AF4" t="n">
        <v>2.533044393528917e-06</v>
      </c>
      <c r="AG4" t="n">
        <v>17.93294270833333</v>
      </c>
      <c r="AH4" t="n">
        <v>1088972.514922854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1.9144</v>
      </c>
      <c r="E5" t="n">
        <v>52.23</v>
      </c>
      <c r="F5" t="n">
        <v>46.24</v>
      </c>
      <c r="G5" t="n">
        <v>25.93</v>
      </c>
      <c r="H5" t="n">
        <v>0.41</v>
      </c>
      <c r="I5" t="n">
        <v>107</v>
      </c>
      <c r="J5" t="n">
        <v>172.25</v>
      </c>
      <c r="K5" t="n">
        <v>51.39</v>
      </c>
      <c r="L5" t="n">
        <v>4</v>
      </c>
      <c r="M5" t="n">
        <v>105</v>
      </c>
      <c r="N5" t="n">
        <v>31.86</v>
      </c>
      <c r="O5" t="n">
        <v>21478.05</v>
      </c>
      <c r="P5" t="n">
        <v>586.75</v>
      </c>
      <c r="Q5" t="n">
        <v>796.66</v>
      </c>
      <c r="R5" t="n">
        <v>245.17</v>
      </c>
      <c r="S5" t="n">
        <v>102.58</v>
      </c>
      <c r="T5" t="n">
        <v>66772.46000000001</v>
      </c>
      <c r="U5" t="n">
        <v>0.42</v>
      </c>
      <c r="V5" t="n">
        <v>0.8100000000000001</v>
      </c>
      <c r="W5" t="n">
        <v>12.45</v>
      </c>
      <c r="X5" t="n">
        <v>4.02</v>
      </c>
      <c r="Y5" t="n">
        <v>1</v>
      </c>
      <c r="Z5" t="n">
        <v>10</v>
      </c>
      <c r="AA5" t="n">
        <v>809.302319348783</v>
      </c>
      <c r="AB5" t="n">
        <v>1107.323137231481</v>
      </c>
      <c r="AC5" t="n">
        <v>1001.641771151891</v>
      </c>
      <c r="AD5" t="n">
        <v>809302.319348783</v>
      </c>
      <c r="AE5" t="n">
        <v>1107323.137231481</v>
      </c>
      <c r="AF5" t="n">
        <v>2.671474320720449e-06</v>
      </c>
      <c r="AG5" t="n">
        <v>17.001953125</v>
      </c>
      <c r="AH5" t="n">
        <v>1001641.771151891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1.9778</v>
      </c>
      <c r="E6" t="n">
        <v>50.56</v>
      </c>
      <c r="F6" t="n">
        <v>45.34</v>
      </c>
      <c r="G6" t="n">
        <v>32.39</v>
      </c>
      <c r="H6" t="n">
        <v>0.51</v>
      </c>
      <c r="I6" t="n">
        <v>84</v>
      </c>
      <c r="J6" t="n">
        <v>173.71</v>
      </c>
      <c r="K6" t="n">
        <v>51.39</v>
      </c>
      <c r="L6" t="n">
        <v>5</v>
      </c>
      <c r="M6" t="n">
        <v>82</v>
      </c>
      <c r="N6" t="n">
        <v>32.32</v>
      </c>
      <c r="O6" t="n">
        <v>21658.78</v>
      </c>
      <c r="P6" t="n">
        <v>573.14</v>
      </c>
      <c r="Q6" t="n">
        <v>796.58</v>
      </c>
      <c r="R6" t="n">
        <v>215.28</v>
      </c>
      <c r="S6" t="n">
        <v>102.58</v>
      </c>
      <c r="T6" t="n">
        <v>51941.29</v>
      </c>
      <c r="U6" t="n">
        <v>0.48</v>
      </c>
      <c r="V6" t="n">
        <v>0.83</v>
      </c>
      <c r="W6" t="n">
        <v>12.42</v>
      </c>
      <c r="X6" t="n">
        <v>3.12</v>
      </c>
      <c r="Y6" t="n">
        <v>1</v>
      </c>
      <c r="Z6" t="n">
        <v>10</v>
      </c>
      <c r="AA6" t="n">
        <v>769.3276890853388</v>
      </c>
      <c r="AB6" t="n">
        <v>1052.628084548815</v>
      </c>
      <c r="AC6" t="n">
        <v>952.1667375322703</v>
      </c>
      <c r="AD6" t="n">
        <v>769327.6890853387</v>
      </c>
      <c r="AE6" t="n">
        <v>1052628.084548814</v>
      </c>
      <c r="AF6" t="n">
        <v>2.759946673381166e-06</v>
      </c>
      <c r="AG6" t="n">
        <v>16.45833333333333</v>
      </c>
      <c r="AH6" t="n">
        <v>952166.7375322703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2.02</v>
      </c>
      <c r="E7" t="n">
        <v>49.51</v>
      </c>
      <c r="F7" t="n">
        <v>44.79</v>
      </c>
      <c r="G7" t="n">
        <v>38.95</v>
      </c>
      <c r="H7" t="n">
        <v>0.61</v>
      </c>
      <c r="I7" t="n">
        <v>69</v>
      </c>
      <c r="J7" t="n">
        <v>175.18</v>
      </c>
      <c r="K7" t="n">
        <v>51.39</v>
      </c>
      <c r="L7" t="n">
        <v>6</v>
      </c>
      <c r="M7" t="n">
        <v>67</v>
      </c>
      <c r="N7" t="n">
        <v>32.79</v>
      </c>
      <c r="O7" t="n">
        <v>21840.16</v>
      </c>
      <c r="P7" t="n">
        <v>563.91</v>
      </c>
      <c r="Q7" t="n">
        <v>796.47</v>
      </c>
      <c r="R7" t="n">
        <v>197.18</v>
      </c>
      <c r="S7" t="n">
        <v>102.58</v>
      </c>
      <c r="T7" t="n">
        <v>42965.21</v>
      </c>
      <c r="U7" t="n">
        <v>0.52</v>
      </c>
      <c r="V7" t="n">
        <v>0.84</v>
      </c>
      <c r="W7" t="n">
        <v>12.39</v>
      </c>
      <c r="X7" t="n">
        <v>2.58</v>
      </c>
      <c r="Y7" t="n">
        <v>1</v>
      </c>
      <c r="Z7" t="n">
        <v>10</v>
      </c>
      <c r="AA7" t="n">
        <v>749.6189297997121</v>
      </c>
      <c r="AB7" t="n">
        <v>1025.661690605126</v>
      </c>
      <c r="AC7" t="n">
        <v>927.7739783789958</v>
      </c>
      <c r="AD7" t="n">
        <v>749618.929799712</v>
      </c>
      <c r="AE7" t="n">
        <v>1025661.690605126</v>
      </c>
      <c r="AF7" t="n">
        <v>2.818835210956596e-06</v>
      </c>
      <c r="AG7" t="n">
        <v>16.11653645833333</v>
      </c>
      <c r="AH7" t="n">
        <v>927773.9783789958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2.0523</v>
      </c>
      <c r="E8" t="n">
        <v>48.73</v>
      </c>
      <c r="F8" t="n">
        <v>44.39</v>
      </c>
      <c r="G8" t="n">
        <v>45.92</v>
      </c>
      <c r="H8" t="n">
        <v>0.7</v>
      </c>
      <c r="I8" t="n">
        <v>58</v>
      </c>
      <c r="J8" t="n">
        <v>176.66</v>
      </c>
      <c r="K8" t="n">
        <v>51.39</v>
      </c>
      <c r="L8" t="n">
        <v>7</v>
      </c>
      <c r="M8" t="n">
        <v>56</v>
      </c>
      <c r="N8" t="n">
        <v>33.27</v>
      </c>
      <c r="O8" t="n">
        <v>22022.17</v>
      </c>
      <c r="P8" t="n">
        <v>556.73</v>
      </c>
      <c r="Q8" t="n">
        <v>796.54</v>
      </c>
      <c r="R8" t="n">
        <v>183.75</v>
      </c>
      <c r="S8" t="n">
        <v>102.58</v>
      </c>
      <c r="T8" t="n">
        <v>36306.02</v>
      </c>
      <c r="U8" t="n">
        <v>0.5600000000000001</v>
      </c>
      <c r="V8" t="n">
        <v>0.85</v>
      </c>
      <c r="W8" t="n">
        <v>12.37</v>
      </c>
      <c r="X8" t="n">
        <v>2.17</v>
      </c>
      <c r="Y8" t="n">
        <v>1</v>
      </c>
      <c r="Z8" t="n">
        <v>10</v>
      </c>
      <c r="AA8" t="n">
        <v>734.9058410922624</v>
      </c>
      <c r="AB8" t="n">
        <v>1005.53059353993</v>
      </c>
      <c r="AC8" t="n">
        <v>909.5641649635302</v>
      </c>
      <c r="AD8" t="n">
        <v>734905.8410922624</v>
      </c>
      <c r="AE8" t="n">
        <v>1005530.59353993</v>
      </c>
      <c r="AF8" t="n">
        <v>2.863908665072387e-06</v>
      </c>
      <c r="AG8" t="n">
        <v>15.86263020833333</v>
      </c>
      <c r="AH8" t="n">
        <v>909564.1649635301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2.0746</v>
      </c>
      <c r="E9" t="n">
        <v>48.2</v>
      </c>
      <c r="F9" t="n">
        <v>44.1</v>
      </c>
      <c r="G9" t="n">
        <v>51.88</v>
      </c>
      <c r="H9" t="n">
        <v>0.8</v>
      </c>
      <c r="I9" t="n">
        <v>51</v>
      </c>
      <c r="J9" t="n">
        <v>178.14</v>
      </c>
      <c r="K9" t="n">
        <v>51.39</v>
      </c>
      <c r="L9" t="n">
        <v>8</v>
      </c>
      <c r="M9" t="n">
        <v>49</v>
      </c>
      <c r="N9" t="n">
        <v>33.75</v>
      </c>
      <c r="O9" t="n">
        <v>22204.83</v>
      </c>
      <c r="P9" t="n">
        <v>550.6900000000001</v>
      </c>
      <c r="Q9" t="n">
        <v>796.41</v>
      </c>
      <c r="R9" t="n">
        <v>174.33</v>
      </c>
      <c r="S9" t="n">
        <v>102.58</v>
      </c>
      <c r="T9" t="n">
        <v>31634.4</v>
      </c>
      <c r="U9" t="n">
        <v>0.59</v>
      </c>
      <c r="V9" t="n">
        <v>0.85</v>
      </c>
      <c r="W9" t="n">
        <v>12.35</v>
      </c>
      <c r="X9" t="n">
        <v>1.89</v>
      </c>
      <c r="Y9" t="n">
        <v>1</v>
      </c>
      <c r="Z9" t="n">
        <v>10</v>
      </c>
      <c r="AA9" t="n">
        <v>716.069576759792</v>
      </c>
      <c r="AB9" t="n">
        <v>979.7579856829105</v>
      </c>
      <c r="AC9" t="n">
        <v>886.2512586283024</v>
      </c>
      <c r="AD9" t="n">
        <v>716069.5767597919</v>
      </c>
      <c r="AE9" t="n">
        <v>979757.9856829105</v>
      </c>
      <c r="AF9" t="n">
        <v>2.895027489430968e-06</v>
      </c>
      <c r="AG9" t="n">
        <v>15.69010416666667</v>
      </c>
      <c r="AH9" t="n">
        <v>886251.2586283024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2.0939</v>
      </c>
      <c r="E10" t="n">
        <v>47.76</v>
      </c>
      <c r="F10" t="n">
        <v>43.86</v>
      </c>
      <c r="G10" t="n">
        <v>58.48</v>
      </c>
      <c r="H10" t="n">
        <v>0.89</v>
      </c>
      <c r="I10" t="n">
        <v>45</v>
      </c>
      <c r="J10" t="n">
        <v>179.63</v>
      </c>
      <c r="K10" t="n">
        <v>51.39</v>
      </c>
      <c r="L10" t="n">
        <v>9</v>
      </c>
      <c r="M10" t="n">
        <v>43</v>
      </c>
      <c r="N10" t="n">
        <v>34.24</v>
      </c>
      <c r="O10" t="n">
        <v>22388.15</v>
      </c>
      <c r="P10" t="n">
        <v>545.46</v>
      </c>
      <c r="Q10" t="n">
        <v>796.46</v>
      </c>
      <c r="R10" t="n">
        <v>166.25</v>
      </c>
      <c r="S10" t="n">
        <v>102.58</v>
      </c>
      <c r="T10" t="n">
        <v>27624.59</v>
      </c>
      <c r="U10" t="n">
        <v>0.62</v>
      </c>
      <c r="V10" t="n">
        <v>0.86</v>
      </c>
      <c r="W10" t="n">
        <v>12.34</v>
      </c>
      <c r="X10" t="n">
        <v>1.64</v>
      </c>
      <c r="Y10" t="n">
        <v>1</v>
      </c>
      <c r="Z10" t="n">
        <v>10</v>
      </c>
      <c r="AA10" t="n">
        <v>707.1699334574728</v>
      </c>
      <c r="AB10" t="n">
        <v>967.5811010921253</v>
      </c>
      <c r="AC10" t="n">
        <v>875.2365188124967</v>
      </c>
      <c r="AD10" t="n">
        <v>707169.9334574728</v>
      </c>
      <c r="AE10" t="n">
        <v>967581.1010921253</v>
      </c>
      <c r="AF10" t="n">
        <v>2.921959924862385e-06</v>
      </c>
      <c r="AG10" t="n">
        <v>15.546875</v>
      </c>
      <c r="AH10" t="n">
        <v>875236.5188124967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2.109</v>
      </c>
      <c r="E11" t="n">
        <v>47.42</v>
      </c>
      <c r="F11" t="n">
        <v>43.69</v>
      </c>
      <c r="G11" t="n">
        <v>65.53</v>
      </c>
      <c r="H11" t="n">
        <v>0.98</v>
      </c>
      <c r="I11" t="n">
        <v>40</v>
      </c>
      <c r="J11" t="n">
        <v>181.12</v>
      </c>
      <c r="K11" t="n">
        <v>51.39</v>
      </c>
      <c r="L11" t="n">
        <v>10</v>
      </c>
      <c r="M11" t="n">
        <v>38</v>
      </c>
      <c r="N11" t="n">
        <v>34.73</v>
      </c>
      <c r="O11" t="n">
        <v>22572.13</v>
      </c>
      <c r="P11" t="n">
        <v>541.15</v>
      </c>
      <c r="Q11" t="n">
        <v>796.47</v>
      </c>
      <c r="R11" t="n">
        <v>160.59</v>
      </c>
      <c r="S11" t="n">
        <v>102.58</v>
      </c>
      <c r="T11" t="n">
        <v>24818.3</v>
      </c>
      <c r="U11" t="n">
        <v>0.64</v>
      </c>
      <c r="V11" t="n">
        <v>0.86</v>
      </c>
      <c r="W11" t="n">
        <v>12.34</v>
      </c>
      <c r="X11" t="n">
        <v>1.47</v>
      </c>
      <c r="Y11" t="n">
        <v>1</v>
      </c>
      <c r="Z11" t="n">
        <v>10</v>
      </c>
      <c r="AA11" t="n">
        <v>700.0682245142686</v>
      </c>
      <c r="AB11" t="n">
        <v>957.8642296107467</v>
      </c>
      <c r="AC11" t="n">
        <v>866.4470119075861</v>
      </c>
      <c r="AD11" t="n">
        <v>700068.2245142687</v>
      </c>
      <c r="AE11" t="n">
        <v>957864.2296107467</v>
      </c>
      <c r="AF11" t="n">
        <v>2.943031415795773e-06</v>
      </c>
      <c r="AG11" t="n">
        <v>15.43619791666667</v>
      </c>
      <c r="AH11" t="n">
        <v>866447.0119075861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2.1219</v>
      </c>
      <c r="E12" t="n">
        <v>47.13</v>
      </c>
      <c r="F12" t="n">
        <v>43.53</v>
      </c>
      <c r="G12" t="n">
        <v>72.56</v>
      </c>
      <c r="H12" t="n">
        <v>1.07</v>
      </c>
      <c r="I12" t="n">
        <v>36</v>
      </c>
      <c r="J12" t="n">
        <v>182.62</v>
      </c>
      <c r="K12" t="n">
        <v>51.39</v>
      </c>
      <c r="L12" t="n">
        <v>11</v>
      </c>
      <c r="M12" t="n">
        <v>34</v>
      </c>
      <c r="N12" t="n">
        <v>35.22</v>
      </c>
      <c r="O12" t="n">
        <v>22756.91</v>
      </c>
      <c r="P12" t="n">
        <v>536.49</v>
      </c>
      <c r="Q12" t="n">
        <v>796.45</v>
      </c>
      <c r="R12" t="n">
        <v>155.21</v>
      </c>
      <c r="S12" t="n">
        <v>102.58</v>
      </c>
      <c r="T12" t="n">
        <v>22146.42</v>
      </c>
      <c r="U12" t="n">
        <v>0.66</v>
      </c>
      <c r="V12" t="n">
        <v>0.86</v>
      </c>
      <c r="W12" t="n">
        <v>12.33</v>
      </c>
      <c r="X12" t="n">
        <v>1.32</v>
      </c>
      <c r="Y12" t="n">
        <v>1</v>
      </c>
      <c r="Z12" t="n">
        <v>10</v>
      </c>
      <c r="AA12" t="n">
        <v>693.5493521537866</v>
      </c>
      <c r="AB12" t="n">
        <v>948.9448208547838</v>
      </c>
      <c r="AC12" t="n">
        <v>858.3788590048235</v>
      </c>
      <c r="AD12" t="n">
        <v>693549.3521537866</v>
      </c>
      <c r="AE12" t="n">
        <v>948944.8208547838</v>
      </c>
      <c r="AF12" t="n">
        <v>2.961032888182575e-06</v>
      </c>
      <c r="AG12" t="n">
        <v>15.341796875</v>
      </c>
      <c r="AH12" t="n">
        <v>858378.8590048235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2.1325</v>
      </c>
      <c r="E13" t="n">
        <v>46.89</v>
      </c>
      <c r="F13" t="n">
        <v>43.4</v>
      </c>
      <c r="G13" t="n">
        <v>78.91</v>
      </c>
      <c r="H13" t="n">
        <v>1.16</v>
      </c>
      <c r="I13" t="n">
        <v>33</v>
      </c>
      <c r="J13" t="n">
        <v>184.12</v>
      </c>
      <c r="K13" t="n">
        <v>51.39</v>
      </c>
      <c r="L13" t="n">
        <v>12</v>
      </c>
      <c r="M13" t="n">
        <v>31</v>
      </c>
      <c r="N13" t="n">
        <v>35.73</v>
      </c>
      <c r="O13" t="n">
        <v>22942.24</v>
      </c>
      <c r="P13" t="n">
        <v>533</v>
      </c>
      <c r="Q13" t="n">
        <v>796.4299999999999</v>
      </c>
      <c r="R13" t="n">
        <v>151.39</v>
      </c>
      <c r="S13" t="n">
        <v>102.58</v>
      </c>
      <c r="T13" t="n">
        <v>20251.39</v>
      </c>
      <c r="U13" t="n">
        <v>0.68</v>
      </c>
      <c r="V13" t="n">
        <v>0.87</v>
      </c>
      <c r="W13" t="n">
        <v>12.31</v>
      </c>
      <c r="X13" t="n">
        <v>1.19</v>
      </c>
      <c r="Y13" t="n">
        <v>1</v>
      </c>
      <c r="Z13" t="n">
        <v>10</v>
      </c>
      <c r="AA13" t="n">
        <v>688.472989884293</v>
      </c>
      <c r="AB13" t="n">
        <v>941.9991180443654</v>
      </c>
      <c r="AC13" t="n">
        <v>852.0960443222763</v>
      </c>
      <c r="AD13" t="n">
        <v>688472.9898842931</v>
      </c>
      <c r="AE13" t="n">
        <v>941999.1180443654</v>
      </c>
      <c r="AF13" t="n">
        <v>2.975824795725218e-06</v>
      </c>
      <c r="AG13" t="n">
        <v>15.263671875</v>
      </c>
      <c r="AH13" t="n">
        <v>852096.0443222763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2.1395</v>
      </c>
      <c r="E14" t="n">
        <v>46.74</v>
      </c>
      <c r="F14" t="n">
        <v>43.32</v>
      </c>
      <c r="G14" t="n">
        <v>83.84</v>
      </c>
      <c r="H14" t="n">
        <v>1.24</v>
      </c>
      <c r="I14" t="n">
        <v>31</v>
      </c>
      <c r="J14" t="n">
        <v>185.63</v>
      </c>
      <c r="K14" t="n">
        <v>51.39</v>
      </c>
      <c r="L14" t="n">
        <v>13</v>
      </c>
      <c r="M14" t="n">
        <v>29</v>
      </c>
      <c r="N14" t="n">
        <v>36.24</v>
      </c>
      <c r="O14" t="n">
        <v>23128.27</v>
      </c>
      <c r="P14" t="n">
        <v>529.54</v>
      </c>
      <c r="Q14" t="n">
        <v>796.37</v>
      </c>
      <c r="R14" t="n">
        <v>148.41</v>
      </c>
      <c r="S14" t="n">
        <v>102.58</v>
      </c>
      <c r="T14" t="n">
        <v>18771.29</v>
      </c>
      <c r="U14" t="n">
        <v>0.6899999999999999</v>
      </c>
      <c r="V14" t="n">
        <v>0.87</v>
      </c>
      <c r="W14" t="n">
        <v>12.31</v>
      </c>
      <c r="X14" t="n">
        <v>1.1</v>
      </c>
      <c r="Y14" t="n">
        <v>1</v>
      </c>
      <c r="Z14" t="n">
        <v>10</v>
      </c>
      <c r="AA14" t="n">
        <v>684.4327455387703</v>
      </c>
      <c r="AB14" t="n">
        <v>936.4710774878203</v>
      </c>
      <c r="AC14" t="n">
        <v>847.095592197794</v>
      </c>
      <c r="AD14" t="n">
        <v>684432.7455387703</v>
      </c>
      <c r="AE14" t="n">
        <v>936471.0774878203</v>
      </c>
      <c r="AF14" t="n">
        <v>2.985593036555266e-06</v>
      </c>
      <c r="AG14" t="n">
        <v>15.21484375</v>
      </c>
      <c r="AH14" t="n">
        <v>847095.592197794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2.1493</v>
      </c>
      <c r="E15" t="n">
        <v>46.53</v>
      </c>
      <c r="F15" t="n">
        <v>43.21</v>
      </c>
      <c r="G15" t="n">
        <v>92.58</v>
      </c>
      <c r="H15" t="n">
        <v>1.33</v>
      </c>
      <c r="I15" t="n">
        <v>28</v>
      </c>
      <c r="J15" t="n">
        <v>187.14</v>
      </c>
      <c r="K15" t="n">
        <v>51.39</v>
      </c>
      <c r="L15" t="n">
        <v>14</v>
      </c>
      <c r="M15" t="n">
        <v>26</v>
      </c>
      <c r="N15" t="n">
        <v>36.75</v>
      </c>
      <c r="O15" t="n">
        <v>23314.98</v>
      </c>
      <c r="P15" t="n">
        <v>526.0700000000001</v>
      </c>
      <c r="Q15" t="n">
        <v>796.45</v>
      </c>
      <c r="R15" t="n">
        <v>144.39</v>
      </c>
      <c r="S15" t="n">
        <v>102.58</v>
      </c>
      <c r="T15" t="n">
        <v>16779.03</v>
      </c>
      <c r="U15" t="n">
        <v>0.71</v>
      </c>
      <c r="V15" t="n">
        <v>0.87</v>
      </c>
      <c r="W15" t="n">
        <v>12.32</v>
      </c>
      <c r="X15" t="n">
        <v>0.99</v>
      </c>
      <c r="Y15" t="n">
        <v>1</v>
      </c>
      <c r="Z15" t="n">
        <v>10</v>
      </c>
      <c r="AA15" t="n">
        <v>671.3933569908268</v>
      </c>
      <c r="AB15" t="n">
        <v>918.6300108193008</v>
      </c>
      <c r="AC15" t="n">
        <v>830.9572518920239</v>
      </c>
      <c r="AD15" t="n">
        <v>671393.3569908268</v>
      </c>
      <c r="AE15" t="n">
        <v>918630.0108193008</v>
      </c>
      <c r="AF15" t="n">
        <v>2.999268573717333e-06</v>
      </c>
      <c r="AG15" t="n">
        <v>15.146484375</v>
      </c>
      <c r="AH15" t="n">
        <v>830957.251892024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2.1555</v>
      </c>
      <c r="E16" t="n">
        <v>46.39</v>
      </c>
      <c r="F16" t="n">
        <v>43.14</v>
      </c>
      <c r="G16" t="n">
        <v>99.55</v>
      </c>
      <c r="H16" t="n">
        <v>1.41</v>
      </c>
      <c r="I16" t="n">
        <v>26</v>
      </c>
      <c r="J16" t="n">
        <v>188.66</v>
      </c>
      <c r="K16" t="n">
        <v>51.39</v>
      </c>
      <c r="L16" t="n">
        <v>15</v>
      </c>
      <c r="M16" t="n">
        <v>24</v>
      </c>
      <c r="N16" t="n">
        <v>37.27</v>
      </c>
      <c r="O16" t="n">
        <v>23502.4</v>
      </c>
      <c r="P16" t="n">
        <v>522.39</v>
      </c>
      <c r="Q16" t="n">
        <v>796.42</v>
      </c>
      <c r="R16" t="n">
        <v>142.13</v>
      </c>
      <c r="S16" t="n">
        <v>102.58</v>
      </c>
      <c r="T16" t="n">
        <v>15658.65</v>
      </c>
      <c r="U16" t="n">
        <v>0.72</v>
      </c>
      <c r="V16" t="n">
        <v>0.87</v>
      </c>
      <c r="W16" t="n">
        <v>12.32</v>
      </c>
      <c r="X16" t="n">
        <v>0.93</v>
      </c>
      <c r="Y16" t="n">
        <v>1</v>
      </c>
      <c r="Z16" t="n">
        <v>10</v>
      </c>
      <c r="AA16" t="n">
        <v>667.4810024176434</v>
      </c>
      <c r="AB16" t="n">
        <v>913.2769546913688</v>
      </c>
      <c r="AC16" t="n">
        <v>826.1150839278803</v>
      </c>
      <c r="AD16" t="n">
        <v>667481.0024176433</v>
      </c>
      <c r="AE16" t="n">
        <v>913276.9546913689</v>
      </c>
      <c r="AF16" t="n">
        <v>3.007920444166803e-06</v>
      </c>
      <c r="AG16" t="n">
        <v>15.10091145833333</v>
      </c>
      <c r="AH16" t="n">
        <v>826115.0839278803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2.1587</v>
      </c>
      <c r="E17" t="n">
        <v>46.32</v>
      </c>
      <c r="F17" t="n">
        <v>43.1</v>
      </c>
      <c r="G17" t="n">
        <v>103.45</v>
      </c>
      <c r="H17" t="n">
        <v>1.49</v>
      </c>
      <c r="I17" t="n">
        <v>25</v>
      </c>
      <c r="J17" t="n">
        <v>190.19</v>
      </c>
      <c r="K17" t="n">
        <v>51.39</v>
      </c>
      <c r="L17" t="n">
        <v>16</v>
      </c>
      <c r="M17" t="n">
        <v>23</v>
      </c>
      <c r="N17" t="n">
        <v>37.79</v>
      </c>
      <c r="O17" t="n">
        <v>23690.52</v>
      </c>
      <c r="P17" t="n">
        <v>520.8200000000001</v>
      </c>
      <c r="Q17" t="n">
        <v>796.37</v>
      </c>
      <c r="R17" t="n">
        <v>141.07</v>
      </c>
      <c r="S17" t="n">
        <v>102.58</v>
      </c>
      <c r="T17" t="n">
        <v>15130.63</v>
      </c>
      <c r="U17" t="n">
        <v>0.73</v>
      </c>
      <c r="V17" t="n">
        <v>0.87</v>
      </c>
      <c r="W17" t="n">
        <v>12.31</v>
      </c>
      <c r="X17" t="n">
        <v>0.89</v>
      </c>
      <c r="Y17" t="n">
        <v>1</v>
      </c>
      <c r="Z17" t="n">
        <v>10</v>
      </c>
      <c r="AA17" t="n">
        <v>665.6655401616462</v>
      </c>
      <c r="AB17" t="n">
        <v>910.7929591401718</v>
      </c>
      <c r="AC17" t="n">
        <v>823.8681574257798</v>
      </c>
      <c r="AD17" t="n">
        <v>665665.5401616462</v>
      </c>
      <c r="AE17" t="n">
        <v>910792.9591401718</v>
      </c>
      <c r="AF17" t="n">
        <v>3.012385925689111e-06</v>
      </c>
      <c r="AG17" t="n">
        <v>15.078125</v>
      </c>
      <c r="AH17" t="n">
        <v>823868.1574257798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2.1654</v>
      </c>
      <c r="E18" t="n">
        <v>46.18</v>
      </c>
      <c r="F18" t="n">
        <v>43.03</v>
      </c>
      <c r="G18" t="n">
        <v>112.25</v>
      </c>
      <c r="H18" t="n">
        <v>1.57</v>
      </c>
      <c r="I18" t="n">
        <v>23</v>
      </c>
      <c r="J18" t="n">
        <v>191.72</v>
      </c>
      <c r="K18" t="n">
        <v>51.39</v>
      </c>
      <c r="L18" t="n">
        <v>17</v>
      </c>
      <c r="M18" t="n">
        <v>21</v>
      </c>
      <c r="N18" t="n">
        <v>38.33</v>
      </c>
      <c r="O18" t="n">
        <v>23879.37</v>
      </c>
      <c r="P18" t="n">
        <v>517.24</v>
      </c>
      <c r="Q18" t="n">
        <v>796.41</v>
      </c>
      <c r="R18" t="n">
        <v>138.35</v>
      </c>
      <c r="S18" t="n">
        <v>102.58</v>
      </c>
      <c r="T18" t="n">
        <v>13782.72</v>
      </c>
      <c r="U18" t="n">
        <v>0.74</v>
      </c>
      <c r="V18" t="n">
        <v>0.87</v>
      </c>
      <c r="W18" t="n">
        <v>12.31</v>
      </c>
      <c r="X18" t="n">
        <v>0.8100000000000001</v>
      </c>
      <c r="Y18" t="n">
        <v>1</v>
      </c>
      <c r="Z18" t="n">
        <v>10</v>
      </c>
      <c r="AA18" t="n">
        <v>661.7422529746719</v>
      </c>
      <c r="AB18" t="n">
        <v>905.4249445277383</v>
      </c>
      <c r="AC18" t="n">
        <v>819.0124585939012</v>
      </c>
      <c r="AD18" t="n">
        <v>661742.2529746719</v>
      </c>
      <c r="AE18" t="n">
        <v>905424.9445277383</v>
      </c>
      <c r="AF18" t="n">
        <v>3.021735527626442e-06</v>
      </c>
      <c r="AG18" t="n">
        <v>15.03255208333333</v>
      </c>
      <c r="AH18" t="n">
        <v>819012.4585939012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2.1683</v>
      </c>
      <c r="E19" t="n">
        <v>46.12</v>
      </c>
      <c r="F19" t="n">
        <v>43</v>
      </c>
      <c r="G19" t="n">
        <v>117.27</v>
      </c>
      <c r="H19" t="n">
        <v>1.65</v>
      </c>
      <c r="I19" t="n">
        <v>22</v>
      </c>
      <c r="J19" t="n">
        <v>193.26</v>
      </c>
      <c r="K19" t="n">
        <v>51.39</v>
      </c>
      <c r="L19" t="n">
        <v>18</v>
      </c>
      <c r="M19" t="n">
        <v>20</v>
      </c>
      <c r="N19" t="n">
        <v>38.86</v>
      </c>
      <c r="O19" t="n">
        <v>24068.93</v>
      </c>
      <c r="P19" t="n">
        <v>514.88</v>
      </c>
      <c r="Q19" t="n">
        <v>796.39</v>
      </c>
      <c r="R19" t="n">
        <v>137.74</v>
      </c>
      <c r="S19" t="n">
        <v>102.58</v>
      </c>
      <c r="T19" t="n">
        <v>13483.62</v>
      </c>
      <c r="U19" t="n">
        <v>0.74</v>
      </c>
      <c r="V19" t="n">
        <v>0.87</v>
      </c>
      <c r="W19" t="n">
        <v>12.3</v>
      </c>
      <c r="X19" t="n">
        <v>0.79</v>
      </c>
      <c r="Y19" t="n">
        <v>1</v>
      </c>
      <c r="Z19" t="n">
        <v>10</v>
      </c>
      <c r="AA19" t="n">
        <v>659.5440837366472</v>
      </c>
      <c r="AB19" t="n">
        <v>902.4173123998905</v>
      </c>
      <c r="AC19" t="n">
        <v>816.2918706550969</v>
      </c>
      <c r="AD19" t="n">
        <v>659544.0837366472</v>
      </c>
      <c r="AE19" t="n">
        <v>902417.3123998905</v>
      </c>
      <c r="AF19" t="n">
        <v>3.025782370256033e-06</v>
      </c>
      <c r="AG19" t="n">
        <v>15.01302083333333</v>
      </c>
      <c r="AH19" t="n">
        <v>816291.8706550968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2.1713</v>
      </c>
      <c r="E20" t="n">
        <v>46.05</v>
      </c>
      <c r="F20" t="n">
        <v>42.97</v>
      </c>
      <c r="G20" t="n">
        <v>122.77</v>
      </c>
      <c r="H20" t="n">
        <v>1.73</v>
      </c>
      <c r="I20" t="n">
        <v>21</v>
      </c>
      <c r="J20" t="n">
        <v>194.8</v>
      </c>
      <c r="K20" t="n">
        <v>51.39</v>
      </c>
      <c r="L20" t="n">
        <v>19</v>
      </c>
      <c r="M20" t="n">
        <v>19</v>
      </c>
      <c r="N20" t="n">
        <v>39.41</v>
      </c>
      <c r="O20" t="n">
        <v>24259.23</v>
      </c>
      <c r="P20" t="n">
        <v>512.55</v>
      </c>
      <c r="Q20" t="n">
        <v>796.34</v>
      </c>
      <c r="R20" t="n">
        <v>136.64</v>
      </c>
      <c r="S20" t="n">
        <v>102.58</v>
      </c>
      <c r="T20" t="n">
        <v>12937.29</v>
      </c>
      <c r="U20" t="n">
        <v>0.75</v>
      </c>
      <c r="V20" t="n">
        <v>0.88</v>
      </c>
      <c r="W20" t="n">
        <v>12.31</v>
      </c>
      <c r="X20" t="n">
        <v>0.76</v>
      </c>
      <c r="Y20" t="n">
        <v>1</v>
      </c>
      <c r="Z20" t="n">
        <v>10</v>
      </c>
      <c r="AA20" t="n">
        <v>657.1788236977726</v>
      </c>
      <c r="AB20" t="n">
        <v>899.1810592667938</v>
      </c>
      <c r="AC20" t="n">
        <v>813.3644809789133</v>
      </c>
      <c r="AD20" t="n">
        <v>657178.8236977726</v>
      </c>
      <c r="AE20" t="n">
        <v>899181.0592667938</v>
      </c>
      <c r="AF20" t="n">
        <v>3.029968759183196e-06</v>
      </c>
      <c r="AG20" t="n">
        <v>14.990234375</v>
      </c>
      <c r="AH20" t="n">
        <v>813364.4809789134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2.1757</v>
      </c>
      <c r="E21" t="n">
        <v>45.96</v>
      </c>
      <c r="F21" t="n">
        <v>42.91</v>
      </c>
      <c r="G21" t="n">
        <v>128.74</v>
      </c>
      <c r="H21" t="n">
        <v>1.81</v>
      </c>
      <c r="I21" t="n">
        <v>20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509.4</v>
      </c>
      <c r="Q21" t="n">
        <v>796.37</v>
      </c>
      <c r="R21" t="n">
        <v>134.8</v>
      </c>
      <c r="S21" t="n">
        <v>102.58</v>
      </c>
      <c r="T21" t="n">
        <v>12024.06</v>
      </c>
      <c r="U21" t="n">
        <v>0.76</v>
      </c>
      <c r="V21" t="n">
        <v>0.88</v>
      </c>
      <c r="W21" t="n">
        <v>12.3</v>
      </c>
      <c r="X21" t="n">
        <v>0.7</v>
      </c>
      <c r="Y21" t="n">
        <v>1</v>
      </c>
      <c r="Z21" t="n">
        <v>10</v>
      </c>
      <c r="AA21" t="n">
        <v>654.0866382489182</v>
      </c>
      <c r="AB21" t="n">
        <v>894.9501947180771</v>
      </c>
      <c r="AC21" t="n">
        <v>809.5374042046702</v>
      </c>
      <c r="AD21" t="n">
        <v>654086.6382489182</v>
      </c>
      <c r="AE21" t="n">
        <v>894950.1947180771</v>
      </c>
      <c r="AF21" t="n">
        <v>3.036108796276369e-06</v>
      </c>
      <c r="AG21" t="n">
        <v>14.9609375</v>
      </c>
      <c r="AH21" t="n">
        <v>809537.4042046702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2.179</v>
      </c>
      <c r="E22" t="n">
        <v>45.89</v>
      </c>
      <c r="F22" t="n">
        <v>42.88</v>
      </c>
      <c r="G22" t="n">
        <v>135.4</v>
      </c>
      <c r="H22" t="n">
        <v>1.88</v>
      </c>
      <c r="I22" t="n">
        <v>19</v>
      </c>
      <c r="J22" t="n">
        <v>197.9</v>
      </c>
      <c r="K22" t="n">
        <v>51.39</v>
      </c>
      <c r="L22" t="n">
        <v>21</v>
      </c>
      <c r="M22" t="n">
        <v>17</v>
      </c>
      <c r="N22" t="n">
        <v>40.51</v>
      </c>
      <c r="O22" t="n">
        <v>24642.07</v>
      </c>
      <c r="P22" t="n">
        <v>505.42</v>
      </c>
      <c r="Q22" t="n">
        <v>796.33</v>
      </c>
      <c r="R22" t="n">
        <v>133.55</v>
      </c>
      <c r="S22" t="n">
        <v>102.58</v>
      </c>
      <c r="T22" t="n">
        <v>11404.15</v>
      </c>
      <c r="U22" t="n">
        <v>0.77</v>
      </c>
      <c r="V22" t="n">
        <v>0.88</v>
      </c>
      <c r="W22" t="n">
        <v>12.3</v>
      </c>
      <c r="X22" t="n">
        <v>0.66</v>
      </c>
      <c r="Y22" t="n">
        <v>1</v>
      </c>
      <c r="Z22" t="n">
        <v>10</v>
      </c>
      <c r="AA22" t="n">
        <v>650.8139501049195</v>
      </c>
      <c r="AB22" t="n">
        <v>890.472358418647</v>
      </c>
      <c r="AC22" t="n">
        <v>805.4869263169753</v>
      </c>
      <c r="AD22" t="n">
        <v>650813.9501049195</v>
      </c>
      <c r="AE22" t="n">
        <v>890472.358418647</v>
      </c>
      <c r="AF22" t="n">
        <v>3.040713824096248e-06</v>
      </c>
      <c r="AG22" t="n">
        <v>14.93815104166667</v>
      </c>
      <c r="AH22" t="n">
        <v>805486.9263169753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2.182</v>
      </c>
      <c r="E23" t="n">
        <v>45.83</v>
      </c>
      <c r="F23" t="n">
        <v>42.85</v>
      </c>
      <c r="G23" t="n">
        <v>142.82</v>
      </c>
      <c r="H23" t="n">
        <v>1.96</v>
      </c>
      <c r="I23" t="n">
        <v>18</v>
      </c>
      <c r="J23" t="n">
        <v>199.46</v>
      </c>
      <c r="K23" t="n">
        <v>51.39</v>
      </c>
      <c r="L23" t="n">
        <v>22</v>
      </c>
      <c r="M23" t="n">
        <v>16</v>
      </c>
      <c r="N23" t="n">
        <v>41.07</v>
      </c>
      <c r="O23" t="n">
        <v>24834.62</v>
      </c>
      <c r="P23" t="n">
        <v>505.23</v>
      </c>
      <c r="Q23" t="n">
        <v>796.35</v>
      </c>
      <c r="R23" t="n">
        <v>132.56</v>
      </c>
      <c r="S23" t="n">
        <v>102.58</v>
      </c>
      <c r="T23" t="n">
        <v>10911.8</v>
      </c>
      <c r="U23" t="n">
        <v>0.77</v>
      </c>
      <c r="V23" t="n">
        <v>0.88</v>
      </c>
      <c r="W23" t="n">
        <v>12.3</v>
      </c>
      <c r="X23" t="n">
        <v>0.63</v>
      </c>
      <c r="Y23" t="n">
        <v>1</v>
      </c>
      <c r="Z23" t="n">
        <v>10</v>
      </c>
      <c r="AA23" t="n">
        <v>649.976115173826</v>
      </c>
      <c r="AB23" t="n">
        <v>889.3259957032567</v>
      </c>
      <c r="AC23" t="n">
        <v>804.4499708502113</v>
      </c>
      <c r="AD23" t="n">
        <v>649976.115173826</v>
      </c>
      <c r="AE23" t="n">
        <v>889325.9957032567</v>
      </c>
      <c r="AF23" t="n">
        <v>3.044900213023412e-06</v>
      </c>
      <c r="AG23" t="n">
        <v>14.91861979166667</v>
      </c>
      <c r="AH23" t="n">
        <v>804449.9708502113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2.1853</v>
      </c>
      <c r="E24" t="n">
        <v>45.76</v>
      </c>
      <c r="F24" t="n">
        <v>42.81</v>
      </c>
      <c r="G24" t="n">
        <v>151.1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15</v>
      </c>
      <c r="N24" t="n">
        <v>41.64</v>
      </c>
      <c r="O24" t="n">
        <v>25027.94</v>
      </c>
      <c r="P24" t="n">
        <v>501.31</v>
      </c>
      <c r="Q24" t="n">
        <v>796.4</v>
      </c>
      <c r="R24" t="n">
        <v>131.22</v>
      </c>
      <c r="S24" t="n">
        <v>102.58</v>
      </c>
      <c r="T24" t="n">
        <v>10247.87</v>
      </c>
      <c r="U24" t="n">
        <v>0.78</v>
      </c>
      <c r="V24" t="n">
        <v>0.88</v>
      </c>
      <c r="W24" t="n">
        <v>12.3</v>
      </c>
      <c r="X24" t="n">
        <v>0.6</v>
      </c>
      <c r="Y24" t="n">
        <v>1</v>
      </c>
      <c r="Z24" t="n">
        <v>10</v>
      </c>
      <c r="AA24" t="n">
        <v>646.7244056388283</v>
      </c>
      <c r="AB24" t="n">
        <v>884.8768632621726</v>
      </c>
      <c r="AC24" t="n">
        <v>800.4254573649079</v>
      </c>
      <c r="AD24" t="n">
        <v>646724.4056388283</v>
      </c>
      <c r="AE24" t="n">
        <v>884876.8632621726</v>
      </c>
      <c r="AF24" t="n">
        <v>3.049505240843291e-06</v>
      </c>
      <c r="AG24" t="n">
        <v>14.89583333333333</v>
      </c>
      <c r="AH24" t="n">
        <v>800425.4573649078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2.1889</v>
      </c>
      <c r="E25" t="n">
        <v>45.68</v>
      </c>
      <c r="F25" t="n">
        <v>42.77</v>
      </c>
      <c r="G25" t="n">
        <v>160.39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14</v>
      </c>
      <c r="N25" t="n">
        <v>42.21</v>
      </c>
      <c r="O25" t="n">
        <v>25222.04</v>
      </c>
      <c r="P25" t="n">
        <v>497.5</v>
      </c>
      <c r="Q25" t="n">
        <v>796.34</v>
      </c>
      <c r="R25" t="n">
        <v>129.85</v>
      </c>
      <c r="S25" t="n">
        <v>102.58</v>
      </c>
      <c r="T25" t="n">
        <v>9565.23</v>
      </c>
      <c r="U25" t="n">
        <v>0.79</v>
      </c>
      <c r="V25" t="n">
        <v>0.88</v>
      </c>
      <c r="W25" t="n">
        <v>12.3</v>
      </c>
      <c r="X25" t="n">
        <v>0.5600000000000001</v>
      </c>
      <c r="Y25" t="n">
        <v>1</v>
      </c>
      <c r="Z25" t="n">
        <v>10</v>
      </c>
      <c r="AA25" t="n">
        <v>643.4897555796697</v>
      </c>
      <c r="AB25" t="n">
        <v>880.4510723485425</v>
      </c>
      <c r="AC25" t="n">
        <v>796.422057724438</v>
      </c>
      <c r="AD25" t="n">
        <v>643489.7555796697</v>
      </c>
      <c r="AE25" t="n">
        <v>880451.0723485425</v>
      </c>
      <c r="AF25" t="n">
        <v>3.054528907555887e-06</v>
      </c>
      <c r="AG25" t="n">
        <v>14.86979166666667</v>
      </c>
      <c r="AH25" t="n">
        <v>796422.057724438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2.1889</v>
      </c>
      <c r="E26" t="n">
        <v>45.68</v>
      </c>
      <c r="F26" t="n">
        <v>42.77</v>
      </c>
      <c r="G26" t="n">
        <v>160.39</v>
      </c>
      <c r="H26" t="n">
        <v>2.17</v>
      </c>
      <c r="I26" t="n">
        <v>16</v>
      </c>
      <c r="J26" t="n">
        <v>204.19</v>
      </c>
      <c r="K26" t="n">
        <v>51.39</v>
      </c>
      <c r="L26" t="n">
        <v>25</v>
      </c>
      <c r="M26" t="n">
        <v>14</v>
      </c>
      <c r="N26" t="n">
        <v>42.79</v>
      </c>
      <c r="O26" t="n">
        <v>25417.05</v>
      </c>
      <c r="P26" t="n">
        <v>495.58</v>
      </c>
      <c r="Q26" t="n">
        <v>796.37</v>
      </c>
      <c r="R26" t="n">
        <v>130.14</v>
      </c>
      <c r="S26" t="n">
        <v>102.58</v>
      </c>
      <c r="T26" t="n">
        <v>9710.51</v>
      </c>
      <c r="U26" t="n">
        <v>0.79</v>
      </c>
      <c r="V26" t="n">
        <v>0.88</v>
      </c>
      <c r="W26" t="n">
        <v>12.29</v>
      </c>
      <c r="X26" t="n">
        <v>0.5600000000000001</v>
      </c>
      <c r="Y26" t="n">
        <v>1</v>
      </c>
      <c r="Z26" t="n">
        <v>10</v>
      </c>
      <c r="AA26" t="n">
        <v>642.2963981343134</v>
      </c>
      <c r="AB26" t="n">
        <v>878.8182680445912</v>
      </c>
      <c r="AC26" t="n">
        <v>794.9450859716006</v>
      </c>
      <c r="AD26" t="n">
        <v>642296.3981343134</v>
      </c>
      <c r="AE26" t="n">
        <v>878818.2680445912</v>
      </c>
      <c r="AF26" t="n">
        <v>3.054528907555887e-06</v>
      </c>
      <c r="AG26" t="n">
        <v>14.86979166666667</v>
      </c>
      <c r="AH26" t="n">
        <v>794945.0859716006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2.1919</v>
      </c>
      <c r="E27" t="n">
        <v>45.62</v>
      </c>
      <c r="F27" t="n">
        <v>42.74</v>
      </c>
      <c r="G27" t="n">
        <v>170.97</v>
      </c>
      <c r="H27" t="n">
        <v>2.24</v>
      </c>
      <c r="I27" t="n">
        <v>15</v>
      </c>
      <c r="J27" t="n">
        <v>205.77</v>
      </c>
      <c r="K27" t="n">
        <v>51.39</v>
      </c>
      <c r="L27" t="n">
        <v>26</v>
      </c>
      <c r="M27" t="n">
        <v>13</v>
      </c>
      <c r="N27" t="n">
        <v>43.38</v>
      </c>
      <c r="O27" t="n">
        <v>25612.75</v>
      </c>
      <c r="P27" t="n">
        <v>494.44</v>
      </c>
      <c r="Q27" t="n">
        <v>796.33</v>
      </c>
      <c r="R27" t="n">
        <v>129.04</v>
      </c>
      <c r="S27" t="n">
        <v>102.58</v>
      </c>
      <c r="T27" t="n">
        <v>9168.950000000001</v>
      </c>
      <c r="U27" t="n">
        <v>0.79</v>
      </c>
      <c r="V27" t="n">
        <v>0.88</v>
      </c>
      <c r="W27" t="n">
        <v>12.29</v>
      </c>
      <c r="X27" t="n">
        <v>0.53</v>
      </c>
      <c r="Y27" t="n">
        <v>1</v>
      </c>
      <c r="Z27" t="n">
        <v>10</v>
      </c>
      <c r="AA27" t="n">
        <v>640.884349991886</v>
      </c>
      <c r="AB27" t="n">
        <v>876.8862414809545</v>
      </c>
      <c r="AC27" t="n">
        <v>793.1974493115811</v>
      </c>
      <c r="AD27" t="n">
        <v>640884.3499918859</v>
      </c>
      <c r="AE27" t="n">
        <v>876886.2414809545</v>
      </c>
      <c r="AF27" t="n">
        <v>3.058715296483051e-06</v>
      </c>
      <c r="AG27" t="n">
        <v>14.85026041666667</v>
      </c>
      <c r="AH27" t="n">
        <v>793197.4493115811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2.1966</v>
      </c>
      <c r="E28" t="n">
        <v>45.52</v>
      </c>
      <c r="F28" t="n">
        <v>42.68</v>
      </c>
      <c r="G28" t="n">
        <v>182.9</v>
      </c>
      <c r="H28" t="n">
        <v>2.31</v>
      </c>
      <c r="I28" t="n">
        <v>14</v>
      </c>
      <c r="J28" t="n">
        <v>207.37</v>
      </c>
      <c r="K28" t="n">
        <v>51.39</v>
      </c>
      <c r="L28" t="n">
        <v>27</v>
      </c>
      <c r="M28" t="n">
        <v>12</v>
      </c>
      <c r="N28" t="n">
        <v>43.97</v>
      </c>
      <c r="O28" t="n">
        <v>25809.25</v>
      </c>
      <c r="P28" t="n">
        <v>488.9</v>
      </c>
      <c r="Q28" t="n">
        <v>796.34</v>
      </c>
      <c r="R28" t="n">
        <v>126.88</v>
      </c>
      <c r="S28" t="n">
        <v>102.58</v>
      </c>
      <c r="T28" t="n">
        <v>8092.88</v>
      </c>
      <c r="U28" t="n">
        <v>0.8100000000000001</v>
      </c>
      <c r="V28" t="n">
        <v>0.88</v>
      </c>
      <c r="W28" t="n">
        <v>12.29</v>
      </c>
      <c r="X28" t="n">
        <v>0.47</v>
      </c>
      <c r="Y28" t="n">
        <v>1</v>
      </c>
      <c r="Z28" t="n">
        <v>10</v>
      </c>
      <c r="AA28" t="n">
        <v>636.3134041694559</v>
      </c>
      <c r="AB28" t="n">
        <v>870.632071750808</v>
      </c>
      <c r="AC28" t="n">
        <v>787.5401687626976</v>
      </c>
      <c r="AD28" t="n">
        <v>636313.4041694559</v>
      </c>
      <c r="AE28" t="n">
        <v>870632.071750808</v>
      </c>
      <c r="AF28" t="n">
        <v>3.06527397246894e-06</v>
      </c>
      <c r="AG28" t="n">
        <v>14.81770833333333</v>
      </c>
      <c r="AH28" t="n">
        <v>787540.1687626976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2.1961</v>
      </c>
      <c r="E29" t="n">
        <v>45.53</v>
      </c>
      <c r="F29" t="n">
        <v>42.69</v>
      </c>
      <c r="G29" t="n">
        <v>182.95</v>
      </c>
      <c r="H29" t="n">
        <v>2.38</v>
      </c>
      <c r="I29" t="n">
        <v>14</v>
      </c>
      <c r="J29" t="n">
        <v>208.97</v>
      </c>
      <c r="K29" t="n">
        <v>51.39</v>
      </c>
      <c r="L29" t="n">
        <v>28</v>
      </c>
      <c r="M29" t="n">
        <v>12</v>
      </c>
      <c r="N29" t="n">
        <v>44.57</v>
      </c>
      <c r="O29" t="n">
        <v>26006.56</v>
      </c>
      <c r="P29" t="n">
        <v>489.63</v>
      </c>
      <c r="Q29" t="n">
        <v>796.35</v>
      </c>
      <c r="R29" t="n">
        <v>127.27</v>
      </c>
      <c r="S29" t="n">
        <v>102.58</v>
      </c>
      <c r="T29" t="n">
        <v>8289.52</v>
      </c>
      <c r="U29" t="n">
        <v>0.8100000000000001</v>
      </c>
      <c r="V29" t="n">
        <v>0.88</v>
      </c>
      <c r="W29" t="n">
        <v>12.29</v>
      </c>
      <c r="X29" t="n">
        <v>0.47</v>
      </c>
      <c r="Y29" t="n">
        <v>1</v>
      </c>
      <c r="Z29" t="n">
        <v>10</v>
      </c>
      <c r="AA29" t="n">
        <v>636.8973945947446</v>
      </c>
      <c r="AB29" t="n">
        <v>871.4311132145275</v>
      </c>
      <c r="AC29" t="n">
        <v>788.2629508305813</v>
      </c>
      <c r="AD29" t="n">
        <v>636897.3945947445</v>
      </c>
      <c r="AE29" t="n">
        <v>871431.1132145275</v>
      </c>
      <c r="AF29" t="n">
        <v>3.064576240981079e-06</v>
      </c>
      <c r="AG29" t="n">
        <v>14.82096354166667</v>
      </c>
      <c r="AH29" t="n">
        <v>788262.9508305812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2.1999</v>
      </c>
      <c r="E30" t="n">
        <v>45.46</v>
      </c>
      <c r="F30" t="n">
        <v>42.64</v>
      </c>
      <c r="G30" t="n">
        <v>196.82</v>
      </c>
      <c r="H30" t="n">
        <v>2.45</v>
      </c>
      <c r="I30" t="n">
        <v>13</v>
      </c>
      <c r="J30" t="n">
        <v>210.57</v>
      </c>
      <c r="K30" t="n">
        <v>51.39</v>
      </c>
      <c r="L30" t="n">
        <v>29</v>
      </c>
      <c r="M30" t="n">
        <v>11</v>
      </c>
      <c r="N30" t="n">
        <v>45.18</v>
      </c>
      <c r="O30" t="n">
        <v>26204.71</v>
      </c>
      <c r="P30" t="n">
        <v>483.44</v>
      </c>
      <c r="Q30" t="n">
        <v>796.41</v>
      </c>
      <c r="R30" t="n">
        <v>125.55</v>
      </c>
      <c r="S30" t="n">
        <v>102.58</v>
      </c>
      <c r="T30" t="n">
        <v>7433.66</v>
      </c>
      <c r="U30" t="n">
        <v>0.82</v>
      </c>
      <c r="V30" t="n">
        <v>0.88</v>
      </c>
      <c r="W30" t="n">
        <v>12.3</v>
      </c>
      <c r="X30" t="n">
        <v>0.43</v>
      </c>
      <c r="Y30" t="n">
        <v>1</v>
      </c>
      <c r="Z30" t="n">
        <v>10</v>
      </c>
      <c r="AA30" t="n">
        <v>632.1513841009097</v>
      </c>
      <c r="AB30" t="n">
        <v>864.9374122776568</v>
      </c>
      <c r="AC30" t="n">
        <v>782.3889995971591</v>
      </c>
      <c r="AD30" t="n">
        <v>632151.3841009097</v>
      </c>
      <c r="AE30" t="n">
        <v>864937.4122776568</v>
      </c>
      <c r="AF30" t="n">
        <v>3.06987900028882e-06</v>
      </c>
      <c r="AG30" t="n">
        <v>14.79817708333333</v>
      </c>
      <c r="AH30" t="n">
        <v>782388.9995971591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2.1989</v>
      </c>
      <c r="E31" t="n">
        <v>45.48</v>
      </c>
      <c r="F31" t="n">
        <v>42.66</v>
      </c>
      <c r="G31" t="n">
        <v>196.91</v>
      </c>
      <c r="H31" t="n">
        <v>2.51</v>
      </c>
      <c r="I31" t="n">
        <v>13</v>
      </c>
      <c r="J31" t="n">
        <v>212.19</v>
      </c>
      <c r="K31" t="n">
        <v>51.39</v>
      </c>
      <c r="L31" t="n">
        <v>30</v>
      </c>
      <c r="M31" t="n">
        <v>11</v>
      </c>
      <c r="N31" t="n">
        <v>45.79</v>
      </c>
      <c r="O31" t="n">
        <v>26403.69</v>
      </c>
      <c r="P31" t="n">
        <v>486.36</v>
      </c>
      <c r="Q31" t="n">
        <v>796.36</v>
      </c>
      <c r="R31" t="n">
        <v>126.45</v>
      </c>
      <c r="S31" t="n">
        <v>102.58</v>
      </c>
      <c r="T31" t="n">
        <v>7884.24</v>
      </c>
      <c r="U31" t="n">
        <v>0.8100000000000001</v>
      </c>
      <c r="V31" t="n">
        <v>0.88</v>
      </c>
      <c r="W31" t="n">
        <v>12.29</v>
      </c>
      <c r="X31" t="n">
        <v>0.45</v>
      </c>
      <c r="Y31" t="n">
        <v>1</v>
      </c>
      <c r="Z31" t="n">
        <v>10</v>
      </c>
      <c r="AA31" t="n">
        <v>634.2193069727201</v>
      </c>
      <c r="AB31" t="n">
        <v>867.7668355811862</v>
      </c>
      <c r="AC31" t="n">
        <v>784.94838671172</v>
      </c>
      <c r="AD31" t="n">
        <v>634219.3069727201</v>
      </c>
      <c r="AE31" t="n">
        <v>867766.8355811862</v>
      </c>
      <c r="AF31" t="n">
        <v>3.068483537313098e-06</v>
      </c>
      <c r="AG31" t="n">
        <v>14.8046875</v>
      </c>
      <c r="AH31" t="n">
        <v>784948.38671172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2.1979</v>
      </c>
      <c r="E32" t="n">
        <v>45.5</v>
      </c>
      <c r="F32" t="n">
        <v>42.68</v>
      </c>
      <c r="G32" t="n">
        <v>197</v>
      </c>
      <c r="H32" t="n">
        <v>2.58</v>
      </c>
      <c r="I32" t="n">
        <v>13</v>
      </c>
      <c r="J32" t="n">
        <v>213.81</v>
      </c>
      <c r="K32" t="n">
        <v>51.39</v>
      </c>
      <c r="L32" t="n">
        <v>31</v>
      </c>
      <c r="M32" t="n">
        <v>11</v>
      </c>
      <c r="N32" t="n">
        <v>46.41</v>
      </c>
      <c r="O32" t="n">
        <v>26603.52</v>
      </c>
      <c r="P32" t="n">
        <v>480.58</v>
      </c>
      <c r="Q32" t="n">
        <v>796.39</v>
      </c>
      <c r="R32" t="n">
        <v>127.07</v>
      </c>
      <c r="S32" t="n">
        <v>102.58</v>
      </c>
      <c r="T32" t="n">
        <v>8189.95</v>
      </c>
      <c r="U32" t="n">
        <v>0.8100000000000001</v>
      </c>
      <c r="V32" t="n">
        <v>0.88</v>
      </c>
      <c r="W32" t="n">
        <v>12.29</v>
      </c>
      <c r="X32" t="n">
        <v>0.47</v>
      </c>
      <c r="Y32" t="n">
        <v>1</v>
      </c>
      <c r="Z32" t="n">
        <v>10</v>
      </c>
      <c r="AA32" t="n">
        <v>630.9038529677882</v>
      </c>
      <c r="AB32" t="n">
        <v>863.2304851441306</v>
      </c>
      <c r="AC32" t="n">
        <v>780.8449791935694</v>
      </c>
      <c r="AD32" t="n">
        <v>630903.8529677882</v>
      </c>
      <c r="AE32" t="n">
        <v>863230.4851441307</v>
      </c>
      <c r="AF32" t="n">
        <v>3.067088074337377e-06</v>
      </c>
      <c r="AG32" t="n">
        <v>14.81119791666667</v>
      </c>
      <c r="AH32" t="n">
        <v>780844.9791935694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2.2027</v>
      </c>
      <c r="E33" t="n">
        <v>45.4</v>
      </c>
      <c r="F33" t="n">
        <v>42.62</v>
      </c>
      <c r="G33" t="n">
        <v>213.09</v>
      </c>
      <c r="H33" t="n">
        <v>2.64</v>
      </c>
      <c r="I33" t="n">
        <v>12</v>
      </c>
      <c r="J33" t="n">
        <v>215.43</v>
      </c>
      <c r="K33" t="n">
        <v>51.39</v>
      </c>
      <c r="L33" t="n">
        <v>32</v>
      </c>
      <c r="M33" t="n">
        <v>10</v>
      </c>
      <c r="N33" t="n">
        <v>47.04</v>
      </c>
      <c r="O33" t="n">
        <v>26804.21</v>
      </c>
      <c r="P33" t="n">
        <v>478.77</v>
      </c>
      <c r="Q33" t="n">
        <v>796.34</v>
      </c>
      <c r="R33" t="n">
        <v>124.96</v>
      </c>
      <c r="S33" t="n">
        <v>102.58</v>
      </c>
      <c r="T33" t="n">
        <v>7144.39</v>
      </c>
      <c r="U33" t="n">
        <v>0.82</v>
      </c>
      <c r="V33" t="n">
        <v>0.88</v>
      </c>
      <c r="W33" t="n">
        <v>12.29</v>
      </c>
      <c r="X33" t="n">
        <v>0.41</v>
      </c>
      <c r="Y33" t="n">
        <v>1</v>
      </c>
      <c r="Z33" t="n">
        <v>10</v>
      </c>
      <c r="AA33" t="n">
        <v>628.6510090814277</v>
      </c>
      <c r="AB33" t="n">
        <v>860.1480447503543</v>
      </c>
      <c r="AC33" t="n">
        <v>778.0567225847429</v>
      </c>
      <c r="AD33" t="n">
        <v>628651.0090814277</v>
      </c>
      <c r="AE33" t="n">
        <v>860148.0447503543</v>
      </c>
      <c r="AF33" t="n">
        <v>3.073786296620839e-06</v>
      </c>
      <c r="AG33" t="n">
        <v>14.77864583333333</v>
      </c>
      <c r="AH33" t="n">
        <v>778056.7225847429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2.2029</v>
      </c>
      <c r="E34" t="n">
        <v>45.4</v>
      </c>
      <c r="F34" t="n">
        <v>42.62</v>
      </c>
      <c r="G34" t="n">
        <v>213.08</v>
      </c>
      <c r="H34" t="n">
        <v>2.7</v>
      </c>
      <c r="I34" t="n">
        <v>12</v>
      </c>
      <c r="J34" t="n">
        <v>217.07</v>
      </c>
      <c r="K34" t="n">
        <v>51.39</v>
      </c>
      <c r="L34" t="n">
        <v>33</v>
      </c>
      <c r="M34" t="n">
        <v>10</v>
      </c>
      <c r="N34" t="n">
        <v>47.68</v>
      </c>
      <c r="O34" t="n">
        <v>27005.77</v>
      </c>
      <c r="P34" t="n">
        <v>477.17</v>
      </c>
      <c r="Q34" t="n">
        <v>796.36</v>
      </c>
      <c r="R34" t="n">
        <v>124.92</v>
      </c>
      <c r="S34" t="n">
        <v>102.58</v>
      </c>
      <c r="T34" t="n">
        <v>7124.07</v>
      </c>
      <c r="U34" t="n">
        <v>0.82</v>
      </c>
      <c r="V34" t="n">
        <v>0.88</v>
      </c>
      <c r="W34" t="n">
        <v>12.29</v>
      </c>
      <c r="X34" t="n">
        <v>0.4</v>
      </c>
      <c r="Y34" t="n">
        <v>1</v>
      </c>
      <c r="Z34" t="n">
        <v>10</v>
      </c>
      <c r="AA34" t="n">
        <v>627.6237261692281</v>
      </c>
      <c r="AB34" t="n">
        <v>858.7424709493595</v>
      </c>
      <c r="AC34" t="n">
        <v>776.7852947745796</v>
      </c>
      <c r="AD34" t="n">
        <v>627623.7261692281</v>
      </c>
      <c r="AE34" t="n">
        <v>858742.4709493595</v>
      </c>
      <c r="AF34" t="n">
        <v>3.074065389215982e-06</v>
      </c>
      <c r="AG34" t="n">
        <v>14.77864583333333</v>
      </c>
      <c r="AH34" t="n">
        <v>776785.2947745796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2.206</v>
      </c>
      <c r="E35" t="n">
        <v>45.33</v>
      </c>
      <c r="F35" t="n">
        <v>42.59</v>
      </c>
      <c r="G35" t="n">
        <v>232.28</v>
      </c>
      <c r="H35" t="n">
        <v>2.76</v>
      </c>
      <c r="I35" t="n">
        <v>11</v>
      </c>
      <c r="J35" t="n">
        <v>218.71</v>
      </c>
      <c r="K35" t="n">
        <v>51.39</v>
      </c>
      <c r="L35" t="n">
        <v>34</v>
      </c>
      <c r="M35" t="n">
        <v>7</v>
      </c>
      <c r="N35" t="n">
        <v>48.32</v>
      </c>
      <c r="O35" t="n">
        <v>27208.22</v>
      </c>
      <c r="P35" t="n">
        <v>472.61</v>
      </c>
      <c r="Q35" t="n">
        <v>796.39</v>
      </c>
      <c r="R35" t="n">
        <v>123.61</v>
      </c>
      <c r="S35" t="n">
        <v>102.58</v>
      </c>
      <c r="T35" t="n">
        <v>6472.98</v>
      </c>
      <c r="U35" t="n">
        <v>0.83</v>
      </c>
      <c r="V35" t="n">
        <v>0.88</v>
      </c>
      <c r="W35" t="n">
        <v>12.29</v>
      </c>
      <c r="X35" t="n">
        <v>0.37</v>
      </c>
      <c r="Y35" t="n">
        <v>1</v>
      </c>
      <c r="Z35" t="n">
        <v>10</v>
      </c>
      <c r="AA35" t="n">
        <v>624.111971316916</v>
      </c>
      <c r="AB35" t="n">
        <v>853.9375330327363</v>
      </c>
      <c r="AC35" t="n">
        <v>772.4389333889461</v>
      </c>
      <c r="AD35" t="n">
        <v>624111.9713169159</v>
      </c>
      <c r="AE35" t="n">
        <v>853937.5330327363</v>
      </c>
      <c r="AF35" t="n">
        <v>3.078391324440718e-06</v>
      </c>
      <c r="AG35" t="n">
        <v>14.755859375</v>
      </c>
      <c r="AH35" t="n">
        <v>772438.9333889461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2.2056</v>
      </c>
      <c r="E36" t="n">
        <v>45.34</v>
      </c>
      <c r="F36" t="n">
        <v>42.59</v>
      </c>
      <c r="G36" t="n">
        <v>232.33</v>
      </c>
      <c r="H36" t="n">
        <v>2.82</v>
      </c>
      <c r="I36" t="n">
        <v>11</v>
      </c>
      <c r="J36" t="n">
        <v>220.36</v>
      </c>
      <c r="K36" t="n">
        <v>51.39</v>
      </c>
      <c r="L36" t="n">
        <v>35</v>
      </c>
      <c r="M36" t="n">
        <v>7</v>
      </c>
      <c r="N36" t="n">
        <v>48.97</v>
      </c>
      <c r="O36" t="n">
        <v>27411.55</v>
      </c>
      <c r="P36" t="n">
        <v>474.16</v>
      </c>
      <c r="Q36" t="n">
        <v>796.39</v>
      </c>
      <c r="R36" t="n">
        <v>123.97</v>
      </c>
      <c r="S36" t="n">
        <v>102.58</v>
      </c>
      <c r="T36" t="n">
        <v>6651.93</v>
      </c>
      <c r="U36" t="n">
        <v>0.83</v>
      </c>
      <c r="V36" t="n">
        <v>0.88</v>
      </c>
      <c r="W36" t="n">
        <v>12.29</v>
      </c>
      <c r="X36" t="n">
        <v>0.38</v>
      </c>
      <c r="Y36" t="n">
        <v>1</v>
      </c>
      <c r="Z36" t="n">
        <v>10</v>
      </c>
      <c r="AA36" t="n">
        <v>625.1454223191797</v>
      </c>
      <c r="AB36" t="n">
        <v>855.3515462866737</v>
      </c>
      <c r="AC36" t="n">
        <v>773.7179952025081</v>
      </c>
      <c r="AD36" t="n">
        <v>625145.4223191798</v>
      </c>
      <c r="AE36" t="n">
        <v>855351.5462866738</v>
      </c>
      <c r="AF36" t="n">
        <v>3.07783313925043e-06</v>
      </c>
      <c r="AG36" t="n">
        <v>14.75911458333333</v>
      </c>
      <c r="AH36" t="n">
        <v>773717.9952025081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2.2056</v>
      </c>
      <c r="E37" t="n">
        <v>45.34</v>
      </c>
      <c r="F37" t="n">
        <v>42.59</v>
      </c>
      <c r="G37" t="n">
        <v>232.33</v>
      </c>
      <c r="H37" t="n">
        <v>2.88</v>
      </c>
      <c r="I37" t="n">
        <v>11</v>
      </c>
      <c r="J37" t="n">
        <v>222.01</v>
      </c>
      <c r="K37" t="n">
        <v>51.39</v>
      </c>
      <c r="L37" t="n">
        <v>36</v>
      </c>
      <c r="M37" t="n">
        <v>2</v>
      </c>
      <c r="N37" t="n">
        <v>49.62</v>
      </c>
      <c r="O37" t="n">
        <v>27615.8</v>
      </c>
      <c r="P37" t="n">
        <v>474.49</v>
      </c>
      <c r="Q37" t="n">
        <v>796.4</v>
      </c>
      <c r="R37" t="n">
        <v>123.79</v>
      </c>
      <c r="S37" t="n">
        <v>102.58</v>
      </c>
      <c r="T37" t="n">
        <v>6561.84</v>
      </c>
      <c r="U37" t="n">
        <v>0.83</v>
      </c>
      <c r="V37" t="n">
        <v>0.88</v>
      </c>
      <c r="W37" t="n">
        <v>12.3</v>
      </c>
      <c r="X37" t="n">
        <v>0.38</v>
      </c>
      <c r="Y37" t="n">
        <v>1</v>
      </c>
      <c r="Z37" t="n">
        <v>10</v>
      </c>
      <c r="AA37" t="n">
        <v>625.348977624663</v>
      </c>
      <c r="AB37" t="n">
        <v>855.6300596358625</v>
      </c>
      <c r="AC37" t="n">
        <v>773.9699276285461</v>
      </c>
      <c r="AD37" t="n">
        <v>625348.977624663</v>
      </c>
      <c r="AE37" t="n">
        <v>855630.0596358625</v>
      </c>
      <c r="AF37" t="n">
        <v>3.07783313925043e-06</v>
      </c>
      <c r="AG37" t="n">
        <v>14.75911458333333</v>
      </c>
      <c r="AH37" t="n">
        <v>773969.9276285461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2.2058</v>
      </c>
      <c r="E38" t="n">
        <v>45.33</v>
      </c>
      <c r="F38" t="n">
        <v>42.59</v>
      </c>
      <c r="G38" t="n">
        <v>232.31</v>
      </c>
      <c r="H38" t="n">
        <v>2.94</v>
      </c>
      <c r="I38" t="n">
        <v>11</v>
      </c>
      <c r="J38" t="n">
        <v>223.68</v>
      </c>
      <c r="K38" t="n">
        <v>51.39</v>
      </c>
      <c r="L38" t="n">
        <v>37</v>
      </c>
      <c r="M38" t="n">
        <v>2</v>
      </c>
      <c r="N38" t="n">
        <v>50.29</v>
      </c>
      <c r="O38" t="n">
        <v>27821.09</v>
      </c>
      <c r="P38" t="n">
        <v>476.11</v>
      </c>
      <c r="Q38" t="n">
        <v>796.46</v>
      </c>
      <c r="R38" t="n">
        <v>123.57</v>
      </c>
      <c r="S38" t="n">
        <v>102.58</v>
      </c>
      <c r="T38" t="n">
        <v>6454.18</v>
      </c>
      <c r="U38" t="n">
        <v>0.83</v>
      </c>
      <c r="V38" t="n">
        <v>0.88</v>
      </c>
      <c r="W38" t="n">
        <v>12.3</v>
      </c>
      <c r="X38" t="n">
        <v>0.38</v>
      </c>
      <c r="Y38" t="n">
        <v>1</v>
      </c>
      <c r="Z38" t="n">
        <v>10</v>
      </c>
      <c r="AA38" t="n">
        <v>626.3093709175311</v>
      </c>
      <c r="AB38" t="n">
        <v>856.9441121087262</v>
      </c>
      <c r="AC38" t="n">
        <v>775.1585687776841</v>
      </c>
      <c r="AD38" t="n">
        <v>626309.3709175311</v>
      </c>
      <c r="AE38" t="n">
        <v>856944.1121087263</v>
      </c>
      <c r="AF38" t="n">
        <v>3.078112231845574e-06</v>
      </c>
      <c r="AG38" t="n">
        <v>14.755859375</v>
      </c>
      <c r="AH38" t="n">
        <v>775158.5687776841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2.2049</v>
      </c>
      <c r="E39" t="n">
        <v>45.35</v>
      </c>
      <c r="F39" t="n">
        <v>42.61</v>
      </c>
      <c r="G39" t="n">
        <v>232.41</v>
      </c>
      <c r="H39" t="n">
        <v>3</v>
      </c>
      <c r="I39" t="n">
        <v>11</v>
      </c>
      <c r="J39" t="n">
        <v>225.35</v>
      </c>
      <c r="K39" t="n">
        <v>51.39</v>
      </c>
      <c r="L39" t="n">
        <v>38</v>
      </c>
      <c r="M39" t="n">
        <v>1</v>
      </c>
      <c r="N39" t="n">
        <v>50.96</v>
      </c>
      <c r="O39" t="n">
        <v>28027.19</v>
      </c>
      <c r="P39" t="n">
        <v>478.68</v>
      </c>
      <c r="Q39" t="n">
        <v>796.41</v>
      </c>
      <c r="R39" t="n">
        <v>124.24</v>
      </c>
      <c r="S39" t="n">
        <v>102.58</v>
      </c>
      <c r="T39" t="n">
        <v>6784.93</v>
      </c>
      <c r="U39" t="n">
        <v>0.83</v>
      </c>
      <c r="V39" t="n">
        <v>0.88</v>
      </c>
      <c r="W39" t="n">
        <v>12.3</v>
      </c>
      <c r="X39" t="n">
        <v>0.4</v>
      </c>
      <c r="Y39" t="n">
        <v>1</v>
      </c>
      <c r="Z39" t="n">
        <v>10</v>
      </c>
      <c r="AA39" t="n">
        <v>628.1336111681536</v>
      </c>
      <c r="AB39" t="n">
        <v>859.4401180994278</v>
      </c>
      <c r="AC39" t="n">
        <v>777.4163594597993</v>
      </c>
      <c r="AD39" t="n">
        <v>628133.6111681536</v>
      </c>
      <c r="AE39" t="n">
        <v>859440.1180994278</v>
      </c>
      <c r="AF39" t="n">
        <v>3.076856315167425e-06</v>
      </c>
      <c r="AG39" t="n">
        <v>14.76236979166667</v>
      </c>
      <c r="AH39" t="n">
        <v>777416.3594597994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2.2048</v>
      </c>
      <c r="E40" t="n">
        <v>45.36</v>
      </c>
      <c r="F40" t="n">
        <v>42.61</v>
      </c>
      <c r="G40" t="n">
        <v>232.42</v>
      </c>
      <c r="H40" t="n">
        <v>3.05</v>
      </c>
      <c r="I40" t="n">
        <v>11</v>
      </c>
      <c r="J40" t="n">
        <v>227.03</v>
      </c>
      <c r="K40" t="n">
        <v>51.39</v>
      </c>
      <c r="L40" t="n">
        <v>39</v>
      </c>
      <c r="M40" t="n">
        <v>0</v>
      </c>
      <c r="N40" t="n">
        <v>51.64</v>
      </c>
      <c r="O40" t="n">
        <v>28234.24</v>
      </c>
      <c r="P40" t="n">
        <v>481.85</v>
      </c>
      <c r="Q40" t="n">
        <v>796.39</v>
      </c>
      <c r="R40" t="n">
        <v>124.19</v>
      </c>
      <c r="S40" t="n">
        <v>102.58</v>
      </c>
      <c r="T40" t="n">
        <v>6763.43</v>
      </c>
      <c r="U40" t="n">
        <v>0.83</v>
      </c>
      <c r="V40" t="n">
        <v>0.88</v>
      </c>
      <c r="W40" t="n">
        <v>12.3</v>
      </c>
      <c r="X40" t="n">
        <v>0.4</v>
      </c>
      <c r="Y40" t="n">
        <v>1</v>
      </c>
      <c r="Z40" t="n">
        <v>10</v>
      </c>
      <c r="AA40" t="n">
        <v>630.1092141592519</v>
      </c>
      <c r="AB40" t="n">
        <v>862.1432252693013</v>
      </c>
      <c r="AC40" t="n">
        <v>779.8614858752148</v>
      </c>
      <c r="AD40" t="n">
        <v>630109.2141592519</v>
      </c>
      <c r="AE40" t="n">
        <v>862143.2252693013</v>
      </c>
      <c r="AF40" t="n">
        <v>3.076716768869853e-06</v>
      </c>
      <c r="AG40" t="n">
        <v>14.765625</v>
      </c>
      <c r="AH40" t="n">
        <v>779861.4858752148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1.8466</v>
      </c>
      <c r="E2" t="n">
        <v>54.15</v>
      </c>
      <c r="F2" t="n">
        <v>49.92</v>
      </c>
      <c r="G2" t="n">
        <v>14.76</v>
      </c>
      <c r="H2" t="n">
        <v>0.34</v>
      </c>
      <c r="I2" t="n">
        <v>203</v>
      </c>
      <c r="J2" t="n">
        <v>51.33</v>
      </c>
      <c r="K2" t="n">
        <v>24.83</v>
      </c>
      <c r="L2" t="n">
        <v>1</v>
      </c>
      <c r="M2" t="n">
        <v>201</v>
      </c>
      <c r="N2" t="n">
        <v>5.51</v>
      </c>
      <c r="O2" t="n">
        <v>6564.78</v>
      </c>
      <c r="P2" t="n">
        <v>279.76</v>
      </c>
      <c r="Q2" t="n">
        <v>796.84</v>
      </c>
      <c r="R2" t="n">
        <v>367.82</v>
      </c>
      <c r="S2" t="n">
        <v>102.58</v>
      </c>
      <c r="T2" t="n">
        <v>127615.78</v>
      </c>
      <c r="U2" t="n">
        <v>0.28</v>
      </c>
      <c r="V2" t="n">
        <v>0.75</v>
      </c>
      <c r="W2" t="n">
        <v>12.62</v>
      </c>
      <c r="X2" t="n">
        <v>7.7</v>
      </c>
      <c r="Y2" t="n">
        <v>1</v>
      </c>
      <c r="Z2" t="n">
        <v>10</v>
      </c>
      <c r="AA2" t="n">
        <v>515.3820309871423</v>
      </c>
      <c r="AB2" t="n">
        <v>705.1684318471156</v>
      </c>
      <c r="AC2" t="n">
        <v>637.8681464217362</v>
      </c>
      <c r="AD2" t="n">
        <v>515382.0309871423</v>
      </c>
      <c r="AE2" t="n">
        <v>705168.4318471156</v>
      </c>
      <c r="AF2" t="n">
        <v>3.389217408158912e-06</v>
      </c>
      <c r="AG2" t="n">
        <v>17.626953125</v>
      </c>
      <c r="AH2" t="n">
        <v>637868.1464217362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2.0678</v>
      </c>
      <c r="E3" t="n">
        <v>48.36</v>
      </c>
      <c r="F3" t="n">
        <v>45.53</v>
      </c>
      <c r="G3" t="n">
        <v>30.69</v>
      </c>
      <c r="H3" t="n">
        <v>0.66</v>
      </c>
      <c r="I3" t="n">
        <v>89</v>
      </c>
      <c r="J3" t="n">
        <v>52.47</v>
      </c>
      <c r="K3" t="n">
        <v>24.83</v>
      </c>
      <c r="L3" t="n">
        <v>2</v>
      </c>
      <c r="M3" t="n">
        <v>87</v>
      </c>
      <c r="N3" t="n">
        <v>5.64</v>
      </c>
      <c r="O3" t="n">
        <v>6705.1</v>
      </c>
      <c r="P3" t="n">
        <v>243.88</v>
      </c>
      <c r="Q3" t="n">
        <v>796.52</v>
      </c>
      <c r="R3" t="n">
        <v>221.57</v>
      </c>
      <c r="S3" t="n">
        <v>102.58</v>
      </c>
      <c r="T3" t="n">
        <v>55064.67</v>
      </c>
      <c r="U3" t="n">
        <v>0.46</v>
      </c>
      <c r="V3" t="n">
        <v>0.83</v>
      </c>
      <c r="W3" t="n">
        <v>12.42</v>
      </c>
      <c r="X3" t="n">
        <v>3.31</v>
      </c>
      <c r="Y3" t="n">
        <v>1</v>
      </c>
      <c r="Z3" t="n">
        <v>10</v>
      </c>
      <c r="AA3" t="n">
        <v>427.6756284132625</v>
      </c>
      <c r="AB3" t="n">
        <v>585.1646625121357</v>
      </c>
      <c r="AC3" t="n">
        <v>529.3173684057388</v>
      </c>
      <c r="AD3" t="n">
        <v>427675.6284132625</v>
      </c>
      <c r="AE3" t="n">
        <v>585164.6625121357</v>
      </c>
      <c r="AF3" t="n">
        <v>3.795204027180222e-06</v>
      </c>
      <c r="AG3" t="n">
        <v>15.7421875</v>
      </c>
      <c r="AH3" t="n">
        <v>529317.3684057387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2.143</v>
      </c>
      <c r="E4" t="n">
        <v>46.66</v>
      </c>
      <c r="F4" t="n">
        <v>44.24</v>
      </c>
      <c r="G4" t="n">
        <v>48.27</v>
      </c>
      <c r="H4" t="n">
        <v>0.97</v>
      </c>
      <c r="I4" t="n">
        <v>55</v>
      </c>
      <c r="J4" t="n">
        <v>53.61</v>
      </c>
      <c r="K4" t="n">
        <v>24.83</v>
      </c>
      <c r="L4" t="n">
        <v>3</v>
      </c>
      <c r="M4" t="n">
        <v>53</v>
      </c>
      <c r="N4" t="n">
        <v>5.78</v>
      </c>
      <c r="O4" t="n">
        <v>6845.59</v>
      </c>
      <c r="P4" t="n">
        <v>224.59</v>
      </c>
      <c r="Q4" t="n">
        <v>796.55</v>
      </c>
      <c r="R4" t="n">
        <v>178.82</v>
      </c>
      <c r="S4" t="n">
        <v>102.58</v>
      </c>
      <c r="T4" t="n">
        <v>33855.44</v>
      </c>
      <c r="U4" t="n">
        <v>0.57</v>
      </c>
      <c r="V4" t="n">
        <v>0.85</v>
      </c>
      <c r="W4" t="n">
        <v>12.37</v>
      </c>
      <c r="X4" t="n">
        <v>2.03</v>
      </c>
      <c r="Y4" t="n">
        <v>1</v>
      </c>
      <c r="Z4" t="n">
        <v>10</v>
      </c>
      <c r="AA4" t="n">
        <v>404.262640602169</v>
      </c>
      <c r="AB4" t="n">
        <v>553.1299796808744</v>
      </c>
      <c r="AC4" t="n">
        <v>500.3400307429332</v>
      </c>
      <c r="AD4" t="n">
        <v>404262.640602169</v>
      </c>
      <c r="AE4" t="n">
        <v>553129.9796808744</v>
      </c>
      <c r="AF4" t="n">
        <v>3.933224794587104e-06</v>
      </c>
      <c r="AG4" t="n">
        <v>15.18880208333333</v>
      </c>
      <c r="AH4" t="n">
        <v>500340.0307429332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2.1715</v>
      </c>
      <c r="E5" t="n">
        <v>46.05</v>
      </c>
      <c r="F5" t="n">
        <v>43.79</v>
      </c>
      <c r="G5" t="n">
        <v>62.56</v>
      </c>
      <c r="H5" t="n">
        <v>1.27</v>
      </c>
      <c r="I5" t="n">
        <v>42</v>
      </c>
      <c r="J5" t="n">
        <v>54.75</v>
      </c>
      <c r="K5" t="n">
        <v>24.83</v>
      </c>
      <c r="L5" t="n">
        <v>4</v>
      </c>
      <c r="M5" t="n">
        <v>11</v>
      </c>
      <c r="N5" t="n">
        <v>5.92</v>
      </c>
      <c r="O5" t="n">
        <v>6986.39</v>
      </c>
      <c r="P5" t="n">
        <v>212.71</v>
      </c>
      <c r="Q5" t="n">
        <v>796.6</v>
      </c>
      <c r="R5" t="n">
        <v>162.68</v>
      </c>
      <c r="S5" t="n">
        <v>102.58</v>
      </c>
      <c r="T5" t="n">
        <v>25850.22</v>
      </c>
      <c r="U5" t="n">
        <v>0.63</v>
      </c>
      <c r="V5" t="n">
        <v>0.86</v>
      </c>
      <c r="W5" t="n">
        <v>12.38</v>
      </c>
      <c r="X5" t="n">
        <v>1.57</v>
      </c>
      <c r="Y5" t="n">
        <v>1</v>
      </c>
      <c r="Z5" t="n">
        <v>10</v>
      </c>
      <c r="AA5" t="n">
        <v>385.6465606313019</v>
      </c>
      <c r="AB5" t="n">
        <v>527.6586377812489</v>
      </c>
      <c r="AC5" t="n">
        <v>477.2996379649551</v>
      </c>
      <c r="AD5" t="n">
        <v>385646.5606313019</v>
      </c>
      <c r="AE5" t="n">
        <v>527658.6377812489</v>
      </c>
      <c r="AF5" t="n">
        <v>3.985533197128277e-06</v>
      </c>
      <c r="AG5" t="n">
        <v>14.990234375</v>
      </c>
      <c r="AH5" t="n">
        <v>477299.6379649551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2.1729</v>
      </c>
      <c r="E6" t="n">
        <v>46.02</v>
      </c>
      <c r="F6" t="n">
        <v>43.77</v>
      </c>
      <c r="G6" t="n">
        <v>64.06</v>
      </c>
      <c r="H6" t="n">
        <v>1.55</v>
      </c>
      <c r="I6" t="n">
        <v>41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215.85</v>
      </c>
      <c r="Q6" t="n">
        <v>796.63</v>
      </c>
      <c r="R6" t="n">
        <v>161.48</v>
      </c>
      <c r="S6" t="n">
        <v>102.58</v>
      </c>
      <c r="T6" t="n">
        <v>25259.38</v>
      </c>
      <c r="U6" t="n">
        <v>0.64</v>
      </c>
      <c r="V6" t="n">
        <v>0.86</v>
      </c>
      <c r="W6" t="n">
        <v>12.39</v>
      </c>
      <c r="X6" t="n">
        <v>1.56</v>
      </c>
      <c r="Y6" t="n">
        <v>1</v>
      </c>
      <c r="Z6" t="n">
        <v>10</v>
      </c>
      <c r="AA6" t="n">
        <v>387.4400634846369</v>
      </c>
      <c r="AB6" t="n">
        <v>530.1125875089436</v>
      </c>
      <c r="AC6" t="n">
        <v>479.5193861747787</v>
      </c>
      <c r="AD6" t="n">
        <v>387440.063484637</v>
      </c>
      <c r="AE6" t="n">
        <v>530112.5875089436</v>
      </c>
      <c r="AF6" t="n">
        <v>3.988102732691703e-06</v>
      </c>
      <c r="AG6" t="n">
        <v>14.98046875</v>
      </c>
      <c r="AH6" t="n">
        <v>479519.3861747787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1.296</v>
      </c>
      <c r="E2" t="n">
        <v>77.16</v>
      </c>
      <c r="F2" t="n">
        <v>61.53</v>
      </c>
      <c r="G2" t="n">
        <v>7.47</v>
      </c>
      <c r="H2" t="n">
        <v>0.13</v>
      </c>
      <c r="I2" t="n">
        <v>494</v>
      </c>
      <c r="J2" t="n">
        <v>133.21</v>
      </c>
      <c r="K2" t="n">
        <v>46.47</v>
      </c>
      <c r="L2" t="n">
        <v>1</v>
      </c>
      <c r="M2" t="n">
        <v>492</v>
      </c>
      <c r="N2" t="n">
        <v>20.75</v>
      </c>
      <c r="O2" t="n">
        <v>16663.42</v>
      </c>
      <c r="P2" t="n">
        <v>678.59</v>
      </c>
      <c r="Q2" t="n">
        <v>798</v>
      </c>
      <c r="R2" t="n">
        <v>757.1</v>
      </c>
      <c r="S2" t="n">
        <v>102.58</v>
      </c>
      <c r="T2" t="n">
        <v>320804.09</v>
      </c>
      <c r="U2" t="n">
        <v>0.14</v>
      </c>
      <c r="V2" t="n">
        <v>0.61</v>
      </c>
      <c r="W2" t="n">
        <v>13.07</v>
      </c>
      <c r="X2" t="n">
        <v>19.28</v>
      </c>
      <c r="Y2" t="n">
        <v>1</v>
      </c>
      <c r="Z2" t="n">
        <v>10</v>
      </c>
      <c r="AA2" t="n">
        <v>1335.072946643978</v>
      </c>
      <c r="AB2" t="n">
        <v>1826.705704859796</v>
      </c>
      <c r="AC2" t="n">
        <v>1652.367476185536</v>
      </c>
      <c r="AD2" t="n">
        <v>1335072.946643978</v>
      </c>
      <c r="AE2" t="n">
        <v>1826705.704859796</v>
      </c>
      <c r="AF2" t="n">
        <v>1.914992102033664e-06</v>
      </c>
      <c r="AG2" t="n">
        <v>25.1171875</v>
      </c>
      <c r="AH2" t="n">
        <v>1652367.476185536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1.7461</v>
      </c>
      <c r="E3" t="n">
        <v>57.27</v>
      </c>
      <c r="F3" t="n">
        <v>49.7</v>
      </c>
      <c r="G3" t="n">
        <v>15.06</v>
      </c>
      <c r="H3" t="n">
        <v>0.26</v>
      </c>
      <c r="I3" t="n">
        <v>198</v>
      </c>
      <c r="J3" t="n">
        <v>134.55</v>
      </c>
      <c r="K3" t="n">
        <v>46.47</v>
      </c>
      <c r="L3" t="n">
        <v>2</v>
      </c>
      <c r="M3" t="n">
        <v>196</v>
      </c>
      <c r="N3" t="n">
        <v>21.09</v>
      </c>
      <c r="O3" t="n">
        <v>16828.84</v>
      </c>
      <c r="P3" t="n">
        <v>545.42</v>
      </c>
      <c r="Q3" t="n">
        <v>796.85</v>
      </c>
      <c r="R3" t="n">
        <v>360.89</v>
      </c>
      <c r="S3" t="n">
        <v>102.58</v>
      </c>
      <c r="T3" t="n">
        <v>124178.58</v>
      </c>
      <c r="U3" t="n">
        <v>0.28</v>
      </c>
      <c r="V3" t="n">
        <v>0.76</v>
      </c>
      <c r="W3" t="n">
        <v>12.6</v>
      </c>
      <c r="X3" t="n">
        <v>7.47</v>
      </c>
      <c r="Y3" t="n">
        <v>1</v>
      </c>
      <c r="Z3" t="n">
        <v>10</v>
      </c>
      <c r="AA3" t="n">
        <v>845.4535507257611</v>
      </c>
      <c r="AB3" t="n">
        <v>1156.786846881229</v>
      </c>
      <c r="AC3" t="n">
        <v>1046.384733775421</v>
      </c>
      <c r="AD3" t="n">
        <v>845453.5507257611</v>
      </c>
      <c r="AE3" t="n">
        <v>1156786.846881229</v>
      </c>
      <c r="AF3" t="n">
        <v>2.580067676976065e-06</v>
      </c>
      <c r="AG3" t="n">
        <v>18.642578125</v>
      </c>
      <c r="AH3" t="n">
        <v>1046384.733775421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1.9077</v>
      </c>
      <c r="E4" t="n">
        <v>52.42</v>
      </c>
      <c r="F4" t="n">
        <v>46.86</v>
      </c>
      <c r="G4" t="n">
        <v>22.68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122</v>
      </c>
      <c r="N4" t="n">
        <v>21.43</v>
      </c>
      <c r="O4" t="n">
        <v>16994.64</v>
      </c>
      <c r="P4" t="n">
        <v>511.11</v>
      </c>
      <c r="Q4" t="n">
        <v>796.64</v>
      </c>
      <c r="R4" t="n">
        <v>266.2</v>
      </c>
      <c r="S4" t="n">
        <v>102.58</v>
      </c>
      <c r="T4" t="n">
        <v>77201.47</v>
      </c>
      <c r="U4" t="n">
        <v>0.39</v>
      </c>
      <c r="V4" t="n">
        <v>0.8</v>
      </c>
      <c r="W4" t="n">
        <v>12.48</v>
      </c>
      <c r="X4" t="n">
        <v>4.64</v>
      </c>
      <c r="Y4" t="n">
        <v>1</v>
      </c>
      <c r="Z4" t="n">
        <v>10</v>
      </c>
      <c r="AA4" t="n">
        <v>735.7993142470731</v>
      </c>
      <c r="AB4" t="n">
        <v>1006.753082927596</v>
      </c>
      <c r="AC4" t="n">
        <v>910.6699816798121</v>
      </c>
      <c r="AD4" t="n">
        <v>735799.3142470731</v>
      </c>
      <c r="AE4" t="n">
        <v>1006753.082927596</v>
      </c>
      <c r="AF4" t="n">
        <v>2.818850642785201e-06</v>
      </c>
      <c r="AG4" t="n">
        <v>17.06380208333333</v>
      </c>
      <c r="AH4" t="n">
        <v>910669.9816798121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1.9915</v>
      </c>
      <c r="E5" t="n">
        <v>50.21</v>
      </c>
      <c r="F5" t="n">
        <v>45.58</v>
      </c>
      <c r="G5" t="n">
        <v>30.39</v>
      </c>
      <c r="H5" t="n">
        <v>0.52</v>
      </c>
      <c r="I5" t="n">
        <v>90</v>
      </c>
      <c r="J5" t="n">
        <v>137.25</v>
      </c>
      <c r="K5" t="n">
        <v>46.47</v>
      </c>
      <c r="L5" t="n">
        <v>4</v>
      </c>
      <c r="M5" t="n">
        <v>88</v>
      </c>
      <c r="N5" t="n">
        <v>21.78</v>
      </c>
      <c r="O5" t="n">
        <v>17160.92</v>
      </c>
      <c r="P5" t="n">
        <v>493.62</v>
      </c>
      <c r="Q5" t="n">
        <v>796.63</v>
      </c>
      <c r="R5" t="n">
        <v>223.17</v>
      </c>
      <c r="S5" t="n">
        <v>102.58</v>
      </c>
      <c r="T5" t="n">
        <v>55857.92</v>
      </c>
      <c r="U5" t="n">
        <v>0.46</v>
      </c>
      <c r="V5" t="n">
        <v>0.83</v>
      </c>
      <c r="W5" t="n">
        <v>12.43</v>
      </c>
      <c r="X5" t="n">
        <v>3.36</v>
      </c>
      <c r="Y5" t="n">
        <v>1</v>
      </c>
      <c r="Z5" t="n">
        <v>10</v>
      </c>
      <c r="AA5" t="n">
        <v>689.5835227401077</v>
      </c>
      <c r="AB5" t="n">
        <v>943.5185980909429</v>
      </c>
      <c r="AC5" t="n">
        <v>853.4705073258119</v>
      </c>
      <c r="AD5" t="n">
        <v>689583.5227401077</v>
      </c>
      <c r="AE5" t="n">
        <v>943518.5980909428</v>
      </c>
      <c r="AF5" t="n">
        <v>2.94267497777781e-06</v>
      </c>
      <c r="AG5" t="n">
        <v>16.34440104166667</v>
      </c>
      <c r="AH5" t="n">
        <v>853470.5073258119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2.0421</v>
      </c>
      <c r="E6" t="n">
        <v>48.97</v>
      </c>
      <c r="F6" t="n">
        <v>44.86</v>
      </c>
      <c r="G6" t="n">
        <v>37.91</v>
      </c>
      <c r="H6" t="n">
        <v>0.64</v>
      </c>
      <c r="I6" t="n">
        <v>71</v>
      </c>
      <c r="J6" t="n">
        <v>138.6</v>
      </c>
      <c r="K6" t="n">
        <v>46.47</v>
      </c>
      <c r="L6" t="n">
        <v>5</v>
      </c>
      <c r="M6" t="n">
        <v>69</v>
      </c>
      <c r="N6" t="n">
        <v>22.13</v>
      </c>
      <c r="O6" t="n">
        <v>17327.69</v>
      </c>
      <c r="P6" t="n">
        <v>482.3</v>
      </c>
      <c r="Q6" t="n">
        <v>796.47</v>
      </c>
      <c r="R6" t="n">
        <v>199.28</v>
      </c>
      <c r="S6" t="n">
        <v>102.58</v>
      </c>
      <c r="T6" t="n">
        <v>44007.71</v>
      </c>
      <c r="U6" t="n">
        <v>0.51</v>
      </c>
      <c r="V6" t="n">
        <v>0.84</v>
      </c>
      <c r="W6" t="n">
        <v>12.39</v>
      </c>
      <c r="X6" t="n">
        <v>2.64</v>
      </c>
      <c r="Y6" t="n">
        <v>1</v>
      </c>
      <c r="Z6" t="n">
        <v>10</v>
      </c>
      <c r="AA6" t="n">
        <v>667.7407694145132</v>
      </c>
      <c r="AB6" t="n">
        <v>913.6323793565977</v>
      </c>
      <c r="AC6" t="n">
        <v>826.4365873619012</v>
      </c>
      <c r="AD6" t="n">
        <v>667740.7694145133</v>
      </c>
      <c r="AE6" t="n">
        <v>913632.3793565977</v>
      </c>
      <c r="AF6" t="n">
        <v>3.017442416329433e-06</v>
      </c>
      <c r="AG6" t="n">
        <v>15.94075520833333</v>
      </c>
      <c r="AH6" t="n">
        <v>826436.5873619012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2.0775</v>
      </c>
      <c r="E7" t="n">
        <v>48.14</v>
      </c>
      <c r="F7" t="n">
        <v>44.38</v>
      </c>
      <c r="G7" t="n">
        <v>45.91</v>
      </c>
      <c r="H7" t="n">
        <v>0.76</v>
      </c>
      <c r="I7" t="n">
        <v>58</v>
      </c>
      <c r="J7" t="n">
        <v>139.95</v>
      </c>
      <c r="K7" t="n">
        <v>46.47</v>
      </c>
      <c r="L7" t="n">
        <v>6</v>
      </c>
      <c r="M7" t="n">
        <v>56</v>
      </c>
      <c r="N7" t="n">
        <v>22.49</v>
      </c>
      <c r="O7" t="n">
        <v>17494.97</v>
      </c>
      <c r="P7" t="n">
        <v>474.08</v>
      </c>
      <c r="Q7" t="n">
        <v>796.48</v>
      </c>
      <c r="R7" t="n">
        <v>183.34</v>
      </c>
      <c r="S7" t="n">
        <v>102.58</v>
      </c>
      <c r="T7" t="n">
        <v>36102.97</v>
      </c>
      <c r="U7" t="n">
        <v>0.5600000000000001</v>
      </c>
      <c r="V7" t="n">
        <v>0.85</v>
      </c>
      <c r="W7" t="n">
        <v>12.37</v>
      </c>
      <c r="X7" t="n">
        <v>2.16</v>
      </c>
      <c r="Y7" t="n">
        <v>1</v>
      </c>
      <c r="Z7" t="n">
        <v>10</v>
      </c>
      <c r="AA7" t="n">
        <v>645.0188418397885</v>
      </c>
      <c r="AB7" t="n">
        <v>882.5432356281621</v>
      </c>
      <c r="AC7" t="n">
        <v>798.3145478770202</v>
      </c>
      <c r="AD7" t="n">
        <v>645018.8418397885</v>
      </c>
      <c r="AE7" t="n">
        <v>882543.235628162</v>
      </c>
      <c r="AF7" t="n">
        <v>3.069750070968316e-06</v>
      </c>
      <c r="AG7" t="n">
        <v>15.67057291666667</v>
      </c>
      <c r="AH7" t="n">
        <v>798314.5478770202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2.1044</v>
      </c>
      <c r="E8" t="n">
        <v>47.52</v>
      </c>
      <c r="F8" t="n">
        <v>44</v>
      </c>
      <c r="G8" t="n">
        <v>53.88</v>
      </c>
      <c r="H8" t="n">
        <v>0.88</v>
      </c>
      <c r="I8" t="n">
        <v>49</v>
      </c>
      <c r="J8" t="n">
        <v>141.31</v>
      </c>
      <c r="K8" t="n">
        <v>46.47</v>
      </c>
      <c r="L8" t="n">
        <v>7</v>
      </c>
      <c r="M8" t="n">
        <v>47</v>
      </c>
      <c r="N8" t="n">
        <v>22.85</v>
      </c>
      <c r="O8" t="n">
        <v>17662.75</v>
      </c>
      <c r="P8" t="n">
        <v>466.48</v>
      </c>
      <c r="Q8" t="n">
        <v>796.55</v>
      </c>
      <c r="R8" t="n">
        <v>170.95</v>
      </c>
      <c r="S8" t="n">
        <v>102.58</v>
      </c>
      <c r="T8" t="n">
        <v>29951</v>
      </c>
      <c r="U8" t="n">
        <v>0.6</v>
      </c>
      <c r="V8" t="n">
        <v>0.85</v>
      </c>
      <c r="W8" t="n">
        <v>12.36</v>
      </c>
      <c r="X8" t="n">
        <v>1.79</v>
      </c>
      <c r="Y8" t="n">
        <v>1</v>
      </c>
      <c r="Z8" t="n">
        <v>10</v>
      </c>
      <c r="AA8" t="n">
        <v>633.1178467098118</v>
      </c>
      <c r="AB8" t="n">
        <v>866.2597690564778</v>
      </c>
      <c r="AC8" t="n">
        <v>783.5851525009487</v>
      </c>
      <c r="AD8" t="n">
        <v>633117.8467098118</v>
      </c>
      <c r="AE8" t="n">
        <v>866259.7690564778</v>
      </c>
      <c r="AF8" t="n">
        <v>3.109497978024415e-06</v>
      </c>
      <c r="AG8" t="n">
        <v>15.46875</v>
      </c>
      <c r="AH8" t="n">
        <v>783585.1525009486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2.1212</v>
      </c>
      <c r="E9" t="n">
        <v>47.14</v>
      </c>
      <c r="F9" t="n">
        <v>43.79</v>
      </c>
      <c r="G9" t="n">
        <v>61.11</v>
      </c>
      <c r="H9" t="n">
        <v>0.99</v>
      </c>
      <c r="I9" t="n">
        <v>43</v>
      </c>
      <c r="J9" t="n">
        <v>142.68</v>
      </c>
      <c r="K9" t="n">
        <v>46.47</v>
      </c>
      <c r="L9" t="n">
        <v>8</v>
      </c>
      <c r="M9" t="n">
        <v>41</v>
      </c>
      <c r="N9" t="n">
        <v>23.21</v>
      </c>
      <c r="O9" t="n">
        <v>17831.04</v>
      </c>
      <c r="P9" t="n">
        <v>460.45</v>
      </c>
      <c r="Q9" t="n">
        <v>796.49</v>
      </c>
      <c r="R9" t="n">
        <v>163.86</v>
      </c>
      <c r="S9" t="n">
        <v>102.58</v>
      </c>
      <c r="T9" t="n">
        <v>26439</v>
      </c>
      <c r="U9" t="n">
        <v>0.63</v>
      </c>
      <c r="V9" t="n">
        <v>0.86</v>
      </c>
      <c r="W9" t="n">
        <v>12.35</v>
      </c>
      <c r="X9" t="n">
        <v>1.58</v>
      </c>
      <c r="Y9" t="n">
        <v>1</v>
      </c>
      <c r="Z9" t="n">
        <v>10</v>
      </c>
      <c r="AA9" t="n">
        <v>625.2003782842555</v>
      </c>
      <c r="AB9" t="n">
        <v>855.4267394625768</v>
      </c>
      <c r="AC9" t="n">
        <v>773.7860120472369</v>
      </c>
      <c r="AD9" t="n">
        <v>625200.3782842555</v>
      </c>
      <c r="AE9" t="n">
        <v>855426.7394625768</v>
      </c>
      <c r="AF9" t="n">
        <v>3.134321949717445e-06</v>
      </c>
      <c r="AG9" t="n">
        <v>15.34505208333333</v>
      </c>
      <c r="AH9" t="n">
        <v>773786.0120472369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2.136</v>
      </c>
      <c r="E10" t="n">
        <v>46.82</v>
      </c>
      <c r="F10" t="n">
        <v>43.6</v>
      </c>
      <c r="G10" t="n">
        <v>68.84</v>
      </c>
      <c r="H10" t="n">
        <v>1.11</v>
      </c>
      <c r="I10" t="n">
        <v>38</v>
      </c>
      <c r="J10" t="n">
        <v>144.05</v>
      </c>
      <c r="K10" t="n">
        <v>46.47</v>
      </c>
      <c r="L10" t="n">
        <v>9</v>
      </c>
      <c r="M10" t="n">
        <v>36</v>
      </c>
      <c r="N10" t="n">
        <v>23.58</v>
      </c>
      <c r="O10" t="n">
        <v>17999.83</v>
      </c>
      <c r="P10" t="n">
        <v>454.97</v>
      </c>
      <c r="Q10" t="n">
        <v>796.35</v>
      </c>
      <c r="R10" t="n">
        <v>157.36</v>
      </c>
      <c r="S10" t="n">
        <v>102.58</v>
      </c>
      <c r="T10" t="n">
        <v>23211.67</v>
      </c>
      <c r="U10" t="n">
        <v>0.65</v>
      </c>
      <c r="V10" t="n">
        <v>0.86</v>
      </c>
      <c r="W10" t="n">
        <v>12.34</v>
      </c>
      <c r="X10" t="n">
        <v>1.39</v>
      </c>
      <c r="Y10" t="n">
        <v>1</v>
      </c>
      <c r="Z10" t="n">
        <v>10</v>
      </c>
      <c r="AA10" t="n">
        <v>618.2070403094117</v>
      </c>
      <c r="AB10" t="n">
        <v>845.8581459210985</v>
      </c>
      <c r="AC10" t="n">
        <v>765.1306316437521</v>
      </c>
      <c r="AD10" t="n">
        <v>618207.0403094117</v>
      </c>
      <c r="AE10" t="n">
        <v>845858.1459210985</v>
      </c>
      <c r="AF10" t="n">
        <v>3.156190686685113e-06</v>
      </c>
      <c r="AG10" t="n">
        <v>15.24088541666667</v>
      </c>
      <c r="AH10" t="n">
        <v>765130.6316437521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2.1473</v>
      </c>
      <c r="E11" t="n">
        <v>46.57</v>
      </c>
      <c r="F11" t="n">
        <v>43.46</v>
      </c>
      <c r="G11" t="n">
        <v>76.7</v>
      </c>
      <c r="H11" t="n">
        <v>1.22</v>
      </c>
      <c r="I11" t="n">
        <v>34</v>
      </c>
      <c r="J11" t="n">
        <v>145.42</v>
      </c>
      <c r="K11" t="n">
        <v>46.47</v>
      </c>
      <c r="L11" t="n">
        <v>10</v>
      </c>
      <c r="M11" t="n">
        <v>32</v>
      </c>
      <c r="N11" t="n">
        <v>23.95</v>
      </c>
      <c r="O11" t="n">
        <v>18169.15</v>
      </c>
      <c r="P11" t="n">
        <v>449.81</v>
      </c>
      <c r="Q11" t="n">
        <v>796.36</v>
      </c>
      <c r="R11" t="n">
        <v>152.77</v>
      </c>
      <c r="S11" t="n">
        <v>102.58</v>
      </c>
      <c r="T11" t="n">
        <v>20936.55</v>
      </c>
      <c r="U11" t="n">
        <v>0.67</v>
      </c>
      <c r="V11" t="n">
        <v>0.87</v>
      </c>
      <c r="W11" t="n">
        <v>12.34</v>
      </c>
      <c r="X11" t="n">
        <v>1.25</v>
      </c>
      <c r="Y11" t="n">
        <v>1</v>
      </c>
      <c r="Z11" t="n">
        <v>10</v>
      </c>
      <c r="AA11" t="n">
        <v>604.2663791040267</v>
      </c>
      <c r="AB11" t="n">
        <v>826.7839182413242</v>
      </c>
      <c r="AC11" t="n">
        <v>747.8768214828888</v>
      </c>
      <c r="AD11" t="n">
        <v>604266.3791040267</v>
      </c>
      <c r="AE11" t="n">
        <v>826783.9182413241</v>
      </c>
      <c r="AF11" t="n">
        <v>3.1728877628834e-06</v>
      </c>
      <c r="AG11" t="n">
        <v>15.15950520833333</v>
      </c>
      <c r="AH11" t="n">
        <v>747876.8214828888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2.1602</v>
      </c>
      <c r="E12" t="n">
        <v>46.29</v>
      </c>
      <c r="F12" t="n">
        <v>43.3</v>
      </c>
      <c r="G12" t="n">
        <v>86.59</v>
      </c>
      <c r="H12" t="n">
        <v>1.33</v>
      </c>
      <c r="I12" t="n">
        <v>30</v>
      </c>
      <c r="J12" t="n">
        <v>146.8</v>
      </c>
      <c r="K12" t="n">
        <v>46.47</v>
      </c>
      <c r="L12" t="n">
        <v>11</v>
      </c>
      <c r="M12" t="n">
        <v>28</v>
      </c>
      <c r="N12" t="n">
        <v>24.33</v>
      </c>
      <c r="O12" t="n">
        <v>18338.99</v>
      </c>
      <c r="P12" t="n">
        <v>445.11</v>
      </c>
      <c r="Q12" t="n">
        <v>796.4299999999999</v>
      </c>
      <c r="R12" t="n">
        <v>147.26</v>
      </c>
      <c r="S12" t="n">
        <v>102.58</v>
      </c>
      <c r="T12" t="n">
        <v>18201.83</v>
      </c>
      <c r="U12" t="n">
        <v>0.7</v>
      </c>
      <c r="V12" t="n">
        <v>0.87</v>
      </c>
      <c r="W12" t="n">
        <v>12.33</v>
      </c>
      <c r="X12" t="n">
        <v>1.08</v>
      </c>
      <c r="Y12" t="n">
        <v>1</v>
      </c>
      <c r="Z12" t="n">
        <v>10</v>
      </c>
      <c r="AA12" t="n">
        <v>598.3804574257982</v>
      </c>
      <c r="AB12" t="n">
        <v>818.7305405326339</v>
      </c>
      <c r="AC12" t="n">
        <v>740.5920468397293</v>
      </c>
      <c r="AD12" t="n">
        <v>598380.4574257982</v>
      </c>
      <c r="AE12" t="n">
        <v>818730.5405326339</v>
      </c>
      <c r="AF12" t="n">
        <v>3.191949026861976e-06</v>
      </c>
      <c r="AG12" t="n">
        <v>15.068359375</v>
      </c>
      <c r="AH12" t="n">
        <v>740592.0468397293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2.1649</v>
      </c>
      <c r="E13" t="n">
        <v>46.19</v>
      </c>
      <c r="F13" t="n">
        <v>43.25</v>
      </c>
      <c r="G13" t="n">
        <v>92.68000000000001</v>
      </c>
      <c r="H13" t="n">
        <v>1.43</v>
      </c>
      <c r="I13" t="n">
        <v>28</v>
      </c>
      <c r="J13" t="n">
        <v>148.18</v>
      </c>
      <c r="K13" t="n">
        <v>46.47</v>
      </c>
      <c r="L13" t="n">
        <v>12</v>
      </c>
      <c r="M13" t="n">
        <v>26</v>
      </c>
      <c r="N13" t="n">
        <v>24.71</v>
      </c>
      <c r="O13" t="n">
        <v>18509.36</v>
      </c>
      <c r="P13" t="n">
        <v>441.38</v>
      </c>
      <c r="Q13" t="n">
        <v>796.39</v>
      </c>
      <c r="R13" t="n">
        <v>145.91</v>
      </c>
      <c r="S13" t="n">
        <v>102.58</v>
      </c>
      <c r="T13" t="n">
        <v>17535.73</v>
      </c>
      <c r="U13" t="n">
        <v>0.7</v>
      </c>
      <c r="V13" t="n">
        <v>0.87</v>
      </c>
      <c r="W13" t="n">
        <v>12.32</v>
      </c>
      <c r="X13" t="n">
        <v>1.04</v>
      </c>
      <c r="Y13" t="n">
        <v>1</v>
      </c>
      <c r="Z13" t="n">
        <v>10</v>
      </c>
      <c r="AA13" t="n">
        <v>595.0095464094329</v>
      </c>
      <c r="AB13" t="n">
        <v>814.1183113659448</v>
      </c>
      <c r="AC13" t="n">
        <v>736.4200023514047</v>
      </c>
      <c r="AD13" t="n">
        <v>595009.5464094329</v>
      </c>
      <c r="AE13" t="n">
        <v>814118.3113659448</v>
      </c>
      <c r="AF13" t="n">
        <v>3.198893828466573e-06</v>
      </c>
      <c r="AG13" t="n">
        <v>15.03580729166667</v>
      </c>
      <c r="AH13" t="n">
        <v>736420.0023514047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2.1757</v>
      </c>
      <c r="E14" t="n">
        <v>45.96</v>
      </c>
      <c r="F14" t="n">
        <v>43.1</v>
      </c>
      <c r="G14" t="n">
        <v>103.44</v>
      </c>
      <c r="H14" t="n">
        <v>1.54</v>
      </c>
      <c r="I14" t="n">
        <v>25</v>
      </c>
      <c r="J14" t="n">
        <v>149.56</v>
      </c>
      <c r="K14" t="n">
        <v>46.47</v>
      </c>
      <c r="L14" t="n">
        <v>13</v>
      </c>
      <c r="M14" t="n">
        <v>23</v>
      </c>
      <c r="N14" t="n">
        <v>25.1</v>
      </c>
      <c r="O14" t="n">
        <v>18680.25</v>
      </c>
      <c r="P14" t="n">
        <v>435.57</v>
      </c>
      <c r="Q14" t="n">
        <v>796.36</v>
      </c>
      <c r="R14" t="n">
        <v>141.06</v>
      </c>
      <c r="S14" t="n">
        <v>102.58</v>
      </c>
      <c r="T14" t="n">
        <v>15127.29</v>
      </c>
      <c r="U14" t="n">
        <v>0.73</v>
      </c>
      <c r="V14" t="n">
        <v>0.87</v>
      </c>
      <c r="W14" t="n">
        <v>12.31</v>
      </c>
      <c r="X14" t="n">
        <v>0.89</v>
      </c>
      <c r="Y14" t="n">
        <v>1</v>
      </c>
      <c r="Z14" t="n">
        <v>10</v>
      </c>
      <c r="AA14" t="n">
        <v>588.7734198186325</v>
      </c>
      <c r="AB14" t="n">
        <v>805.5857678459233</v>
      </c>
      <c r="AC14" t="n">
        <v>728.7017928094339</v>
      </c>
      <c r="AD14" t="n">
        <v>588773.4198186325</v>
      </c>
      <c r="AE14" t="n">
        <v>805585.7678459233</v>
      </c>
      <c r="AF14" t="n">
        <v>3.21485209598352e-06</v>
      </c>
      <c r="AG14" t="n">
        <v>14.9609375</v>
      </c>
      <c r="AH14" t="n">
        <v>728701.7928094339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2.182</v>
      </c>
      <c r="E15" t="n">
        <v>45.83</v>
      </c>
      <c r="F15" t="n">
        <v>43.02</v>
      </c>
      <c r="G15" t="n">
        <v>112.23</v>
      </c>
      <c r="H15" t="n">
        <v>1.64</v>
      </c>
      <c r="I15" t="n">
        <v>23</v>
      </c>
      <c r="J15" t="n">
        <v>150.95</v>
      </c>
      <c r="K15" t="n">
        <v>46.47</v>
      </c>
      <c r="L15" t="n">
        <v>14</v>
      </c>
      <c r="M15" t="n">
        <v>21</v>
      </c>
      <c r="N15" t="n">
        <v>25.49</v>
      </c>
      <c r="O15" t="n">
        <v>18851.69</v>
      </c>
      <c r="P15" t="n">
        <v>429.72</v>
      </c>
      <c r="Q15" t="n">
        <v>796.34</v>
      </c>
      <c r="R15" t="n">
        <v>138.51</v>
      </c>
      <c r="S15" t="n">
        <v>102.58</v>
      </c>
      <c r="T15" t="n">
        <v>13861.92</v>
      </c>
      <c r="U15" t="n">
        <v>0.74</v>
      </c>
      <c r="V15" t="n">
        <v>0.87</v>
      </c>
      <c r="W15" t="n">
        <v>12.3</v>
      </c>
      <c r="X15" t="n">
        <v>0.8100000000000001</v>
      </c>
      <c r="Y15" t="n">
        <v>1</v>
      </c>
      <c r="Z15" t="n">
        <v>10</v>
      </c>
      <c r="AA15" t="n">
        <v>583.7501589569713</v>
      </c>
      <c r="AB15" t="n">
        <v>798.7127207243697</v>
      </c>
      <c r="AC15" t="n">
        <v>722.4846996587792</v>
      </c>
      <c r="AD15" t="n">
        <v>583750.1589569713</v>
      </c>
      <c r="AE15" t="n">
        <v>798712.7207243696</v>
      </c>
      <c r="AF15" t="n">
        <v>3.224161085368406e-06</v>
      </c>
      <c r="AG15" t="n">
        <v>14.91861979166667</v>
      </c>
      <c r="AH15" t="n">
        <v>722484.6996587792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2.1852</v>
      </c>
      <c r="E16" t="n">
        <v>45.76</v>
      </c>
      <c r="F16" t="n">
        <v>42.98</v>
      </c>
      <c r="G16" t="n">
        <v>117.23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20</v>
      </c>
      <c r="N16" t="n">
        <v>25.88</v>
      </c>
      <c r="O16" t="n">
        <v>19023.66</v>
      </c>
      <c r="P16" t="n">
        <v>427.75</v>
      </c>
      <c r="Q16" t="n">
        <v>796.36</v>
      </c>
      <c r="R16" t="n">
        <v>137.02</v>
      </c>
      <c r="S16" t="n">
        <v>102.58</v>
      </c>
      <c r="T16" t="n">
        <v>13120.32</v>
      </c>
      <c r="U16" t="n">
        <v>0.75</v>
      </c>
      <c r="V16" t="n">
        <v>0.88</v>
      </c>
      <c r="W16" t="n">
        <v>12.31</v>
      </c>
      <c r="X16" t="n">
        <v>0.77</v>
      </c>
      <c r="Y16" t="n">
        <v>1</v>
      </c>
      <c r="Z16" t="n">
        <v>10</v>
      </c>
      <c r="AA16" t="n">
        <v>581.8350604220906</v>
      </c>
      <c r="AB16" t="n">
        <v>796.0923984207616</v>
      </c>
      <c r="AC16" t="n">
        <v>720.114457238182</v>
      </c>
      <c r="AD16" t="n">
        <v>581835.0604220906</v>
      </c>
      <c r="AE16" t="n">
        <v>796092.3984207616</v>
      </c>
      <c r="AF16" t="n">
        <v>3.228889460928983e-06</v>
      </c>
      <c r="AG16" t="n">
        <v>14.89583333333333</v>
      </c>
      <c r="AH16" t="n">
        <v>720114.457238182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2.1907</v>
      </c>
      <c r="E17" t="n">
        <v>45.65</v>
      </c>
      <c r="F17" t="n">
        <v>42.92</v>
      </c>
      <c r="G17" t="n">
        <v>128.77</v>
      </c>
      <c r="H17" t="n">
        <v>1.84</v>
      </c>
      <c r="I17" t="n">
        <v>20</v>
      </c>
      <c r="J17" t="n">
        <v>153.75</v>
      </c>
      <c r="K17" t="n">
        <v>46.47</v>
      </c>
      <c r="L17" t="n">
        <v>16</v>
      </c>
      <c r="M17" t="n">
        <v>18</v>
      </c>
      <c r="N17" t="n">
        <v>26.28</v>
      </c>
      <c r="O17" t="n">
        <v>19196.18</v>
      </c>
      <c r="P17" t="n">
        <v>422.04</v>
      </c>
      <c r="Q17" t="n">
        <v>796.39</v>
      </c>
      <c r="R17" t="n">
        <v>134.83</v>
      </c>
      <c r="S17" t="n">
        <v>102.58</v>
      </c>
      <c r="T17" t="n">
        <v>12036.28</v>
      </c>
      <c r="U17" t="n">
        <v>0.76</v>
      </c>
      <c r="V17" t="n">
        <v>0.88</v>
      </c>
      <c r="W17" t="n">
        <v>12.31</v>
      </c>
      <c r="X17" t="n">
        <v>0.71</v>
      </c>
      <c r="Y17" t="n">
        <v>1</v>
      </c>
      <c r="Z17" t="n">
        <v>10</v>
      </c>
      <c r="AA17" t="n">
        <v>577.1383250089261</v>
      </c>
      <c r="AB17" t="n">
        <v>789.6661178231271</v>
      </c>
      <c r="AC17" t="n">
        <v>714.3014918414444</v>
      </c>
      <c r="AD17" t="n">
        <v>577138.3250089261</v>
      </c>
      <c r="AE17" t="n">
        <v>789666.1178231272</v>
      </c>
      <c r="AF17" t="n">
        <v>3.237016356423725e-06</v>
      </c>
      <c r="AG17" t="n">
        <v>14.86002604166667</v>
      </c>
      <c r="AH17" t="n">
        <v>714301.4918414444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2.1943</v>
      </c>
      <c r="E18" t="n">
        <v>45.57</v>
      </c>
      <c r="F18" t="n">
        <v>42.88</v>
      </c>
      <c r="G18" t="n">
        <v>135.39</v>
      </c>
      <c r="H18" t="n">
        <v>1.94</v>
      </c>
      <c r="I18" t="n">
        <v>19</v>
      </c>
      <c r="J18" t="n">
        <v>155.15</v>
      </c>
      <c r="K18" t="n">
        <v>46.47</v>
      </c>
      <c r="L18" t="n">
        <v>17</v>
      </c>
      <c r="M18" t="n">
        <v>17</v>
      </c>
      <c r="N18" t="n">
        <v>26.68</v>
      </c>
      <c r="O18" t="n">
        <v>19369.26</v>
      </c>
      <c r="P18" t="n">
        <v>420.07</v>
      </c>
      <c r="Q18" t="n">
        <v>796.4299999999999</v>
      </c>
      <c r="R18" t="n">
        <v>133.71</v>
      </c>
      <c r="S18" t="n">
        <v>102.58</v>
      </c>
      <c r="T18" t="n">
        <v>11481.76</v>
      </c>
      <c r="U18" t="n">
        <v>0.77</v>
      </c>
      <c r="V18" t="n">
        <v>0.88</v>
      </c>
      <c r="W18" t="n">
        <v>12.29</v>
      </c>
      <c r="X18" t="n">
        <v>0.66</v>
      </c>
      <c r="Y18" t="n">
        <v>1</v>
      </c>
      <c r="Z18" t="n">
        <v>10</v>
      </c>
      <c r="AA18" t="n">
        <v>575.1706070580532</v>
      </c>
      <c r="AB18" t="n">
        <v>786.9737993131533</v>
      </c>
      <c r="AC18" t="n">
        <v>711.8661244313698</v>
      </c>
      <c r="AD18" t="n">
        <v>575170.6070580531</v>
      </c>
      <c r="AE18" t="n">
        <v>786973.7993131534</v>
      </c>
      <c r="AF18" t="n">
        <v>3.242335778929374e-06</v>
      </c>
      <c r="AG18" t="n">
        <v>14.833984375</v>
      </c>
      <c r="AH18" t="n">
        <v>711866.1244313698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2.1967</v>
      </c>
      <c r="E19" t="n">
        <v>45.52</v>
      </c>
      <c r="F19" t="n">
        <v>42.85</v>
      </c>
      <c r="G19" t="n">
        <v>142.84</v>
      </c>
      <c r="H19" t="n">
        <v>2.04</v>
      </c>
      <c r="I19" t="n">
        <v>18</v>
      </c>
      <c r="J19" t="n">
        <v>156.56</v>
      </c>
      <c r="K19" t="n">
        <v>46.47</v>
      </c>
      <c r="L19" t="n">
        <v>18</v>
      </c>
      <c r="M19" t="n">
        <v>16</v>
      </c>
      <c r="N19" t="n">
        <v>27.09</v>
      </c>
      <c r="O19" t="n">
        <v>19542.89</v>
      </c>
      <c r="P19" t="n">
        <v>415.73</v>
      </c>
      <c r="Q19" t="n">
        <v>796.41</v>
      </c>
      <c r="R19" t="n">
        <v>132.68</v>
      </c>
      <c r="S19" t="n">
        <v>102.58</v>
      </c>
      <c r="T19" t="n">
        <v>10970.22</v>
      </c>
      <c r="U19" t="n">
        <v>0.77</v>
      </c>
      <c r="V19" t="n">
        <v>0.88</v>
      </c>
      <c r="W19" t="n">
        <v>12.3</v>
      </c>
      <c r="X19" t="n">
        <v>0.64</v>
      </c>
      <c r="Y19" t="n">
        <v>1</v>
      </c>
      <c r="Z19" t="n">
        <v>10</v>
      </c>
      <c r="AA19" t="n">
        <v>571.9783342562421</v>
      </c>
      <c r="AB19" t="n">
        <v>782.6059908325791</v>
      </c>
      <c r="AC19" t="n">
        <v>707.9151734619238</v>
      </c>
      <c r="AD19" t="n">
        <v>571978.334256242</v>
      </c>
      <c r="AE19" t="n">
        <v>782605.9908325791</v>
      </c>
      <c r="AF19" t="n">
        <v>3.245882060599807e-06</v>
      </c>
      <c r="AG19" t="n">
        <v>14.81770833333333</v>
      </c>
      <c r="AH19" t="n">
        <v>707915.1734619238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2.2006</v>
      </c>
      <c r="E20" t="n">
        <v>45.44</v>
      </c>
      <c r="F20" t="n">
        <v>42.8</v>
      </c>
      <c r="G20" t="n">
        <v>151.05</v>
      </c>
      <c r="H20" t="n">
        <v>2.13</v>
      </c>
      <c r="I20" t="n">
        <v>17</v>
      </c>
      <c r="J20" t="n">
        <v>157.97</v>
      </c>
      <c r="K20" t="n">
        <v>46.47</v>
      </c>
      <c r="L20" t="n">
        <v>19</v>
      </c>
      <c r="M20" t="n">
        <v>15</v>
      </c>
      <c r="N20" t="n">
        <v>27.5</v>
      </c>
      <c r="O20" t="n">
        <v>19717.08</v>
      </c>
      <c r="P20" t="n">
        <v>410.31</v>
      </c>
      <c r="Q20" t="n">
        <v>796.35</v>
      </c>
      <c r="R20" t="n">
        <v>130.84</v>
      </c>
      <c r="S20" t="n">
        <v>102.58</v>
      </c>
      <c r="T20" t="n">
        <v>10057.77</v>
      </c>
      <c r="U20" t="n">
        <v>0.78</v>
      </c>
      <c r="V20" t="n">
        <v>0.88</v>
      </c>
      <c r="W20" t="n">
        <v>12.3</v>
      </c>
      <c r="X20" t="n">
        <v>0.59</v>
      </c>
      <c r="Y20" t="n">
        <v>1</v>
      </c>
      <c r="Z20" t="n">
        <v>10</v>
      </c>
      <c r="AA20" t="n">
        <v>567.8114450209016</v>
      </c>
      <c r="AB20" t="n">
        <v>776.9046691506072</v>
      </c>
      <c r="AC20" t="n">
        <v>702.7579779194242</v>
      </c>
      <c r="AD20" t="n">
        <v>567811.4450209016</v>
      </c>
      <c r="AE20" t="n">
        <v>776904.6691506072</v>
      </c>
      <c r="AF20" t="n">
        <v>3.25164476831426e-06</v>
      </c>
      <c r="AG20" t="n">
        <v>14.79166666666667</v>
      </c>
      <c r="AH20" t="n">
        <v>702757.9779194242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2.203</v>
      </c>
      <c r="E21" t="n">
        <v>45.39</v>
      </c>
      <c r="F21" t="n">
        <v>42.78</v>
      </c>
      <c r="G21" t="n">
        <v>160.41</v>
      </c>
      <c r="H21" t="n">
        <v>2.22</v>
      </c>
      <c r="I21" t="n">
        <v>16</v>
      </c>
      <c r="J21" t="n">
        <v>159.39</v>
      </c>
      <c r="K21" t="n">
        <v>46.47</v>
      </c>
      <c r="L21" t="n">
        <v>20</v>
      </c>
      <c r="M21" t="n">
        <v>14</v>
      </c>
      <c r="N21" t="n">
        <v>27.92</v>
      </c>
      <c r="O21" t="n">
        <v>19891.97</v>
      </c>
      <c r="P21" t="n">
        <v>405.67</v>
      </c>
      <c r="Q21" t="n">
        <v>796.34</v>
      </c>
      <c r="R21" t="n">
        <v>130.12</v>
      </c>
      <c r="S21" t="n">
        <v>102.58</v>
      </c>
      <c r="T21" t="n">
        <v>9701.780000000001</v>
      </c>
      <c r="U21" t="n">
        <v>0.79</v>
      </c>
      <c r="V21" t="n">
        <v>0.88</v>
      </c>
      <c r="W21" t="n">
        <v>12.3</v>
      </c>
      <c r="X21" t="n">
        <v>0.5600000000000001</v>
      </c>
      <c r="Y21" t="n">
        <v>1</v>
      </c>
      <c r="Z21" t="n">
        <v>10</v>
      </c>
      <c r="AA21" t="n">
        <v>564.4795526227593</v>
      </c>
      <c r="AB21" t="n">
        <v>772.3458269787506</v>
      </c>
      <c r="AC21" t="n">
        <v>698.6342252460744</v>
      </c>
      <c r="AD21" t="n">
        <v>564479.5526227594</v>
      </c>
      <c r="AE21" t="n">
        <v>772345.8269787505</v>
      </c>
      <c r="AF21" t="n">
        <v>3.255191049984692e-06</v>
      </c>
      <c r="AG21" t="n">
        <v>14.775390625</v>
      </c>
      <c r="AH21" t="n">
        <v>698634.2252460744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2.2062</v>
      </c>
      <c r="E22" t="n">
        <v>45.33</v>
      </c>
      <c r="F22" t="n">
        <v>42.74</v>
      </c>
      <c r="G22" t="n">
        <v>170.96</v>
      </c>
      <c r="H22" t="n">
        <v>2.31</v>
      </c>
      <c r="I22" t="n">
        <v>15</v>
      </c>
      <c r="J22" t="n">
        <v>160.81</v>
      </c>
      <c r="K22" t="n">
        <v>46.47</v>
      </c>
      <c r="L22" t="n">
        <v>21</v>
      </c>
      <c r="M22" t="n">
        <v>12</v>
      </c>
      <c r="N22" t="n">
        <v>28.34</v>
      </c>
      <c r="O22" t="n">
        <v>20067.32</v>
      </c>
      <c r="P22" t="n">
        <v>402.07</v>
      </c>
      <c r="Q22" t="n">
        <v>796.3200000000001</v>
      </c>
      <c r="R22" t="n">
        <v>128.83</v>
      </c>
      <c r="S22" t="n">
        <v>102.58</v>
      </c>
      <c r="T22" t="n">
        <v>9064.27</v>
      </c>
      <c r="U22" t="n">
        <v>0.8</v>
      </c>
      <c r="V22" t="n">
        <v>0.88</v>
      </c>
      <c r="W22" t="n">
        <v>12.3</v>
      </c>
      <c r="X22" t="n">
        <v>0.53</v>
      </c>
      <c r="Y22" t="n">
        <v>1</v>
      </c>
      <c r="Z22" t="n">
        <v>10</v>
      </c>
      <c r="AA22" t="n">
        <v>561.6054680002468</v>
      </c>
      <c r="AB22" t="n">
        <v>768.4133776025642</v>
      </c>
      <c r="AC22" t="n">
        <v>695.0770833191239</v>
      </c>
      <c r="AD22" t="n">
        <v>561605.4680002468</v>
      </c>
      <c r="AE22" t="n">
        <v>768413.3776025642</v>
      </c>
      <c r="AF22" t="n">
        <v>3.259919425545269e-06</v>
      </c>
      <c r="AG22" t="n">
        <v>14.755859375</v>
      </c>
      <c r="AH22" t="n">
        <v>695077.0833191238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2.2102</v>
      </c>
      <c r="E23" t="n">
        <v>45.24</v>
      </c>
      <c r="F23" t="n">
        <v>42.68</v>
      </c>
      <c r="G23" t="n">
        <v>182.93</v>
      </c>
      <c r="H23" t="n">
        <v>2.4</v>
      </c>
      <c r="I23" t="n">
        <v>14</v>
      </c>
      <c r="J23" t="n">
        <v>162.24</v>
      </c>
      <c r="K23" t="n">
        <v>46.47</v>
      </c>
      <c r="L23" t="n">
        <v>22</v>
      </c>
      <c r="M23" t="n">
        <v>8</v>
      </c>
      <c r="N23" t="n">
        <v>28.77</v>
      </c>
      <c r="O23" t="n">
        <v>20243.25</v>
      </c>
      <c r="P23" t="n">
        <v>396.38</v>
      </c>
      <c r="Q23" t="n">
        <v>796.36</v>
      </c>
      <c r="R23" t="n">
        <v>126.96</v>
      </c>
      <c r="S23" t="n">
        <v>102.58</v>
      </c>
      <c r="T23" t="n">
        <v>8133.23</v>
      </c>
      <c r="U23" t="n">
        <v>0.8100000000000001</v>
      </c>
      <c r="V23" t="n">
        <v>0.88</v>
      </c>
      <c r="W23" t="n">
        <v>12.3</v>
      </c>
      <c r="X23" t="n">
        <v>0.47</v>
      </c>
      <c r="Y23" t="n">
        <v>1</v>
      </c>
      <c r="Z23" t="n">
        <v>10</v>
      </c>
      <c r="AA23" t="n">
        <v>557.2636506003839</v>
      </c>
      <c r="AB23" t="n">
        <v>762.4727114886072</v>
      </c>
      <c r="AC23" t="n">
        <v>689.7033860413053</v>
      </c>
      <c r="AD23" t="n">
        <v>557263.6506003839</v>
      </c>
      <c r="AE23" t="n">
        <v>762472.7114886071</v>
      </c>
      <c r="AF23" t="n">
        <v>3.265829894995991e-06</v>
      </c>
      <c r="AG23" t="n">
        <v>14.7265625</v>
      </c>
      <c r="AH23" t="n">
        <v>689703.3860413053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2.209</v>
      </c>
      <c r="E24" t="n">
        <v>45.27</v>
      </c>
      <c r="F24" t="n">
        <v>42.71</v>
      </c>
      <c r="G24" t="n">
        <v>183.04</v>
      </c>
      <c r="H24" t="n">
        <v>2.49</v>
      </c>
      <c r="I24" t="n">
        <v>14</v>
      </c>
      <c r="J24" t="n">
        <v>163.67</v>
      </c>
      <c r="K24" t="n">
        <v>46.47</v>
      </c>
      <c r="L24" t="n">
        <v>23</v>
      </c>
      <c r="M24" t="n">
        <v>4</v>
      </c>
      <c r="N24" t="n">
        <v>29.2</v>
      </c>
      <c r="O24" t="n">
        <v>20419.76</v>
      </c>
      <c r="P24" t="n">
        <v>397.05</v>
      </c>
      <c r="Q24" t="n">
        <v>796.39</v>
      </c>
      <c r="R24" t="n">
        <v>127.65</v>
      </c>
      <c r="S24" t="n">
        <v>102.58</v>
      </c>
      <c r="T24" t="n">
        <v>8475.34</v>
      </c>
      <c r="U24" t="n">
        <v>0.8</v>
      </c>
      <c r="V24" t="n">
        <v>0.88</v>
      </c>
      <c r="W24" t="n">
        <v>12.3</v>
      </c>
      <c r="X24" t="n">
        <v>0.5</v>
      </c>
      <c r="Y24" t="n">
        <v>1</v>
      </c>
      <c r="Z24" t="n">
        <v>10</v>
      </c>
      <c r="AA24" t="n">
        <v>557.9599826252388</v>
      </c>
      <c r="AB24" t="n">
        <v>763.4254636850143</v>
      </c>
      <c r="AC24" t="n">
        <v>690.5652089052836</v>
      </c>
      <c r="AD24" t="n">
        <v>557959.9826252388</v>
      </c>
      <c r="AE24" t="n">
        <v>763425.4636850143</v>
      </c>
      <c r="AF24" t="n">
        <v>3.264056754160775e-06</v>
      </c>
      <c r="AG24" t="n">
        <v>14.736328125</v>
      </c>
      <c r="AH24" t="n">
        <v>690565.2089052836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2.2086</v>
      </c>
      <c r="E25" t="n">
        <v>45.28</v>
      </c>
      <c r="F25" t="n">
        <v>42.72</v>
      </c>
      <c r="G25" t="n">
        <v>183.07</v>
      </c>
      <c r="H25" t="n">
        <v>2.58</v>
      </c>
      <c r="I25" t="n">
        <v>14</v>
      </c>
      <c r="J25" t="n">
        <v>165.1</v>
      </c>
      <c r="K25" t="n">
        <v>46.47</v>
      </c>
      <c r="L25" t="n">
        <v>24</v>
      </c>
      <c r="M25" t="n">
        <v>1</v>
      </c>
      <c r="N25" t="n">
        <v>29.64</v>
      </c>
      <c r="O25" t="n">
        <v>20596.86</v>
      </c>
      <c r="P25" t="n">
        <v>398.06</v>
      </c>
      <c r="Q25" t="n">
        <v>796.4</v>
      </c>
      <c r="R25" t="n">
        <v>127.65</v>
      </c>
      <c r="S25" t="n">
        <v>102.58</v>
      </c>
      <c r="T25" t="n">
        <v>8479.51</v>
      </c>
      <c r="U25" t="n">
        <v>0.8</v>
      </c>
      <c r="V25" t="n">
        <v>0.88</v>
      </c>
      <c r="W25" t="n">
        <v>12.31</v>
      </c>
      <c r="X25" t="n">
        <v>0.5</v>
      </c>
      <c r="Y25" t="n">
        <v>1</v>
      </c>
      <c r="Z25" t="n">
        <v>10</v>
      </c>
      <c r="AA25" t="n">
        <v>558.6768452827051</v>
      </c>
      <c r="AB25" t="n">
        <v>764.4063067987082</v>
      </c>
      <c r="AC25" t="n">
        <v>691.4524417288285</v>
      </c>
      <c r="AD25" t="n">
        <v>558676.8452827052</v>
      </c>
      <c r="AE25" t="n">
        <v>764406.3067987082</v>
      </c>
      <c r="AF25" t="n">
        <v>3.263465707215702e-06</v>
      </c>
      <c r="AG25" t="n">
        <v>14.73958333333333</v>
      </c>
      <c r="AH25" t="n">
        <v>691452.4417288285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2.2085</v>
      </c>
      <c r="E26" t="n">
        <v>45.28</v>
      </c>
      <c r="F26" t="n">
        <v>42.72</v>
      </c>
      <c r="G26" t="n">
        <v>183.08</v>
      </c>
      <c r="H26" t="n">
        <v>2.66</v>
      </c>
      <c r="I26" t="n">
        <v>14</v>
      </c>
      <c r="J26" t="n">
        <v>166.54</v>
      </c>
      <c r="K26" t="n">
        <v>46.47</v>
      </c>
      <c r="L26" t="n">
        <v>25</v>
      </c>
      <c r="M26" t="n">
        <v>1</v>
      </c>
      <c r="N26" t="n">
        <v>30.08</v>
      </c>
      <c r="O26" t="n">
        <v>20774.56</v>
      </c>
      <c r="P26" t="n">
        <v>400.41</v>
      </c>
      <c r="Q26" t="n">
        <v>796.4</v>
      </c>
      <c r="R26" t="n">
        <v>127.71</v>
      </c>
      <c r="S26" t="n">
        <v>102.58</v>
      </c>
      <c r="T26" t="n">
        <v>8508.139999999999</v>
      </c>
      <c r="U26" t="n">
        <v>0.8</v>
      </c>
      <c r="V26" t="n">
        <v>0.88</v>
      </c>
      <c r="W26" t="n">
        <v>12.31</v>
      </c>
      <c r="X26" t="n">
        <v>0.51</v>
      </c>
      <c r="Y26" t="n">
        <v>1</v>
      </c>
      <c r="Z26" t="n">
        <v>10</v>
      </c>
      <c r="AA26" t="n">
        <v>560.1411045186431</v>
      </c>
      <c r="AB26" t="n">
        <v>766.4097708838768</v>
      </c>
      <c r="AC26" t="n">
        <v>693.264698013588</v>
      </c>
      <c r="AD26" t="n">
        <v>560141.1045186431</v>
      </c>
      <c r="AE26" t="n">
        <v>766409.7708838768</v>
      </c>
      <c r="AF26" t="n">
        <v>3.263317945479434e-06</v>
      </c>
      <c r="AG26" t="n">
        <v>14.73958333333333</v>
      </c>
      <c r="AH26" t="n">
        <v>693264.6980135881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2.2085</v>
      </c>
      <c r="E27" t="n">
        <v>45.28</v>
      </c>
      <c r="F27" t="n">
        <v>42.72</v>
      </c>
      <c r="G27" t="n">
        <v>183.08</v>
      </c>
      <c r="H27" t="n">
        <v>2.74</v>
      </c>
      <c r="I27" t="n">
        <v>14</v>
      </c>
      <c r="J27" t="n">
        <v>167.99</v>
      </c>
      <c r="K27" t="n">
        <v>46.47</v>
      </c>
      <c r="L27" t="n">
        <v>26</v>
      </c>
      <c r="M27" t="n">
        <v>0</v>
      </c>
      <c r="N27" t="n">
        <v>30.52</v>
      </c>
      <c r="O27" t="n">
        <v>20952.87</v>
      </c>
      <c r="P27" t="n">
        <v>403.44</v>
      </c>
      <c r="Q27" t="n">
        <v>796.4299999999999</v>
      </c>
      <c r="R27" t="n">
        <v>127.72</v>
      </c>
      <c r="S27" t="n">
        <v>102.58</v>
      </c>
      <c r="T27" t="n">
        <v>8513.540000000001</v>
      </c>
      <c r="U27" t="n">
        <v>0.8</v>
      </c>
      <c r="V27" t="n">
        <v>0.88</v>
      </c>
      <c r="W27" t="n">
        <v>12.31</v>
      </c>
      <c r="X27" t="n">
        <v>0.51</v>
      </c>
      <c r="Y27" t="n">
        <v>1</v>
      </c>
      <c r="Z27" t="n">
        <v>10</v>
      </c>
      <c r="AA27" t="n">
        <v>562.007658113604</v>
      </c>
      <c r="AB27" t="n">
        <v>768.963671859035</v>
      </c>
      <c r="AC27" t="n">
        <v>695.5748582640998</v>
      </c>
      <c r="AD27" t="n">
        <v>562007.6581136039</v>
      </c>
      <c r="AE27" t="n">
        <v>768963.671859035</v>
      </c>
      <c r="AF27" t="n">
        <v>3.263317945479434e-06</v>
      </c>
      <c r="AG27" t="n">
        <v>14.73958333333333</v>
      </c>
      <c r="AH27" t="n">
        <v>695574.8582640998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1.1976</v>
      </c>
      <c r="E2" t="n">
        <v>83.5</v>
      </c>
      <c r="F2" t="n">
        <v>64.18000000000001</v>
      </c>
      <c r="G2" t="n">
        <v>6.9</v>
      </c>
      <c r="H2" t="n">
        <v>0.12</v>
      </c>
      <c r="I2" t="n">
        <v>558</v>
      </c>
      <c r="J2" t="n">
        <v>150.44</v>
      </c>
      <c r="K2" t="n">
        <v>49.1</v>
      </c>
      <c r="L2" t="n">
        <v>1</v>
      </c>
      <c r="M2" t="n">
        <v>556</v>
      </c>
      <c r="N2" t="n">
        <v>25.34</v>
      </c>
      <c r="O2" t="n">
        <v>18787.76</v>
      </c>
      <c r="P2" t="n">
        <v>766.01</v>
      </c>
      <c r="Q2" t="n">
        <v>797.91</v>
      </c>
      <c r="R2" t="n">
        <v>845.74</v>
      </c>
      <c r="S2" t="n">
        <v>102.58</v>
      </c>
      <c r="T2" t="n">
        <v>364801.32</v>
      </c>
      <c r="U2" t="n">
        <v>0.12</v>
      </c>
      <c r="V2" t="n">
        <v>0.59</v>
      </c>
      <c r="W2" t="n">
        <v>13.19</v>
      </c>
      <c r="X2" t="n">
        <v>21.92</v>
      </c>
      <c r="Y2" t="n">
        <v>1</v>
      </c>
      <c r="Z2" t="n">
        <v>10</v>
      </c>
      <c r="AA2" t="n">
        <v>1581.429818414943</v>
      </c>
      <c r="AB2" t="n">
        <v>2163.782045314952</v>
      </c>
      <c r="AC2" t="n">
        <v>1957.273723797266</v>
      </c>
      <c r="AD2" t="n">
        <v>1581429.818414943</v>
      </c>
      <c r="AE2" t="n">
        <v>2163782.045314952</v>
      </c>
      <c r="AF2" t="n">
        <v>1.717034401586357e-06</v>
      </c>
      <c r="AG2" t="n">
        <v>27.18098958333333</v>
      </c>
      <c r="AH2" t="n">
        <v>1957273.723797266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1.683</v>
      </c>
      <c r="E3" t="n">
        <v>59.42</v>
      </c>
      <c r="F3" t="n">
        <v>50.48</v>
      </c>
      <c r="G3" t="n">
        <v>13.89</v>
      </c>
      <c r="H3" t="n">
        <v>0.23</v>
      </c>
      <c r="I3" t="n">
        <v>218</v>
      </c>
      <c r="J3" t="n">
        <v>151.83</v>
      </c>
      <c r="K3" t="n">
        <v>49.1</v>
      </c>
      <c r="L3" t="n">
        <v>2</v>
      </c>
      <c r="M3" t="n">
        <v>216</v>
      </c>
      <c r="N3" t="n">
        <v>25.73</v>
      </c>
      <c r="O3" t="n">
        <v>18959.54</v>
      </c>
      <c r="P3" t="n">
        <v>600.58</v>
      </c>
      <c r="Q3" t="n">
        <v>797.09</v>
      </c>
      <c r="R3" t="n">
        <v>386.68</v>
      </c>
      <c r="S3" t="n">
        <v>102.58</v>
      </c>
      <c r="T3" t="n">
        <v>136971.89</v>
      </c>
      <c r="U3" t="n">
        <v>0.27</v>
      </c>
      <c r="V3" t="n">
        <v>0.75</v>
      </c>
      <c r="W3" t="n">
        <v>12.63</v>
      </c>
      <c r="X3" t="n">
        <v>8.25</v>
      </c>
      <c r="Y3" t="n">
        <v>1</v>
      </c>
      <c r="Z3" t="n">
        <v>10</v>
      </c>
      <c r="AA3" t="n">
        <v>938.7706400150294</v>
      </c>
      <c r="AB3" t="n">
        <v>1284.467405306232</v>
      </c>
      <c r="AC3" t="n">
        <v>1161.87963890513</v>
      </c>
      <c r="AD3" t="n">
        <v>938770.6400150293</v>
      </c>
      <c r="AE3" t="n">
        <v>1284467.405306232</v>
      </c>
      <c r="AF3" t="n">
        <v>2.412966681588041e-06</v>
      </c>
      <c r="AG3" t="n">
        <v>19.34244791666667</v>
      </c>
      <c r="AH3" t="n">
        <v>1161879.63890513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1.8609</v>
      </c>
      <c r="E4" t="n">
        <v>53.74</v>
      </c>
      <c r="F4" t="n">
        <v>47.31</v>
      </c>
      <c r="G4" t="n">
        <v>20.87</v>
      </c>
      <c r="H4" t="n">
        <v>0.35</v>
      </c>
      <c r="I4" t="n">
        <v>136</v>
      </c>
      <c r="J4" t="n">
        <v>153.23</v>
      </c>
      <c r="K4" t="n">
        <v>49.1</v>
      </c>
      <c r="L4" t="n">
        <v>3</v>
      </c>
      <c r="M4" t="n">
        <v>134</v>
      </c>
      <c r="N4" t="n">
        <v>26.13</v>
      </c>
      <c r="O4" t="n">
        <v>19131.85</v>
      </c>
      <c r="P4" t="n">
        <v>560.26</v>
      </c>
      <c r="Q4" t="n">
        <v>796.76</v>
      </c>
      <c r="R4" t="n">
        <v>281.35</v>
      </c>
      <c r="S4" t="n">
        <v>102.58</v>
      </c>
      <c r="T4" t="n">
        <v>84718.06</v>
      </c>
      <c r="U4" t="n">
        <v>0.36</v>
      </c>
      <c r="V4" t="n">
        <v>0.8</v>
      </c>
      <c r="W4" t="n">
        <v>12.48</v>
      </c>
      <c r="X4" t="n">
        <v>5.08</v>
      </c>
      <c r="Y4" t="n">
        <v>1</v>
      </c>
      <c r="Z4" t="n">
        <v>10</v>
      </c>
      <c r="AA4" t="n">
        <v>807.2279447012214</v>
      </c>
      <c r="AB4" t="n">
        <v>1104.484886323736</v>
      </c>
      <c r="AC4" t="n">
        <v>999.0743989272717</v>
      </c>
      <c r="AD4" t="n">
        <v>807227.9447012214</v>
      </c>
      <c r="AE4" t="n">
        <v>1104484.886323736</v>
      </c>
      <c r="AF4" t="n">
        <v>2.668027152565173e-06</v>
      </c>
      <c r="AG4" t="n">
        <v>17.49348958333333</v>
      </c>
      <c r="AH4" t="n">
        <v>999074.3989272717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1.9561</v>
      </c>
      <c r="E5" t="n">
        <v>51.12</v>
      </c>
      <c r="F5" t="n">
        <v>45.85</v>
      </c>
      <c r="G5" t="n">
        <v>28.07</v>
      </c>
      <c r="H5" t="n">
        <v>0.46</v>
      </c>
      <c r="I5" t="n">
        <v>98</v>
      </c>
      <c r="J5" t="n">
        <v>154.63</v>
      </c>
      <c r="K5" t="n">
        <v>49.1</v>
      </c>
      <c r="L5" t="n">
        <v>4</v>
      </c>
      <c r="M5" t="n">
        <v>96</v>
      </c>
      <c r="N5" t="n">
        <v>26.53</v>
      </c>
      <c r="O5" t="n">
        <v>19304.72</v>
      </c>
      <c r="P5" t="n">
        <v>540.24</v>
      </c>
      <c r="Q5" t="n">
        <v>796.5</v>
      </c>
      <c r="R5" t="n">
        <v>232.66</v>
      </c>
      <c r="S5" t="n">
        <v>102.58</v>
      </c>
      <c r="T5" t="n">
        <v>60563.45</v>
      </c>
      <c r="U5" t="n">
        <v>0.44</v>
      </c>
      <c r="V5" t="n">
        <v>0.82</v>
      </c>
      <c r="W5" t="n">
        <v>12.43</v>
      </c>
      <c r="X5" t="n">
        <v>3.63</v>
      </c>
      <c r="Y5" t="n">
        <v>1</v>
      </c>
      <c r="Z5" t="n">
        <v>10</v>
      </c>
      <c r="AA5" t="n">
        <v>751.814764727539</v>
      </c>
      <c r="AB5" t="n">
        <v>1028.666128826779</v>
      </c>
      <c r="AC5" t="n">
        <v>930.4916772335295</v>
      </c>
      <c r="AD5" t="n">
        <v>751814.764727539</v>
      </c>
      <c r="AE5" t="n">
        <v>1028666.128826779</v>
      </c>
      <c r="AF5" t="n">
        <v>2.804518197180254e-06</v>
      </c>
      <c r="AG5" t="n">
        <v>16.640625</v>
      </c>
      <c r="AH5" t="n">
        <v>930491.6772335295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2.0128</v>
      </c>
      <c r="E6" t="n">
        <v>49.68</v>
      </c>
      <c r="F6" t="n">
        <v>45.05</v>
      </c>
      <c r="G6" t="n">
        <v>35.11</v>
      </c>
      <c r="H6" t="n">
        <v>0.57</v>
      </c>
      <c r="I6" t="n">
        <v>77</v>
      </c>
      <c r="J6" t="n">
        <v>156.03</v>
      </c>
      <c r="K6" t="n">
        <v>49.1</v>
      </c>
      <c r="L6" t="n">
        <v>5</v>
      </c>
      <c r="M6" t="n">
        <v>75</v>
      </c>
      <c r="N6" t="n">
        <v>26.94</v>
      </c>
      <c r="O6" t="n">
        <v>19478.15</v>
      </c>
      <c r="P6" t="n">
        <v>528.11</v>
      </c>
      <c r="Q6" t="n">
        <v>796.58</v>
      </c>
      <c r="R6" t="n">
        <v>205.96</v>
      </c>
      <c r="S6" t="n">
        <v>102.58</v>
      </c>
      <c r="T6" t="n">
        <v>47317.59</v>
      </c>
      <c r="U6" t="n">
        <v>0.5</v>
      </c>
      <c r="V6" t="n">
        <v>0.84</v>
      </c>
      <c r="W6" t="n">
        <v>12.4</v>
      </c>
      <c r="X6" t="n">
        <v>2.83</v>
      </c>
      <c r="Y6" t="n">
        <v>1</v>
      </c>
      <c r="Z6" t="n">
        <v>10</v>
      </c>
      <c r="AA6" t="n">
        <v>717.6365004046685</v>
      </c>
      <c r="AB6" t="n">
        <v>981.9019197416234</v>
      </c>
      <c r="AC6" t="n">
        <v>888.1905786294818</v>
      </c>
      <c r="AD6" t="n">
        <v>717636.5004046685</v>
      </c>
      <c r="AE6" t="n">
        <v>981901.9197416233</v>
      </c>
      <c r="AF6" t="n">
        <v>2.885810657576001e-06</v>
      </c>
      <c r="AG6" t="n">
        <v>16.171875</v>
      </c>
      <c r="AH6" t="n">
        <v>888190.5786294818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2.0477</v>
      </c>
      <c r="E7" t="n">
        <v>48.83</v>
      </c>
      <c r="F7" t="n">
        <v>44.6</v>
      </c>
      <c r="G7" t="n">
        <v>41.81</v>
      </c>
      <c r="H7" t="n">
        <v>0.67</v>
      </c>
      <c r="I7" t="n">
        <v>64</v>
      </c>
      <c r="J7" t="n">
        <v>157.44</v>
      </c>
      <c r="K7" t="n">
        <v>49.1</v>
      </c>
      <c r="L7" t="n">
        <v>6</v>
      </c>
      <c r="M7" t="n">
        <v>62</v>
      </c>
      <c r="N7" t="n">
        <v>27.35</v>
      </c>
      <c r="O7" t="n">
        <v>19652.13</v>
      </c>
      <c r="P7" t="n">
        <v>520.55</v>
      </c>
      <c r="Q7" t="n">
        <v>796.59</v>
      </c>
      <c r="R7" t="n">
        <v>191.11</v>
      </c>
      <c r="S7" t="n">
        <v>102.58</v>
      </c>
      <c r="T7" t="n">
        <v>39955.12</v>
      </c>
      <c r="U7" t="n">
        <v>0.54</v>
      </c>
      <c r="V7" t="n">
        <v>0.84</v>
      </c>
      <c r="W7" t="n">
        <v>12.37</v>
      </c>
      <c r="X7" t="n">
        <v>2.38</v>
      </c>
      <c r="Y7" t="n">
        <v>1</v>
      </c>
      <c r="Z7" t="n">
        <v>10</v>
      </c>
      <c r="AA7" t="n">
        <v>702.3597112236812</v>
      </c>
      <c r="AB7" t="n">
        <v>960.9995428198239</v>
      </c>
      <c r="AC7" t="n">
        <v>869.2830952244286</v>
      </c>
      <c r="AD7" t="n">
        <v>702359.7112236812</v>
      </c>
      <c r="AE7" t="n">
        <v>960999.5428198238</v>
      </c>
      <c r="AF7" t="n">
        <v>2.935847815738462e-06</v>
      </c>
      <c r="AG7" t="n">
        <v>15.89518229166667</v>
      </c>
      <c r="AH7" t="n">
        <v>869283.0952244286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2.0783</v>
      </c>
      <c r="E8" t="n">
        <v>48.12</v>
      </c>
      <c r="F8" t="n">
        <v>44.19</v>
      </c>
      <c r="G8" t="n">
        <v>49.1</v>
      </c>
      <c r="H8" t="n">
        <v>0.78</v>
      </c>
      <c r="I8" t="n">
        <v>54</v>
      </c>
      <c r="J8" t="n">
        <v>158.86</v>
      </c>
      <c r="K8" t="n">
        <v>49.1</v>
      </c>
      <c r="L8" t="n">
        <v>7</v>
      </c>
      <c r="M8" t="n">
        <v>52</v>
      </c>
      <c r="N8" t="n">
        <v>27.77</v>
      </c>
      <c r="O8" t="n">
        <v>19826.68</v>
      </c>
      <c r="P8" t="n">
        <v>512.28</v>
      </c>
      <c r="Q8" t="n">
        <v>796.48</v>
      </c>
      <c r="R8" t="n">
        <v>176.91</v>
      </c>
      <c r="S8" t="n">
        <v>102.58</v>
      </c>
      <c r="T8" t="n">
        <v>32906</v>
      </c>
      <c r="U8" t="n">
        <v>0.58</v>
      </c>
      <c r="V8" t="n">
        <v>0.85</v>
      </c>
      <c r="W8" t="n">
        <v>12.37</v>
      </c>
      <c r="X8" t="n">
        <v>1.97</v>
      </c>
      <c r="Y8" t="n">
        <v>1</v>
      </c>
      <c r="Z8" t="n">
        <v>10</v>
      </c>
      <c r="AA8" t="n">
        <v>680.220380597524</v>
      </c>
      <c r="AB8" t="n">
        <v>930.7075339387816</v>
      </c>
      <c r="AC8" t="n">
        <v>841.8821131558916</v>
      </c>
      <c r="AD8" t="n">
        <v>680220.380597524</v>
      </c>
      <c r="AE8" t="n">
        <v>930707.5339387816</v>
      </c>
      <c r="AF8" t="n">
        <v>2.979719937221881e-06</v>
      </c>
      <c r="AG8" t="n">
        <v>15.6640625</v>
      </c>
      <c r="AH8" t="n">
        <v>841882.1131558917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2.0974</v>
      </c>
      <c r="E9" t="n">
        <v>47.68</v>
      </c>
      <c r="F9" t="n">
        <v>43.96</v>
      </c>
      <c r="G9" t="n">
        <v>56.13</v>
      </c>
      <c r="H9" t="n">
        <v>0.88</v>
      </c>
      <c r="I9" t="n">
        <v>47</v>
      </c>
      <c r="J9" t="n">
        <v>160.28</v>
      </c>
      <c r="K9" t="n">
        <v>49.1</v>
      </c>
      <c r="L9" t="n">
        <v>8</v>
      </c>
      <c r="M9" t="n">
        <v>45</v>
      </c>
      <c r="N9" t="n">
        <v>28.19</v>
      </c>
      <c r="O9" t="n">
        <v>20001.93</v>
      </c>
      <c r="P9" t="n">
        <v>506.99</v>
      </c>
      <c r="Q9" t="n">
        <v>796.4299999999999</v>
      </c>
      <c r="R9" t="n">
        <v>169.6</v>
      </c>
      <c r="S9" t="n">
        <v>102.58</v>
      </c>
      <c r="T9" t="n">
        <v>29285.8</v>
      </c>
      <c r="U9" t="n">
        <v>0.6</v>
      </c>
      <c r="V9" t="n">
        <v>0.86</v>
      </c>
      <c r="W9" t="n">
        <v>12.35</v>
      </c>
      <c r="X9" t="n">
        <v>1.75</v>
      </c>
      <c r="Y9" t="n">
        <v>1</v>
      </c>
      <c r="Z9" t="n">
        <v>10</v>
      </c>
      <c r="AA9" t="n">
        <v>671.7176012333846</v>
      </c>
      <c r="AB9" t="n">
        <v>919.0736560966146</v>
      </c>
      <c r="AC9" t="n">
        <v>831.358556286731</v>
      </c>
      <c r="AD9" t="n">
        <v>671717.6012333846</v>
      </c>
      <c r="AE9" t="n">
        <v>919073.6560966147</v>
      </c>
      <c r="AF9" t="n">
        <v>3.007104169912512e-06</v>
      </c>
      <c r="AG9" t="n">
        <v>15.52083333333333</v>
      </c>
      <c r="AH9" t="n">
        <v>831358.5562867309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2.1159</v>
      </c>
      <c r="E10" t="n">
        <v>47.26</v>
      </c>
      <c r="F10" t="n">
        <v>43.73</v>
      </c>
      <c r="G10" t="n">
        <v>64</v>
      </c>
      <c r="H10" t="n">
        <v>0.99</v>
      </c>
      <c r="I10" t="n">
        <v>41</v>
      </c>
      <c r="J10" t="n">
        <v>161.71</v>
      </c>
      <c r="K10" t="n">
        <v>49.1</v>
      </c>
      <c r="L10" t="n">
        <v>9</v>
      </c>
      <c r="M10" t="n">
        <v>39</v>
      </c>
      <c r="N10" t="n">
        <v>28.61</v>
      </c>
      <c r="O10" t="n">
        <v>20177.64</v>
      </c>
      <c r="P10" t="n">
        <v>501.48</v>
      </c>
      <c r="Q10" t="n">
        <v>796.4400000000001</v>
      </c>
      <c r="R10" t="n">
        <v>162.26</v>
      </c>
      <c r="S10" t="n">
        <v>102.58</v>
      </c>
      <c r="T10" t="n">
        <v>25645.46</v>
      </c>
      <c r="U10" t="n">
        <v>0.63</v>
      </c>
      <c r="V10" t="n">
        <v>0.86</v>
      </c>
      <c r="W10" t="n">
        <v>12.33</v>
      </c>
      <c r="X10" t="n">
        <v>1.52</v>
      </c>
      <c r="Y10" t="n">
        <v>1</v>
      </c>
      <c r="Z10" t="n">
        <v>10</v>
      </c>
      <c r="AA10" t="n">
        <v>663.1866607715122</v>
      </c>
      <c r="AB10" t="n">
        <v>907.4012469981498</v>
      </c>
      <c r="AC10" t="n">
        <v>820.8001455302946</v>
      </c>
      <c r="AD10" t="n">
        <v>663186.6607715122</v>
      </c>
      <c r="AE10" t="n">
        <v>907401.2469981498</v>
      </c>
      <c r="AF10" t="n">
        <v>3.033628164926997e-06</v>
      </c>
      <c r="AG10" t="n">
        <v>15.38411458333333</v>
      </c>
      <c r="AH10" t="n">
        <v>820800.1455302946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2.1293</v>
      </c>
      <c r="E11" t="n">
        <v>46.96</v>
      </c>
      <c r="F11" t="n">
        <v>43.56</v>
      </c>
      <c r="G11" t="n">
        <v>70.63</v>
      </c>
      <c r="H11" t="n">
        <v>1.09</v>
      </c>
      <c r="I11" t="n">
        <v>37</v>
      </c>
      <c r="J11" t="n">
        <v>163.13</v>
      </c>
      <c r="K11" t="n">
        <v>49.1</v>
      </c>
      <c r="L11" t="n">
        <v>10</v>
      </c>
      <c r="M11" t="n">
        <v>35</v>
      </c>
      <c r="N11" t="n">
        <v>29.04</v>
      </c>
      <c r="O11" t="n">
        <v>20353.94</v>
      </c>
      <c r="P11" t="n">
        <v>496.9</v>
      </c>
      <c r="Q11" t="n">
        <v>796.4400000000001</v>
      </c>
      <c r="R11" t="n">
        <v>156.08</v>
      </c>
      <c r="S11" t="n">
        <v>102.58</v>
      </c>
      <c r="T11" t="n">
        <v>22577.85</v>
      </c>
      <c r="U11" t="n">
        <v>0.66</v>
      </c>
      <c r="V11" t="n">
        <v>0.86</v>
      </c>
      <c r="W11" t="n">
        <v>12.33</v>
      </c>
      <c r="X11" t="n">
        <v>1.34</v>
      </c>
      <c r="Y11" t="n">
        <v>1</v>
      </c>
      <c r="Z11" t="n">
        <v>10</v>
      </c>
      <c r="AA11" t="n">
        <v>656.8348229277307</v>
      </c>
      <c r="AB11" t="n">
        <v>898.7103822369795</v>
      </c>
      <c r="AC11" t="n">
        <v>812.9387247042251</v>
      </c>
      <c r="AD11" t="n">
        <v>656834.8229277306</v>
      </c>
      <c r="AE11" t="n">
        <v>898710.3822369796</v>
      </c>
      <c r="AF11" t="n">
        <v>3.052840139694246e-06</v>
      </c>
      <c r="AG11" t="n">
        <v>15.28645833333333</v>
      </c>
      <c r="AH11" t="n">
        <v>812938.7247042251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2.1419</v>
      </c>
      <c r="E12" t="n">
        <v>46.69</v>
      </c>
      <c r="F12" t="n">
        <v>43.4</v>
      </c>
      <c r="G12" t="n">
        <v>78.91</v>
      </c>
      <c r="H12" t="n">
        <v>1.18</v>
      </c>
      <c r="I12" t="n">
        <v>33</v>
      </c>
      <c r="J12" t="n">
        <v>164.57</v>
      </c>
      <c r="K12" t="n">
        <v>49.1</v>
      </c>
      <c r="L12" t="n">
        <v>11</v>
      </c>
      <c r="M12" t="n">
        <v>31</v>
      </c>
      <c r="N12" t="n">
        <v>29.47</v>
      </c>
      <c r="O12" t="n">
        <v>20530.82</v>
      </c>
      <c r="P12" t="n">
        <v>491.27</v>
      </c>
      <c r="Q12" t="n">
        <v>796.51</v>
      </c>
      <c r="R12" t="n">
        <v>150.92</v>
      </c>
      <c r="S12" t="n">
        <v>102.58</v>
      </c>
      <c r="T12" t="n">
        <v>20017.21</v>
      </c>
      <c r="U12" t="n">
        <v>0.68</v>
      </c>
      <c r="V12" t="n">
        <v>0.87</v>
      </c>
      <c r="W12" t="n">
        <v>12.33</v>
      </c>
      <c r="X12" t="n">
        <v>1.19</v>
      </c>
      <c r="Y12" t="n">
        <v>1</v>
      </c>
      <c r="Z12" t="n">
        <v>10</v>
      </c>
      <c r="AA12" t="n">
        <v>650.0936193654524</v>
      </c>
      <c r="AB12" t="n">
        <v>889.4867701221586</v>
      </c>
      <c r="AC12" t="n">
        <v>804.5954011842217</v>
      </c>
      <c r="AD12" t="n">
        <v>650093.6193654523</v>
      </c>
      <c r="AE12" t="n">
        <v>889486.7701221587</v>
      </c>
      <c r="AF12" t="n">
        <v>3.070905130893301e-06</v>
      </c>
      <c r="AG12" t="n">
        <v>15.19856770833333</v>
      </c>
      <c r="AH12" t="n">
        <v>804595.4011842217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2.1485</v>
      </c>
      <c r="E13" t="n">
        <v>46.54</v>
      </c>
      <c r="F13" t="n">
        <v>43.32</v>
      </c>
      <c r="G13" t="n">
        <v>83.84999999999999</v>
      </c>
      <c r="H13" t="n">
        <v>1.28</v>
      </c>
      <c r="I13" t="n">
        <v>31</v>
      </c>
      <c r="J13" t="n">
        <v>166.01</v>
      </c>
      <c r="K13" t="n">
        <v>49.1</v>
      </c>
      <c r="L13" t="n">
        <v>12</v>
      </c>
      <c r="M13" t="n">
        <v>29</v>
      </c>
      <c r="N13" t="n">
        <v>29.91</v>
      </c>
      <c r="O13" t="n">
        <v>20708.3</v>
      </c>
      <c r="P13" t="n">
        <v>488.18</v>
      </c>
      <c r="Q13" t="n">
        <v>796.4</v>
      </c>
      <c r="R13" t="n">
        <v>148.4</v>
      </c>
      <c r="S13" t="n">
        <v>102.58</v>
      </c>
      <c r="T13" t="n">
        <v>18765.13</v>
      </c>
      <c r="U13" t="n">
        <v>0.6899999999999999</v>
      </c>
      <c r="V13" t="n">
        <v>0.87</v>
      </c>
      <c r="W13" t="n">
        <v>12.32</v>
      </c>
      <c r="X13" t="n">
        <v>1.11</v>
      </c>
      <c r="Y13" t="n">
        <v>1</v>
      </c>
      <c r="Z13" t="n">
        <v>10</v>
      </c>
      <c r="AA13" t="n">
        <v>638.3287842008086</v>
      </c>
      <c r="AB13" t="n">
        <v>873.3896036219968</v>
      </c>
      <c r="AC13" t="n">
        <v>790.0345256623204</v>
      </c>
      <c r="AD13" t="n">
        <v>638328.7842008086</v>
      </c>
      <c r="AE13" t="n">
        <v>873389.6036219968</v>
      </c>
      <c r="AF13" t="n">
        <v>3.080367745330901e-06</v>
      </c>
      <c r="AG13" t="n">
        <v>15.14973958333333</v>
      </c>
      <c r="AH13" t="n">
        <v>790034.5256623204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2.1578</v>
      </c>
      <c r="E14" t="n">
        <v>46.34</v>
      </c>
      <c r="F14" t="n">
        <v>43.21</v>
      </c>
      <c r="G14" t="n">
        <v>92.59</v>
      </c>
      <c r="H14" t="n">
        <v>1.38</v>
      </c>
      <c r="I14" t="n">
        <v>28</v>
      </c>
      <c r="J14" t="n">
        <v>167.45</v>
      </c>
      <c r="K14" t="n">
        <v>49.1</v>
      </c>
      <c r="L14" t="n">
        <v>13</v>
      </c>
      <c r="M14" t="n">
        <v>26</v>
      </c>
      <c r="N14" t="n">
        <v>30.36</v>
      </c>
      <c r="O14" t="n">
        <v>20886.38</v>
      </c>
      <c r="P14" t="n">
        <v>484.36</v>
      </c>
      <c r="Q14" t="n">
        <v>796.35</v>
      </c>
      <c r="R14" t="n">
        <v>144.82</v>
      </c>
      <c r="S14" t="n">
        <v>102.58</v>
      </c>
      <c r="T14" t="n">
        <v>16990.55</v>
      </c>
      <c r="U14" t="n">
        <v>0.71</v>
      </c>
      <c r="V14" t="n">
        <v>0.87</v>
      </c>
      <c r="W14" t="n">
        <v>12.31</v>
      </c>
      <c r="X14" t="n">
        <v>1</v>
      </c>
      <c r="Y14" t="n">
        <v>1</v>
      </c>
      <c r="Z14" t="n">
        <v>10</v>
      </c>
      <c r="AA14" t="n">
        <v>633.6707425611133</v>
      </c>
      <c r="AB14" t="n">
        <v>867.0162655522721</v>
      </c>
      <c r="AC14" t="n">
        <v>784.2694500329338</v>
      </c>
      <c r="AD14" t="n">
        <v>633670.7425611133</v>
      </c>
      <c r="AE14" t="n">
        <v>867016.2655522721</v>
      </c>
      <c r="AF14" t="n">
        <v>3.093701429311156e-06</v>
      </c>
      <c r="AG14" t="n">
        <v>15.08463541666667</v>
      </c>
      <c r="AH14" t="n">
        <v>784269.4500329338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2.1638</v>
      </c>
      <c r="E15" t="n">
        <v>46.22</v>
      </c>
      <c r="F15" t="n">
        <v>43.14</v>
      </c>
      <c r="G15" t="n">
        <v>99.56</v>
      </c>
      <c r="H15" t="n">
        <v>1.47</v>
      </c>
      <c r="I15" t="n">
        <v>26</v>
      </c>
      <c r="J15" t="n">
        <v>168.9</v>
      </c>
      <c r="K15" t="n">
        <v>49.1</v>
      </c>
      <c r="L15" t="n">
        <v>14</v>
      </c>
      <c r="M15" t="n">
        <v>24</v>
      </c>
      <c r="N15" t="n">
        <v>30.81</v>
      </c>
      <c r="O15" t="n">
        <v>21065.06</v>
      </c>
      <c r="P15" t="n">
        <v>480.71</v>
      </c>
      <c r="Q15" t="n">
        <v>796.38</v>
      </c>
      <c r="R15" t="n">
        <v>142.32</v>
      </c>
      <c r="S15" t="n">
        <v>102.58</v>
      </c>
      <c r="T15" t="n">
        <v>15753.02</v>
      </c>
      <c r="U15" t="n">
        <v>0.72</v>
      </c>
      <c r="V15" t="n">
        <v>0.87</v>
      </c>
      <c r="W15" t="n">
        <v>12.31</v>
      </c>
      <c r="X15" t="n">
        <v>0.93</v>
      </c>
      <c r="Y15" t="n">
        <v>1</v>
      </c>
      <c r="Z15" t="n">
        <v>10</v>
      </c>
      <c r="AA15" t="n">
        <v>629.944405749632</v>
      </c>
      <c r="AB15" t="n">
        <v>861.9177271324254</v>
      </c>
      <c r="AC15" t="n">
        <v>779.6575089640337</v>
      </c>
      <c r="AD15" t="n">
        <v>629944.4057496319</v>
      </c>
      <c r="AE15" t="n">
        <v>861917.7271324254</v>
      </c>
      <c r="AF15" t="n">
        <v>3.102303806072611e-06</v>
      </c>
      <c r="AG15" t="n">
        <v>15.04557291666667</v>
      </c>
      <c r="AH15" t="n">
        <v>779657.5089640337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2.1699</v>
      </c>
      <c r="E16" t="n">
        <v>46.08</v>
      </c>
      <c r="F16" t="n">
        <v>43.07</v>
      </c>
      <c r="G16" t="n">
        <v>107.69</v>
      </c>
      <c r="H16" t="n">
        <v>1.56</v>
      </c>
      <c r="I16" t="n">
        <v>24</v>
      </c>
      <c r="J16" t="n">
        <v>170.35</v>
      </c>
      <c r="K16" t="n">
        <v>49.1</v>
      </c>
      <c r="L16" t="n">
        <v>15</v>
      </c>
      <c r="M16" t="n">
        <v>22</v>
      </c>
      <c r="N16" t="n">
        <v>31.26</v>
      </c>
      <c r="O16" t="n">
        <v>21244.37</v>
      </c>
      <c r="P16" t="n">
        <v>476.92</v>
      </c>
      <c r="Q16" t="n">
        <v>796.42</v>
      </c>
      <c r="R16" t="n">
        <v>140.1</v>
      </c>
      <c r="S16" t="n">
        <v>102.58</v>
      </c>
      <c r="T16" t="n">
        <v>14650</v>
      </c>
      <c r="U16" t="n">
        <v>0.73</v>
      </c>
      <c r="V16" t="n">
        <v>0.87</v>
      </c>
      <c r="W16" t="n">
        <v>12.31</v>
      </c>
      <c r="X16" t="n">
        <v>0.86</v>
      </c>
      <c r="Y16" t="n">
        <v>1</v>
      </c>
      <c r="Z16" t="n">
        <v>10</v>
      </c>
      <c r="AA16" t="n">
        <v>625.9604371223028</v>
      </c>
      <c r="AB16" t="n">
        <v>856.4666854962223</v>
      </c>
      <c r="AC16" t="n">
        <v>774.7267070910049</v>
      </c>
      <c r="AD16" t="n">
        <v>625960.4371223028</v>
      </c>
      <c r="AE16" t="n">
        <v>856466.6854962223</v>
      </c>
      <c r="AF16" t="n">
        <v>3.11104955578009e-06</v>
      </c>
      <c r="AG16" t="n">
        <v>15</v>
      </c>
      <c r="AH16" t="n">
        <v>774726.7070910048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2.1734</v>
      </c>
      <c r="E17" t="n">
        <v>46.01</v>
      </c>
      <c r="F17" t="n">
        <v>43.03</v>
      </c>
      <c r="G17" t="n">
        <v>112.26</v>
      </c>
      <c r="H17" t="n">
        <v>1.65</v>
      </c>
      <c r="I17" t="n">
        <v>23</v>
      </c>
      <c r="J17" t="n">
        <v>171.81</v>
      </c>
      <c r="K17" t="n">
        <v>49.1</v>
      </c>
      <c r="L17" t="n">
        <v>16</v>
      </c>
      <c r="M17" t="n">
        <v>21</v>
      </c>
      <c r="N17" t="n">
        <v>31.72</v>
      </c>
      <c r="O17" t="n">
        <v>21424.29</v>
      </c>
      <c r="P17" t="n">
        <v>474.13</v>
      </c>
      <c r="Q17" t="n">
        <v>796.39</v>
      </c>
      <c r="R17" t="n">
        <v>138.72</v>
      </c>
      <c r="S17" t="n">
        <v>102.58</v>
      </c>
      <c r="T17" t="n">
        <v>13965.3</v>
      </c>
      <c r="U17" t="n">
        <v>0.74</v>
      </c>
      <c r="V17" t="n">
        <v>0.87</v>
      </c>
      <c r="W17" t="n">
        <v>12.3</v>
      </c>
      <c r="X17" t="n">
        <v>0.82</v>
      </c>
      <c r="Y17" t="n">
        <v>1</v>
      </c>
      <c r="Z17" t="n">
        <v>10</v>
      </c>
      <c r="AA17" t="n">
        <v>623.3973706016328</v>
      </c>
      <c r="AB17" t="n">
        <v>852.9597848081273</v>
      </c>
      <c r="AC17" t="n">
        <v>771.5545000826154</v>
      </c>
      <c r="AD17" t="n">
        <v>623397.3706016329</v>
      </c>
      <c r="AE17" t="n">
        <v>852959.7848081273</v>
      </c>
      <c r="AF17" t="n">
        <v>3.116067608890938e-06</v>
      </c>
      <c r="AG17" t="n">
        <v>14.97721354166667</v>
      </c>
      <c r="AH17" t="n">
        <v>771554.5000826154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2.1796</v>
      </c>
      <c r="E18" t="n">
        <v>45.88</v>
      </c>
      <c r="F18" t="n">
        <v>42.96</v>
      </c>
      <c r="G18" t="n">
        <v>122.75</v>
      </c>
      <c r="H18" t="n">
        <v>1.74</v>
      </c>
      <c r="I18" t="n">
        <v>21</v>
      </c>
      <c r="J18" t="n">
        <v>173.28</v>
      </c>
      <c r="K18" t="n">
        <v>49.1</v>
      </c>
      <c r="L18" t="n">
        <v>17</v>
      </c>
      <c r="M18" t="n">
        <v>19</v>
      </c>
      <c r="N18" t="n">
        <v>32.18</v>
      </c>
      <c r="O18" t="n">
        <v>21604.83</v>
      </c>
      <c r="P18" t="n">
        <v>470.38</v>
      </c>
      <c r="Q18" t="n">
        <v>796.38</v>
      </c>
      <c r="R18" t="n">
        <v>136.32</v>
      </c>
      <c r="S18" t="n">
        <v>102.58</v>
      </c>
      <c r="T18" t="n">
        <v>12778.25</v>
      </c>
      <c r="U18" t="n">
        <v>0.75</v>
      </c>
      <c r="V18" t="n">
        <v>0.88</v>
      </c>
      <c r="W18" t="n">
        <v>12.31</v>
      </c>
      <c r="X18" t="n">
        <v>0.75</v>
      </c>
      <c r="Y18" t="n">
        <v>1</v>
      </c>
      <c r="Z18" t="n">
        <v>10</v>
      </c>
      <c r="AA18" t="n">
        <v>619.62411892098</v>
      </c>
      <c r="AB18" t="n">
        <v>847.7970553945423</v>
      </c>
      <c r="AC18" t="n">
        <v>766.8844943183268</v>
      </c>
      <c r="AD18" t="n">
        <v>619624.11892098</v>
      </c>
      <c r="AE18" t="n">
        <v>847797.0553945423</v>
      </c>
      <c r="AF18" t="n">
        <v>3.124956731544441e-06</v>
      </c>
      <c r="AG18" t="n">
        <v>14.93489583333333</v>
      </c>
      <c r="AH18" t="n">
        <v>766884.4943183268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2.1828</v>
      </c>
      <c r="E19" t="n">
        <v>45.81</v>
      </c>
      <c r="F19" t="n">
        <v>42.93</v>
      </c>
      <c r="G19" t="n">
        <v>128.78</v>
      </c>
      <c r="H19" t="n">
        <v>1.83</v>
      </c>
      <c r="I19" t="n">
        <v>20</v>
      </c>
      <c r="J19" t="n">
        <v>174.75</v>
      </c>
      <c r="K19" t="n">
        <v>49.1</v>
      </c>
      <c r="L19" t="n">
        <v>18</v>
      </c>
      <c r="M19" t="n">
        <v>18</v>
      </c>
      <c r="N19" t="n">
        <v>32.65</v>
      </c>
      <c r="O19" t="n">
        <v>21786.02</v>
      </c>
      <c r="P19" t="n">
        <v>466.9</v>
      </c>
      <c r="Q19" t="n">
        <v>796.34</v>
      </c>
      <c r="R19" t="n">
        <v>135.22</v>
      </c>
      <c r="S19" t="n">
        <v>102.58</v>
      </c>
      <c r="T19" t="n">
        <v>12232.13</v>
      </c>
      <c r="U19" t="n">
        <v>0.76</v>
      </c>
      <c r="V19" t="n">
        <v>0.88</v>
      </c>
      <c r="W19" t="n">
        <v>12.3</v>
      </c>
      <c r="X19" t="n">
        <v>0.71</v>
      </c>
      <c r="Y19" t="n">
        <v>1</v>
      </c>
      <c r="Z19" t="n">
        <v>10</v>
      </c>
      <c r="AA19" t="n">
        <v>616.7410377757208</v>
      </c>
      <c r="AB19" t="n">
        <v>843.8522965790354</v>
      </c>
      <c r="AC19" t="n">
        <v>763.3162177476681</v>
      </c>
      <c r="AD19" t="n">
        <v>616741.0377757208</v>
      </c>
      <c r="AE19" t="n">
        <v>843852.2965790353</v>
      </c>
      <c r="AF19" t="n">
        <v>3.129544665817217e-06</v>
      </c>
      <c r="AG19" t="n">
        <v>14.912109375</v>
      </c>
      <c r="AH19" t="n">
        <v>763316.2177476682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2.1862</v>
      </c>
      <c r="E20" t="n">
        <v>45.74</v>
      </c>
      <c r="F20" t="n">
        <v>42.89</v>
      </c>
      <c r="G20" t="n">
        <v>135.43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17</v>
      </c>
      <c r="N20" t="n">
        <v>33.13</v>
      </c>
      <c r="O20" t="n">
        <v>21967.84</v>
      </c>
      <c r="P20" t="n">
        <v>463.23</v>
      </c>
      <c r="Q20" t="n">
        <v>796.47</v>
      </c>
      <c r="R20" t="n">
        <v>133.86</v>
      </c>
      <c r="S20" t="n">
        <v>102.58</v>
      </c>
      <c r="T20" t="n">
        <v>11556.3</v>
      </c>
      <c r="U20" t="n">
        <v>0.77</v>
      </c>
      <c r="V20" t="n">
        <v>0.88</v>
      </c>
      <c r="W20" t="n">
        <v>12.3</v>
      </c>
      <c r="X20" t="n">
        <v>0.67</v>
      </c>
      <c r="Y20" t="n">
        <v>1</v>
      </c>
      <c r="Z20" t="n">
        <v>10</v>
      </c>
      <c r="AA20" t="n">
        <v>613.6794022190923</v>
      </c>
      <c r="AB20" t="n">
        <v>839.6632317406284</v>
      </c>
      <c r="AC20" t="n">
        <v>759.5269513780493</v>
      </c>
      <c r="AD20" t="n">
        <v>613679.4022190922</v>
      </c>
      <c r="AE20" t="n">
        <v>839663.2317406284</v>
      </c>
      <c r="AF20" t="n">
        <v>3.134419345982041e-06</v>
      </c>
      <c r="AG20" t="n">
        <v>14.88932291666667</v>
      </c>
      <c r="AH20" t="n">
        <v>759526.9513780492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2.1892</v>
      </c>
      <c r="E21" t="n">
        <v>45.68</v>
      </c>
      <c r="F21" t="n">
        <v>42.85</v>
      </c>
      <c r="G21" t="n">
        <v>142.84</v>
      </c>
      <c r="H21" t="n">
        <v>2</v>
      </c>
      <c r="I21" t="n">
        <v>18</v>
      </c>
      <c r="J21" t="n">
        <v>177.7</v>
      </c>
      <c r="K21" t="n">
        <v>49.1</v>
      </c>
      <c r="L21" t="n">
        <v>20</v>
      </c>
      <c r="M21" t="n">
        <v>16</v>
      </c>
      <c r="N21" t="n">
        <v>33.61</v>
      </c>
      <c r="O21" t="n">
        <v>22150.3</v>
      </c>
      <c r="P21" t="n">
        <v>461.17</v>
      </c>
      <c r="Q21" t="n">
        <v>796.34</v>
      </c>
      <c r="R21" t="n">
        <v>132.71</v>
      </c>
      <c r="S21" t="n">
        <v>102.58</v>
      </c>
      <c r="T21" t="n">
        <v>10986.74</v>
      </c>
      <c r="U21" t="n">
        <v>0.77</v>
      </c>
      <c r="V21" t="n">
        <v>0.88</v>
      </c>
      <c r="W21" t="n">
        <v>12.3</v>
      </c>
      <c r="X21" t="n">
        <v>0.64</v>
      </c>
      <c r="Y21" t="n">
        <v>1</v>
      </c>
      <c r="Z21" t="n">
        <v>10</v>
      </c>
      <c r="AA21" t="n">
        <v>611.7037773390138</v>
      </c>
      <c r="AB21" t="n">
        <v>836.9600946212867</v>
      </c>
      <c r="AC21" t="n">
        <v>757.0817978715006</v>
      </c>
      <c r="AD21" t="n">
        <v>611703.7773390138</v>
      </c>
      <c r="AE21" t="n">
        <v>836960.0946212866</v>
      </c>
      <c r="AF21" t="n">
        <v>3.138720534362769e-06</v>
      </c>
      <c r="AG21" t="n">
        <v>14.86979166666667</v>
      </c>
      <c r="AH21" t="n">
        <v>757081.7978715006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2.1928</v>
      </c>
      <c r="E22" t="n">
        <v>45.6</v>
      </c>
      <c r="F22" t="n">
        <v>42.81</v>
      </c>
      <c r="G22" t="n">
        <v>151.08</v>
      </c>
      <c r="H22" t="n">
        <v>2.08</v>
      </c>
      <c r="I22" t="n">
        <v>17</v>
      </c>
      <c r="J22" t="n">
        <v>179.18</v>
      </c>
      <c r="K22" t="n">
        <v>49.1</v>
      </c>
      <c r="L22" t="n">
        <v>21</v>
      </c>
      <c r="M22" t="n">
        <v>15</v>
      </c>
      <c r="N22" t="n">
        <v>34.09</v>
      </c>
      <c r="O22" t="n">
        <v>22333.43</v>
      </c>
      <c r="P22" t="n">
        <v>457.07</v>
      </c>
      <c r="Q22" t="n">
        <v>796.37</v>
      </c>
      <c r="R22" t="n">
        <v>131.32</v>
      </c>
      <c r="S22" t="n">
        <v>102.58</v>
      </c>
      <c r="T22" t="n">
        <v>10297.14</v>
      </c>
      <c r="U22" t="n">
        <v>0.78</v>
      </c>
      <c r="V22" t="n">
        <v>0.88</v>
      </c>
      <c r="W22" t="n">
        <v>12.3</v>
      </c>
      <c r="X22" t="n">
        <v>0.59</v>
      </c>
      <c r="Y22" t="n">
        <v>1</v>
      </c>
      <c r="Z22" t="n">
        <v>10</v>
      </c>
      <c r="AA22" t="n">
        <v>608.3543645879382</v>
      </c>
      <c r="AB22" t="n">
        <v>832.377280329603</v>
      </c>
      <c r="AC22" t="n">
        <v>752.9363609437953</v>
      </c>
      <c r="AD22" t="n">
        <v>608354.3645879382</v>
      </c>
      <c r="AE22" t="n">
        <v>832377.280329603</v>
      </c>
      <c r="AF22" t="n">
        <v>3.143881960419641e-06</v>
      </c>
      <c r="AG22" t="n">
        <v>14.84375</v>
      </c>
      <c r="AH22" t="n">
        <v>752936.3609437953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2.1961</v>
      </c>
      <c r="E23" t="n">
        <v>45.54</v>
      </c>
      <c r="F23" t="n">
        <v>42.77</v>
      </c>
      <c r="G23" t="n">
        <v>160.39</v>
      </c>
      <c r="H23" t="n">
        <v>2.16</v>
      </c>
      <c r="I23" t="n">
        <v>16</v>
      </c>
      <c r="J23" t="n">
        <v>180.67</v>
      </c>
      <c r="K23" t="n">
        <v>49.1</v>
      </c>
      <c r="L23" t="n">
        <v>22</v>
      </c>
      <c r="M23" t="n">
        <v>14</v>
      </c>
      <c r="N23" t="n">
        <v>34.58</v>
      </c>
      <c r="O23" t="n">
        <v>22517.21</v>
      </c>
      <c r="P23" t="n">
        <v>453.1</v>
      </c>
      <c r="Q23" t="n">
        <v>796.4299999999999</v>
      </c>
      <c r="R23" t="n">
        <v>130.05</v>
      </c>
      <c r="S23" t="n">
        <v>102.58</v>
      </c>
      <c r="T23" t="n">
        <v>9666.09</v>
      </c>
      <c r="U23" t="n">
        <v>0.79</v>
      </c>
      <c r="V23" t="n">
        <v>0.88</v>
      </c>
      <c r="W23" t="n">
        <v>12.3</v>
      </c>
      <c r="X23" t="n">
        <v>0.5600000000000001</v>
      </c>
      <c r="Y23" t="n">
        <v>1</v>
      </c>
      <c r="Z23" t="n">
        <v>10</v>
      </c>
      <c r="AA23" t="n">
        <v>605.1524910777325</v>
      </c>
      <c r="AB23" t="n">
        <v>827.9963357362496</v>
      </c>
      <c r="AC23" t="n">
        <v>748.9735275537373</v>
      </c>
      <c r="AD23" t="n">
        <v>605152.4910777325</v>
      </c>
      <c r="AE23" t="n">
        <v>827996.3357362497</v>
      </c>
      <c r="AF23" t="n">
        <v>3.148613267638442e-06</v>
      </c>
      <c r="AG23" t="n">
        <v>14.82421875</v>
      </c>
      <c r="AH23" t="n">
        <v>748973.5275537373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2.1994</v>
      </c>
      <c r="E24" t="n">
        <v>45.47</v>
      </c>
      <c r="F24" t="n">
        <v>42.73</v>
      </c>
      <c r="G24" t="n">
        <v>170.93</v>
      </c>
      <c r="H24" t="n">
        <v>2.24</v>
      </c>
      <c r="I24" t="n">
        <v>15</v>
      </c>
      <c r="J24" t="n">
        <v>182.17</v>
      </c>
      <c r="K24" t="n">
        <v>49.1</v>
      </c>
      <c r="L24" t="n">
        <v>23</v>
      </c>
      <c r="M24" t="n">
        <v>13</v>
      </c>
      <c r="N24" t="n">
        <v>35.08</v>
      </c>
      <c r="O24" t="n">
        <v>22701.78</v>
      </c>
      <c r="P24" t="n">
        <v>448.99</v>
      </c>
      <c r="Q24" t="n">
        <v>796.38</v>
      </c>
      <c r="R24" t="n">
        <v>128.64</v>
      </c>
      <c r="S24" t="n">
        <v>102.58</v>
      </c>
      <c r="T24" t="n">
        <v>8965.049999999999</v>
      </c>
      <c r="U24" t="n">
        <v>0.8</v>
      </c>
      <c r="V24" t="n">
        <v>0.88</v>
      </c>
      <c r="W24" t="n">
        <v>12.3</v>
      </c>
      <c r="X24" t="n">
        <v>0.52</v>
      </c>
      <c r="Y24" t="n">
        <v>1</v>
      </c>
      <c r="Z24" t="n">
        <v>10</v>
      </c>
      <c r="AA24" t="n">
        <v>601.8736255766763</v>
      </c>
      <c r="AB24" t="n">
        <v>823.5100473043678</v>
      </c>
      <c r="AC24" t="n">
        <v>744.9154041932489</v>
      </c>
      <c r="AD24" t="n">
        <v>601873.6255766763</v>
      </c>
      <c r="AE24" t="n">
        <v>823510.0473043679</v>
      </c>
      <c r="AF24" t="n">
        <v>3.153344574857241e-06</v>
      </c>
      <c r="AG24" t="n">
        <v>14.80143229166667</v>
      </c>
      <c r="AH24" t="n">
        <v>744915.4041932489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2.1991</v>
      </c>
      <c r="E25" t="n">
        <v>45.47</v>
      </c>
      <c r="F25" t="n">
        <v>42.74</v>
      </c>
      <c r="G25" t="n">
        <v>170.95</v>
      </c>
      <c r="H25" t="n">
        <v>2.32</v>
      </c>
      <c r="I25" t="n">
        <v>15</v>
      </c>
      <c r="J25" t="n">
        <v>183.67</v>
      </c>
      <c r="K25" t="n">
        <v>49.1</v>
      </c>
      <c r="L25" t="n">
        <v>24</v>
      </c>
      <c r="M25" t="n">
        <v>13</v>
      </c>
      <c r="N25" t="n">
        <v>35.58</v>
      </c>
      <c r="O25" t="n">
        <v>22886.92</v>
      </c>
      <c r="P25" t="n">
        <v>446.03</v>
      </c>
      <c r="Q25" t="n">
        <v>796.33</v>
      </c>
      <c r="R25" t="n">
        <v>129.02</v>
      </c>
      <c r="S25" t="n">
        <v>102.58</v>
      </c>
      <c r="T25" t="n">
        <v>9156.639999999999</v>
      </c>
      <c r="U25" t="n">
        <v>0.8</v>
      </c>
      <c r="V25" t="n">
        <v>0.88</v>
      </c>
      <c r="W25" t="n">
        <v>12.29</v>
      </c>
      <c r="X25" t="n">
        <v>0.53</v>
      </c>
      <c r="Y25" t="n">
        <v>1</v>
      </c>
      <c r="Z25" t="n">
        <v>10</v>
      </c>
      <c r="AA25" t="n">
        <v>600.1281685732185</v>
      </c>
      <c r="AB25" t="n">
        <v>821.1218360281088</v>
      </c>
      <c r="AC25" t="n">
        <v>742.7551204493201</v>
      </c>
      <c r="AD25" t="n">
        <v>600128.1685732185</v>
      </c>
      <c r="AE25" t="n">
        <v>821121.8360281087</v>
      </c>
      <c r="AF25" t="n">
        <v>3.152914456019169e-06</v>
      </c>
      <c r="AG25" t="n">
        <v>14.80143229166667</v>
      </c>
      <c r="AH25" t="n">
        <v>742755.1204493201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2.2029</v>
      </c>
      <c r="E26" t="n">
        <v>45.39</v>
      </c>
      <c r="F26" t="n">
        <v>42.69</v>
      </c>
      <c r="G26" t="n">
        <v>182.96</v>
      </c>
      <c r="H26" t="n">
        <v>2.4</v>
      </c>
      <c r="I26" t="n">
        <v>14</v>
      </c>
      <c r="J26" t="n">
        <v>185.18</v>
      </c>
      <c r="K26" t="n">
        <v>49.1</v>
      </c>
      <c r="L26" t="n">
        <v>25</v>
      </c>
      <c r="M26" t="n">
        <v>12</v>
      </c>
      <c r="N26" t="n">
        <v>36.08</v>
      </c>
      <c r="O26" t="n">
        <v>23072.73</v>
      </c>
      <c r="P26" t="n">
        <v>445.33</v>
      </c>
      <c r="Q26" t="n">
        <v>796.3200000000001</v>
      </c>
      <c r="R26" t="n">
        <v>127.4</v>
      </c>
      <c r="S26" t="n">
        <v>102.58</v>
      </c>
      <c r="T26" t="n">
        <v>8353.08</v>
      </c>
      <c r="U26" t="n">
        <v>0.8100000000000001</v>
      </c>
      <c r="V26" t="n">
        <v>0.88</v>
      </c>
      <c r="W26" t="n">
        <v>12.29</v>
      </c>
      <c r="X26" t="n">
        <v>0.48</v>
      </c>
      <c r="Y26" t="n">
        <v>1</v>
      </c>
      <c r="Z26" t="n">
        <v>10</v>
      </c>
      <c r="AA26" t="n">
        <v>598.8458481360625</v>
      </c>
      <c r="AB26" t="n">
        <v>819.3673086340068</v>
      </c>
      <c r="AC26" t="n">
        <v>741.1680426872167</v>
      </c>
      <c r="AD26" t="n">
        <v>598845.8481360625</v>
      </c>
      <c r="AE26" t="n">
        <v>819367.3086340068</v>
      </c>
      <c r="AF26" t="n">
        <v>3.15836262796809e-06</v>
      </c>
      <c r="AG26" t="n">
        <v>14.775390625</v>
      </c>
      <c r="AH26" t="n">
        <v>741168.0426872167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2.2064</v>
      </c>
      <c r="E27" t="n">
        <v>45.32</v>
      </c>
      <c r="F27" t="n">
        <v>42.65</v>
      </c>
      <c r="G27" t="n">
        <v>196.84</v>
      </c>
      <c r="H27" t="n">
        <v>2.47</v>
      </c>
      <c r="I27" t="n">
        <v>13</v>
      </c>
      <c r="J27" t="n">
        <v>186.69</v>
      </c>
      <c r="K27" t="n">
        <v>49.1</v>
      </c>
      <c r="L27" t="n">
        <v>26</v>
      </c>
      <c r="M27" t="n">
        <v>11</v>
      </c>
      <c r="N27" t="n">
        <v>36.6</v>
      </c>
      <c r="O27" t="n">
        <v>23259.24</v>
      </c>
      <c r="P27" t="n">
        <v>436.05</v>
      </c>
      <c r="Q27" t="n">
        <v>796.39</v>
      </c>
      <c r="R27" t="n">
        <v>125.92</v>
      </c>
      <c r="S27" t="n">
        <v>102.58</v>
      </c>
      <c r="T27" t="n">
        <v>7616.75</v>
      </c>
      <c r="U27" t="n">
        <v>0.8100000000000001</v>
      </c>
      <c r="V27" t="n">
        <v>0.88</v>
      </c>
      <c r="W27" t="n">
        <v>12.29</v>
      </c>
      <c r="X27" t="n">
        <v>0.44</v>
      </c>
      <c r="Y27" t="n">
        <v>1</v>
      </c>
      <c r="Z27" t="n">
        <v>10</v>
      </c>
      <c r="AA27" t="n">
        <v>592.3623249809399</v>
      </c>
      <c r="AB27" t="n">
        <v>810.4962662203136</v>
      </c>
      <c r="AC27" t="n">
        <v>733.1436401109002</v>
      </c>
      <c r="AD27" t="n">
        <v>592362.3249809399</v>
      </c>
      <c r="AE27" t="n">
        <v>810496.2662203136</v>
      </c>
      <c r="AF27" t="n">
        <v>3.163380681078939e-06</v>
      </c>
      <c r="AG27" t="n">
        <v>14.75260416666667</v>
      </c>
      <c r="AH27" t="n">
        <v>733143.6401109002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2.2058</v>
      </c>
      <c r="E28" t="n">
        <v>45.33</v>
      </c>
      <c r="F28" t="n">
        <v>42.66</v>
      </c>
      <c r="G28" t="n">
        <v>196.9</v>
      </c>
      <c r="H28" t="n">
        <v>2.55</v>
      </c>
      <c r="I28" t="n">
        <v>13</v>
      </c>
      <c r="J28" t="n">
        <v>188.21</v>
      </c>
      <c r="K28" t="n">
        <v>49.1</v>
      </c>
      <c r="L28" t="n">
        <v>27</v>
      </c>
      <c r="M28" t="n">
        <v>10</v>
      </c>
      <c r="N28" t="n">
        <v>37.11</v>
      </c>
      <c r="O28" t="n">
        <v>23446.45</v>
      </c>
      <c r="P28" t="n">
        <v>439.13</v>
      </c>
      <c r="Q28" t="n">
        <v>796.37</v>
      </c>
      <c r="R28" t="n">
        <v>126.36</v>
      </c>
      <c r="S28" t="n">
        <v>102.58</v>
      </c>
      <c r="T28" t="n">
        <v>7837.33</v>
      </c>
      <c r="U28" t="n">
        <v>0.8100000000000001</v>
      </c>
      <c r="V28" t="n">
        <v>0.88</v>
      </c>
      <c r="W28" t="n">
        <v>12.29</v>
      </c>
      <c r="X28" t="n">
        <v>0.45</v>
      </c>
      <c r="Y28" t="n">
        <v>1</v>
      </c>
      <c r="Z28" t="n">
        <v>10</v>
      </c>
      <c r="AA28" t="n">
        <v>594.4002741436964</v>
      </c>
      <c r="AB28" t="n">
        <v>813.2846781727686</v>
      </c>
      <c r="AC28" t="n">
        <v>735.6659299401737</v>
      </c>
      <c r="AD28" t="n">
        <v>594400.2741436964</v>
      </c>
      <c r="AE28" t="n">
        <v>813284.6781727687</v>
      </c>
      <c r="AF28" t="n">
        <v>3.162520443402793e-06</v>
      </c>
      <c r="AG28" t="n">
        <v>14.755859375</v>
      </c>
      <c r="AH28" t="n">
        <v>735665.9299401736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2.2055</v>
      </c>
      <c r="E29" t="n">
        <v>45.34</v>
      </c>
      <c r="F29" t="n">
        <v>42.67</v>
      </c>
      <c r="G29" t="n">
        <v>196.93</v>
      </c>
      <c r="H29" t="n">
        <v>2.62</v>
      </c>
      <c r="I29" t="n">
        <v>13</v>
      </c>
      <c r="J29" t="n">
        <v>189.73</v>
      </c>
      <c r="K29" t="n">
        <v>49.1</v>
      </c>
      <c r="L29" t="n">
        <v>28</v>
      </c>
      <c r="M29" t="n">
        <v>9</v>
      </c>
      <c r="N29" t="n">
        <v>37.64</v>
      </c>
      <c r="O29" t="n">
        <v>23634.36</v>
      </c>
      <c r="P29" t="n">
        <v>434.78</v>
      </c>
      <c r="Q29" t="n">
        <v>796.4400000000001</v>
      </c>
      <c r="R29" t="n">
        <v>126.36</v>
      </c>
      <c r="S29" t="n">
        <v>102.58</v>
      </c>
      <c r="T29" t="n">
        <v>7835.73</v>
      </c>
      <c r="U29" t="n">
        <v>0.8100000000000001</v>
      </c>
      <c r="V29" t="n">
        <v>0.88</v>
      </c>
      <c r="W29" t="n">
        <v>12.3</v>
      </c>
      <c r="X29" t="n">
        <v>0.46</v>
      </c>
      <c r="Y29" t="n">
        <v>1</v>
      </c>
      <c r="Z29" t="n">
        <v>10</v>
      </c>
      <c r="AA29" t="n">
        <v>591.8014271231785</v>
      </c>
      <c r="AB29" t="n">
        <v>809.7288210262574</v>
      </c>
      <c r="AC29" t="n">
        <v>732.4494388090485</v>
      </c>
      <c r="AD29" t="n">
        <v>591801.4271231785</v>
      </c>
      <c r="AE29" t="n">
        <v>809728.8210262574</v>
      </c>
      <c r="AF29" t="n">
        <v>3.16209032456472e-06</v>
      </c>
      <c r="AG29" t="n">
        <v>14.75911458333333</v>
      </c>
      <c r="AH29" t="n">
        <v>732449.4388090485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2.2093</v>
      </c>
      <c r="E30" t="n">
        <v>45.26</v>
      </c>
      <c r="F30" t="n">
        <v>42.62</v>
      </c>
      <c r="G30" t="n">
        <v>213.1</v>
      </c>
      <c r="H30" t="n">
        <v>2.69</v>
      </c>
      <c r="I30" t="n">
        <v>12</v>
      </c>
      <c r="J30" t="n">
        <v>191.26</v>
      </c>
      <c r="K30" t="n">
        <v>49.1</v>
      </c>
      <c r="L30" t="n">
        <v>29</v>
      </c>
      <c r="M30" t="n">
        <v>5</v>
      </c>
      <c r="N30" t="n">
        <v>38.17</v>
      </c>
      <c r="O30" t="n">
        <v>23822.99</v>
      </c>
      <c r="P30" t="n">
        <v>433.17</v>
      </c>
      <c r="Q30" t="n">
        <v>796.38</v>
      </c>
      <c r="R30" t="n">
        <v>124.84</v>
      </c>
      <c r="S30" t="n">
        <v>102.58</v>
      </c>
      <c r="T30" t="n">
        <v>7081.73</v>
      </c>
      <c r="U30" t="n">
        <v>0.82</v>
      </c>
      <c r="V30" t="n">
        <v>0.88</v>
      </c>
      <c r="W30" t="n">
        <v>12.29</v>
      </c>
      <c r="X30" t="n">
        <v>0.41</v>
      </c>
      <c r="Y30" t="n">
        <v>1</v>
      </c>
      <c r="Z30" t="n">
        <v>10</v>
      </c>
      <c r="AA30" t="n">
        <v>589.976764267304</v>
      </c>
      <c r="AB30" t="n">
        <v>807.2322368084059</v>
      </c>
      <c r="AC30" t="n">
        <v>730.191125084971</v>
      </c>
      <c r="AD30" t="n">
        <v>589976.764267304</v>
      </c>
      <c r="AE30" t="n">
        <v>807232.236808406</v>
      </c>
      <c r="AF30" t="n">
        <v>3.167538496513642e-06</v>
      </c>
      <c r="AG30" t="n">
        <v>14.73307291666667</v>
      </c>
      <c r="AH30" t="n">
        <v>730191.125084971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2.209</v>
      </c>
      <c r="E31" t="n">
        <v>45.27</v>
      </c>
      <c r="F31" t="n">
        <v>42.63</v>
      </c>
      <c r="G31" t="n">
        <v>213.13</v>
      </c>
      <c r="H31" t="n">
        <v>2.76</v>
      </c>
      <c r="I31" t="n">
        <v>12</v>
      </c>
      <c r="J31" t="n">
        <v>192.8</v>
      </c>
      <c r="K31" t="n">
        <v>49.1</v>
      </c>
      <c r="L31" t="n">
        <v>30</v>
      </c>
      <c r="M31" t="n">
        <v>1</v>
      </c>
      <c r="N31" t="n">
        <v>38.7</v>
      </c>
      <c r="O31" t="n">
        <v>24012.34</v>
      </c>
      <c r="P31" t="n">
        <v>434.76</v>
      </c>
      <c r="Q31" t="n">
        <v>796.38</v>
      </c>
      <c r="R31" t="n">
        <v>124.84</v>
      </c>
      <c r="S31" t="n">
        <v>102.58</v>
      </c>
      <c r="T31" t="n">
        <v>7082.77</v>
      </c>
      <c r="U31" t="n">
        <v>0.82</v>
      </c>
      <c r="V31" t="n">
        <v>0.88</v>
      </c>
      <c r="W31" t="n">
        <v>12.3</v>
      </c>
      <c r="X31" t="n">
        <v>0.41</v>
      </c>
      <c r="Y31" t="n">
        <v>1</v>
      </c>
      <c r="Z31" t="n">
        <v>10</v>
      </c>
      <c r="AA31" t="n">
        <v>591.0397902135322</v>
      </c>
      <c r="AB31" t="n">
        <v>808.6867158054304</v>
      </c>
      <c r="AC31" t="n">
        <v>731.5067906478934</v>
      </c>
      <c r="AD31" t="n">
        <v>591039.7902135323</v>
      </c>
      <c r="AE31" t="n">
        <v>808686.7158054303</v>
      </c>
      <c r="AF31" t="n">
        <v>3.167108377675569e-06</v>
      </c>
      <c r="AG31" t="n">
        <v>14.736328125</v>
      </c>
      <c r="AH31" t="n">
        <v>731506.7906478933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2.2088</v>
      </c>
      <c r="E32" t="n">
        <v>45.27</v>
      </c>
      <c r="F32" t="n">
        <v>42.63</v>
      </c>
      <c r="G32" t="n">
        <v>213.15</v>
      </c>
      <c r="H32" t="n">
        <v>2.83</v>
      </c>
      <c r="I32" t="n">
        <v>12</v>
      </c>
      <c r="J32" t="n">
        <v>194.34</v>
      </c>
      <c r="K32" t="n">
        <v>49.1</v>
      </c>
      <c r="L32" t="n">
        <v>31</v>
      </c>
      <c r="M32" t="n">
        <v>0</v>
      </c>
      <c r="N32" t="n">
        <v>39.24</v>
      </c>
      <c r="O32" t="n">
        <v>24202.42</v>
      </c>
      <c r="P32" t="n">
        <v>438</v>
      </c>
      <c r="Q32" t="n">
        <v>796.41</v>
      </c>
      <c r="R32" t="n">
        <v>124.95</v>
      </c>
      <c r="S32" t="n">
        <v>102.58</v>
      </c>
      <c r="T32" t="n">
        <v>7137.61</v>
      </c>
      <c r="U32" t="n">
        <v>0.82</v>
      </c>
      <c r="V32" t="n">
        <v>0.88</v>
      </c>
      <c r="W32" t="n">
        <v>12.3</v>
      </c>
      <c r="X32" t="n">
        <v>0.42</v>
      </c>
      <c r="Y32" t="n">
        <v>1</v>
      </c>
      <c r="Z32" t="n">
        <v>10</v>
      </c>
      <c r="AA32" t="n">
        <v>593.0713070588807</v>
      </c>
      <c r="AB32" t="n">
        <v>811.4663267774339</v>
      </c>
      <c r="AC32" t="n">
        <v>734.0211194499375</v>
      </c>
      <c r="AD32" t="n">
        <v>593071.3070588807</v>
      </c>
      <c r="AE32" t="n">
        <v>811466.3267774339</v>
      </c>
      <c r="AF32" t="n">
        <v>3.16682163178352e-06</v>
      </c>
      <c r="AG32" t="n">
        <v>14.736328125</v>
      </c>
      <c r="AH32" t="n">
        <v>734021.1194499375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1.0143</v>
      </c>
      <c r="E2" t="n">
        <v>98.59999999999999</v>
      </c>
      <c r="F2" t="n">
        <v>70.11</v>
      </c>
      <c r="G2" t="n">
        <v>6.02</v>
      </c>
      <c r="H2" t="n">
        <v>0.1</v>
      </c>
      <c r="I2" t="n">
        <v>699</v>
      </c>
      <c r="J2" t="n">
        <v>185.69</v>
      </c>
      <c r="K2" t="n">
        <v>53.44</v>
      </c>
      <c r="L2" t="n">
        <v>1</v>
      </c>
      <c r="M2" t="n">
        <v>697</v>
      </c>
      <c r="N2" t="n">
        <v>36.26</v>
      </c>
      <c r="O2" t="n">
        <v>23136.14</v>
      </c>
      <c r="P2" t="n">
        <v>957.66</v>
      </c>
      <c r="Q2" t="n">
        <v>798.41</v>
      </c>
      <c r="R2" t="n">
        <v>1043.85</v>
      </c>
      <c r="S2" t="n">
        <v>102.58</v>
      </c>
      <c r="T2" t="n">
        <v>463151.83</v>
      </c>
      <c r="U2" t="n">
        <v>0.1</v>
      </c>
      <c r="V2" t="n">
        <v>0.54</v>
      </c>
      <c r="W2" t="n">
        <v>13.44</v>
      </c>
      <c r="X2" t="n">
        <v>27.84</v>
      </c>
      <c r="Y2" t="n">
        <v>1</v>
      </c>
      <c r="Z2" t="n">
        <v>10</v>
      </c>
      <c r="AA2" t="n">
        <v>2215.04108459804</v>
      </c>
      <c r="AB2" t="n">
        <v>3030.716932663081</v>
      </c>
      <c r="AC2" t="n">
        <v>2741.469562247533</v>
      </c>
      <c r="AD2" t="n">
        <v>2215041.08459804</v>
      </c>
      <c r="AE2" t="n">
        <v>3030716.932663082</v>
      </c>
      <c r="AF2" t="n">
        <v>1.381063172604217e-06</v>
      </c>
      <c r="AG2" t="n">
        <v>32.09635416666666</v>
      </c>
      <c r="AH2" t="n">
        <v>2741469.562247533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1.5618</v>
      </c>
      <c r="E3" t="n">
        <v>64.03</v>
      </c>
      <c r="F3" t="n">
        <v>51.99</v>
      </c>
      <c r="G3" t="n">
        <v>12.14</v>
      </c>
      <c r="H3" t="n">
        <v>0.19</v>
      </c>
      <c r="I3" t="n">
        <v>257</v>
      </c>
      <c r="J3" t="n">
        <v>187.21</v>
      </c>
      <c r="K3" t="n">
        <v>53.44</v>
      </c>
      <c r="L3" t="n">
        <v>2</v>
      </c>
      <c r="M3" t="n">
        <v>255</v>
      </c>
      <c r="N3" t="n">
        <v>36.77</v>
      </c>
      <c r="O3" t="n">
        <v>23322.88</v>
      </c>
      <c r="P3" t="n">
        <v>709.51</v>
      </c>
      <c r="Q3" t="n">
        <v>797.03</v>
      </c>
      <c r="R3" t="n">
        <v>437.02</v>
      </c>
      <c r="S3" t="n">
        <v>102.58</v>
      </c>
      <c r="T3" t="n">
        <v>161948.45</v>
      </c>
      <c r="U3" t="n">
        <v>0.23</v>
      </c>
      <c r="V3" t="n">
        <v>0.72</v>
      </c>
      <c r="W3" t="n">
        <v>12.71</v>
      </c>
      <c r="X3" t="n">
        <v>9.77</v>
      </c>
      <c r="Y3" t="n">
        <v>1</v>
      </c>
      <c r="Z3" t="n">
        <v>10</v>
      </c>
      <c r="AA3" t="n">
        <v>1139.444703801326</v>
      </c>
      <c r="AB3" t="n">
        <v>1559.038512493516</v>
      </c>
      <c r="AC3" t="n">
        <v>1410.24606498543</v>
      </c>
      <c r="AD3" t="n">
        <v>1139444.703801326</v>
      </c>
      <c r="AE3" t="n">
        <v>1559038.512493516</v>
      </c>
      <c r="AF3" t="n">
        <v>2.126535012297413e-06</v>
      </c>
      <c r="AG3" t="n">
        <v>20.84309895833333</v>
      </c>
      <c r="AH3" t="n">
        <v>1410246.06498543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1.7674</v>
      </c>
      <c r="E4" t="n">
        <v>56.58</v>
      </c>
      <c r="F4" t="n">
        <v>48.19</v>
      </c>
      <c r="G4" t="n">
        <v>18.19</v>
      </c>
      <c r="H4" t="n">
        <v>0.28</v>
      </c>
      <c r="I4" t="n">
        <v>159</v>
      </c>
      <c r="J4" t="n">
        <v>188.73</v>
      </c>
      <c r="K4" t="n">
        <v>53.44</v>
      </c>
      <c r="L4" t="n">
        <v>3</v>
      </c>
      <c r="M4" t="n">
        <v>157</v>
      </c>
      <c r="N4" t="n">
        <v>37.29</v>
      </c>
      <c r="O4" t="n">
        <v>23510.33</v>
      </c>
      <c r="P4" t="n">
        <v>656.05</v>
      </c>
      <c r="Q4" t="n">
        <v>796.64</v>
      </c>
      <c r="R4" t="n">
        <v>310.38</v>
      </c>
      <c r="S4" t="n">
        <v>102.58</v>
      </c>
      <c r="T4" t="n">
        <v>99119.21000000001</v>
      </c>
      <c r="U4" t="n">
        <v>0.33</v>
      </c>
      <c r="V4" t="n">
        <v>0.78</v>
      </c>
      <c r="W4" t="n">
        <v>12.54</v>
      </c>
      <c r="X4" t="n">
        <v>5.97</v>
      </c>
      <c r="Y4" t="n">
        <v>1</v>
      </c>
      <c r="Z4" t="n">
        <v>10</v>
      </c>
      <c r="AA4" t="n">
        <v>947.8253942773009</v>
      </c>
      <c r="AB4" t="n">
        <v>1296.856519555437</v>
      </c>
      <c r="AC4" t="n">
        <v>1173.086353478622</v>
      </c>
      <c r="AD4" t="n">
        <v>947825.3942773009</v>
      </c>
      <c r="AE4" t="n">
        <v>1296856.519555437</v>
      </c>
      <c r="AF4" t="n">
        <v>2.406478409997726e-06</v>
      </c>
      <c r="AG4" t="n">
        <v>18.41796875</v>
      </c>
      <c r="AH4" t="n">
        <v>1173086.353478622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1.8771</v>
      </c>
      <c r="E5" t="n">
        <v>53.27</v>
      </c>
      <c r="F5" t="n">
        <v>46.52</v>
      </c>
      <c r="G5" t="n">
        <v>24.27</v>
      </c>
      <c r="H5" t="n">
        <v>0.37</v>
      </c>
      <c r="I5" t="n">
        <v>115</v>
      </c>
      <c r="J5" t="n">
        <v>190.25</v>
      </c>
      <c r="K5" t="n">
        <v>53.44</v>
      </c>
      <c r="L5" t="n">
        <v>4</v>
      </c>
      <c r="M5" t="n">
        <v>113</v>
      </c>
      <c r="N5" t="n">
        <v>37.82</v>
      </c>
      <c r="O5" t="n">
        <v>23698.48</v>
      </c>
      <c r="P5" t="n">
        <v>631.53</v>
      </c>
      <c r="Q5" t="n">
        <v>796.75</v>
      </c>
      <c r="R5" t="n">
        <v>254.71</v>
      </c>
      <c r="S5" t="n">
        <v>102.58</v>
      </c>
      <c r="T5" t="n">
        <v>71503.00999999999</v>
      </c>
      <c r="U5" t="n">
        <v>0.4</v>
      </c>
      <c r="V5" t="n">
        <v>0.8100000000000001</v>
      </c>
      <c r="W5" t="n">
        <v>12.47</v>
      </c>
      <c r="X5" t="n">
        <v>4.3</v>
      </c>
      <c r="Y5" t="n">
        <v>1</v>
      </c>
      <c r="Z5" t="n">
        <v>10</v>
      </c>
      <c r="AA5" t="n">
        <v>873.6169412237499</v>
      </c>
      <c r="AB5" t="n">
        <v>1195.321240241677</v>
      </c>
      <c r="AC5" t="n">
        <v>1081.241458716908</v>
      </c>
      <c r="AD5" t="n">
        <v>873616.9412237499</v>
      </c>
      <c r="AE5" t="n">
        <v>1195321.240241677</v>
      </c>
      <c r="AF5" t="n">
        <v>2.555845096416618e-06</v>
      </c>
      <c r="AG5" t="n">
        <v>17.34049479166667</v>
      </c>
      <c r="AH5" t="n">
        <v>1081241.458716908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1.9459</v>
      </c>
      <c r="E6" t="n">
        <v>51.39</v>
      </c>
      <c r="F6" t="n">
        <v>45.57</v>
      </c>
      <c r="G6" t="n">
        <v>30.38</v>
      </c>
      <c r="H6" t="n">
        <v>0.46</v>
      </c>
      <c r="I6" t="n">
        <v>90</v>
      </c>
      <c r="J6" t="n">
        <v>191.78</v>
      </c>
      <c r="K6" t="n">
        <v>53.44</v>
      </c>
      <c r="L6" t="n">
        <v>5</v>
      </c>
      <c r="M6" t="n">
        <v>88</v>
      </c>
      <c r="N6" t="n">
        <v>38.35</v>
      </c>
      <c r="O6" t="n">
        <v>23887.36</v>
      </c>
      <c r="P6" t="n">
        <v>616.61</v>
      </c>
      <c r="Q6" t="n">
        <v>796.66</v>
      </c>
      <c r="R6" t="n">
        <v>223.25</v>
      </c>
      <c r="S6" t="n">
        <v>102.58</v>
      </c>
      <c r="T6" t="n">
        <v>55899.06</v>
      </c>
      <c r="U6" t="n">
        <v>0.46</v>
      </c>
      <c r="V6" t="n">
        <v>0.83</v>
      </c>
      <c r="W6" t="n">
        <v>12.42</v>
      </c>
      <c r="X6" t="n">
        <v>3.35</v>
      </c>
      <c r="Y6" t="n">
        <v>1</v>
      </c>
      <c r="Z6" t="n">
        <v>10</v>
      </c>
      <c r="AA6" t="n">
        <v>828.4355067238974</v>
      </c>
      <c r="AB6" t="n">
        <v>1133.502008294766</v>
      </c>
      <c r="AC6" t="n">
        <v>1025.322167503173</v>
      </c>
      <c r="AD6" t="n">
        <v>828435.5067238974</v>
      </c>
      <c r="AE6" t="n">
        <v>1133502.008294766</v>
      </c>
      <c r="AF6" t="n">
        <v>2.649522653623726e-06</v>
      </c>
      <c r="AG6" t="n">
        <v>16.728515625</v>
      </c>
      <c r="AH6" t="n">
        <v>1025322.167503173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1.9923</v>
      </c>
      <c r="E7" t="n">
        <v>50.19</v>
      </c>
      <c r="F7" t="n">
        <v>44.97</v>
      </c>
      <c r="G7" t="n">
        <v>36.46</v>
      </c>
      <c r="H7" t="n">
        <v>0.55</v>
      </c>
      <c r="I7" t="n">
        <v>74</v>
      </c>
      <c r="J7" t="n">
        <v>193.32</v>
      </c>
      <c r="K7" t="n">
        <v>53.44</v>
      </c>
      <c r="L7" t="n">
        <v>6</v>
      </c>
      <c r="M7" t="n">
        <v>72</v>
      </c>
      <c r="N7" t="n">
        <v>38.89</v>
      </c>
      <c r="O7" t="n">
        <v>24076.95</v>
      </c>
      <c r="P7" t="n">
        <v>607.04</v>
      </c>
      <c r="Q7" t="n">
        <v>796.55</v>
      </c>
      <c r="R7" t="n">
        <v>202.6</v>
      </c>
      <c r="S7" t="n">
        <v>102.58</v>
      </c>
      <c r="T7" t="n">
        <v>45653.81</v>
      </c>
      <c r="U7" t="n">
        <v>0.51</v>
      </c>
      <c r="V7" t="n">
        <v>0.84</v>
      </c>
      <c r="W7" t="n">
        <v>12.41</v>
      </c>
      <c r="X7" t="n">
        <v>2.75</v>
      </c>
      <c r="Y7" t="n">
        <v>1</v>
      </c>
      <c r="Z7" t="n">
        <v>10</v>
      </c>
      <c r="AA7" t="n">
        <v>797.0831374672302</v>
      </c>
      <c r="AB7" t="n">
        <v>1090.604313508881</v>
      </c>
      <c r="AC7" t="n">
        <v>986.5185685003605</v>
      </c>
      <c r="AD7" t="n">
        <v>797083.1374672302</v>
      </c>
      <c r="AE7" t="n">
        <v>1090604.313508881</v>
      </c>
      <c r="AF7" t="n">
        <v>2.712700541042474e-06</v>
      </c>
      <c r="AG7" t="n">
        <v>16.337890625</v>
      </c>
      <c r="AH7" t="n">
        <v>986518.5685003605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2.0259</v>
      </c>
      <c r="E8" t="n">
        <v>49.36</v>
      </c>
      <c r="F8" t="n">
        <v>44.55</v>
      </c>
      <c r="G8" t="n">
        <v>42.43</v>
      </c>
      <c r="H8" t="n">
        <v>0.64</v>
      </c>
      <c r="I8" t="n">
        <v>63</v>
      </c>
      <c r="J8" t="n">
        <v>194.86</v>
      </c>
      <c r="K8" t="n">
        <v>53.44</v>
      </c>
      <c r="L8" t="n">
        <v>7</v>
      </c>
      <c r="M8" t="n">
        <v>61</v>
      </c>
      <c r="N8" t="n">
        <v>39.43</v>
      </c>
      <c r="O8" t="n">
        <v>24267.28</v>
      </c>
      <c r="P8" t="n">
        <v>599.36</v>
      </c>
      <c r="Q8" t="n">
        <v>796.5</v>
      </c>
      <c r="R8" t="n">
        <v>188.94</v>
      </c>
      <c r="S8" t="n">
        <v>102.58</v>
      </c>
      <c r="T8" t="n">
        <v>38875.2</v>
      </c>
      <c r="U8" t="n">
        <v>0.54</v>
      </c>
      <c r="V8" t="n">
        <v>0.84</v>
      </c>
      <c r="W8" t="n">
        <v>12.38</v>
      </c>
      <c r="X8" t="n">
        <v>2.33</v>
      </c>
      <c r="Y8" t="n">
        <v>1</v>
      </c>
      <c r="Z8" t="n">
        <v>10</v>
      </c>
      <c r="AA8" t="n">
        <v>780.7939596073071</v>
      </c>
      <c r="AB8" t="n">
        <v>1068.316741733125</v>
      </c>
      <c r="AC8" t="n">
        <v>966.3580912940795</v>
      </c>
      <c r="AD8" t="n">
        <v>780793.9596073071</v>
      </c>
      <c r="AE8" t="n">
        <v>1068316.741733125</v>
      </c>
      <c r="AF8" t="n">
        <v>2.758450045725015e-06</v>
      </c>
      <c r="AG8" t="n">
        <v>16.06770833333333</v>
      </c>
      <c r="AH8" t="n">
        <v>966358.0912940794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2.0504</v>
      </c>
      <c r="E9" t="n">
        <v>48.77</v>
      </c>
      <c r="F9" t="n">
        <v>44.26</v>
      </c>
      <c r="G9" t="n">
        <v>48.28</v>
      </c>
      <c r="H9" t="n">
        <v>0.72</v>
      </c>
      <c r="I9" t="n">
        <v>55</v>
      </c>
      <c r="J9" t="n">
        <v>196.41</v>
      </c>
      <c r="K9" t="n">
        <v>53.44</v>
      </c>
      <c r="L9" t="n">
        <v>8</v>
      </c>
      <c r="M9" t="n">
        <v>53</v>
      </c>
      <c r="N9" t="n">
        <v>39.98</v>
      </c>
      <c r="O9" t="n">
        <v>24458.36</v>
      </c>
      <c r="P9" t="n">
        <v>593.6900000000001</v>
      </c>
      <c r="Q9" t="n">
        <v>796.45</v>
      </c>
      <c r="R9" t="n">
        <v>179.5</v>
      </c>
      <c r="S9" t="n">
        <v>102.58</v>
      </c>
      <c r="T9" t="n">
        <v>34195.07</v>
      </c>
      <c r="U9" t="n">
        <v>0.57</v>
      </c>
      <c r="V9" t="n">
        <v>0.85</v>
      </c>
      <c r="W9" t="n">
        <v>12.36</v>
      </c>
      <c r="X9" t="n">
        <v>2.04</v>
      </c>
      <c r="Y9" t="n">
        <v>1</v>
      </c>
      <c r="Z9" t="n">
        <v>10</v>
      </c>
      <c r="AA9" t="n">
        <v>769.0939516617465</v>
      </c>
      <c r="AB9" t="n">
        <v>1052.308274694088</v>
      </c>
      <c r="AC9" t="n">
        <v>951.8774498812231</v>
      </c>
      <c r="AD9" t="n">
        <v>769093.9516617465</v>
      </c>
      <c r="AE9" t="n">
        <v>1052308.274694088</v>
      </c>
      <c r="AF9" t="n">
        <v>2.791809059556035e-06</v>
      </c>
      <c r="AG9" t="n">
        <v>15.87565104166667</v>
      </c>
      <c r="AH9" t="n">
        <v>951877.4498812231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2.0738</v>
      </c>
      <c r="E10" t="n">
        <v>48.22</v>
      </c>
      <c r="F10" t="n">
        <v>43.97</v>
      </c>
      <c r="G10" t="n">
        <v>54.96</v>
      </c>
      <c r="H10" t="n">
        <v>0.8100000000000001</v>
      </c>
      <c r="I10" t="n">
        <v>48</v>
      </c>
      <c r="J10" t="n">
        <v>197.97</v>
      </c>
      <c r="K10" t="n">
        <v>53.44</v>
      </c>
      <c r="L10" t="n">
        <v>9</v>
      </c>
      <c r="M10" t="n">
        <v>46</v>
      </c>
      <c r="N10" t="n">
        <v>40.53</v>
      </c>
      <c r="O10" t="n">
        <v>24650.18</v>
      </c>
      <c r="P10" t="n">
        <v>587.48</v>
      </c>
      <c r="Q10" t="n">
        <v>796.37</v>
      </c>
      <c r="R10" t="n">
        <v>169.64</v>
      </c>
      <c r="S10" t="n">
        <v>102.58</v>
      </c>
      <c r="T10" t="n">
        <v>29303.71</v>
      </c>
      <c r="U10" t="n">
        <v>0.6</v>
      </c>
      <c r="V10" t="n">
        <v>0.86</v>
      </c>
      <c r="W10" t="n">
        <v>12.35</v>
      </c>
      <c r="X10" t="n">
        <v>1.75</v>
      </c>
      <c r="Y10" t="n">
        <v>1</v>
      </c>
      <c r="Z10" t="n">
        <v>10</v>
      </c>
      <c r="AA10" t="n">
        <v>749.3580027951768</v>
      </c>
      <c r="AB10" t="n">
        <v>1025.304678766234</v>
      </c>
      <c r="AC10" t="n">
        <v>927.4510392489383</v>
      </c>
      <c r="AD10" t="n">
        <v>749358.0027951768</v>
      </c>
      <c r="AE10" t="n">
        <v>1025304.678766234</v>
      </c>
      <c r="AF10" t="n">
        <v>2.823670321745662e-06</v>
      </c>
      <c r="AG10" t="n">
        <v>15.69661458333333</v>
      </c>
      <c r="AH10" t="n">
        <v>927451.0392489383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2.0898</v>
      </c>
      <c r="E11" t="n">
        <v>47.85</v>
      </c>
      <c r="F11" t="n">
        <v>43.78</v>
      </c>
      <c r="G11" t="n">
        <v>61.09</v>
      </c>
      <c r="H11" t="n">
        <v>0.89</v>
      </c>
      <c r="I11" t="n">
        <v>43</v>
      </c>
      <c r="J11" t="n">
        <v>199.53</v>
      </c>
      <c r="K11" t="n">
        <v>53.44</v>
      </c>
      <c r="L11" t="n">
        <v>10</v>
      </c>
      <c r="M11" t="n">
        <v>41</v>
      </c>
      <c r="N11" t="n">
        <v>41.1</v>
      </c>
      <c r="O11" t="n">
        <v>24842.77</v>
      </c>
      <c r="P11" t="n">
        <v>583.83</v>
      </c>
      <c r="Q11" t="n">
        <v>796.4299999999999</v>
      </c>
      <c r="R11" t="n">
        <v>163.42</v>
      </c>
      <c r="S11" t="n">
        <v>102.58</v>
      </c>
      <c r="T11" t="n">
        <v>26214.69</v>
      </c>
      <c r="U11" t="n">
        <v>0.63</v>
      </c>
      <c r="V11" t="n">
        <v>0.86</v>
      </c>
      <c r="W11" t="n">
        <v>12.35</v>
      </c>
      <c r="X11" t="n">
        <v>1.57</v>
      </c>
      <c r="Y11" t="n">
        <v>1</v>
      </c>
      <c r="Z11" t="n">
        <v>10</v>
      </c>
      <c r="AA11" t="n">
        <v>742.1777869430969</v>
      </c>
      <c r="AB11" t="n">
        <v>1015.480390668651</v>
      </c>
      <c r="AC11" t="n">
        <v>918.564367418914</v>
      </c>
      <c r="AD11" t="n">
        <v>742177.7869430969</v>
      </c>
      <c r="AE11" t="n">
        <v>1015480.390668651</v>
      </c>
      <c r="AF11" t="n">
        <v>2.84545580016592e-06</v>
      </c>
      <c r="AG11" t="n">
        <v>15.576171875</v>
      </c>
      <c r="AH11" t="n">
        <v>918564.367418914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2.1029</v>
      </c>
      <c r="E12" t="n">
        <v>47.55</v>
      </c>
      <c r="F12" t="n">
        <v>43.63</v>
      </c>
      <c r="G12" t="n">
        <v>67.13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37</v>
      </c>
      <c r="N12" t="n">
        <v>41.66</v>
      </c>
      <c r="O12" t="n">
        <v>25036.12</v>
      </c>
      <c r="P12" t="n">
        <v>579.62</v>
      </c>
      <c r="Q12" t="n">
        <v>796.4400000000001</v>
      </c>
      <c r="R12" t="n">
        <v>158.77</v>
      </c>
      <c r="S12" t="n">
        <v>102.58</v>
      </c>
      <c r="T12" t="n">
        <v>23910.24</v>
      </c>
      <c r="U12" t="n">
        <v>0.65</v>
      </c>
      <c r="V12" t="n">
        <v>0.86</v>
      </c>
      <c r="W12" t="n">
        <v>12.34</v>
      </c>
      <c r="X12" t="n">
        <v>1.42</v>
      </c>
      <c r="Y12" t="n">
        <v>1</v>
      </c>
      <c r="Z12" t="n">
        <v>10</v>
      </c>
      <c r="AA12" t="n">
        <v>735.4388002095936</v>
      </c>
      <c r="AB12" t="n">
        <v>1006.25981171676</v>
      </c>
      <c r="AC12" t="n">
        <v>910.2237875810273</v>
      </c>
      <c r="AD12" t="n">
        <v>735438.8002095936</v>
      </c>
      <c r="AE12" t="n">
        <v>1006259.81171676</v>
      </c>
      <c r="AF12" t="n">
        <v>2.863292660622506e-06</v>
      </c>
      <c r="AG12" t="n">
        <v>15.478515625</v>
      </c>
      <c r="AH12" t="n">
        <v>910223.7875810273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2.1126</v>
      </c>
      <c r="E13" t="n">
        <v>47.33</v>
      </c>
      <c r="F13" t="n">
        <v>43.53</v>
      </c>
      <c r="G13" t="n">
        <v>72.54000000000001</v>
      </c>
      <c r="H13" t="n">
        <v>1.05</v>
      </c>
      <c r="I13" t="n">
        <v>36</v>
      </c>
      <c r="J13" t="n">
        <v>202.67</v>
      </c>
      <c r="K13" t="n">
        <v>53.44</v>
      </c>
      <c r="L13" t="n">
        <v>12</v>
      </c>
      <c r="M13" t="n">
        <v>34</v>
      </c>
      <c r="N13" t="n">
        <v>42.24</v>
      </c>
      <c r="O13" t="n">
        <v>25230.25</v>
      </c>
      <c r="P13" t="n">
        <v>576.75</v>
      </c>
      <c r="Q13" t="n">
        <v>796.41</v>
      </c>
      <c r="R13" t="n">
        <v>155.2</v>
      </c>
      <c r="S13" t="n">
        <v>102.58</v>
      </c>
      <c r="T13" t="n">
        <v>22141.7</v>
      </c>
      <c r="U13" t="n">
        <v>0.66</v>
      </c>
      <c r="V13" t="n">
        <v>0.86</v>
      </c>
      <c r="W13" t="n">
        <v>12.33</v>
      </c>
      <c r="X13" t="n">
        <v>1.31</v>
      </c>
      <c r="Y13" t="n">
        <v>1</v>
      </c>
      <c r="Z13" t="n">
        <v>10</v>
      </c>
      <c r="AA13" t="n">
        <v>730.8252871215794</v>
      </c>
      <c r="AB13" t="n">
        <v>999.9473995759056</v>
      </c>
      <c r="AC13" t="n">
        <v>904.5138231953704</v>
      </c>
      <c r="AD13" t="n">
        <v>730825.2871215794</v>
      </c>
      <c r="AE13" t="n">
        <v>999947.3995759056</v>
      </c>
      <c r="AF13" t="n">
        <v>2.876500106914788e-06</v>
      </c>
      <c r="AG13" t="n">
        <v>15.40690104166667</v>
      </c>
      <c r="AH13" t="n">
        <v>904513.8231953704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2.1229</v>
      </c>
      <c r="E14" t="n">
        <v>47.11</v>
      </c>
      <c r="F14" t="n">
        <v>43.41</v>
      </c>
      <c r="G14" t="n">
        <v>78.93000000000001</v>
      </c>
      <c r="H14" t="n">
        <v>1.13</v>
      </c>
      <c r="I14" t="n">
        <v>33</v>
      </c>
      <c r="J14" t="n">
        <v>204.25</v>
      </c>
      <c r="K14" t="n">
        <v>53.44</v>
      </c>
      <c r="L14" t="n">
        <v>13</v>
      </c>
      <c r="M14" t="n">
        <v>31</v>
      </c>
      <c r="N14" t="n">
        <v>42.82</v>
      </c>
      <c r="O14" t="n">
        <v>25425.3</v>
      </c>
      <c r="P14" t="n">
        <v>573.48</v>
      </c>
      <c r="Q14" t="n">
        <v>796.39</v>
      </c>
      <c r="R14" t="n">
        <v>151.15</v>
      </c>
      <c r="S14" t="n">
        <v>102.58</v>
      </c>
      <c r="T14" t="n">
        <v>20133.69</v>
      </c>
      <c r="U14" t="n">
        <v>0.68</v>
      </c>
      <c r="V14" t="n">
        <v>0.87</v>
      </c>
      <c r="W14" t="n">
        <v>12.33</v>
      </c>
      <c r="X14" t="n">
        <v>1.2</v>
      </c>
      <c r="Y14" t="n">
        <v>1</v>
      </c>
      <c r="Z14" t="n">
        <v>10</v>
      </c>
      <c r="AA14" t="n">
        <v>725.782359739056</v>
      </c>
      <c r="AB14" t="n">
        <v>993.0474438528829</v>
      </c>
      <c r="AC14" t="n">
        <v>898.2723895624042</v>
      </c>
      <c r="AD14" t="n">
        <v>725782.359739056</v>
      </c>
      <c r="AE14" t="n">
        <v>993047.4438528829</v>
      </c>
      <c r="AF14" t="n">
        <v>2.890524508647828e-06</v>
      </c>
      <c r="AG14" t="n">
        <v>15.33528645833333</v>
      </c>
      <c r="AH14" t="n">
        <v>898272.3895624042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2.13</v>
      </c>
      <c r="E15" t="n">
        <v>46.95</v>
      </c>
      <c r="F15" t="n">
        <v>43.33</v>
      </c>
      <c r="G15" t="n">
        <v>83.84999999999999</v>
      </c>
      <c r="H15" t="n">
        <v>1.21</v>
      </c>
      <c r="I15" t="n">
        <v>31</v>
      </c>
      <c r="J15" t="n">
        <v>205.84</v>
      </c>
      <c r="K15" t="n">
        <v>53.44</v>
      </c>
      <c r="L15" t="n">
        <v>14</v>
      </c>
      <c r="M15" t="n">
        <v>29</v>
      </c>
      <c r="N15" t="n">
        <v>43.4</v>
      </c>
      <c r="O15" t="n">
        <v>25621.03</v>
      </c>
      <c r="P15" t="n">
        <v>570.24</v>
      </c>
      <c r="Q15" t="n">
        <v>796.4400000000001</v>
      </c>
      <c r="R15" t="n">
        <v>148.48</v>
      </c>
      <c r="S15" t="n">
        <v>102.58</v>
      </c>
      <c r="T15" t="n">
        <v>18805.85</v>
      </c>
      <c r="U15" t="n">
        <v>0.6899999999999999</v>
      </c>
      <c r="V15" t="n">
        <v>0.87</v>
      </c>
      <c r="W15" t="n">
        <v>12.32</v>
      </c>
      <c r="X15" t="n">
        <v>1.11</v>
      </c>
      <c r="Y15" t="n">
        <v>1</v>
      </c>
      <c r="Z15" t="n">
        <v>10</v>
      </c>
      <c r="AA15" t="n">
        <v>721.7141678738849</v>
      </c>
      <c r="AB15" t="n">
        <v>987.4811642669976</v>
      </c>
      <c r="AC15" t="n">
        <v>893.2373478878732</v>
      </c>
      <c r="AD15" t="n">
        <v>721714.1678738849</v>
      </c>
      <c r="AE15" t="n">
        <v>987481.1642669976</v>
      </c>
      <c r="AF15" t="n">
        <v>2.900191814696818e-06</v>
      </c>
      <c r="AG15" t="n">
        <v>15.283203125</v>
      </c>
      <c r="AH15" t="n">
        <v>893237.3478878732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2.136</v>
      </c>
      <c r="E16" t="n">
        <v>46.82</v>
      </c>
      <c r="F16" t="n">
        <v>43.27</v>
      </c>
      <c r="G16" t="n">
        <v>89.52</v>
      </c>
      <c r="H16" t="n">
        <v>1.28</v>
      </c>
      <c r="I16" t="n">
        <v>29</v>
      </c>
      <c r="J16" t="n">
        <v>207.43</v>
      </c>
      <c r="K16" t="n">
        <v>53.44</v>
      </c>
      <c r="L16" t="n">
        <v>15</v>
      </c>
      <c r="M16" t="n">
        <v>27</v>
      </c>
      <c r="N16" t="n">
        <v>44</v>
      </c>
      <c r="O16" t="n">
        <v>25817.56</v>
      </c>
      <c r="P16" t="n">
        <v>567.59</v>
      </c>
      <c r="Q16" t="n">
        <v>796.38</v>
      </c>
      <c r="R16" t="n">
        <v>146.65</v>
      </c>
      <c r="S16" t="n">
        <v>102.58</v>
      </c>
      <c r="T16" t="n">
        <v>17903.8</v>
      </c>
      <c r="U16" t="n">
        <v>0.7</v>
      </c>
      <c r="V16" t="n">
        <v>0.87</v>
      </c>
      <c r="W16" t="n">
        <v>12.32</v>
      </c>
      <c r="X16" t="n">
        <v>1.06</v>
      </c>
      <c r="Y16" t="n">
        <v>1</v>
      </c>
      <c r="Z16" t="n">
        <v>10</v>
      </c>
      <c r="AA16" t="n">
        <v>718.3794683190113</v>
      </c>
      <c r="AB16" t="n">
        <v>982.918481219458</v>
      </c>
      <c r="AC16" t="n">
        <v>889.110120906625</v>
      </c>
      <c r="AD16" t="n">
        <v>718379.4683190113</v>
      </c>
      <c r="AE16" t="n">
        <v>982918.481219458</v>
      </c>
      <c r="AF16" t="n">
        <v>2.908361369104414e-06</v>
      </c>
      <c r="AG16" t="n">
        <v>15.24088541666667</v>
      </c>
      <c r="AH16" t="n">
        <v>889110.1209066249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2.1433</v>
      </c>
      <c r="E17" t="n">
        <v>46.66</v>
      </c>
      <c r="F17" t="n">
        <v>43.18</v>
      </c>
      <c r="G17" t="n">
        <v>95.95999999999999</v>
      </c>
      <c r="H17" t="n">
        <v>1.36</v>
      </c>
      <c r="I17" t="n">
        <v>27</v>
      </c>
      <c r="J17" t="n">
        <v>209.03</v>
      </c>
      <c r="K17" t="n">
        <v>53.44</v>
      </c>
      <c r="L17" t="n">
        <v>16</v>
      </c>
      <c r="M17" t="n">
        <v>25</v>
      </c>
      <c r="N17" t="n">
        <v>44.6</v>
      </c>
      <c r="O17" t="n">
        <v>26014.91</v>
      </c>
      <c r="P17" t="n">
        <v>564.89</v>
      </c>
      <c r="Q17" t="n">
        <v>796.38</v>
      </c>
      <c r="R17" t="n">
        <v>143.82</v>
      </c>
      <c r="S17" t="n">
        <v>102.58</v>
      </c>
      <c r="T17" t="n">
        <v>16497.49</v>
      </c>
      <c r="U17" t="n">
        <v>0.71</v>
      </c>
      <c r="V17" t="n">
        <v>0.87</v>
      </c>
      <c r="W17" t="n">
        <v>12.32</v>
      </c>
      <c r="X17" t="n">
        <v>0.97</v>
      </c>
      <c r="Y17" t="n">
        <v>1</v>
      </c>
      <c r="Z17" t="n">
        <v>10</v>
      </c>
      <c r="AA17" t="n">
        <v>714.6221066522986</v>
      </c>
      <c r="AB17" t="n">
        <v>977.7774932239641</v>
      </c>
      <c r="AC17" t="n">
        <v>884.4597815899991</v>
      </c>
      <c r="AD17" t="n">
        <v>714622.1066522986</v>
      </c>
      <c r="AE17" t="n">
        <v>977777.4932239641</v>
      </c>
      <c r="AF17" t="n">
        <v>2.918300993633657e-06</v>
      </c>
      <c r="AG17" t="n">
        <v>15.18880208333333</v>
      </c>
      <c r="AH17" t="n">
        <v>884459.7815899991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2.1503</v>
      </c>
      <c r="E18" t="n">
        <v>46.51</v>
      </c>
      <c r="F18" t="n">
        <v>43.11</v>
      </c>
      <c r="G18" t="n">
        <v>103.46</v>
      </c>
      <c r="H18" t="n">
        <v>1.43</v>
      </c>
      <c r="I18" t="n">
        <v>25</v>
      </c>
      <c r="J18" t="n">
        <v>210.64</v>
      </c>
      <c r="K18" t="n">
        <v>53.44</v>
      </c>
      <c r="L18" t="n">
        <v>17</v>
      </c>
      <c r="M18" t="n">
        <v>23</v>
      </c>
      <c r="N18" t="n">
        <v>45.21</v>
      </c>
      <c r="O18" t="n">
        <v>26213.09</v>
      </c>
      <c r="P18" t="n">
        <v>562.9</v>
      </c>
      <c r="Q18" t="n">
        <v>796.38</v>
      </c>
      <c r="R18" t="n">
        <v>141.07</v>
      </c>
      <c r="S18" t="n">
        <v>102.58</v>
      </c>
      <c r="T18" t="n">
        <v>15130.82</v>
      </c>
      <c r="U18" t="n">
        <v>0.73</v>
      </c>
      <c r="V18" t="n">
        <v>0.87</v>
      </c>
      <c r="W18" t="n">
        <v>12.31</v>
      </c>
      <c r="X18" t="n">
        <v>0.89</v>
      </c>
      <c r="Y18" t="n">
        <v>1</v>
      </c>
      <c r="Z18" t="n">
        <v>10</v>
      </c>
      <c r="AA18" t="n">
        <v>703.0662920260399</v>
      </c>
      <c r="AB18" t="n">
        <v>961.9663178457561</v>
      </c>
      <c r="AC18" t="n">
        <v>870.157602598763</v>
      </c>
      <c r="AD18" t="n">
        <v>703066.2920260399</v>
      </c>
      <c r="AE18" t="n">
        <v>961966.3178457561</v>
      </c>
      <c r="AF18" t="n">
        <v>2.92783214044252e-06</v>
      </c>
      <c r="AG18" t="n">
        <v>15.13997395833333</v>
      </c>
      <c r="AH18" t="n">
        <v>870157.602598763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2.1527</v>
      </c>
      <c r="E19" t="n">
        <v>46.45</v>
      </c>
      <c r="F19" t="n">
        <v>43.09</v>
      </c>
      <c r="G19" t="n">
        <v>107.73</v>
      </c>
      <c r="H19" t="n">
        <v>1.51</v>
      </c>
      <c r="I19" t="n">
        <v>24</v>
      </c>
      <c r="J19" t="n">
        <v>212.25</v>
      </c>
      <c r="K19" t="n">
        <v>53.44</v>
      </c>
      <c r="L19" t="n">
        <v>18</v>
      </c>
      <c r="M19" t="n">
        <v>22</v>
      </c>
      <c r="N19" t="n">
        <v>45.82</v>
      </c>
      <c r="O19" t="n">
        <v>26412.11</v>
      </c>
      <c r="P19" t="n">
        <v>559.54</v>
      </c>
      <c r="Q19" t="n">
        <v>796.34</v>
      </c>
      <c r="R19" t="n">
        <v>140.79</v>
      </c>
      <c r="S19" t="n">
        <v>102.58</v>
      </c>
      <c r="T19" t="n">
        <v>14996.03</v>
      </c>
      <c r="U19" t="n">
        <v>0.73</v>
      </c>
      <c r="V19" t="n">
        <v>0.87</v>
      </c>
      <c r="W19" t="n">
        <v>12.31</v>
      </c>
      <c r="X19" t="n">
        <v>0.88</v>
      </c>
      <c r="Y19" t="n">
        <v>1</v>
      </c>
      <c r="Z19" t="n">
        <v>10</v>
      </c>
      <c r="AA19" t="n">
        <v>700.3141879213342</v>
      </c>
      <c r="AB19" t="n">
        <v>958.2007675954333</v>
      </c>
      <c r="AC19" t="n">
        <v>866.7514311793483</v>
      </c>
      <c r="AD19" t="n">
        <v>700314.1879213342</v>
      </c>
      <c r="AE19" t="n">
        <v>958200.7675954333</v>
      </c>
      <c r="AF19" t="n">
        <v>2.931099962205558e-06</v>
      </c>
      <c r="AG19" t="n">
        <v>15.12044270833333</v>
      </c>
      <c r="AH19" t="n">
        <v>866751.4311793483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2.1602</v>
      </c>
      <c r="E20" t="n">
        <v>46.29</v>
      </c>
      <c r="F20" t="n">
        <v>43.01</v>
      </c>
      <c r="G20" t="n">
        <v>117.29</v>
      </c>
      <c r="H20" t="n">
        <v>1.58</v>
      </c>
      <c r="I20" t="n">
        <v>22</v>
      </c>
      <c r="J20" t="n">
        <v>213.87</v>
      </c>
      <c r="K20" t="n">
        <v>53.44</v>
      </c>
      <c r="L20" t="n">
        <v>19</v>
      </c>
      <c r="M20" t="n">
        <v>20</v>
      </c>
      <c r="N20" t="n">
        <v>46.44</v>
      </c>
      <c r="O20" t="n">
        <v>26611.98</v>
      </c>
      <c r="P20" t="n">
        <v>557.4</v>
      </c>
      <c r="Q20" t="n">
        <v>796.39</v>
      </c>
      <c r="R20" t="n">
        <v>137.66</v>
      </c>
      <c r="S20" t="n">
        <v>102.58</v>
      </c>
      <c r="T20" t="n">
        <v>13440.94</v>
      </c>
      <c r="U20" t="n">
        <v>0.75</v>
      </c>
      <c r="V20" t="n">
        <v>0.87</v>
      </c>
      <c r="W20" t="n">
        <v>12.31</v>
      </c>
      <c r="X20" t="n">
        <v>0.79</v>
      </c>
      <c r="Y20" t="n">
        <v>1</v>
      </c>
      <c r="Z20" t="n">
        <v>10</v>
      </c>
      <c r="AA20" t="n">
        <v>696.9591061080839</v>
      </c>
      <c r="AB20" t="n">
        <v>953.6101966427814</v>
      </c>
      <c r="AC20" t="n">
        <v>862.5989778755105</v>
      </c>
      <c r="AD20" t="n">
        <v>696959.106108084</v>
      </c>
      <c r="AE20" t="n">
        <v>953610.1966427814</v>
      </c>
      <c r="AF20" t="n">
        <v>2.941311905215054e-06</v>
      </c>
      <c r="AG20" t="n">
        <v>15.068359375</v>
      </c>
      <c r="AH20" t="n">
        <v>862598.9778755105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2.164</v>
      </c>
      <c r="E21" t="n">
        <v>46.21</v>
      </c>
      <c r="F21" t="n">
        <v>42.96</v>
      </c>
      <c r="G21" t="n">
        <v>122.74</v>
      </c>
      <c r="H21" t="n">
        <v>1.65</v>
      </c>
      <c r="I21" t="n">
        <v>21</v>
      </c>
      <c r="J21" t="n">
        <v>215.5</v>
      </c>
      <c r="K21" t="n">
        <v>53.44</v>
      </c>
      <c r="L21" t="n">
        <v>20</v>
      </c>
      <c r="M21" t="n">
        <v>19</v>
      </c>
      <c r="N21" t="n">
        <v>47.07</v>
      </c>
      <c r="O21" t="n">
        <v>26812.71</v>
      </c>
      <c r="P21" t="n">
        <v>554.78</v>
      </c>
      <c r="Q21" t="n">
        <v>796.41</v>
      </c>
      <c r="R21" t="n">
        <v>136.1</v>
      </c>
      <c r="S21" t="n">
        <v>102.58</v>
      </c>
      <c r="T21" t="n">
        <v>12668.02</v>
      </c>
      <c r="U21" t="n">
        <v>0.75</v>
      </c>
      <c r="V21" t="n">
        <v>0.88</v>
      </c>
      <c r="W21" t="n">
        <v>12.31</v>
      </c>
      <c r="X21" t="n">
        <v>0.75</v>
      </c>
      <c r="Y21" t="n">
        <v>1</v>
      </c>
      <c r="Z21" t="n">
        <v>10</v>
      </c>
      <c r="AA21" t="n">
        <v>694.2705586404609</v>
      </c>
      <c r="AB21" t="n">
        <v>949.9316073872362</v>
      </c>
      <c r="AC21" t="n">
        <v>859.2714680155823</v>
      </c>
      <c r="AD21" t="n">
        <v>694270.5586404608</v>
      </c>
      <c r="AE21" t="n">
        <v>949931.6073872362</v>
      </c>
      <c r="AF21" t="n">
        <v>2.946485956339866e-06</v>
      </c>
      <c r="AG21" t="n">
        <v>15.04231770833333</v>
      </c>
      <c r="AH21" t="n">
        <v>859271.4680155823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2.1676</v>
      </c>
      <c r="E22" t="n">
        <v>46.13</v>
      </c>
      <c r="F22" t="n">
        <v>42.92</v>
      </c>
      <c r="G22" t="n">
        <v>128.76</v>
      </c>
      <c r="H22" t="n">
        <v>1.72</v>
      </c>
      <c r="I22" t="n">
        <v>20</v>
      </c>
      <c r="J22" t="n">
        <v>217.14</v>
      </c>
      <c r="K22" t="n">
        <v>53.44</v>
      </c>
      <c r="L22" t="n">
        <v>21</v>
      </c>
      <c r="M22" t="n">
        <v>18</v>
      </c>
      <c r="N22" t="n">
        <v>47.7</v>
      </c>
      <c r="O22" t="n">
        <v>27014.3</v>
      </c>
      <c r="P22" t="n">
        <v>552.66</v>
      </c>
      <c r="Q22" t="n">
        <v>796.34</v>
      </c>
      <c r="R22" t="n">
        <v>135.07</v>
      </c>
      <c r="S22" t="n">
        <v>102.58</v>
      </c>
      <c r="T22" t="n">
        <v>12159.2</v>
      </c>
      <c r="U22" t="n">
        <v>0.76</v>
      </c>
      <c r="V22" t="n">
        <v>0.88</v>
      </c>
      <c r="W22" t="n">
        <v>12.3</v>
      </c>
      <c r="X22" t="n">
        <v>0.71</v>
      </c>
      <c r="Y22" t="n">
        <v>1</v>
      </c>
      <c r="Z22" t="n">
        <v>10</v>
      </c>
      <c r="AA22" t="n">
        <v>691.9843594271128</v>
      </c>
      <c r="AB22" t="n">
        <v>946.8035287635425</v>
      </c>
      <c r="AC22" t="n">
        <v>856.441928825448</v>
      </c>
      <c r="AD22" t="n">
        <v>691984.3594271129</v>
      </c>
      <c r="AE22" t="n">
        <v>946803.5287635425</v>
      </c>
      <c r="AF22" t="n">
        <v>2.951387688984423e-06</v>
      </c>
      <c r="AG22" t="n">
        <v>15.01627604166667</v>
      </c>
      <c r="AH22" t="n">
        <v>856441.928825448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2.1714</v>
      </c>
      <c r="E23" t="n">
        <v>46.05</v>
      </c>
      <c r="F23" t="n">
        <v>42.88</v>
      </c>
      <c r="G23" t="n">
        <v>135.4</v>
      </c>
      <c r="H23" t="n">
        <v>1.79</v>
      </c>
      <c r="I23" t="n">
        <v>19</v>
      </c>
      <c r="J23" t="n">
        <v>218.78</v>
      </c>
      <c r="K23" t="n">
        <v>53.44</v>
      </c>
      <c r="L23" t="n">
        <v>22</v>
      </c>
      <c r="M23" t="n">
        <v>17</v>
      </c>
      <c r="N23" t="n">
        <v>48.34</v>
      </c>
      <c r="O23" t="n">
        <v>27216.79</v>
      </c>
      <c r="P23" t="n">
        <v>551.15</v>
      </c>
      <c r="Q23" t="n">
        <v>796.34</v>
      </c>
      <c r="R23" t="n">
        <v>133.48</v>
      </c>
      <c r="S23" t="n">
        <v>102.58</v>
      </c>
      <c r="T23" t="n">
        <v>11366.2</v>
      </c>
      <c r="U23" t="n">
        <v>0.77</v>
      </c>
      <c r="V23" t="n">
        <v>0.88</v>
      </c>
      <c r="W23" t="n">
        <v>12.3</v>
      </c>
      <c r="X23" t="n">
        <v>0.66</v>
      </c>
      <c r="Y23" t="n">
        <v>1</v>
      </c>
      <c r="Z23" t="n">
        <v>10</v>
      </c>
      <c r="AA23" t="n">
        <v>689.8722589228471</v>
      </c>
      <c r="AB23" t="n">
        <v>943.9136596743082</v>
      </c>
      <c r="AC23" t="n">
        <v>853.8278647861333</v>
      </c>
      <c r="AD23" t="n">
        <v>689872.2589228471</v>
      </c>
      <c r="AE23" t="n">
        <v>943913.6596743081</v>
      </c>
      <c r="AF23" t="n">
        <v>2.956561740109235e-06</v>
      </c>
      <c r="AG23" t="n">
        <v>14.990234375</v>
      </c>
      <c r="AH23" t="n">
        <v>853827.8647861333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2.1701</v>
      </c>
      <c r="E24" t="n">
        <v>46.08</v>
      </c>
      <c r="F24" t="n">
        <v>42.9</v>
      </c>
      <c r="G24" t="n">
        <v>135.49</v>
      </c>
      <c r="H24" t="n">
        <v>1.85</v>
      </c>
      <c r="I24" t="n">
        <v>19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547.96</v>
      </c>
      <c r="Q24" t="n">
        <v>796.38</v>
      </c>
      <c r="R24" t="n">
        <v>134.53</v>
      </c>
      <c r="S24" t="n">
        <v>102.58</v>
      </c>
      <c r="T24" t="n">
        <v>11890.97</v>
      </c>
      <c r="U24" t="n">
        <v>0.76</v>
      </c>
      <c r="V24" t="n">
        <v>0.88</v>
      </c>
      <c r="W24" t="n">
        <v>12.3</v>
      </c>
      <c r="X24" t="n">
        <v>0.6899999999999999</v>
      </c>
      <c r="Y24" t="n">
        <v>1</v>
      </c>
      <c r="Z24" t="n">
        <v>10</v>
      </c>
      <c r="AA24" t="n">
        <v>688.2332449717489</v>
      </c>
      <c r="AB24" t="n">
        <v>941.6710884782233</v>
      </c>
      <c r="AC24" t="n">
        <v>851.7993214375343</v>
      </c>
      <c r="AD24" t="n">
        <v>688233.2449717489</v>
      </c>
      <c r="AE24" t="n">
        <v>941671.0884782233</v>
      </c>
      <c r="AF24" t="n">
        <v>2.954791669987589e-06</v>
      </c>
      <c r="AG24" t="n">
        <v>15</v>
      </c>
      <c r="AH24" t="n">
        <v>851799.3214375343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2.1747</v>
      </c>
      <c r="E25" t="n">
        <v>45.98</v>
      </c>
      <c r="F25" t="n">
        <v>42.84</v>
      </c>
      <c r="G25" t="n">
        <v>142.82</v>
      </c>
      <c r="H25" t="n">
        <v>1.92</v>
      </c>
      <c r="I25" t="n">
        <v>18</v>
      </c>
      <c r="J25" t="n">
        <v>222.08</v>
      </c>
      <c r="K25" t="n">
        <v>53.44</v>
      </c>
      <c r="L25" t="n">
        <v>24</v>
      </c>
      <c r="M25" t="n">
        <v>16</v>
      </c>
      <c r="N25" t="n">
        <v>49.65</v>
      </c>
      <c r="O25" t="n">
        <v>27624.44</v>
      </c>
      <c r="P25" t="n">
        <v>548.3200000000001</v>
      </c>
      <c r="Q25" t="n">
        <v>796.33</v>
      </c>
      <c r="R25" t="n">
        <v>132.39</v>
      </c>
      <c r="S25" t="n">
        <v>102.58</v>
      </c>
      <c r="T25" t="n">
        <v>10828.17</v>
      </c>
      <c r="U25" t="n">
        <v>0.77</v>
      </c>
      <c r="V25" t="n">
        <v>0.88</v>
      </c>
      <c r="W25" t="n">
        <v>12.3</v>
      </c>
      <c r="X25" t="n">
        <v>0.63</v>
      </c>
      <c r="Y25" t="n">
        <v>1</v>
      </c>
      <c r="Z25" t="n">
        <v>10</v>
      </c>
      <c r="AA25" t="n">
        <v>687.223919522305</v>
      </c>
      <c r="AB25" t="n">
        <v>940.2900848699981</v>
      </c>
      <c r="AC25" t="n">
        <v>850.5501188754274</v>
      </c>
      <c r="AD25" t="n">
        <v>687223.919522305</v>
      </c>
      <c r="AE25" t="n">
        <v>940290.084869998</v>
      </c>
      <c r="AF25" t="n">
        <v>2.961054995033413e-06</v>
      </c>
      <c r="AG25" t="n">
        <v>14.96744791666667</v>
      </c>
      <c r="AH25" t="n">
        <v>850550.1188754274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2.1783</v>
      </c>
      <c r="E26" t="n">
        <v>45.91</v>
      </c>
      <c r="F26" t="n">
        <v>42.81</v>
      </c>
      <c r="G26" t="n">
        <v>151.08</v>
      </c>
      <c r="H26" t="n">
        <v>1.99</v>
      </c>
      <c r="I26" t="n">
        <v>17</v>
      </c>
      <c r="J26" t="n">
        <v>223.75</v>
      </c>
      <c r="K26" t="n">
        <v>53.44</v>
      </c>
      <c r="L26" t="n">
        <v>25</v>
      </c>
      <c r="M26" t="n">
        <v>15</v>
      </c>
      <c r="N26" t="n">
        <v>50.31</v>
      </c>
      <c r="O26" t="n">
        <v>27829.77</v>
      </c>
      <c r="P26" t="n">
        <v>545.1900000000001</v>
      </c>
      <c r="Q26" t="n">
        <v>796.33</v>
      </c>
      <c r="R26" t="n">
        <v>131.25</v>
      </c>
      <c r="S26" t="n">
        <v>102.58</v>
      </c>
      <c r="T26" t="n">
        <v>10259.7</v>
      </c>
      <c r="U26" t="n">
        <v>0.78</v>
      </c>
      <c r="V26" t="n">
        <v>0.88</v>
      </c>
      <c r="W26" t="n">
        <v>12.3</v>
      </c>
      <c r="X26" t="n">
        <v>0.59</v>
      </c>
      <c r="Y26" t="n">
        <v>1</v>
      </c>
      <c r="Z26" t="n">
        <v>10</v>
      </c>
      <c r="AA26" t="n">
        <v>684.3630977188407</v>
      </c>
      <c r="AB26" t="n">
        <v>936.3757822679477</v>
      </c>
      <c r="AC26" t="n">
        <v>847.0093918199586</v>
      </c>
      <c r="AD26" t="n">
        <v>684363.0977188407</v>
      </c>
      <c r="AE26" t="n">
        <v>936375.7822679477</v>
      </c>
      <c r="AF26" t="n">
        <v>2.965956727677971e-06</v>
      </c>
      <c r="AG26" t="n">
        <v>14.94466145833333</v>
      </c>
      <c r="AH26" t="n">
        <v>847009.3918199587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2.1822</v>
      </c>
      <c r="E27" t="n">
        <v>45.82</v>
      </c>
      <c r="F27" t="n">
        <v>42.76</v>
      </c>
      <c r="G27" t="n">
        <v>160.35</v>
      </c>
      <c r="H27" t="n">
        <v>2.05</v>
      </c>
      <c r="I27" t="n">
        <v>16</v>
      </c>
      <c r="J27" t="n">
        <v>225.42</v>
      </c>
      <c r="K27" t="n">
        <v>53.44</v>
      </c>
      <c r="L27" t="n">
        <v>26</v>
      </c>
      <c r="M27" t="n">
        <v>14</v>
      </c>
      <c r="N27" t="n">
        <v>50.98</v>
      </c>
      <c r="O27" t="n">
        <v>28035.92</v>
      </c>
      <c r="P27" t="n">
        <v>541.72</v>
      </c>
      <c r="Q27" t="n">
        <v>796.35</v>
      </c>
      <c r="R27" t="n">
        <v>129.8</v>
      </c>
      <c r="S27" t="n">
        <v>102.58</v>
      </c>
      <c r="T27" t="n">
        <v>9543.92</v>
      </c>
      <c r="U27" t="n">
        <v>0.79</v>
      </c>
      <c r="V27" t="n">
        <v>0.88</v>
      </c>
      <c r="W27" t="n">
        <v>12.29</v>
      </c>
      <c r="X27" t="n">
        <v>0.55</v>
      </c>
      <c r="Y27" t="n">
        <v>1</v>
      </c>
      <c r="Z27" t="n">
        <v>10</v>
      </c>
      <c r="AA27" t="n">
        <v>681.1664848400334</v>
      </c>
      <c r="AB27" t="n">
        <v>932.0020355025563</v>
      </c>
      <c r="AC27" t="n">
        <v>843.0530693072637</v>
      </c>
      <c r="AD27" t="n">
        <v>681166.4848400333</v>
      </c>
      <c r="AE27" t="n">
        <v>932002.0355025562</v>
      </c>
      <c r="AF27" t="n">
        <v>2.971266938042909e-06</v>
      </c>
      <c r="AG27" t="n">
        <v>14.91536458333333</v>
      </c>
      <c r="AH27" t="n">
        <v>843053.0693072637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2.1823</v>
      </c>
      <c r="E28" t="n">
        <v>45.82</v>
      </c>
      <c r="F28" t="n">
        <v>42.76</v>
      </c>
      <c r="G28" t="n">
        <v>160.35</v>
      </c>
      <c r="H28" t="n">
        <v>2.11</v>
      </c>
      <c r="I28" t="n">
        <v>16</v>
      </c>
      <c r="J28" t="n">
        <v>227.1</v>
      </c>
      <c r="K28" t="n">
        <v>53.44</v>
      </c>
      <c r="L28" t="n">
        <v>27</v>
      </c>
      <c r="M28" t="n">
        <v>14</v>
      </c>
      <c r="N28" t="n">
        <v>51.66</v>
      </c>
      <c r="O28" t="n">
        <v>28243</v>
      </c>
      <c r="P28" t="n">
        <v>541.46</v>
      </c>
      <c r="Q28" t="n">
        <v>796.34</v>
      </c>
      <c r="R28" t="n">
        <v>129.82</v>
      </c>
      <c r="S28" t="n">
        <v>102.58</v>
      </c>
      <c r="T28" t="n">
        <v>9549.73</v>
      </c>
      <c r="U28" t="n">
        <v>0.79</v>
      </c>
      <c r="V28" t="n">
        <v>0.88</v>
      </c>
      <c r="W28" t="n">
        <v>12.29</v>
      </c>
      <c r="X28" t="n">
        <v>0.55</v>
      </c>
      <c r="Y28" t="n">
        <v>1</v>
      </c>
      <c r="Z28" t="n">
        <v>10</v>
      </c>
      <c r="AA28" t="n">
        <v>680.9823488661525</v>
      </c>
      <c r="AB28" t="n">
        <v>931.7500925395866</v>
      </c>
      <c r="AC28" t="n">
        <v>842.8251714270758</v>
      </c>
      <c r="AD28" t="n">
        <v>680982.3488661525</v>
      </c>
      <c r="AE28" t="n">
        <v>931750.0925395866</v>
      </c>
      <c r="AF28" t="n">
        <v>2.971403097283035e-06</v>
      </c>
      <c r="AG28" t="n">
        <v>14.91536458333333</v>
      </c>
      <c r="AH28" t="n">
        <v>842825.1714270759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2.1856</v>
      </c>
      <c r="E29" t="n">
        <v>45.75</v>
      </c>
      <c r="F29" t="n">
        <v>42.73</v>
      </c>
      <c r="G29" t="n">
        <v>170.91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13</v>
      </c>
      <c r="N29" t="n">
        <v>52.35</v>
      </c>
      <c r="O29" t="n">
        <v>28451.04</v>
      </c>
      <c r="P29" t="n">
        <v>538.51</v>
      </c>
      <c r="Q29" t="n">
        <v>796.36</v>
      </c>
      <c r="R29" t="n">
        <v>128.53</v>
      </c>
      <c r="S29" t="n">
        <v>102.58</v>
      </c>
      <c r="T29" t="n">
        <v>8910.629999999999</v>
      </c>
      <c r="U29" t="n">
        <v>0.8</v>
      </c>
      <c r="V29" t="n">
        <v>0.88</v>
      </c>
      <c r="W29" t="n">
        <v>12.29</v>
      </c>
      <c r="X29" t="n">
        <v>0.51</v>
      </c>
      <c r="Y29" t="n">
        <v>1</v>
      </c>
      <c r="Z29" t="n">
        <v>10</v>
      </c>
      <c r="AA29" t="n">
        <v>678.3194244067089</v>
      </c>
      <c r="AB29" t="n">
        <v>928.1065618142401</v>
      </c>
      <c r="AC29" t="n">
        <v>839.529374160429</v>
      </c>
      <c r="AD29" t="n">
        <v>678319.4244067089</v>
      </c>
      <c r="AE29" t="n">
        <v>928106.5618142401</v>
      </c>
      <c r="AF29" t="n">
        <v>2.975896352207213e-06</v>
      </c>
      <c r="AG29" t="n">
        <v>14.892578125</v>
      </c>
      <c r="AH29" t="n">
        <v>839529.374160429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2.185</v>
      </c>
      <c r="E30" t="n">
        <v>45.77</v>
      </c>
      <c r="F30" t="n">
        <v>42.74</v>
      </c>
      <c r="G30" t="n">
        <v>170.96</v>
      </c>
      <c r="H30" t="n">
        <v>2.24</v>
      </c>
      <c r="I30" t="n">
        <v>15</v>
      </c>
      <c r="J30" t="n">
        <v>230.48</v>
      </c>
      <c r="K30" t="n">
        <v>53.44</v>
      </c>
      <c r="L30" t="n">
        <v>29</v>
      </c>
      <c r="M30" t="n">
        <v>13</v>
      </c>
      <c r="N30" t="n">
        <v>53.05</v>
      </c>
      <c r="O30" t="n">
        <v>28660.06</v>
      </c>
      <c r="P30" t="n">
        <v>537.45</v>
      </c>
      <c r="Q30" t="n">
        <v>796.37</v>
      </c>
      <c r="R30" t="n">
        <v>129.12</v>
      </c>
      <c r="S30" t="n">
        <v>102.58</v>
      </c>
      <c r="T30" t="n">
        <v>9205.799999999999</v>
      </c>
      <c r="U30" t="n">
        <v>0.79</v>
      </c>
      <c r="V30" t="n">
        <v>0.88</v>
      </c>
      <c r="W30" t="n">
        <v>12.29</v>
      </c>
      <c r="X30" t="n">
        <v>0.53</v>
      </c>
      <c r="Y30" t="n">
        <v>1</v>
      </c>
      <c r="Z30" t="n">
        <v>10</v>
      </c>
      <c r="AA30" t="n">
        <v>677.8242420574201</v>
      </c>
      <c r="AB30" t="n">
        <v>927.4290314780399</v>
      </c>
      <c r="AC30" t="n">
        <v>838.9165063685957</v>
      </c>
      <c r="AD30" t="n">
        <v>677824.2420574201</v>
      </c>
      <c r="AE30" t="n">
        <v>927429.0314780398</v>
      </c>
      <c r="AF30" t="n">
        <v>2.975079396766454e-06</v>
      </c>
      <c r="AG30" t="n">
        <v>14.89908854166667</v>
      </c>
      <c r="AH30" t="n">
        <v>838916.5063685958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2.1892</v>
      </c>
      <c r="E31" t="n">
        <v>45.68</v>
      </c>
      <c r="F31" t="n">
        <v>42.69</v>
      </c>
      <c r="G31" t="n">
        <v>182.95</v>
      </c>
      <c r="H31" t="n">
        <v>2.3</v>
      </c>
      <c r="I31" t="n">
        <v>14</v>
      </c>
      <c r="J31" t="n">
        <v>232.18</v>
      </c>
      <c r="K31" t="n">
        <v>53.44</v>
      </c>
      <c r="L31" t="n">
        <v>30</v>
      </c>
      <c r="M31" t="n">
        <v>12</v>
      </c>
      <c r="N31" t="n">
        <v>53.75</v>
      </c>
      <c r="O31" t="n">
        <v>28870.05</v>
      </c>
      <c r="P31" t="n">
        <v>536.53</v>
      </c>
      <c r="Q31" t="n">
        <v>796.37</v>
      </c>
      <c r="R31" t="n">
        <v>127.3</v>
      </c>
      <c r="S31" t="n">
        <v>102.58</v>
      </c>
      <c r="T31" t="n">
        <v>8301.42</v>
      </c>
      <c r="U31" t="n">
        <v>0.8100000000000001</v>
      </c>
      <c r="V31" t="n">
        <v>0.88</v>
      </c>
      <c r="W31" t="n">
        <v>12.29</v>
      </c>
      <c r="X31" t="n">
        <v>0.48</v>
      </c>
      <c r="Y31" t="n">
        <v>1</v>
      </c>
      <c r="Z31" t="n">
        <v>10</v>
      </c>
      <c r="AA31" t="n">
        <v>676.1687360668176</v>
      </c>
      <c r="AB31" t="n">
        <v>925.1638951459274</v>
      </c>
      <c r="AC31" t="n">
        <v>836.8675514688814</v>
      </c>
      <c r="AD31" t="n">
        <v>676168.7360668175</v>
      </c>
      <c r="AE31" t="n">
        <v>925163.8951459274</v>
      </c>
      <c r="AF31" t="n">
        <v>2.980798084851771e-06</v>
      </c>
      <c r="AG31" t="n">
        <v>14.86979166666667</v>
      </c>
      <c r="AH31" t="n">
        <v>836867.5514688814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2.1889</v>
      </c>
      <c r="E32" t="n">
        <v>45.69</v>
      </c>
      <c r="F32" t="n">
        <v>42.7</v>
      </c>
      <c r="G32" t="n">
        <v>182.98</v>
      </c>
      <c r="H32" t="n">
        <v>2.36</v>
      </c>
      <c r="I32" t="n">
        <v>14</v>
      </c>
      <c r="J32" t="n">
        <v>233.89</v>
      </c>
      <c r="K32" t="n">
        <v>53.44</v>
      </c>
      <c r="L32" t="n">
        <v>31</v>
      </c>
      <c r="M32" t="n">
        <v>12</v>
      </c>
      <c r="N32" t="n">
        <v>54.46</v>
      </c>
      <c r="O32" t="n">
        <v>29081.05</v>
      </c>
      <c r="P32" t="n">
        <v>533.4299999999999</v>
      </c>
      <c r="Q32" t="n">
        <v>796.33</v>
      </c>
      <c r="R32" t="n">
        <v>127.51</v>
      </c>
      <c r="S32" t="n">
        <v>102.58</v>
      </c>
      <c r="T32" t="n">
        <v>8405.040000000001</v>
      </c>
      <c r="U32" t="n">
        <v>0.8</v>
      </c>
      <c r="V32" t="n">
        <v>0.88</v>
      </c>
      <c r="W32" t="n">
        <v>12.29</v>
      </c>
      <c r="X32" t="n">
        <v>0.48</v>
      </c>
      <c r="Y32" t="n">
        <v>1</v>
      </c>
      <c r="Z32" t="n">
        <v>10</v>
      </c>
      <c r="AA32" t="n">
        <v>674.3406483160932</v>
      </c>
      <c r="AB32" t="n">
        <v>922.6626248358469</v>
      </c>
      <c r="AC32" t="n">
        <v>834.60499888664</v>
      </c>
      <c r="AD32" t="n">
        <v>674340.6483160931</v>
      </c>
      <c r="AE32" t="n">
        <v>922662.6248358469</v>
      </c>
      <c r="AF32" t="n">
        <v>2.980389607131391e-06</v>
      </c>
      <c r="AG32" t="n">
        <v>14.873046875</v>
      </c>
      <c r="AH32" t="n">
        <v>834604.9988866401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2.1932</v>
      </c>
      <c r="E33" t="n">
        <v>45.6</v>
      </c>
      <c r="F33" t="n">
        <v>42.64</v>
      </c>
      <c r="G33" t="n">
        <v>196.82</v>
      </c>
      <c r="H33" t="n">
        <v>2.41</v>
      </c>
      <c r="I33" t="n">
        <v>13</v>
      </c>
      <c r="J33" t="n">
        <v>235.61</v>
      </c>
      <c r="K33" t="n">
        <v>53.44</v>
      </c>
      <c r="L33" t="n">
        <v>32</v>
      </c>
      <c r="M33" t="n">
        <v>11</v>
      </c>
      <c r="N33" t="n">
        <v>55.18</v>
      </c>
      <c r="O33" t="n">
        <v>29293.06</v>
      </c>
      <c r="P33" t="n">
        <v>530.49</v>
      </c>
      <c r="Q33" t="n">
        <v>796.38</v>
      </c>
      <c r="R33" t="n">
        <v>125.7</v>
      </c>
      <c r="S33" t="n">
        <v>102.58</v>
      </c>
      <c r="T33" t="n">
        <v>7509.24</v>
      </c>
      <c r="U33" t="n">
        <v>0.82</v>
      </c>
      <c r="V33" t="n">
        <v>0.88</v>
      </c>
      <c r="W33" t="n">
        <v>12.29</v>
      </c>
      <c r="X33" t="n">
        <v>0.43</v>
      </c>
      <c r="Y33" t="n">
        <v>1</v>
      </c>
      <c r="Z33" t="n">
        <v>10</v>
      </c>
      <c r="AA33" t="n">
        <v>671.3867910335183</v>
      </c>
      <c r="AB33" t="n">
        <v>918.6210269868417</v>
      </c>
      <c r="AC33" t="n">
        <v>830.9491254639257</v>
      </c>
      <c r="AD33" t="n">
        <v>671386.7910335183</v>
      </c>
      <c r="AE33" t="n">
        <v>918621.0269868417</v>
      </c>
      <c r="AF33" t="n">
        <v>2.986244454456836e-06</v>
      </c>
      <c r="AG33" t="n">
        <v>14.84375</v>
      </c>
      <c r="AH33" t="n">
        <v>830949.1254639258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2.1924</v>
      </c>
      <c r="E34" t="n">
        <v>45.61</v>
      </c>
      <c r="F34" t="n">
        <v>42.66</v>
      </c>
      <c r="G34" t="n">
        <v>196.89</v>
      </c>
      <c r="H34" t="n">
        <v>2.47</v>
      </c>
      <c r="I34" t="n">
        <v>13</v>
      </c>
      <c r="J34" t="n">
        <v>237.34</v>
      </c>
      <c r="K34" t="n">
        <v>53.44</v>
      </c>
      <c r="L34" t="n">
        <v>33</v>
      </c>
      <c r="M34" t="n">
        <v>11</v>
      </c>
      <c r="N34" t="n">
        <v>55.91</v>
      </c>
      <c r="O34" t="n">
        <v>29506.09</v>
      </c>
      <c r="P34" t="n">
        <v>533.55</v>
      </c>
      <c r="Q34" t="n">
        <v>796.3200000000001</v>
      </c>
      <c r="R34" t="n">
        <v>126.44</v>
      </c>
      <c r="S34" t="n">
        <v>102.58</v>
      </c>
      <c r="T34" t="n">
        <v>7876.45</v>
      </c>
      <c r="U34" t="n">
        <v>0.8100000000000001</v>
      </c>
      <c r="V34" t="n">
        <v>0.88</v>
      </c>
      <c r="W34" t="n">
        <v>12.29</v>
      </c>
      <c r="X34" t="n">
        <v>0.45</v>
      </c>
      <c r="Y34" t="n">
        <v>1</v>
      </c>
      <c r="Z34" t="n">
        <v>10</v>
      </c>
      <c r="AA34" t="n">
        <v>673.5244172328896</v>
      </c>
      <c r="AB34" t="n">
        <v>921.5458214582338</v>
      </c>
      <c r="AC34" t="n">
        <v>833.5947816559431</v>
      </c>
      <c r="AD34" t="n">
        <v>673524.4172328896</v>
      </c>
      <c r="AE34" t="n">
        <v>921545.8214582339</v>
      </c>
      <c r="AF34" t="n">
        <v>2.985155180535823e-06</v>
      </c>
      <c r="AG34" t="n">
        <v>14.84700520833333</v>
      </c>
      <c r="AH34" t="n">
        <v>833594.781655943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2.1914</v>
      </c>
      <c r="E35" t="n">
        <v>45.63</v>
      </c>
      <c r="F35" t="n">
        <v>42.68</v>
      </c>
      <c r="G35" t="n">
        <v>196.99</v>
      </c>
      <c r="H35" t="n">
        <v>2.53</v>
      </c>
      <c r="I35" t="n">
        <v>13</v>
      </c>
      <c r="J35" t="n">
        <v>239.08</v>
      </c>
      <c r="K35" t="n">
        <v>53.44</v>
      </c>
      <c r="L35" t="n">
        <v>34</v>
      </c>
      <c r="M35" t="n">
        <v>11</v>
      </c>
      <c r="N35" t="n">
        <v>56.64</v>
      </c>
      <c r="O35" t="n">
        <v>29720.17</v>
      </c>
      <c r="P35" t="n">
        <v>528.17</v>
      </c>
      <c r="Q35" t="n">
        <v>796.37</v>
      </c>
      <c r="R35" t="n">
        <v>126.98</v>
      </c>
      <c r="S35" t="n">
        <v>102.58</v>
      </c>
      <c r="T35" t="n">
        <v>8147.44</v>
      </c>
      <c r="U35" t="n">
        <v>0.8100000000000001</v>
      </c>
      <c r="V35" t="n">
        <v>0.88</v>
      </c>
      <c r="W35" t="n">
        <v>12.29</v>
      </c>
      <c r="X35" t="n">
        <v>0.47</v>
      </c>
      <c r="Y35" t="n">
        <v>1</v>
      </c>
      <c r="Z35" t="n">
        <v>10</v>
      </c>
      <c r="AA35" t="n">
        <v>670.4671963004052</v>
      </c>
      <c r="AB35" t="n">
        <v>917.36279690334</v>
      </c>
      <c r="AC35" t="n">
        <v>829.8109790936564</v>
      </c>
      <c r="AD35" t="n">
        <v>670467.1963004052</v>
      </c>
      <c r="AE35" t="n">
        <v>917362.79690334</v>
      </c>
      <c r="AF35" t="n">
        <v>2.983793588134556e-06</v>
      </c>
      <c r="AG35" t="n">
        <v>14.853515625</v>
      </c>
      <c r="AH35" t="n">
        <v>829810.9790936564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2.1965</v>
      </c>
      <c r="E36" t="n">
        <v>45.53</v>
      </c>
      <c r="F36" t="n">
        <v>42.61</v>
      </c>
      <c r="G36" t="n">
        <v>213.06</v>
      </c>
      <c r="H36" t="n">
        <v>2.58</v>
      </c>
      <c r="I36" t="n">
        <v>12</v>
      </c>
      <c r="J36" t="n">
        <v>240.82</v>
      </c>
      <c r="K36" t="n">
        <v>53.44</v>
      </c>
      <c r="L36" t="n">
        <v>35</v>
      </c>
      <c r="M36" t="n">
        <v>10</v>
      </c>
      <c r="N36" t="n">
        <v>57.39</v>
      </c>
      <c r="O36" t="n">
        <v>29935.43</v>
      </c>
      <c r="P36" t="n">
        <v>527.0700000000001</v>
      </c>
      <c r="Q36" t="n">
        <v>796.33</v>
      </c>
      <c r="R36" t="n">
        <v>124.77</v>
      </c>
      <c r="S36" t="n">
        <v>102.58</v>
      </c>
      <c r="T36" t="n">
        <v>7048.1</v>
      </c>
      <c r="U36" t="n">
        <v>0.82</v>
      </c>
      <c r="V36" t="n">
        <v>0.88</v>
      </c>
      <c r="W36" t="n">
        <v>12.29</v>
      </c>
      <c r="X36" t="n">
        <v>0.4</v>
      </c>
      <c r="Y36" t="n">
        <v>1</v>
      </c>
      <c r="Z36" t="n">
        <v>10</v>
      </c>
      <c r="AA36" t="n">
        <v>668.4603842548569</v>
      </c>
      <c r="AB36" t="n">
        <v>914.616988128322</v>
      </c>
      <c r="AC36" t="n">
        <v>827.3272264543593</v>
      </c>
      <c r="AD36" t="n">
        <v>668460.3842548569</v>
      </c>
      <c r="AE36" t="n">
        <v>914616.9881283219</v>
      </c>
      <c r="AF36" t="n">
        <v>2.990737709381014e-06</v>
      </c>
      <c r="AG36" t="n">
        <v>14.82096354166667</v>
      </c>
      <c r="AH36" t="n">
        <v>827327.2264543594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2.1962</v>
      </c>
      <c r="E37" t="n">
        <v>45.53</v>
      </c>
      <c r="F37" t="n">
        <v>42.62</v>
      </c>
      <c r="G37" t="n">
        <v>213.09</v>
      </c>
      <c r="H37" t="n">
        <v>2.64</v>
      </c>
      <c r="I37" t="n">
        <v>12</v>
      </c>
      <c r="J37" t="n">
        <v>242.57</v>
      </c>
      <c r="K37" t="n">
        <v>53.44</v>
      </c>
      <c r="L37" t="n">
        <v>36</v>
      </c>
      <c r="M37" t="n">
        <v>10</v>
      </c>
      <c r="N37" t="n">
        <v>58.14</v>
      </c>
      <c r="O37" t="n">
        <v>30151.65</v>
      </c>
      <c r="P37" t="n">
        <v>527.52</v>
      </c>
      <c r="Q37" t="n">
        <v>796.37</v>
      </c>
      <c r="R37" t="n">
        <v>124.94</v>
      </c>
      <c r="S37" t="n">
        <v>102.58</v>
      </c>
      <c r="T37" t="n">
        <v>7130.95</v>
      </c>
      <c r="U37" t="n">
        <v>0.82</v>
      </c>
      <c r="V37" t="n">
        <v>0.88</v>
      </c>
      <c r="W37" t="n">
        <v>12.29</v>
      </c>
      <c r="X37" t="n">
        <v>0.41</v>
      </c>
      <c r="Y37" t="n">
        <v>1</v>
      </c>
      <c r="Z37" t="n">
        <v>10</v>
      </c>
      <c r="AA37" t="n">
        <v>668.836454032232</v>
      </c>
      <c r="AB37" t="n">
        <v>915.1315433887543</v>
      </c>
      <c r="AC37" t="n">
        <v>827.7926732829187</v>
      </c>
      <c r="AD37" t="n">
        <v>668836.4540322321</v>
      </c>
      <c r="AE37" t="n">
        <v>915131.5433887542</v>
      </c>
      <c r="AF37" t="n">
        <v>2.990329231660634e-06</v>
      </c>
      <c r="AG37" t="n">
        <v>14.82096354166667</v>
      </c>
      <c r="AH37" t="n">
        <v>827792.6732829188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2.196</v>
      </c>
      <c r="E38" t="n">
        <v>45.54</v>
      </c>
      <c r="F38" t="n">
        <v>42.62</v>
      </c>
      <c r="G38" t="n">
        <v>213.11</v>
      </c>
      <c r="H38" t="n">
        <v>2.69</v>
      </c>
      <c r="I38" t="n">
        <v>12</v>
      </c>
      <c r="J38" t="n">
        <v>244.34</v>
      </c>
      <c r="K38" t="n">
        <v>53.44</v>
      </c>
      <c r="L38" t="n">
        <v>37</v>
      </c>
      <c r="M38" t="n">
        <v>10</v>
      </c>
      <c r="N38" t="n">
        <v>58.9</v>
      </c>
      <c r="O38" t="n">
        <v>30368.96</v>
      </c>
      <c r="P38" t="n">
        <v>522.8099999999999</v>
      </c>
      <c r="Q38" t="n">
        <v>796.33</v>
      </c>
      <c r="R38" t="n">
        <v>125.08</v>
      </c>
      <c r="S38" t="n">
        <v>102.58</v>
      </c>
      <c r="T38" t="n">
        <v>7200.01</v>
      </c>
      <c r="U38" t="n">
        <v>0.82</v>
      </c>
      <c r="V38" t="n">
        <v>0.88</v>
      </c>
      <c r="W38" t="n">
        <v>12.29</v>
      </c>
      <c r="X38" t="n">
        <v>0.41</v>
      </c>
      <c r="Y38" t="n">
        <v>1</v>
      </c>
      <c r="Z38" t="n">
        <v>10</v>
      </c>
      <c r="AA38" t="n">
        <v>665.9611594234616</v>
      </c>
      <c r="AB38" t="n">
        <v>911.197438455989</v>
      </c>
      <c r="AC38" t="n">
        <v>824.2340338033857</v>
      </c>
      <c r="AD38" t="n">
        <v>665961.1594234616</v>
      </c>
      <c r="AE38" t="n">
        <v>911197.438455989</v>
      </c>
      <c r="AF38" t="n">
        <v>2.990056913180381e-06</v>
      </c>
      <c r="AG38" t="n">
        <v>14.82421875</v>
      </c>
      <c r="AH38" t="n">
        <v>824234.0338033857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2.1998</v>
      </c>
      <c r="E39" t="n">
        <v>45.46</v>
      </c>
      <c r="F39" t="n">
        <v>42.58</v>
      </c>
      <c r="G39" t="n">
        <v>232.25</v>
      </c>
      <c r="H39" t="n">
        <v>2.75</v>
      </c>
      <c r="I39" t="n">
        <v>11</v>
      </c>
      <c r="J39" t="n">
        <v>246.11</v>
      </c>
      <c r="K39" t="n">
        <v>53.44</v>
      </c>
      <c r="L39" t="n">
        <v>38</v>
      </c>
      <c r="M39" t="n">
        <v>9</v>
      </c>
      <c r="N39" t="n">
        <v>59.67</v>
      </c>
      <c r="O39" t="n">
        <v>30587.38</v>
      </c>
      <c r="P39" t="n">
        <v>521.62</v>
      </c>
      <c r="Q39" t="n">
        <v>796.34</v>
      </c>
      <c r="R39" t="n">
        <v>123.64</v>
      </c>
      <c r="S39" t="n">
        <v>102.58</v>
      </c>
      <c r="T39" t="n">
        <v>6485.71</v>
      </c>
      <c r="U39" t="n">
        <v>0.83</v>
      </c>
      <c r="V39" t="n">
        <v>0.88</v>
      </c>
      <c r="W39" t="n">
        <v>12.29</v>
      </c>
      <c r="X39" t="n">
        <v>0.37</v>
      </c>
      <c r="Y39" t="n">
        <v>1</v>
      </c>
      <c r="Z39" t="n">
        <v>10</v>
      </c>
      <c r="AA39" t="n">
        <v>664.2872824639251</v>
      </c>
      <c r="AB39" t="n">
        <v>908.9071661537115</v>
      </c>
      <c r="AC39" t="n">
        <v>822.16234187522</v>
      </c>
      <c r="AD39" t="n">
        <v>664287.2824639251</v>
      </c>
      <c r="AE39" t="n">
        <v>908907.1661537115</v>
      </c>
      <c r="AF39" t="n">
        <v>2.995230964305193e-06</v>
      </c>
      <c r="AG39" t="n">
        <v>14.79817708333333</v>
      </c>
      <c r="AH39" t="n">
        <v>822162.3418752201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2.1993</v>
      </c>
      <c r="E40" t="n">
        <v>45.47</v>
      </c>
      <c r="F40" t="n">
        <v>42.59</v>
      </c>
      <c r="G40" t="n">
        <v>232.31</v>
      </c>
      <c r="H40" t="n">
        <v>2.8</v>
      </c>
      <c r="I40" t="n">
        <v>11</v>
      </c>
      <c r="J40" t="n">
        <v>247.89</v>
      </c>
      <c r="K40" t="n">
        <v>53.44</v>
      </c>
      <c r="L40" t="n">
        <v>39</v>
      </c>
      <c r="M40" t="n">
        <v>9</v>
      </c>
      <c r="N40" t="n">
        <v>60.45</v>
      </c>
      <c r="O40" t="n">
        <v>30806.92</v>
      </c>
      <c r="P40" t="n">
        <v>521.49</v>
      </c>
      <c r="Q40" t="n">
        <v>796.36</v>
      </c>
      <c r="R40" t="n">
        <v>124.04</v>
      </c>
      <c r="S40" t="n">
        <v>102.58</v>
      </c>
      <c r="T40" t="n">
        <v>6688.26</v>
      </c>
      <c r="U40" t="n">
        <v>0.83</v>
      </c>
      <c r="V40" t="n">
        <v>0.88</v>
      </c>
      <c r="W40" t="n">
        <v>12.29</v>
      </c>
      <c r="X40" t="n">
        <v>0.38</v>
      </c>
      <c r="Y40" t="n">
        <v>1</v>
      </c>
      <c r="Z40" t="n">
        <v>10</v>
      </c>
      <c r="AA40" t="n">
        <v>664.3456819272751</v>
      </c>
      <c r="AB40" t="n">
        <v>908.9870708758694</v>
      </c>
      <c r="AC40" t="n">
        <v>822.2346206028424</v>
      </c>
      <c r="AD40" t="n">
        <v>664345.6819272751</v>
      </c>
      <c r="AE40" t="n">
        <v>908987.0708758695</v>
      </c>
      <c r="AF40" t="n">
        <v>2.994550168104559e-06</v>
      </c>
      <c r="AG40" t="n">
        <v>14.80143229166667</v>
      </c>
      <c r="AH40" t="n">
        <v>822234.6206028424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2.1997</v>
      </c>
      <c r="E41" t="n">
        <v>45.46</v>
      </c>
      <c r="F41" t="n">
        <v>42.58</v>
      </c>
      <c r="G41" t="n">
        <v>232.27</v>
      </c>
      <c r="H41" t="n">
        <v>2.85</v>
      </c>
      <c r="I41" t="n">
        <v>11</v>
      </c>
      <c r="J41" t="n">
        <v>249.68</v>
      </c>
      <c r="K41" t="n">
        <v>53.44</v>
      </c>
      <c r="L41" t="n">
        <v>40</v>
      </c>
      <c r="M41" t="n">
        <v>9</v>
      </c>
      <c r="N41" t="n">
        <v>61.24</v>
      </c>
      <c r="O41" t="n">
        <v>31027.6</v>
      </c>
      <c r="P41" t="n">
        <v>519.6900000000001</v>
      </c>
      <c r="Q41" t="n">
        <v>796.36</v>
      </c>
      <c r="R41" t="n">
        <v>123.77</v>
      </c>
      <c r="S41" t="n">
        <v>102.58</v>
      </c>
      <c r="T41" t="n">
        <v>6550.42</v>
      </c>
      <c r="U41" t="n">
        <v>0.83</v>
      </c>
      <c r="V41" t="n">
        <v>0.88</v>
      </c>
      <c r="W41" t="n">
        <v>12.29</v>
      </c>
      <c r="X41" t="n">
        <v>0.37</v>
      </c>
      <c r="Y41" t="n">
        <v>1</v>
      </c>
      <c r="Z41" t="n">
        <v>10</v>
      </c>
      <c r="AA41" t="n">
        <v>663.1147042487834</v>
      </c>
      <c r="AB41" t="n">
        <v>907.3027929092547</v>
      </c>
      <c r="AC41" t="n">
        <v>820.7110877614623</v>
      </c>
      <c r="AD41" t="n">
        <v>663114.7042487834</v>
      </c>
      <c r="AE41" t="n">
        <v>907302.7929092547</v>
      </c>
      <c r="AF41" t="n">
        <v>2.995094805065065e-06</v>
      </c>
      <c r="AG41" t="n">
        <v>14.79817708333333</v>
      </c>
      <c r="AH41" t="n">
        <v>820711.0877614623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1.4018</v>
      </c>
      <c r="E2" t="n">
        <v>71.34</v>
      </c>
      <c r="F2" t="n">
        <v>58.96</v>
      </c>
      <c r="G2" t="n">
        <v>8.210000000000001</v>
      </c>
      <c r="H2" t="n">
        <v>0.15</v>
      </c>
      <c r="I2" t="n">
        <v>431</v>
      </c>
      <c r="J2" t="n">
        <v>116.05</v>
      </c>
      <c r="K2" t="n">
        <v>43.4</v>
      </c>
      <c r="L2" t="n">
        <v>1</v>
      </c>
      <c r="M2" t="n">
        <v>429</v>
      </c>
      <c r="N2" t="n">
        <v>16.65</v>
      </c>
      <c r="O2" t="n">
        <v>14546.17</v>
      </c>
      <c r="P2" t="n">
        <v>593.55</v>
      </c>
      <c r="Q2" t="n">
        <v>797.77</v>
      </c>
      <c r="R2" t="n">
        <v>669.98</v>
      </c>
      <c r="S2" t="n">
        <v>102.58</v>
      </c>
      <c r="T2" t="n">
        <v>277558.53</v>
      </c>
      <c r="U2" t="n">
        <v>0.15</v>
      </c>
      <c r="V2" t="n">
        <v>0.64</v>
      </c>
      <c r="W2" t="n">
        <v>13</v>
      </c>
      <c r="X2" t="n">
        <v>16.71</v>
      </c>
      <c r="Y2" t="n">
        <v>1</v>
      </c>
      <c r="Z2" t="n">
        <v>10</v>
      </c>
      <c r="AA2" t="n">
        <v>1117.735829540906</v>
      </c>
      <c r="AB2" t="n">
        <v>1529.33547300247</v>
      </c>
      <c r="AC2" t="n">
        <v>1383.377841894931</v>
      </c>
      <c r="AD2" t="n">
        <v>1117735.829540906</v>
      </c>
      <c r="AE2" t="n">
        <v>1529335.47300247</v>
      </c>
      <c r="AF2" t="n">
        <v>2.143273118335997e-06</v>
      </c>
      <c r="AG2" t="n">
        <v>23.22265625</v>
      </c>
      <c r="AH2" t="n">
        <v>1383377.841894931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1.8117</v>
      </c>
      <c r="E3" t="n">
        <v>55.2</v>
      </c>
      <c r="F3" t="n">
        <v>48.88</v>
      </c>
      <c r="G3" t="n">
        <v>16.57</v>
      </c>
      <c r="H3" t="n">
        <v>0.3</v>
      </c>
      <c r="I3" t="n">
        <v>177</v>
      </c>
      <c r="J3" t="n">
        <v>117.34</v>
      </c>
      <c r="K3" t="n">
        <v>43.4</v>
      </c>
      <c r="L3" t="n">
        <v>2</v>
      </c>
      <c r="M3" t="n">
        <v>175</v>
      </c>
      <c r="N3" t="n">
        <v>16.94</v>
      </c>
      <c r="O3" t="n">
        <v>14705.49</v>
      </c>
      <c r="P3" t="n">
        <v>488.57</v>
      </c>
      <c r="Q3" t="n">
        <v>796.9</v>
      </c>
      <c r="R3" t="n">
        <v>334.03</v>
      </c>
      <c r="S3" t="n">
        <v>102.58</v>
      </c>
      <c r="T3" t="n">
        <v>110851.62</v>
      </c>
      <c r="U3" t="n">
        <v>0.31</v>
      </c>
      <c r="V3" t="n">
        <v>0.77</v>
      </c>
      <c r="W3" t="n">
        <v>12.56</v>
      </c>
      <c r="X3" t="n">
        <v>6.66</v>
      </c>
      <c r="Y3" t="n">
        <v>1</v>
      </c>
      <c r="Z3" t="n">
        <v>10</v>
      </c>
      <c r="AA3" t="n">
        <v>754.7702960671398</v>
      </c>
      <c r="AB3" t="n">
        <v>1032.710017194461</v>
      </c>
      <c r="AC3" t="n">
        <v>934.149622571033</v>
      </c>
      <c r="AD3" t="n">
        <v>754770.2960671398</v>
      </c>
      <c r="AE3" t="n">
        <v>1032710.017194461</v>
      </c>
      <c r="AF3" t="n">
        <v>2.769987094085694e-06</v>
      </c>
      <c r="AG3" t="n">
        <v>17.96875</v>
      </c>
      <c r="AH3" t="n">
        <v>934149.622571033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1.9578</v>
      </c>
      <c r="E4" t="n">
        <v>51.08</v>
      </c>
      <c r="F4" t="n">
        <v>46.34</v>
      </c>
      <c r="G4" t="n">
        <v>25.05</v>
      </c>
      <c r="H4" t="n">
        <v>0.45</v>
      </c>
      <c r="I4" t="n">
        <v>111</v>
      </c>
      <c r="J4" t="n">
        <v>118.63</v>
      </c>
      <c r="K4" t="n">
        <v>43.4</v>
      </c>
      <c r="L4" t="n">
        <v>3</v>
      </c>
      <c r="M4" t="n">
        <v>109</v>
      </c>
      <c r="N4" t="n">
        <v>17.23</v>
      </c>
      <c r="O4" t="n">
        <v>14865.24</v>
      </c>
      <c r="P4" t="n">
        <v>459.09</v>
      </c>
      <c r="Q4" t="n">
        <v>796.62</v>
      </c>
      <c r="R4" t="n">
        <v>249.2</v>
      </c>
      <c r="S4" t="n">
        <v>102.58</v>
      </c>
      <c r="T4" t="n">
        <v>68768.52</v>
      </c>
      <c r="U4" t="n">
        <v>0.41</v>
      </c>
      <c r="V4" t="n">
        <v>0.8100000000000001</v>
      </c>
      <c r="W4" t="n">
        <v>12.45</v>
      </c>
      <c r="X4" t="n">
        <v>4.12</v>
      </c>
      <c r="Y4" t="n">
        <v>1</v>
      </c>
      <c r="Z4" t="n">
        <v>10</v>
      </c>
      <c r="AA4" t="n">
        <v>671.2798733082204</v>
      </c>
      <c r="AB4" t="n">
        <v>918.4747374382121</v>
      </c>
      <c r="AC4" t="n">
        <v>830.8167975844987</v>
      </c>
      <c r="AD4" t="n">
        <v>671279.8733082204</v>
      </c>
      <c r="AE4" t="n">
        <v>918474.737438212</v>
      </c>
      <c r="AF4" t="n">
        <v>2.993365751946223e-06</v>
      </c>
      <c r="AG4" t="n">
        <v>16.62760416666667</v>
      </c>
      <c r="AH4" t="n">
        <v>830816.7975844987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2.0307</v>
      </c>
      <c r="E5" t="n">
        <v>49.24</v>
      </c>
      <c r="F5" t="n">
        <v>45.22</v>
      </c>
      <c r="G5" t="n">
        <v>33.5</v>
      </c>
      <c r="H5" t="n">
        <v>0.59</v>
      </c>
      <c r="I5" t="n">
        <v>81</v>
      </c>
      <c r="J5" t="n">
        <v>119.93</v>
      </c>
      <c r="K5" t="n">
        <v>43.4</v>
      </c>
      <c r="L5" t="n">
        <v>4</v>
      </c>
      <c r="M5" t="n">
        <v>79</v>
      </c>
      <c r="N5" t="n">
        <v>17.53</v>
      </c>
      <c r="O5" t="n">
        <v>15025.44</v>
      </c>
      <c r="P5" t="n">
        <v>443.99</v>
      </c>
      <c r="Q5" t="n">
        <v>796.52</v>
      </c>
      <c r="R5" t="n">
        <v>212.2</v>
      </c>
      <c r="S5" t="n">
        <v>102.58</v>
      </c>
      <c r="T5" t="n">
        <v>50416.32</v>
      </c>
      <c r="U5" t="n">
        <v>0.48</v>
      </c>
      <c r="V5" t="n">
        <v>0.83</v>
      </c>
      <c r="W5" t="n">
        <v>12.39</v>
      </c>
      <c r="X5" t="n">
        <v>3.01</v>
      </c>
      <c r="Y5" t="n">
        <v>1</v>
      </c>
      <c r="Z5" t="n">
        <v>10</v>
      </c>
      <c r="AA5" t="n">
        <v>633.3898127929342</v>
      </c>
      <c r="AB5" t="n">
        <v>866.6318850497029</v>
      </c>
      <c r="AC5" t="n">
        <v>783.9217542660483</v>
      </c>
      <c r="AD5" t="n">
        <v>633389.8127929342</v>
      </c>
      <c r="AE5" t="n">
        <v>866631.8850497028</v>
      </c>
      <c r="AF5" t="n">
        <v>3.104825739338643e-06</v>
      </c>
      <c r="AG5" t="n">
        <v>16.02864583333333</v>
      </c>
      <c r="AH5" t="n">
        <v>783921.7542660483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2.0739</v>
      </c>
      <c r="E6" t="n">
        <v>48.22</v>
      </c>
      <c r="F6" t="n">
        <v>44.61</v>
      </c>
      <c r="G6" t="n">
        <v>41.82</v>
      </c>
      <c r="H6" t="n">
        <v>0.73</v>
      </c>
      <c r="I6" t="n">
        <v>64</v>
      </c>
      <c r="J6" t="n">
        <v>121.23</v>
      </c>
      <c r="K6" t="n">
        <v>43.4</v>
      </c>
      <c r="L6" t="n">
        <v>5</v>
      </c>
      <c r="M6" t="n">
        <v>62</v>
      </c>
      <c r="N6" t="n">
        <v>17.83</v>
      </c>
      <c r="O6" t="n">
        <v>15186.08</v>
      </c>
      <c r="P6" t="n">
        <v>434.24</v>
      </c>
      <c r="Q6" t="n">
        <v>796.5700000000001</v>
      </c>
      <c r="R6" t="n">
        <v>191.22</v>
      </c>
      <c r="S6" t="n">
        <v>102.58</v>
      </c>
      <c r="T6" t="n">
        <v>40014.24</v>
      </c>
      <c r="U6" t="n">
        <v>0.54</v>
      </c>
      <c r="V6" t="n">
        <v>0.84</v>
      </c>
      <c r="W6" t="n">
        <v>12.37</v>
      </c>
      <c r="X6" t="n">
        <v>2.39</v>
      </c>
      <c r="Y6" t="n">
        <v>1</v>
      </c>
      <c r="Z6" t="n">
        <v>10</v>
      </c>
      <c r="AA6" t="n">
        <v>608.2525755098624</v>
      </c>
      <c r="AB6" t="n">
        <v>832.2380080223626</v>
      </c>
      <c r="AC6" t="n">
        <v>752.8103805900879</v>
      </c>
      <c r="AD6" t="n">
        <v>608252.5755098624</v>
      </c>
      <c r="AE6" t="n">
        <v>832238.0080223626</v>
      </c>
      <c r="AF6" t="n">
        <v>3.170876102237855e-06</v>
      </c>
      <c r="AG6" t="n">
        <v>15.69661458333333</v>
      </c>
      <c r="AH6" t="n">
        <v>752810.3805900879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2.1069</v>
      </c>
      <c r="E7" t="n">
        <v>47.46</v>
      </c>
      <c r="F7" t="n">
        <v>44.14</v>
      </c>
      <c r="G7" t="n">
        <v>50.93</v>
      </c>
      <c r="H7" t="n">
        <v>0.86</v>
      </c>
      <c r="I7" t="n">
        <v>52</v>
      </c>
      <c r="J7" t="n">
        <v>122.54</v>
      </c>
      <c r="K7" t="n">
        <v>43.4</v>
      </c>
      <c r="L7" t="n">
        <v>6</v>
      </c>
      <c r="M7" t="n">
        <v>50</v>
      </c>
      <c r="N7" t="n">
        <v>18.14</v>
      </c>
      <c r="O7" t="n">
        <v>15347.16</v>
      </c>
      <c r="P7" t="n">
        <v>425.12</v>
      </c>
      <c r="Q7" t="n">
        <v>796.46</v>
      </c>
      <c r="R7" t="n">
        <v>175.3</v>
      </c>
      <c r="S7" t="n">
        <v>102.58</v>
      </c>
      <c r="T7" t="n">
        <v>32111.58</v>
      </c>
      <c r="U7" t="n">
        <v>0.59</v>
      </c>
      <c r="V7" t="n">
        <v>0.85</v>
      </c>
      <c r="W7" t="n">
        <v>12.36</v>
      </c>
      <c r="X7" t="n">
        <v>1.92</v>
      </c>
      <c r="Y7" t="n">
        <v>1</v>
      </c>
      <c r="Z7" t="n">
        <v>10</v>
      </c>
      <c r="AA7" t="n">
        <v>594.4440346010991</v>
      </c>
      <c r="AB7" t="n">
        <v>813.3445531611621</v>
      </c>
      <c r="AC7" t="n">
        <v>735.7200905437099</v>
      </c>
      <c r="AD7" t="n">
        <v>594444.0346010991</v>
      </c>
      <c r="AE7" t="n">
        <v>813344.5531611622</v>
      </c>
      <c r="AF7" t="n">
        <v>3.221331240563642e-06</v>
      </c>
      <c r="AG7" t="n">
        <v>15.44921875</v>
      </c>
      <c r="AH7" t="n">
        <v>735720.0905437099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2.1299</v>
      </c>
      <c r="E8" t="n">
        <v>46.95</v>
      </c>
      <c r="F8" t="n">
        <v>43.82</v>
      </c>
      <c r="G8" t="n">
        <v>59.75</v>
      </c>
      <c r="H8" t="n">
        <v>1</v>
      </c>
      <c r="I8" t="n">
        <v>44</v>
      </c>
      <c r="J8" t="n">
        <v>123.85</v>
      </c>
      <c r="K8" t="n">
        <v>43.4</v>
      </c>
      <c r="L8" t="n">
        <v>7</v>
      </c>
      <c r="M8" t="n">
        <v>42</v>
      </c>
      <c r="N8" t="n">
        <v>18.45</v>
      </c>
      <c r="O8" t="n">
        <v>15508.69</v>
      </c>
      <c r="P8" t="n">
        <v>417.21</v>
      </c>
      <c r="Q8" t="n">
        <v>796.47</v>
      </c>
      <c r="R8" t="n">
        <v>164.78</v>
      </c>
      <c r="S8" t="n">
        <v>102.58</v>
      </c>
      <c r="T8" t="n">
        <v>26892.21</v>
      </c>
      <c r="U8" t="n">
        <v>0.62</v>
      </c>
      <c r="V8" t="n">
        <v>0.86</v>
      </c>
      <c r="W8" t="n">
        <v>12.34</v>
      </c>
      <c r="X8" t="n">
        <v>1.6</v>
      </c>
      <c r="Y8" t="n">
        <v>1</v>
      </c>
      <c r="Z8" t="n">
        <v>10</v>
      </c>
      <c r="AA8" t="n">
        <v>584.2171941099776</v>
      </c>
      <c r="AB8" t="n">
        <v>799.3517388248497</v>
      </c>
      <c r="AC8" t="n">
        <v>723.0627307686171</v>
      </c>
      <c r="AD8" t="n">
        <v>584217.1941099777</v>
      </c>
      <c r="AE8" t="n">
        <v>799351.7388248497</v>
      </c>
      <c r="AF8" t="n">
        <v>3.25649694303313e-06</v>
      </c>
      <c r="AG8" t="n">
        <v>15.283203125</v>
      </c>
      <c r="AH8" t="n">
        <v>723062.7307686171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2.147</v>
      </c>
      <c r="E9" t="n">
        <v>46.58</v>
      </c>
      <c r="F9" t="n">
        <v>43.58</v>
      </c>
      <c r="G9" t="n">
        <v>68.81999999999999</v>
      </c>
      <c r="H9" t="n">
        <v>1.13</v>
      </c>
      <c r="I9" t="n">
        <v>38</v>
      </c>
      <c r="J9" t="n">
        <v>125.16</v>
      </c>
      <c r="K9" t="n">
        <v>43.4</v>
      </c>
      <c r="L9" t="n">
        <v>8</v>
      </c>
      <c r="M9" t="n">
        <v>36</v>
      </c>
      <c r="N9" t="n">
        <v>18.76</v>
      </c>
      <c r="O9" t="n">
        <v>15670.68</v>
      </c>
      <c r="P9" t="n">
        <v>411.06</v>
      </c>
      <c r="Q9" t="n">
        <v>796.38</v>
      </c>
      <c r="R9" t="n">
        <v>157.1</v>
      </c>
      <c r="S9" t="n">
        <v>102.58</v>
      </c>
      <c r="T9" t="n">
        <v>23081.13</v>
      </c>
      <c r="U9" t="n">
        <v>0.65</v>
      </c>
      <c r="V9" t="n">
        <v>0.86</v>
      </c>
      <c r="W9" t="n">
        <v>12.33</v>
      </c>
      <c r="X9" t="n">
        <v>1.37</v>
      </c>
      <c r="Y9" t="n">
        <v>1</v>
      </c>
      <c r="Z9" t="n">
        <v>10</v>
      </c>
      <c r="AA9" t="n">
        <v>568.6544258608785</v>
      </c>
      <c r="AB9" t="n">
        <v>778.0580727255538</v>
      </c>
      <c r="AC9" t="n">
        <v>703.8013022759898</v>
      </c>
      <c r="AD9" t="n">
        <v>568654.4258608785</v>
      </c>
      <c r="AE9" t="n">
        <v>778058.0727255538</v>
      </c>
      <c r="AF9" t="n">
        <v>3.282641878347401e-06</v>
      </c>
      <c r="AG9" t="n">
        <v>15.16276041666667</v>
      </c>
      <c r="AH9" t="n">
        <v>703801.3022759898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2.1569</v>
      </c>
      <c r="E10" t="n">
        <v>46.36</v>
      </c>
      <c r="F10" t="n">
        <v>43.47</v>
      </c>
      <c r="G10" t="n">
        <v>76.7</v>
      </c>
      <c r="H10" t="n">
        <v>1.26</v>
      </c>
      <c r="I10" t="n">
        <v>34</v>
      </c>
      <c r="J10" t="n">
        <v>126.48</v>
      </c>
      <c r="K10" t="n">
        <v>43.4</v>
      </c>
      <c r="L10" t="n">
        <v>9</v>
      </c>
      <c r="M10" t="n">
        <v>32</v>
      </c>
      <c r="N10" t="n">
        <v>19.08</v>
      </c>
      <c r="O10" t="n">
        <v>15833.12</v>
      </c>
      <c r="P10" t="n">
        <v>404.91</v>
      </c>
      <c r="Q10" t="n">
        <v>796.45</v>
      </c>
      <c r="R10" t="n">
        <v>152.75</v>
      </c>
      <c r="S10" t="n">
        <v>102.58</v>
      </c>
      <c r="T10" t="n">
        <v>20929.64</v>
      </c>
      <c r="U10" t="n">
        <v>0.67</v>
      </c>
      <c r="V10" t="n">
        <v>0.87</v>
      </c>
      <c r="W10" t="n">
        <v>12.34</v>
      </c>
      <c r="X10" t="n">
        <v>1.25</v>
      </c>
      <c r="Y10" t="n">
        <v>1</v>
      </c>
      <c r="Z10" t="n">
        <v>10</v>
      </c>
      <c r="AA10" t="n">
        <v>562.7334252259291</v>
      </c>
      <c r="AB10" t="n">
        <v>769.9566984407036</v>
      </c>
      <c r="AC10" t="n">
        <v>696.4731117825354</v>
      </c>
      <c r="AD10" t="n">
        <v>562733.4252259291</v>
      </c>
      <c r="AE10" t="n">
        <v>769956.6984407036</v>
      </c>
      <c r="AF10" t="n">
        <v>3.297778419845136e-06</v>
      </c>
      <c r="AG10" t="n">
        <v>15.09114583333333</v>
      </c>
      <c r="AH10" t="n">
        <v>696473.1117825354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2.1694</v>
      </c>
      <c r="E11" t="n">
        <v>46.1</v>
      </c>
      <c r="F11" t="n">
        <v>43.3</v>
      </c>
      <c r="G11" t="n">
        <v>86.59</v>
      </c>
      <c r="H11" t="n">
        <v>1.38</v>
      </c>
      <c r="I11" t="n">
        <v>30</v>
      </c>
      <c r="J11" t="n">
        <v>127.8</v>
      </c>
      <c r="K11" t="n">
        <v>43.4</v>
      </c>
      <c r="L11" t="n">
        <v>10</v>
      </c>
      <c r="M11" t="n">
        <v>28</v>
      </c>
      <c r="N11" t="n">
        <v>19.4</v>
      </c>
      <c r="O11" t="n">
        <v>15996.02</v>
      </c>
      <c r="P11" t="n">
        <v>399.77</v>
      </c>
      <c r="Q11" t="n">
        <v>796.34</v>
      </c>
      <c r="R11" t="n">
        <v>147.59</v>
      </c>
      <c r="S11" t="n">
        <v>102.58</v>
      </c>
      <c r="T11" t="n">
        <v>18368.7</v>
      </c>
      <c r="U11" t="n">
        <v>0.7</v>
      </c>
      <c r="V11" t="n">
        <v>0.87</v>
      </c>
      <c r="W11" t="n">
        <v>12.32</v>
      </c>
      <c r="X11" t="n">
        <v>1.08</v>
      </c>
      <c r="Y11" t="n">
        <v>1</v>
      </c>
      <c r="Z11" t="n">
        <v>10</v>
      </c>
      <c r="AA11" t="n">
        <v>556.8967304091691</v>
      </c>
      <c r="AB11" t="n">
        <v>761.9706750956105</v>
      </c>
      <c r="AC11" t="n">
        <v>689.249263297044</v>
      </c>
      <c r="AD11" t="n">
        <v>556896.7304091691</v>
      </c>
      <c r="AE11" t="n">
        <v>761970.6750956106</v>
      </c>
      <c r="AF11" t="n">
        <v>3.316890214665511e-06</v>
      </c>
      <c r="AG11" t="n">
        <v>15.00651041666667</v>
      </c>
      <c r="AH11" t="n">
        <v>689249.263297044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2.1781</v>
      </c>
      <c r="E12" t="n">
        <v>45.91</v>
      </c>
      <c r="F12" t="n">
        <v>43.18</v>
      </c>
      <c r="G12" t="n">
        <v>95.95999999999999</v>
      </c>
      <c r="H12" t="n">
        <v>1.5</v>
      </c>
      <c r="I12" t="n">
        <v>27</v>
      </c>
      <c r="J12" t="n">
        <v>129.13</v>
      </c>
      <c r="K12" t="n">
        <v>43.4</v>
      </c>
      <c r="L12" t="n">
        <v>11</v>
      </c>
      <c r="M12" t="n">
        <v>25</v>
      </c>
      <c r="N12" t="n">
        <v>19.73</v>
      </c>
      <c r="O12" t="n">
        <v>16159.39</v>
      </c>
      <c r="P12" t="n">
        <v>394</v>
      </c>
      <c r="Q12" t="n">
        <v>796.42</v>
      </c>
      <c r="R12" t="n">
        <v>143.52</v>
      </c>
      <c r="S12" t="n">
        <v>102.58</v>
      </c>
      <c r="T12" t="n">
        <v>16348.11</v>
      </c>
      <c r="U12" t="n">
        <v>0.71</v>
      </c>
      <c r="V12" t="n">
        <v>0.87</v>
      </c>
      <c r="W12" t="n">
        <v>12.32</v>
      </c>
      <c r="X12" t="n">
        <v>0.97</v>
      </c>
      <c r="Y12" t="n">
        <v>1</v>
      </c>
      <c r="Z12" t="n">
        <v>10</v>
      </c>
      <c r="AA12" t="n">
        <v>551.3292891146177</v>
      </c>
      <c r="AB12" t="n">
        <v>754.3530562982301</v>
      </c>
      <c r="AC12" t="n">
        <v>682.3586593462904</v>
      </c>
      <c r="AD12" t="n">
        <v>551329.2891146177</v>
      </c>
      <c r="AE12" t="n">
        <v>754353.0562982301</v>
      </c>
      <c r="AF12" t="n">
        <v>3.330192023860491e-06</v>
      </c>
      <c r="AG12" t="n">
        <v>14.94466145833333</v>
      </c>
      <c r="AH12" t="n">
        <v>682358.6593462904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2.184</v>
      </c>
      <c r="E13" t="n">
        <v>45.79</v>
      </c>
      <c r="F13" t="n">
        <v>43.11</v>
      </c>
      <c r="G13" t="n">
        <v>103.45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23</v>
      </c>
      <c r="N13" t="n">
        <v>20.05</v>
      </c>
      <c r="O13" t="n">
        <v>16323.22</v>
      </c>
      <c r="P13" t="n">
        <v>388.83</v>
      </c>
      <c r="Q13" t="n">
        <v>796.34</v>
      </c>
      <c r="R13" t="n">
        <v>141.21</v>
      </c>
      <c r="S13" t="n">
        <v>102.58</v>
      </c>
      <c r="T13" t="n">
        <v>15201.83</v>
      </c>
      <c r="U13" t="n">
        <v>0.73</v>
      </c>
      <c r="V13" t="n">
        <v>0.87</v>
      </c>
      <c r="W13" t="n">
        <v>12.31</v>
      </c>
      <c r="X13" t="n">
        <v>0.89</v>
      </c>
      <c r="Y13" t="n">
        <v>1</v>
      </c>
      <c r="Z13" t="n">
        <v>10</v>
      </c>
      <c r="AA13" t="n">
        <v>546.9413717500952</v>
      </c>
      <c r="AB13" t="n">
        <v>748.3493141788387</v>
      </c>
      <c r="AC13" t="n">
        <v>676.9279059484686</v>
      </c>
      <c r="AD13" t="n">
        <v>546941.3717500952</v>
      </c>
      <c r="AE13" t="n">
        <v>748349.3141788386</v>
      </c>
      <c r="AF13" t="n">
        <v>3.339212791015707e-06</v>
      </c>
      <c r="AG13" t="n">
        <v>14.90559895833333</v>
      </c>
      <c r="AH13" t="n">
        <v>676927.9059484686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2.1895</v>
      </c>
      <c r="E14" t="n">
        <v>45.67</v>
      </c>
      <c r="F14" t="n">
        <v>43.04</v>
      </c>
      <c r="G14" t="n">
        <v>112.28</v>
      </c>
      <c r="H14" t="n">
        <v>1.74</v>
      </c>
      <c r="I14" t="n">
        <v>23</v>
      </c>
      <c r="J14" t="n">
        <v>131.79</v>
      </c>
      <c r="K14" t="n">
        <v>43.4</v>
      </c>
      <c r="L14" t="n">
        <v>13</v>
      </c>
      <c r="M14" t="n">
        <v>21</v>
      </c>
      <c r="N14" t="n">
        <v>20.39</v>
      </c>
      <c r="O14" t="n">
        <v>16487.53</v>
      </c>
      <c r="P14" t="n">
        <v>384.06</v>
      </c>
      <c r="Q14" t="n">
        <v>796.42</v>
      </c>
      <c r="R14" t="n">
        <v>139.03</v>
      </c>
      <c r="S14" t="n">
        <v>102.58</v>
      </c>
      <c r="T14" t="n">
        <v>14119.7</v>
      </c>
      <c r="U14" t="n">
        <v>0.74</v>
      </c>
      <c r="V14" t="n">
        <v>0.87</v>
      </c>
      <c r="W14" t="n">
        <v>12.31</v>
      </c>
      <c r="X14" t="n">
        <v>0.82</v>
      </c>
      <c r="Y14" t="n">
        <v>1</v>
      </c>
      <c r="Z14" t="n">
        <v>10</v>
      </c>
      <c r="AA14" t="n">
        <v>542.8902671264626</v>
      </c>
      <c r="AB14" t="n">
        <v>742.8064141106621</v>
      </c>
      <c r="AC14" t="n">
        <v>671.9140124832898</v>
      </c>
      <c r="AD14" t="n">
        <v>542890.2671264627</v>
      </c>
      <c r="AE14" t="n">
        <v>742806.4141106621</v>
      </c>
      <c r="AF14" t="n">
        <v>3.347621980736671e-06</v>
      </c>
      <c r="AG14" t="n">
        <v>14.86653645833333</v>
      </c>
      <c r="AH14" t="n">
        <v>671914.0124832897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2.195</v>
      </c>
      <c r="E15" t="n">
        <v>45.56</v>
      </c>
      <c r="F15" t="n">
        <v>42.97</v>
      </c>
      <c r="G15" t="n">
        <v>122.78</v>
      </c>
      <c r="H15" t="n">
        <v>1.86</v>
      </c>
      <c r="I15" t="n">
        <v>21</v>
      </c>
      <c r="J15" t="n">
        <v>133.12</v>
      </c>
      <c r="K15" t="n">
        <v>43.4</v>
      </c>
      <c r="L15" t="n">
        <v>14</v>
      </c>
      <c r="M15" t="n">
        <v>19</v>
      </c>
      <c r="N15" t="n">
        <v>20.72</v>
      </c>
      <c r="O15" t="n">
        <v>16652.31</v>
      </c>
      <c r="P15" t="n">
        <v>379.03</v>
      </c>
      <c r="Q15" t="n">
        <v>796.36</v>
      </c>
      <c r="R15" t="n">
        <v>136.76</v>
      </c>
      <c r="S15" t="n">
        <v>102.58</v>
      </c>
      <c r="T15" t="n">
        <v>12999.45</v>
      </c>
      <c r="U15" t="n">
        <v>0.75</v>
      </c>
      <c r="V15" t="n">
        <v>0.88</v>
      </c>
      <c r="W15" t="n">
        <v>12.31</v>
      </c>
      <c r="X15" t="n">
        <v>0.76</v>
      </c>
      <c r="Y15" t="n">
        <v>1</v>
      </c>
      <c r="Z15" t="n">
        <v>10</v>
      </c>
      <c r="AA15" t="n">
        <v>538.6983127734484</v>
      </c>
      <c r="AB15" t="n">
        <v>737.0707972288942</v>
      </c>
      <c r="AC15" t="n">
        <v>666.725794826729</v>
      </c>
      <c r="AD15" t="n">
        <v>538698.3127734484</v>
      </c>
      <c r="AE15" t="n">
        <v>737070.7972288942</v>
      </c>
      <c r="AF15" t="n">
        <v>3.356031170457636e-06</v>
      </c>
      <c r="AG15" t="n">
        <v>14.83072916666667</v>
      </c>
      <c r="AH15" t="n">
        <v>666725.794826729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2.2011</v>
      </c>
      <c r="E16" t="n">
        <v>45.43</v>
      </c>
      <c r="F16" t="n">
        <v>42.89</v>
      </c>
      <c r="G16" t="n">
        <v>135.45</v>
      </c>
      <c r="H16" t="n">
        <v>1.97</v>
      </c>
      <c r="I16" t="n">
        <v>19</v>
      </c>
      <c r="J16" t="n">
        <v>134.46</v>
      </c>
      <c r="K16" t="n">
        <v>43.4</v>
      </c>
      <c r="L16" t="n">
        <v>15</v>
      </c>
      <c r="M16" t="n">
        <v>17</v>
      </c>
      <c r="N16" t="n">
        <v>21.06</v>
      </c>
      <c r="O16" t="n">
        <v>16817.7</v>
      </c>
      <c r="P16" t="n">
        <v>373.1</v>
      </c>
      <c r="Q16" t="n">
        <v>796.34</v>
      </c>
      <c r="R16" t="n">
        <v>134.1</v>
      </c>
      <c r="S16" t="n">
        <v>102.58</v>
      </c>
      <c r="T16" t="n">
        <v>11675.63</v>
      </c>
      <c r="U16" t="n">
        <v>0.76</v>
      </c>
      <c r="V16" t="n">
        <v>0.88</v>
      </c>
      <c r="W16" t="n">
        <v>12.3</v>
      </c>
      <c r="X16" t="n">
        <v>0.68</v>
      </c>
      <c r="Y16" t="n">
        <v>1</v>
      </c>
      <c r="Z16" t="n">
        <v>10</v>
      </c>
      <c r="AA16" t="n">
        <v>533.8501328517785</v>
      </c>
      <c r="AB16" t="n">
        <v>730.4373035734626</v>
      </c>
      <c r="AC16" t="n">
        <v>660.725392495605</v>
      </c>
      <c r="AD16" t="n">
        <v>533850.1328517785</v>
      </c>
      <c r="AE16" t="n">
        <v>730437.3035734626</v>
      </c>
      <c r="AF16" t="n">
        <v>3.365357726329978e-06</v>
      </c>
      <c r="AG16" t="n">
        <v>14.78841145833333</v>
      </c>
      <c r="AH16" t="n">
        <v>660725.3924956049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2.2048</v>
      </c>
      <c r="E17" t="n">
        <v>45.36</v>
      </c>
      <c r="F17" t="n">
        <v>42.84</v>
      </c>
      <c r="G17" t="n">
        <v>142.81</v>
      </c>
      <c r="H17" t="n">
        <v>2.08</v>
      </c>
      <c r="I17" t="n">
        <v>18</v>
      </c>
      <c r="J17" t="n">
        <v>135.81</v>
      </c>
      <c r="K17" t="n">
        <v>43.4</v>
      </c>
      <c r="L17" t="n">
        <v>16</v>
      </c>
      <c r="M17" t="n">
        <v>16</v>
      </c>
      <c r="N17" t="n">
        <v>21.41</v>
      </c>
      <c r="O17" t="n">
        <v>16983.46</v>
      </c>
      <c r="P17" t="n">
        <v>368.22</v>
      </c>
      <c r="Q17" t="n">
        <v>796.36</v>
      </c>
      <c r="R17" t="n">
        <v>132.3</v>
      </c>
      <c r="S17" t="n">
        <v>102.58</v>
      </c>
      <c r="T17" t="n">
        <v>10784.08</v>
      </c>
      <c r="U17" t="n">
        <v>0.78</v>
      </c>
      <c r="V17" t="n">
        <v>0.88</v>
      </c>
      <c r="W17" t="n">
        <v>12.3</v>
      </c>
      <c r="X17" t="n">
        <v>0.63</v>
      </c>
      <c r="Y17" t="n">
        <v>1</v>
      </c>
      <c r="Z17" t="n">
        <v>10</v>
      </c>
      <c r="AA17" t="n">
        <v>530.1268201146348</v>
      </c>
      <c r="AB17" t="n">
        <v>725.3429028255376</v>
      </c>
      <c r="AC17" t="n">
        <v>656.1171942050256</v>
      </c>
      <c r="AD17" t="n">
        <v>530126.8201146348</v>
      </c>
      <c r="AE17" t="n">
        <v>725342.9028255376</v>
      </c>
      <c r="AF17" t="n">
        <v>3.371014817596809e-06</v>
      </c>
      <c r="AG17" t="n">
        <v>14.765625</v>
      </c>
      <c r="AH17" t="n">
        <v>656117.1942050256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2.208</v>
      </c>
      <c r="E18" t="n">
        <v>45.29</v>
      </c>
      <c r="F18" t="n">
        <v>42.8</v>
      </c>
      <c r="G18" t="n">
        <v>151.05</v>
      </c>
      <c r="H18" t="n">
        <v>2.19</v>
      </c>
      <c r="I18" t="n">
        <v>17</v>
      </c>
      <c r="J18" t="n">
        <v>137.15</v>
      </c>
      <c r="K18" t="n">
        <v>43.4</v>
      </c>
      <c r="L18" t="n">
        <v>17</v>
      </c>
      <c r="M18" t="n">
        <v>12</v>
      </c>
      <c r="N18" t="n">
        <v>21.75</v>
      </c>
      <c r="O18" t="n">
        <v>17149.71</v>
      </c>
      <c r="P18" t="n">
        <v>360.68</v>
      </c>
      <c r="Q18" t="n">
        <v>796.38</v>
      </c>
      <c r="R18" t="n">
        <v>130.78</v>
      </c>
      <c r="S18" t="n">
        <v>102.58</v>
      </c>
      <c r="T18" t="n">
        <v>10027.54</v>
      </c>
      <c r="U18" t="n">
        <v>0.78</v>
      </c>
      <c r="V18" t="n">
        <v>0.88</v>
      </c>
      <c r="W18" t="n">
        <v>12.3</v>
      </c>
      <c r="X18" t="n">
        <v>0.59</v>
      </c>
      <c r="Y18" t="n">
        <v>1</v>
      </c>
      <c r="Z18" t="n">
        <v>10</v>
      </c>
      <c r="AA18" t="n">
        <v>524.8800122312695</v>
      </c>
      <c r="AB18" t="n">
        <v>718.1639888066899</v>
      </c>
      <c r="AC18" t="n">
        <v>649.6234256644675</v>
      </c>
      <c r="AD18" t="n">
        <v>524880.0122312695</v>
      </c>
      <c r="AE18" t="n">
        <v>718163.9888066899</v>
      </c>
      <c r="AF18" t="n">
        <v>3.375907437070825e-06</v>
      </c>
      <c r="AG18" t="n">
        <v>14.74283854166667</v>
      </c>
      <c r="AH18" t="n">
        <v>649623.4256644675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2.2104</v>
      </c>
      <c r="E19" t="n">
        <v>45.24</v>
      </c>
      <c r="F19" t="n">
        <v>42.77</v>
      </c>
      <c r="G19" t="n">
        <v>160.41</v>
      </c>
      <c r="H19" t="n">
        <v>2.3</v>
      </c>
      <c r="I19" t="n">
        <v>16</v>
      </c>
      <c r="J19" t="n">
        <v>138.51</v>
      </c>
      <c r="K19" t="n">
        <v>43.4</v>
      </c>
      <c r="L19" t="n">
        <v>18</v>
      </c>
      <c r="M19" t="n">
        <v>5</v>
      </c>
      <c r="N19" t="n">
        <v>22.11</v>
      </c>
      <c r="O19" t="n">
        <v>17316.45</v>
      </c>
      <c r="P19" t="n">
        <v>360.16</v>
      </c>
      <c r="Q19" t="n">
        <v>796.42</v>
      </c>
      <c r="R19" t="n">
        <v>129.89</v>
      </c>
      <c r="S19" t="n">
        <v>102.58</v>
      </c>
      <c r="T19" t="n">
        <v>9585.809999999999</v>
      </c>
      <c r="U19" t="n">
        <v>0.79</v>
      </c>
      <c r="V19" t="n">
        <v>0.88</v>
      </c>
      <c r="W19" t="n">
        <v>12.3</v>
      </c>
      <c r="X19" t="n">
        <v>0.5600000000000001</v>
      </c>
      <c r="Y19" t="n">
        <v>1</v>
      </c>
      <c r="Z19" t="n">
        <v>10</v>
      </c>
      <c r="AA19" t="n">
        <v>524.1154414723122</v>
      </c>
      <c r="AB19" t="n">
        <v>717.1178693638032</v>
      </c>
      <c r="AC19" t="n">
        <v>648.6771463929721</v>
      </c>
      <c r="AD19" t="n">
        <v>524115.4414723122</v>
      </c>
      <c r="AE19" t="n">
        <v>717117.8693638032</v>
      </c>
      <c r="AF19" t="n">
        <v>3.379576901676336e-06</v>
      </c>
      <c r="AG19" t="n">
        <v>14.7265625</v>
      </c>
      <c r="AH19" t="n">
        <v>648677.1463929721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2.2095</v>
      </c>
      <c r="E20" t="n">
        <v>45.26</v>
      </c>
      <c r="F20" t="n">
        <v>42.79</v>
      </c>
      <c r="G20" t="n">
        <v>160.47</v>
      </c>
      <c r="H20" t="n">
        <v>2.4</v>
      </c>
      <c r="I20" t="n">
        <v>16</v>
      </c>
      <c r="J20" t="n">
        <v>139.86</v>
      </c>
      <c r="K20" t="n">
        <v>43.4</v>
      </c>
      <c r="L20" t="n">
        <v>19</v>
      </c>
      <c r="M20" t="n">
        <v>1</v>
      </c>
      <c r="N20" t="n">
        <v>22.46</v>
      </c>
      <c r="O20" t="n">
        <v>17483.7</v>
      </c>
      <c r="P20" t="n">
        <v>362.74</v>
      </c>
      <c r="Q20" t="n">
        <v>796.45</v>
      </c>
      <c r="R20" t="n">
        <v>130.08</v>
      </c>
      <c r="S20" t="n">
        <v>102.58</v>
      </c>
      <c r="T20" t="n">
        <v>9683.950000000001</v>
      </c>
      <c r="U20" t="n">
        <v>0.79</v>
      </c>
      <c r="V20" t="n">
        <v>0.88</v>
      </c>
      <c r="W20" t="n">
        <v>12.32</v>
      </c>
      <c r="X20" t="n">
        <v>0.58</v>
      </c>
      <c r="Y20" t="n">
        <v>1</v>
      </c>
      <c r="Z20" t="n">
        <v>10</v>
      </c>
      <c r="AA20" t="n">
        <v>525.8937599865733</v>
      </c>
      <c r="AB20" t="n">
        <v>719.5510432088911</v>
      </c>
      <c r="AC20" t="n">
        <v>650.8781015412658</v>
      </c>
      <c r="AD20" t="n">
        <v>525893.7599865732</v>
      </c>
      <c r="AE20" t="n">
        <v>719551.0432088911</v>
      </c>
      <c r="AF20" t="n">
        <v>3.378200852449269e-06</v>
      </c>
      <c r="AG20" t="n">
        <v>14.73307291666667</v>
      </c>
      <c r="AH20" t="n">
        <v>650878.1015412657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2.2095</v>
      </c>
      <c r="E21" t="n">
        <v>45.26</v>
      </c>
      <c r="F21" t="n">
        <v>42.79</v>
      </c>
      <c r="G21" t="n">
        <v>160.47</v>
      </c>
      <c r="H21" t="n">
        <v>2.5</v>
      </c>
      <c r="I21" t="n">
        <v>16</v>
      </c>
      <c r="J21" t="n">
        <v>141.22</v>
      </c>
      <c r="K21" t="n">
        <v>43.4</v>
      </c>
      <c r="L21" t="n">
        <v>20</v>
      </c>
      <c r="M21" t="n">
        <v>0</v>
      </c>
      <c r="N21" t="n">
        <v>22.82</v>
      </c>
      <c r="O21" t="n">
        <v>17651.44</v>
      </c>
      <c r="P21" t="n">
        <v>365.74</v>
      </c>
      <c r="Q21" t="n">
        <v>796.5</v>
      </c>
      <c r="R21" t="n">
        <v>130.03</v>
      </c>
      <c r="S21" t="n">
        <v>102.58</v>
      </c>
      <c r="T21" t="n">
        <v>9658.049999999999</v>
      </c>
      <c r="U21" t="n">
        <v>0.79</v>
      </c>
      <c r="V21" t="n">
        <v>0.88</v>
      </c>
      <c r="W21" t="n">
        <v>12.32</v>
      </c>
      <c r="X21" t="n">
        <v>0.58</v>
      </c>
      <c r="Y21" t="n">
        <v>1</v>
      </c>
      <c r="Z21" t="n">
        <v>10</v>
      </c>
      <c r="AA21" t="n">
        <v>527.7409964315693</v>
      </c>
      <c r="AB21" t="n">
        <v>722.0785136072551</v>
      </c>
      <c r="AC21" t="n">
        <v>653.1643537121367</v>
      </c>
      <c r="AD21" t="n">
        <v>527740.9964315693</v>
      </c>
      <c r="AE21" t="n">
        <v>722078.5136072551</v>
      </c>
      <c r="AF21" t="n">
        <v>3.378200852449269e-06</v>
      </c>
      <c r="AG21" t="n">
        <v>14.73307291666667</v>
      </c>
      <c r="AH21" t="n">
        <v>653164.3537121367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1.5728</v>
      </c>
      <c r="E2" t="n">
        <v>63.58</v>
      </c>
      <c r="F2" t="n">
        <v>55.24</v>
      </c>
      <c r="G2" t="n">
        <v>9.779999999999999</v>
      </c>
      <c r="H2" t="n">
        <v>0.2</v>
      </c>
      <c r="I2" t="n">
        <v>339</v>
      </c>
      <c r="J2" t="n">
        <v>89.87</v>
      </c>
      <c r="K2" t="n">
        <v>37.55</v>
      </c>
      <c r="L2" t="n">
        <v>1</v>
      </c>
      <c r="M2" t="n">
        <v>337</v>
      </c>
      <c r="N2" t="n">
        <v>11.32</v>
      </c>
      <c r="O2" t="n">
        <v>11317.98</v>
      </c>
      <c r="P2" t="n">
        <v>467.47</v>
      </c>
      <c r="Q2" t="n">
        <v>797.09</v>
      </c>
      <c r="R2" t="n">
        <v>545.9299999999999</v>
      </c>
      <c r="S2" t="n">
        <v>102.58</v>
      </c>
      <c r="T2" t="n">
        <v>215990.46</v>
      </c>
      <c r="U2" t="n">
        <v>0.19</v>
      </c>
      <c r="V2" t="n">
        <v>0.68</v>
      </c>
      <c r="W2" t="n">
        <v>12.83</v>
      </c>
      <c r="X2" t="n">
        <v>13</v>
      </c>
      <c r="Y2" t="n">
        <v>1</v>
      </c>
      <c r="Z2" t="n">
        <v>10</v>
      </c>
      <c r="AA2" t="n">
        <v>840.3077863546717</v>
      </c>
      <c r="AB2" t="n">
        <v>1149.746185053603</v>
      </c>
      <c r="AC2" t="n">
        <v>1040.016022830992</v>
      </c>
      <c r="AD2" t="n">
        <v>840307.7863546717</v>
      </c>
      <c r="AE2" t="n">
        <v>1149746.185053603</v>
      </c>
      <c r="AF2" t="n">
        <v>2.558405749763596e-06</v>
      </c>
      <c r="AG2" t="n">
        <v>20.69661458333333</v>
      </c>
      <c r="AH2" t="n">
        <v>1040016.022830992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1.9122</v>
      </c>
      <c r="E3" t="n">
        <v>52.3</v>
      </c>
      <c r="F3" t="n">
        <v>47.64</v>
      </c>
      <c r="G3" t="n">
        <v>19.85</v>
      </c>
      <c r="H3" t="n">
        <v>0.39</v>
      </c>
      <c r="I3" t="n">
        <v>144</v>
      </c>
      <c r="J3" t="n">
        <v>91.09999999999999</v>
      </c>
      <c r="K3" t="n">
        <v>37.55</v>
      </c>
      <c r="L3" t="n">
        <v>2</v>
      </c>
      <c r="M3" t="n">
        <v>142</v>
      </c>
      <c r="N3" t="n">
        <v>11.54</v>
      </c>
      <c r="O3" t="n">
        <v>11468.97</v>
      </c>
      <c r="P3" t="n">
        <v>397.83</v>
      </c>
      <c r="Q3" t="n">
        <v>796.8</v>
      </c>
      <c r="R3" t="n">
        <v>292.01</v>
      </c>
      <c r="S3" t="n">
        <v>102.58</v>
      </c>
      <c r="T3" t="n">
        <v>90007.00999999999</v>
      </c>
      <c r="U3" t="n">
        <v>0.35</v>
      </c>
      <c r="V3" t="n">
        <v>0.79</v>
      </c>
      <c r="W3" t="n">
        <v>12.51</v>
      </c>
      <c r="X3" t="n">
        <v>5.41</v>
      </c>
      <c r="Y3" t="n">
        <v>1</v>
      </c>
      <c r="Z3" t="n">
        <v>10</v>
      </c>
      <c r="AA3" t="n">
        <v>618.9698998333986</v>
      </c>
      <c r="AB3" t="n">
        <v>846.9019239768044</v>
      </c>
      <c r="AC3" t="n">
        <v>766.074792986773</v>
      </c>
      <c r="AD3" t="n">
        <v>618969.8998333986</v>
      </c>
      <c r="AE3" t="n">
        <v>846901.9239768044</v>
      </c>
      <c r="AF3" t="n">
        <v>3.110493053597373e-06</v>
      </c>
      <c r="AG3" t="n">
        <v>17.02473958333333</v>
      </c>
      <c r="AH3" t="n">
        <v>766074.792986773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2.0304</v>
      </c>
      <c r="E4" t="n">
        <v>49.25</v>
      </c>
      <c r="F4" t="n">
        <v>45.59</v>
      </c>
      <c r="G4" t="n">
        <v>30.06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89</v>
      </c>
      <c r="N4" t="n">
        <v>11.77</v>
      </c>
      <c r="O4" t="n">
        <v>11620.34</v>
      </c>
      <c r="P4" t="n">
        <v>375.09</v>
      </c>
      <c r="Q4" t="n">
        <v>796.64</v>
      </c>
      <c r="R4" t="n">
        <v>224.09</v>
      </c>
      <c r="S4" t="n">
        <v>102.58</v>
      </c>
      <c r="T4" t="n">
        <v>56312.8</v>
      </c>
      <c r="U4" t="n">
        <v>0.46</v>
      </c>
      <c r="V4" t="n">
        <v>0.83</v>
      </c>
      <c r="W4" t="n">
        <v>12.42</v>
      </c>
      <c r="X4" t="n">
        <v>3.37</v>
      </c>
      <c r="Y4" t="n">
        <v>1</v>
      </c>
      <c r="Z4" t="n">
        <v>10</v>
      </c>
      <c r="AA4" t="n">
        <v>566.5268882165782</v>
      </c>
      <c r="AB4" t="n">
        <v>775.1470818602852</v>
      </c>
      <c r="AC4" t="n">
        <v>701.1681322933011</v>
      </c>
      <c r="AD4" t="n">
        <v>566526.8882165782</v>
      </c>
      <c r="AE4" t="n">
        <v>775147.0818602853</v>
      </c>
      <c r="AF4" t="n">
        <v>3.302763882451682e-06</v>
      </c>
      <c r="AG4" t="n">
        <v>16.03190104166667</v>
      </c>
      <c r="AH4" t="n">
        <v>701168.1322933012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2.089</v>
      </c>
      <c r="E5" t="n">
        <v>47.87</v>
      </c>
      <c r="F5" t="n">
        <v>44.68</v>
      </c>
      <c r="G5" t="n">
        <v>40.62</v>
      </c>
      <c r="H5" t="n">
        <v>0.75</v>
      </c>
      <c r="I5" t="n">
        <v>66</v>
      </c>
      <c r="J5" t="n">
        <v>93.55</v>
      </c>
      <c r="K5" t="n">
        <v>37.55</v>
      </c>
      <c r="L5" t="n">
        <v>4</v>
      </c>
      <c r="M5" t="n">
        <v>64</v>
      </c>
      <c r="N5" t="n">
        <v>12</v>
      </c>
      <c r="O5" t="n">
        <v>11772.07</v>
      </c>
      <c r="P5" t="n">
        <v>361.34</v>
      </c>
      <c r="Q5" t="n">
        <v>796.49</v>
      </c>
      <c r="R5" t="n">
        <v>193.52</v>
      </c>
      <c r="S5" t="n">
        <v>102.58</v>
      </c>
      <c r="T5" t="n">
        <v>41150.88</v>
      </c>
      <c r="U5" t="n">
        <v>0.53</v>
      </c>
      <c r="V5" t="n">
        <v>0.84</v>
      </c>
      <c r="W5" t="n">
        <v>12.39</v>
      </c>
      <c r="X5" t="n">
        <v>2.47</v>
      </c>
      <c r="Y5" t="n">
        <v>1</v>
      </c>
      <c r="Z5" t="n">
        <v>10</v>
      </c>
      <c r="AA5" t="n">
        <v>537.1631868143719</v>
      </c>
      <c r="AB5" t="n">
        <v>734.970370166708</v>
      </c>
      <c r="AC5" t="n">
        <v>664.8258295753899</v>
      </c>
      <c r="AD5" t="n">
        <v>537163.1868143718</v>
      </c>
      <c r="AE5" t="n">
        <v>734970.370166708</v>
      </c>
      <c r="AF5" t="n">
        <v>3.398085968499588e-06</v>
      </c>
      <c r="AG5" t="n">
        <v>15.58268229166667</v>
      </c>
      <c r="AH5" t="n">
        <v>664825.8295753899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2.1258</v>
      </c>
      <c r="E6" t="n">
        <v>47.04</v>
      </c>
      <c r="F6" t="n">
        <v>44.12</v>
      </c>
      <c r="G6" t="n">
        <v>50.91</v>
      </c>
      <c r="H6" t="n">
        <v>0.93</v>
      </c>
      <c r="I6" t="n">
        <v>52</v>
      </c>
      <c r="J6" t="n">
        <v>94.79000000000001</v>
      </c>
      <c r="K6" t="n">
        <v>37.55</v>
      </c>
      <c r="L6" t="n">
        <v>5</v>
      </c>
      <c r="M6" t="n">
        <v>50</v>
      </c>
      <c r="N6" t="n">
        <v>12.23</v>
      </c>
      <c r="O6" t="n">
        <v>11924.18</v>
      </c>
      <c r="P6" t="n">
        <v>351.12</v>
      </c>
      <c r="Q6" t="n">
        <v>796.41</v>
      </c>
      <c r="R6" t="n">
        <v>174.8</v>
      </c>
      <c r="S6" t="n">
        <v>102.58</v>
      </c>
      <c r="T6" t="n">
        <v>31863.49</v>
      </c>
      <c r="U6" t="n">
        <v>0.59</v>
      </c>
      <c r="V6" t="n">
        <v>0.85</v>
      </c>
      <c r="W6" t="n">
        <v>12.36</v>
      </c>
      <c r="X6" t="n">
        <v>1.9</v>
      </c>
      <c r="Y6" t="n">
        <v>1</v>
      </c>
      <c r="Z6" t="n">
        <v>10</v>
      </c>
      <c r="AA6" t="n">
        <v>523.1067938450137</v>
      </c>
      <c r="AB6" t="n">
        <v>715.7377931817407</v>
      </c>
      <c r="AC6" t="n">
        <v>647.4287827447764</v>
      </c>
      <c r="AD6" t="n">
        <v>523106.7938450137</v>
      </c>
      <c r="AE6" t="n">
        <v>715737.7931817407</v>
      </c>
      <c r="AF6" t="n">
        <v>3.457946937212266e-06</v>
      </c>
      <c r="AG6" t="n">
        <v>15.3125</v>
      </c>
      <c r="AH6" t="n">
        <v>647428.7827447765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2.1511</v>
      </c>
      <c r="E7" t="n">
        <v>46.49</v>
      </c>
      <c r="F7" t="n">
        <v>43.75</v>
      </c>
      <c r="G7" t="n">
        <v>62.51</v>
      </c>
      <c r="H7" t="n">
        <v>1.1</v>
      </c>
      <c r="I7" t="n">
        <v>42</v>
      </c>
      <c r="J7" t="n">
        <v>96.02</v>
      </c>
      <c r="K7" t="n">
        <v>37.55</v>
      </c>
      <c r="L7" t="n">
        <v>6</v>
      </c>
      <c r="M7" t="n">
        <v>40</v>
      </c>
      <c r="N7" t="n">
        <v>12.47</v>
      </c>
      <c r="O7" t="n">
        <v>12076.67</v>
      </c>
      <c r="P7" t="n">
        <v>341.99</v>
      </c>
      <c r="Q7" t="n">
        <v>796.47</v>
      </c>
      <c r="R7" t="n">
        <v>162.63</v>
      </c>
      <c r="S7" t="n">
        <v>102.58</v>
      </c>
      <c r="T7" t="n">
        <v>25827.8</v>
      </c>
      <c r="U7" t="n">
        <v>0.63</v>
      </c>
      <c r="V7" t="n">
        <v>0.86</v>
      </c>
      <c r="W7" t="n">
        <v>12.34</v>
      </c>
      <c r="X7" t="n">
        <v>1.54</v>
      </c>
      <c r="Y7" t="n">
        <v>1</v>
      </c>
      <c r="Z7" t="n">
        <v>10</v>
      </c>
      <c r="AA7" t="n">
        <v>504.853848275944</v>
      </c>
      <c r="AB7" t="n">
        <v>690.7633077910135</v>
      </c>
      <c r="AC7" t="n">
        <v>624.83782718783</v>
      </c>
      <c r="AD7" t="n">
        <v>504853.848275944</v>
      </c>
      <c r="AE7" t="n">
        <v>690763.3077910135</v>
      </c>
      <c r="AF7" t="n">
        <v>3.499101353202232e-06</v>
      </c>
      <c r="AG7" t="n">
        <v>15.13346354166667</v>
      </c>
      <c r="AH7" t="n">
        <v>624837.82718783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2.1667</v>
      </c>
      <c r="E8" t="n">
        <v>46.15</v>
      </c>
      <c r="F8" t="n">
        <v>43.53</v>
      </c>
      <c r="G8" t="n">
        <v>72.55</v>
      </c>
      <c r="H8" t="n">
        <v>1.27</v>
      </c>
      <c r="I8" t="n">
        <v>36</v>
      </c>
      <c r="J8" t="n">
        <v>97.26000000000001</v>
      </c>
      <c r="K8" t="n">
        <v>37.55</v>
      </c>
      <c r="L8" t="n">
        <v>7</v>
      </c>
      <c r="M8" t="n">
        <v>34</v>
      </c>
      <c r="N8" t="n">
        <v>12.71</v>
      </c>
      <c r="O8" t="n">
        <v>12229.54</v>
      </c>
      <c r="P8" t="n">
        <v>333.7</v>
      </c>
      <c r="Q8" t="n">
        <v>796.46</v>
      </c>
      <c r="R8" t="n">
        <v>155.2</v>
      </c>
      <c r="S8" t="n">
        <v>102.58</v>
      </c>
      <c r="T8" t="n">
        <v>22141.07</v>
      </c>
      <c r="U8" t="n">
        <v>0.66</v>
      </c>
      <c r="V8" t="n">
        <v>0.86</v>
      </c>
      <c r="W8" t="n">
        <v>12.34</v>
      </c>
      <c r="X8" t="n">
        <v>1.32</v>
      </c>
      <c r="Y8" t="n">
        <v>1</v>
      </c>
      <c r="Z8" t="n">
        <v>10</v>
      </c>
      <c r="AA8" t="n">
        <v>496.8110571504025</v>
      </c>
      <c r="AB8" t="n">
        <v>679.7588061501455</v>
      </c>
      <c r="AC8" t="n">
        <v>614.8835797386513</v>
      </c>
      <c r="AD8" t="n">
        <v>496811.0571504025</v>
      </c>
      <c r="AE8" t="n">
        <v>679758.8061501455</v>
      </c>
      <c r="AF8" t="n">
        <v>3.524477198634781e-06</v>
      </c>
      <c r="AG8" t="n">
        <v>15.02278645833333</v>
      </c>
      <c r="AH8" t="n">
        <v>614883.5797386513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2.1807</v>
      </c>
      <c r="E9" t="n">
        <v>45.86</v>
      </c>
      <c r="F9" t="n">
        <v>43.33</v>
      </c>
      <c r="G9" t="n">
        <v>83.87</v>
      </c>
      <c r="H9" t="n">
        <v>1.43</v>
      </c>
      <c r="I9" t="n">
        <v>31</v>
      </c>
      <c r="J9" t="n">
        <v>98.5</v>
      </c>
      <c r="K9" t="n">
        <v>37.55</v>
      </c>
      <c r="L9" t="n">
        <v>8</v>
      </c>
      <c r="M9" t="n">
        <v>29</v>
      </c>
      <c r="N9" t="n">
        <v>12.95</v>
      </c>
      <c r="O9" t="n">
        <v>12382.79</v>
      </c>
      <c r="P9" t="n">
        <v>325.43</v>
      </c>
      <c r="Q9" t="n">
        <v>796.37</v>
      </c>
      <c r="R9" t="n">
        <v>148.64</v>
      </c>
      <c r="S9" t="n">
        <v>102.58</v>
      </c>
      <c r="T9" t="n">
        <v>18886.82</v>
      </c>
      <c r="U9" t="n">
        <v>0.6899999999999999</v>
      </c>
      <c r="V9" t="n">
        <v>0.87</v>
      </c>
      <c r="W9" t="n">
        <v>12.32</v>
      </c>
      <c r="X9" t="n">
        <v>1.12</v>
      </c>
      <c r="Y9" t="n">
        <v>1</v>
      </c>
      <c r="Z9" t="n">
        <v>10</v>
      </c>
      <c r="AA9" t="n">
        <v>488.9965000918525</v>
      </c>
      <c r="AB9" t="n">
        <v>669.0665844287113</v>
      </c>
      <c r="AC9" t="n">
        <v>605.2118086516834</v>
      </c>
      <c r="AD9" t="n">
        <v>488996.5000918525</v>
      </c>
      <c r="AE9" t="n">
        <v>669066.5844287113</v>
      </c>
      <c r="AF9" t="n">
        <v>3.547250393253735e-06</v>
      </c>
      <c r="AG9" t="n">
        <v>14.92838541666667</v>
      </c>
      <c r="AH9" t="n">
        <v>605211.8086516834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2.1919</v>
      </c>
      <c r="E10" t="n">
        <v>45.62</v>
      </c>
      <c r="F10" t="n">
        <v>43.17</v>
      </c>
      <c r="G10" t="n">
        <v>95.94</v>
      </c>
      <c r="H10" t="n">
        <v>1.59</v>
      </c>
      <c r="I10" t="n">
        <v>27</v>
      </c>
      <c r="J10" t="n">
        <v>99.75</v>
      </c>
      <c r="K10" t="n">
        <v>37.55</v>
      </c>
      <c r="L10" t="n">
        <v>9</v>
      </c>
      <c r="M10" t="n">
        <v>25</v>
      </c>
      <c r="N10" t="n">
        <v>13.2</v>
      </c>
      <c r="O10" t="n">
        <v>12536.43</v>
      </c>
      <c r="P10" t="n">
        <v>316.84</v>
      </c>
      <c r="Q10" t="n">
        <v>796.4299999999999</v>
      </c>
      <c r="R10" t="n">
        <v>143.35</v>
      </c>
      <c r="S10" t="n">
        <v>102.58</v>
      </c>
      <c r="T10" t="n">
        <v>16263.75</v>
      </c>
      <c r="U10" t="n">
        <v>0.72</v>
      </c>
      <c r="V10" t="n">
        <v>0.87</v>
      </c>
      <c r="W10" t="n">
        <v>12.31</v>
      </c>
      <c r="X10" t="n">
        <v>0.96</v>
      </c>
      <c r="Y10" t="n">
        <v>1</v>
      </c>
      <c r="Z10" t="n">
        <v>10</v>
      </c>
      <c r="AA10" t="n">
        <v>481.7263922041827</v>
      </c>
      <c r="AB10" t="n">
        <v>659.1193020822778</v>
      </c>
      <c r="AC10" t="n">
        <v>596.2138809712951</v>
      </c>
      <c r="AD10" t="n">
        <v>481726.3922041827</v>
      </c>
      <c r="AE10" t="n">
        <v>659119.3020822778</v>
      </c>
      <c r="AF10" t="n">
        <v>3.565468948948898e-06</v>
      </c>
      <c r="AG10" t="n">
        <v>14.85026041666667</v>
      </c>
      <c r="AH10" t="n">
        <v>596213.8809712951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2.1995</v>
      </c>
      <c r="E11" t="n">
        <v>45.46</v>
      </c>
      <c r="F11" t="n">
        <v>43.07</v>
      </c>
      <c r="G11" t="n">
        <v>107.68</v>
      </c>
      <c r="H11" t="n">
        <v>1.74</v>
      </c>
      <c r="I11" t="n">
        <v>24</v>
      </c>
      <c r="J11" t="n">
        <v>101</v>
      </c>
      <c r="K11" t="n">
        <v>37.55</v>
      </c>
      <c r="L11" t="n">
        <v>10</v>
      </c>
      <c r="M11" t="n">
        <v>21</v>
      </c>
      <c r="N11" t="n">
        <v>13.45</v>
      </c>
      <c r="O11" t="n">
        <v>12690.46</v>
      </c>
      <c r="P11" t="n">
        <v>308.15</v>
      </c>
      <c r="Q11" t="n">
        <v>796.39</v>
      </c>
      <c r="R11" t="n">
        <v>140.1</v>
      </c>
      <c r="S11" t="n">
        <v>102.58</v>
      </c>
      <c r="T11" t="n">
        <v>14652.93</v>
      </c>
      <c r="U11" t="n">
        <v>0.73</v>
      </c>
      <c r="V11" t="n">
        <v>0.87</v>
      </c>
      <c r="W11" t="n">
        <v>12.31</v>
      </c>
      <c r="X11" t="n">
        <v>0.86</v>
      </c>
      <c r="Y11" t="n">
        <v>1</v>
      </c>
      <c r="Z11" t="n">
        <v>10</v>
      </c>
      <c r="AA11" t="n">
        <v>475.0856879103573</v>
      </c>
      <c r="AB11" t="n">
        <v>650.033197500269</v>
      </c>
      <c r="AC11" t="n">
        <v>587.9949414581653</v>
      </c>
      <c r="AD11" t="n">
        <v>475085.6879103573</v>
      </c>
      <c r="AE11" t="n">
        <v>650033.197500269</v>
      </c>
      <c r="AF11" t="n">
        <v>3.577831540313472e-06</v>
      </c>
      <c r="AG11" t="n">
        <v>14.79817708333333</v>
      </c>
      <c r="AH11" t="n">
        <v>587994.9414581653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2.2045</v>
      </c>
      <c r="E12" t="n">
        <v>45.36</v>
      </c>
      <c r="F12" t="n">
        <v>43.01</v>
      </c>
      <c r="G12" t="n">
        <v>117.29</v>
      </c>
      <c r="H12" t="n">
        <v>1.89</v>
      </c>
      <c r="I12" t="n">
        <v>22</v>
      </c>
      <c r="J12" t="n">
        <v>102.25</v>
      </c>
      <c r="K12" t="n">
        <v>37.55</v>
      </c>
      <c r="L12" t="n">
        <v>11</v>
      </c>
      <c r="M12" t="n">
        <v>9</v>
      </c>
      <c r="N12" t="n">
        <v>13.7</v>
      </c>
      <c r="O12" t="n">
        <v>12844.88</v>
      </c>
      <c r="P12" t="n">
        <v>305.87</v>
      </c>
      <c r="Q12" t="n">
        <v>796.4299999999999</v>
      </c>
      <c r="R12" t="n">
        <v>137.47</v>
      </c>
      <c r="S12" t="n">
        <v>102.58</v>
      </c>
      <c r="T12" t="n">
        <v>13349.55</v>
      </c>
      <c r="U12" t="n">
        <v>0.75</v>
      </c>
      <c r="V12" t="n">
        <v>0.87</v>
      </c>
      <c r="W12" t="n">
        <v>12.32</v>
      </c>
      <c r="X12" t="n">
        <v>0.79</v>
      </c>
      <c r="Y12" t="n">
        <v>1</v>
      </c>
      <c r="Z12" t="n">
        <v>10</v>
      </c>
      <c r="AA12" t="n">
        <v>472.8765138838717</v>
      </c>
      <c r="AB12" t="n">
        <v>647.0105081353521</v>
      </c>
      <c r="AC12" t="n">
        <v>585.2607333238649</v>
      </c>
      <c r="AD12" t="n">
        <v>472876.5138838717</v>
      </c>
      <c r="AE12" t="n">
        <v>647010.5081353521</v>
      </c>
      <c r="AF12" t="n">
        <v>3.585964824105956e-06</v>
      </c>
      <c r="AG12" t="n">
        <v>14.765625</v>
      </c>
      <c r="AH12" t="n">
        <v>585260.7333238649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2.2062</v>
      </c>
      <c r="E13" t="n">
        <v>45.33</v>
      </c>
      <c r="F13" t="n">
        <v>42.99</v>
      </c>
      <c r="G13" t="n">
        <v>122.83</v>
      </c>
      <c r="H13" t="n">
        <v>2.04</v>
      </c>
      <c r="I13" t="n">
        <v>21</v>
      </c>
      <c r="J13" t="n">
        <v>103.51</v>
      </c>
      <c r="K13" t="n">
        <v>37.55</v>
      </c>
      <c r="L13" t="n">
        <v>12</v>
      </c>
      <c r="M13" t="n">
        <v>0</v>
      </c>
      <c r="N13" t="n">
        <v>13.95</v>
      </c>
      <c r="O13" t="n">
        <v>12999.7</v>
      </c>
      <c r="P13" t="n">
        <v>305.85</v>
      </c>
      <c r="Q13" t="n">
        <v>796.36</v>
      </c>
      <c r="R13" t="n">
        <v>136.42</v>
      </c>
      <c r="S13" t="n">
        <v>102.58</v>
      </c>
      <c r="T13" t="n">
        <v>12825.86</v>
      </c>
      <c r="U13" t="n">
        <v>0.75</v>
      </c>
      <c r="V13" t="n">
        <v>0.87</v>
      </c>
      <c r="W13" t="n">
        <v>12.33</v>
      </c>
      <c r="X13" t="n">
        <v>0.78</v>
      </c>
      <c r="Y13" t="n">
        <v>1</v>
      </c>
      <c r="Z13" t="n">
        <v>10</v>
      </c>
      <c r="AA13" t="n">
        <v>472.5943183068853</v>
      </c>
      <c r="AB13" t="n">
        <v>646.624395697329</v>
      </c>
      <c r="AC13" t="n">
        <v>584.9114709150145</v>
      </c>
      <c r="AD13" t="n">
        <v>472594.3183068853</v>
      </c>
      <c r="AE13" t="n">
        <v>646624.395697329</v>
      </c>
      <c r="AF13" t="n">
        <v>3.5887301405954e-06</v>
      </c>
      <c r="AG13" t="n">
        <v>14.755859375</v>
      </c>
      <c r="AH13" t="n">
        <v>584911.4709150145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0.9698</v>
      </c>
      <c r="E2" t="n">
        <v>103.11</v>
      </c>
      <c r="F2" t="n">
        <v>71.86</v>
      </c>
      <c r="G2" t="n">
        <v>5.83</v>
      </c>
      <c r="H2" t="n">
        <v>0.09</v>
      </c>
      <c r="I2" t="n">
        <v>739</v>
      </c>
      <c r="J2" t="n">
        <v>194.77</v>
      </c>
      <c r="K2" t="n">
        <v>54.38</v>
      </c>
      <c r="L2" t="n">
        <v>1</v>
      </c>
      <c r="M2" t="n">
        <v>737</v>
      </c>
      <c r="N2" t="n">
        <v>39.4</v>
      </c>
      <c r="O2" t="n">
        <v>24256.19</v>
      </c>
      <c r="P2" t="n">
        <v>1011.69</v>
      </c>
      <c r="Q2" t="n">
        <v>798.63</v>
      </c>
      <c r="R2" t="n">
        <v>1102.58</v>
      </c>
      <c r="S2" t="n">
        <v>102.58</v>
      </c>
      <c r="T2" t="n">
        <v>492316.07</v>
      </c>
      <c r="U2" t="n">
        <v>0.09</v>
      </c>
      <c r="V2" t="n">
        <v>0.52</v>
      </c>
      <c r="W2" t="n">
        <v>13.51</v>
      </c>
      <c r="X2" t="n">
        <v>29.59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1.5289</v>
      </c>
      <c r="E3" t="n">
        <v>65.41</v>
      </c>
      <c r="F3" t="n">
        <v>52.47</v>
      </c>
      <c r="G3" t="n">
        <v>11.75</v>
      </c>
      <c r="H3" t="n">
        <v>0.18</v>
      </c>
      <c r="I3" t="n">
        <v>268</v>
      </c>
      <c r="J3" t="n">
        <v>196.32</v>
      </c>
      <c r="K3" t="n">
        <v>54.38</v>
      </c>
      <c r="L3" t="n">
        <v>2</v>
      </c>
      <c r="M3" t="n">
        <v>266</v>
      </c>
      <c r="N3" t="n">
        <v>39.95</v>
      </c>
      <c r="O3" t="n">
        <v>24447.22</v>
      </c>
      <c r="P3" t="n">
        <v>738.24</v>
      </c>
      <c r="Q3" t="n">
        <v>796.92</v>
      </c>
      <c r="R3" t="n">
        <v>453.09</v>
      </c>
      <c r="S3" t="n">
        <v>102.58</v>
      </c>
      <c r="T3" t="n">
        <v>169926.66</v>
      </c>
      <c r="U3" t="n">
        <v>0.23</v>
      </c>
      <c r="V3" t="n">
        <v>0.72</v>
      </c>
      <c r="W3" t="n">
        <v>12.72</v>
      </c>
      <c r="X3" t="n">
        <v>10.24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1.7452</v>
      </c>
      <c r="E4" t="n">
        <v>57.3</v>
      </c>
      <c r="F4" t="n">
        <v>48.41</v>
      </c>
      <c r="G4" t="n">
        <v>17.71</v>
      </c>
      <c r="H4" t="n">
        <v>0.27</v>
      </c>
      <c r="I4" t="n">
        <v>164</v>
      </c>
      <c r="J4" t="n">
        <v>197.88</v>
      </c>
      <c r="K4" t="n">
        <v>54.38</v>
      </c>
      <c r="L4" t="n">
        <v>3</v>
      </c>
      <c r="M4" t="n">
        <v>162</v>
      </c>
      <c r="N4" t="n">
        <v>40.5</v>
      </c>
      <c r="O4" t="n">
        <v>24639</v>
      </c>
      <c r="P4" t="n">
        <v>679.65</v>
      </c>
      <c r="Q4" t="n">
        <v>796.99</v>
      </c>
      <c r="R4" t="n">
        <v>317.43</v>
      </c>
      <c r="S4" t="n">
        <v>102.58</v>
      </c>
      <c r="T4" t="n">
        <v>102617.47</v>
      </c>
      <c r="U4" t="n">
        <v>0.32</v>
      </c>
      <c r="V4" t="n">
        <v>0.78</v>
      </c>
      <c r="W4" t="n">
        <v>12.54</v>
      </c>
      <c r="X4" t="n">
        <v>6.18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1.8579</v>
      </c>
      <c r="E5" t="n">
        <v>53.82</v>
      </c>
      <c r="F5" t="n">
        <v>46.68</v>
      </c>
      <c r="G5" t="n">
        <v>23.54</v>
      </c>
      <c r="H5" t="n">
        <v>0.36</v>
      </c>
      <c r="I5" t="n">
        <v>119</v>
      </c>
      <c r="J5" t="n">
        <v>199.44</v>
      </c>
      <c r="K5" t="n">
        <v>54.38</v>
      </c>
      <c r="L5" t="n">
        <v>4</v>
      </c>
      <c r="M5" t="n">
        <v>117</v>
      </c>
      <c r="N5" t="n">
        <v>41.06</v>
      </c>
      <c r="O5" t="n">
        <v>24831.54</v>
      </c>
      <c r="P5" t="n">
        <v>653.87</v>
      </c>
      <c r="Q5" t="n">
        <v>796.73</v>
      </c>
      <c r="R5" t="n">
        <v>259.71</v>
      </c>
      <c r="S5" t="n">
        <v>102.58</v>
      </c>
      <c r="T5" t="n">
        <v>73984.2</v>
      </c>
      <c r="U5" t="n">
        <v>0.39</v>
      </c>
      <c r="V5" t="n">
        <v>0.8100000000000001</v>
      </c>
      <c r="W5" t="n">
        <v>12.48</v>
      </c>
      <c r="X5" t="n">
        <v>4.46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1.931</v>
      </c>
      <c r="E6" t="n">
        <v>51.79</v>
      </c>
      <c r="F6" t="n">
        <v>45.65</v>
      </c>
      <c r="G6" t="n">
        <v>29.45</v>
      </c>
      <c r="H6" t="n">
        <v>0.44</v>
      </c>
      <c r="I6" t="n">
        <v>93</v>
      </c>
      <c r="J6" t="n">
        <v>201.01</v>
      </c>
      <c r="K6" t="n">
        <v>54.38</v>
      </c>
      <c r="L6" t="n">
        <v>5</v>
      </c>
      <c r="M6" t="n">
        <v>91</v>
      </c>
      <c r="N6" t="n">
        <v>41.63</v>
      </c>
      <c r="O6" t="n">
        <v>25024.84</v>
      </c>
      <c r="P6" t="n">
        <v>637.9299999999999</v>
      </c>
      <c r="Q6" t="n">
        <v>796.58</v>
      </c>
      <c r="R6" t="n">
        <v>226.2</v>
      </c>
      <c r="S6" t="n">
        <v>102.58</v>
      </c>
      <c r="T6" t="n">
        <v>57358.47</v>
      </c>
      <c r="U6" t="n">
        <v>0.45</v>
      </c>
      <c r="V6" t="n">
        <v>0.82</v>
      </c>
      <c r="W6" t="n">
        <v>12.42</v>
      </c>
      <c r="X6" t="n">
        <v>3.43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1.9796</v>
      </c>
      <c r="E7" t="n">
        <v>50.51</v>
      </c>
      <c r="F7" t="n">
        <v>45.04</v>
      </c>
      <c r="G7" t="n">
        <v>35.56</v>
      </c>
      <c r="H7" t="n">
        <v>0.53</v>
      </c>
      <c r="I7" t="n">
        <v>76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627.6</v>
      </c>
      <c r="Q7" t="n">
        <v>796.5</v>
      </c>
      <c r="R7" t="n">
        <v>205.31</v>
      </c>
      <c r="S7" t="n">
        <v>102.58</v>
      </c>
      <c r="T7" t="n">
        <v>46994.8</v>
      </c>
      <c r="U7" t="n">
        <v>0.5</v>
      </c>
      <c r="V7" t="n">
        <v>0.84</v>
      </c>
      <c r="W7" t="n">
        <v>12.4</v>
      </c>
      <c r="X7" t="n">
        <v>2.82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2.014</v>
      </c>
      <c r="E8" t="n">
        <v>49.65</v>
      </c>
      <c r="F8" t="n">
        <v>44.61</v>
      </c>
      <c r="G8" t="n">
        <v>41.18</v>
      </c>
      <c r="H8" t="n">
        <v>0.61</v>
      </c>
      <c r="I8" t="n">
        <v>65</v>
      </c>
      <c r="J8" t="n">
        <v>204.16</v>
      </c>
      <c r="K8" t="n">
        <v>54.38</v>
      </c>
      <c r="L8" t="n">
        <v>7</v>
      </c>
      <c r="M8" t="n">
        <v>63</v>
      </c>
      <c r="N8" t="n">
        <v>42.78</v>
      </c>
      <c r="O8" t="n">
        <v>25413.94</v>
      </c>
      <c r="P8" t="n">
        <v>620.13</v>
      </c>
      <c r="Q8" t="n">
        <v>796.48</v>
      </c>
      <c r="R8" t="n">
        <v>191.55</v>
      </c>
      <c r="S8" t="n">
        <v>102.58</v>
      </c>
      <c r="T8" t="n">
        <v>40173.68</v>
      </c>
      <c r="U8" t="n">
        <v>0.54</v>
      </c>
      <c r="V8" t="n">
        <v>0.84</v>
      </c>
      <c r="W8" t="n">
        <v>12.37</v>
      </c>
      <c r="X8" t="n">
        <v>2.39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2.0427</v>
      </c>
      <c r="E9" t="n">
        <v>48.95</v>
      </c>
      <c r="F9" t="n">
        <v>44.26</v>
      </c>
      <c r="G9" t="n">
        <v>47.42</v>
      </c>
      <c r="H9" t="n">
        <v>0.6899999999999999</v>
      </c>
      <c r="I9" t="n">
        <v>56</v>
      </c>
      <c r="J9" t="n">
        <v>205.75</v>
      </c>
      <c r="K9" t="n">
        <v>54.38</v>
      </c>
      <c r="L9" t="n">
        <v>8</v>
      </c>
      <c r="M9" t="n">
        <v>54</v>
      </c>
      <c r="N9" t="n">
        <v>43.37</v>
      </c>
      <c r="O9" t="n">
        <v>25609.61</v>
      </c>
      <c r="P9" t="n">
        <v>613.63</v>
      </c>
      <c r="Q9" t="n">
        <v>796.42</v>
      </c>
      <c r="R9" t="n">
        <v>179.16</v>
      </c>
      <c r="S9" t="n">
        <v>102.58</v>
      </c>
      <c r="T9" t="n">
        <v>34020.37</v>
      </c>
      <c r="U9" t="n">
        <v>0.57</v>
      </c>
      <c r="V9" t="n">
        <v>0.85</v>
      </c>
      <c r="W9" t="n">
        <v>12.37</v>
      </c>
      <c r="X9" t="n">
        <v>2.04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2.0608</v>
      </c>
      <c r="E10" t="n">
        <v>48.52</v>
      </c>
      <c r="F10" t="n">
        <v>44.06</v>
      </c>
      <c r="G10" t="n">
        <v>52.88</v>
      </c>
      <c r="H10" t="n">
        <v>0.77</v>
      </c>
      <c r="I10" t="n">
        <v>50</v>
      </c>
      <c r="J10" t="n">
        <v>207.34</v>
      </c>
      <c r="K10" t="n">
        <v>54.38</v>
      </c>
      <c r="L10" t="n">
        <v>9</v>
      </c>
      <c r="M10" t="n">
        <v>48</v>
      </c>
      <c r="N10" t="n">
        <v>43.96</v>
      </c>
      <c r="O10" t="n">
        <v>25806.1</v>
      </c>
      <c r="P10" t="n">
        <v>609.4299999999999</v>
      </c>
      <c r="Q10" t="n">
        <v>796.45</v>
      </c>
      <c r="R10" t="n">
        <v>173.28</v>
      </c>
      <c r="S10" t="n">
        <v>102.58</v>
      </c>
      <c r="T10" t="n">
        <v>31110.98</v>
      </c>
      <c r="U10" t="n">
        <v>0.59</v>
      </c>
      <c r="V10" t="n">
        <v>0.85</v>
      </c>
      <c r="W10" t="n">
        <v>12.35</v>
      </c>
      <c r="X10" t="n">
        <v>1.85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2.0784</v>
      </c>
      <c r="E11" t="n">
        <v>48.11</v>
      </c>
      <c r="F11" t="n">
        <v>43.85</v>
      </c>
      <c r="G11" t="n">
        <v>58.46</v>
      </c>
      <c r="H11" t="n">
        <v>0.85</v>
      </c>
      <c r="I11" t="n">
        <v>45</v>
      </c>
      <c r="J11" t="n">
        <v>208.94</v>
      </c>
      <c r="K11" t="n">
        <v>54.38</v>
      </c>
      <c r="L11" t="n">
        <v>10</v>
      </c>
      <c r="M11" t="n">
        <v>43</v>
      </c>
      <c r="N11" t="n">
        <v>44.56</v>
      </c>
      <c r="O11" t="n">
        <v>26003.41</v>
      </c>
      <c r="P11" t="n">
        <v>604.85</v>
      </c>
      <c r="Q11" t="n">
        <v>796.51</v>
      </c>
      <c r="R11" t="n">
        <v>166.06</v>
      </c>
      <c r="S11" t="n">
        <v>102.58</v>
      </c>
      <c r="T11" t="n">
        <v>27526.25</v>
      </c>
      <c r="U11" t="n">
        <v>0.62</v>
      </c>
      <c r="V11" t="n">
        <v>0.86</v>
      </c>
      <c r="W11" t="n">
        <v>12.34</v>
      </c>
      <c r="X11" t="n">
        <v>1.63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2.0914</v>
      </c>
      <c r="E12" t="n">
        <v>47.82</v>
      </c>
      <c r="F12" t="n">
        <v>43.7</v>
      </c>
      <c r="G12" t="n">
        <v>63.96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600.86</v>
      </c>
      <c r="Q12" t="n">
        <v>796.4299999999999</v>
      </c>
      <c r="R12" t="n">
        <v>160.94</v>
      </c>
      <c r="S12" t="n">
        <v>102.58</v>
      </c>
      <c r="T12" t="n">
        <v>24986.6</v>
      </c>
      <c r="U12" t="n">
        <v>0.64</v>
      </c>
      <c r="V12" t="n">
        <v>0.86</v>
      </c>
      <c r="W12" t="n">
        <v>12.34</v>
      </c>
      <c r="X12" t="n">
        <v>1.49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2.1052</v>
      </c>
      <c r="E13" t="n">
        <v>47.5</v>
      </c>
      <c r="F13" t="n">
        <v>43.55</v>
      </c>
      <c r="G13" t="n">
        <v>70.61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35</v>
      </c>
      <c r="N13" t="n">
        <v>45.78</v>
      </c>
      <c r="O13" t="n">
        <v>26400.51</v>
      </c>
      <c r="P13" t="n">
        <v>597.59</v>
      </c>
      <c r="Q13" t="n">
        <v>796.4299999999999</v>
      </c>
      <c r="R13" t="n">
        <v>155.46</v>
      </c>
      <c r="S13" t="n">
        <v>102.58</v>
      </c>
      <c r="T13" t="n">
        <v>22267.51</v>
      </c>
      <c r="U13" t="n">
        <v>0.66</v>
      </c>
      <c r="V13" t="n">
        <v>0.86</v>
      </c>
      <c r="W13" t="n">
        <v>12.34</v>
      </c>
      <c r="X13" t="n">
        <v>1.33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2.1153</v>
      </c>
      <c r="E14" t="n">
        <v>47.28</v>
      </c>
      <c r="F14" t="n">
        <v>43.44</v>
      </c>
      <c r="G14" t="n">
        <v>76.65000000000001</v>
      </c>
      <c r="H14" t="n">
        <v>1.08</v>
      </c>
      <c r="I14" t="n">
        <v>34</v>
      </c>
      <c r="J14" t="n">
        <v>213.78</v>
      </c>
      <c r="K14" t="n">
        <v>54.38</v>
      </c>
      <c r="L14" t="n">
        <v>13</v>
      </c>
      <c r="M14" t="n">
        <v>32</v>
      </c>
      <c r="N14" t="n">
        <v>46.4</v>
      </c>
      <c r="O14" t="n">
        <v>26600.32</v>
      </c>
      <c r="P14" t="n">
        <v>594.51</v>
      </c>
      <c r="Q14" t="n">
        <v>796.35</v>
      </c>
      <c r="R14" t="n">
        <v>152.12</v>
      </c>
      <c r="S14" t="n">
        <v>102.58</v>
      </c>
      <c r="T14" t="n">
        <v>20610.98</v>
      </c>
      <c r="U14" t="n">
        <v>0.67</v>
      </c>
      <c r="V14" t="n">
        <v>0.87</v>
      </c>
      <c r="W14" t="n">
        <v>12.33</v>
      </c>
      <c r="X14" t="n">
        <v>1.22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2.1219</v>
      </c>
      <c r="E15" t="n">
        <v>47.13</v>
      </c>
      <c r="F15" t="n">
        <v>43.37</v>
      </c>
      <c r="G15" t="n">
        <v>81.31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30</v>
      </c>
      <c r="N15" t="n">
        <v>47.03</v>
      </c>
      <c r="O15" t="n">
        <v>26801</v>
      </c>
      <c r="P15" t="n">
        <v>591.46</v>
      </c>
      <c r="Q15" t="n">
        <v>796.42</v>
      </c>
      <c r="R15" t="n">
        <v>149.74</v>
      </c>
      <c r="S15" t="n">
        <v>102.58</v>
      </c>
      <c r="T15" t="n">
        <v>19430.03</v>
      </c>
      <c r="U15" t="n">
        <v>0.6899999999999999</v>
      </c>
      <c r="V15" t="n">
        <v>0.87</v>
      </c>
      <c r="W15" t="n">
        <v>12.32</v>
      </c>
      <c r="X15" t="n">
        <v>1.15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2.1287</v>
      </c>
      <c r="E16" t="n">
        <v>46.98</v>
      </c>
      <c r="F16" t="n">
        <v>43.29</v>
      </c>
      <c r="G16" t="n">
        <v>86.59</v>
      </c>
      <c r="H16" t="n">
        <v>1.23</v>
      </c>
      <c r="I16" t="n">
        <v>30</v>
      </c>
      <c r="J16" t="n">
        <v>217.04</v>
      </c>
      <c r="K16" t="n">
        <v>54.38</v>
      </c>
      <c r="L16" t="n">
        <v>15</v>
      </c>
      <c r="M16" t="n">
        <v>28</v>
      </c>
      <c r="N16" t="n">
        <v>47.66</v>
      </c>
      <c r="O16" t="n">
        <v>27002.55</v>
      </c>
      <c r="P16" t="n">
        <v>589.05</v>
      </c>
      <c r="Q16" t="n">
        <v>796.36</v>
      </c>
      <c r="R16" t="n">
        <v>147.62</v>
      </c>
      <c r="S16" t="n">
        <v>102.58</v>
      </c>
      <c r="T16" t="n">
        <v>18380.75</v>
      </c>
      <c r="U16" t="n">
        <v>0.6899999999999999</v>
      </c>
      <c r="V16" t="n">
        <v>0.87</v>
      </c>
      <c r="W16" t="n">
        <v>12.31</v>
      </c>
      <c r="X16" t="n">
        <v>1.08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2.1349</v>
      </c>
      <c r="E17" t="n">
        <v>46.84</v>
      </c>
      <c r="F17" t="n">
        <v>43.23</v>
      </c>
      <c r="G17" t="n">
        <v>92.65000000000001</v>
      </c>
      <c r="H17" t="n">
        <v>1.3</v>
      </c>
      <c r="I17" t="n">
        <v>28</v>
      </c>
      <c r="J17" t="n">
        <v>218.68</v>
      </c>
      <c r="K17" t="n">
        <v>54.38</v>
      </c>
      <c r="L17" t="n">
        <v>16</v>
      </c>
      <c r="M17" t="n">
        <v>26</v>
      </c>
      <c r="N17" t="n">
        <v>48.31</v>
      </c>
      <c r="O17" t="n">
        <v>27204.98</v>
      </c>
      <c r="P17" t="n">
        <v>586.87</v>
      </c>
      <c r="Q17" t="n">
        <v>796.38</v>
      </c>
      <c r="R17" t="n">
        <v>145.48</v>
      </c>
      <c r="S17" t="n">
        <v>102.58</v>
      </c>
      <c r="T17" t="n">
        <v>17322.37</v>
      </c>
      <c r="U17" t="n">
        <v>0.71</v>
      </c>
      <c r="V17" t="n">
        <v>0.87</v>
      </c>
      <c r="W17" t="n">
        <v>12.32</v>
      </c>
      <c r="X17" t="n">
        <v>1.02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2.1423</v>
      </c>
      <c r="E18" t="n">
        <v>46.68</v>
      </c>
      <c r="F18" t="n">
        <v>43.15</v>
      </c>
      <c r="G18" t="n">
        <v>99.58</v>
      </c>
      <c r="H18" t="n">
        <v>1.37</v>
      </c>
      <c r="I18" t="n">
        <v>26</v>
      </c>
      <c r="J18" t="n">
        <v>220.33</v>
      </c>
      <c r="K18" t="n">
        <v>54.38</v>
      </c>
      <c r="L18" t="n">
        <v>17</v>
      </c>
      <c r="M18" t="n">
        <v>24</v>
      </c>
      <c r="N18" t="n">
        <v>48.95</v>
      </c>
      <c r="O18" t="n">
        <v>27408.3</v>
      </c>
      <c r="P18" t="n">
        <v>584.26</v>
      </c>
      <c r="Q18" t="n">
        <v>796.46</v>
      </c>
      <c r="R18" t="n">
        <v>142.6</v>
      </c>
      <c r="S18" t="n">
        <v>102.58</v>
      </c>
      <c r="T18" t="n">
        <v>15893.81</v>
      </c>
      <c r="U18" t="n">
        <v>0.72</v>
      </c>
      <c r="V18" t="n">
        <v>0.87</v>
      </c>
      <c r="W18" t="n">
        <v>12.31</v>
      </c>
      <c r="X18" t="n">
        <v>0.9399999999999999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2.1456</v>
      </c>
      <c r="E19" t="n">
        <v>46.61</v>
      </c>
      <c r="F19" t="n">
        <v>43.12</v>
      </c>
      <c r="G19" t="n">
        <v>103.49</v>
      </c>
      <c r="H19" t="n">
        <v>1.44</v>
      </c>
      <c r="I19" t="n">
        <v>25</v>
      </c>
      <c r="J19" t="n">
        <v>221.99</v>
      </c>
      <c r="K19" t="n">
        <v>54.38</v>
      </c>
      <c r="L19" t="n">
        <v>18</v>
      </c>
      <c r="M19" t="n">
        <v>23</v>
      </c>
      <c r="N19" t="n">
        <v>49.61</v>
      </c>
      <c r="O19" t="n">
        <v>27612.53</v>
      </c>
      <c r="P19" t="n">
        <v>582.61</v>
      </c>
      <c r="Q19" t="n">
        <v>796.47</v>
      </c>
      <c r="R19" t="n">
        <v>141.5</v>
      </c>
      <c r="S19" t="n">
        <v>102.58</v>
      </c>
      <c r="T19" t="n">
        <v>15346.9</v>
      </c>
      <c r="U19" t="n">
        <v>0.72</v>
      </c>
      <c r="V19" t="n">
        <v>0.87</v>
      </c>
      <c r="W19" t="n">
        <v>12.31</v>
      </c>
      <c r="X19" t="n">
        <v>0.9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2.1535</v>
      </c>
      <c r="E20" t="n">
        <v>46.44</v>
      </c>
      <c r="F20" t="n">
        <v>43.02</v>
      </c>
      <c r="G20" t="n">
        <v>112.24</v>
      </c>
      <c r="H20" t="n">
        <v>1.51</v>
      </c>
      <c r="I20" t="n">
        <v>23</v>
      </c>
      <c r="J20" t="n">
        <v>223.65</v>
      </c>
      <c r="K20" t="n">
        <v>54.38</v>
      </c>
      <c r="L20" t="n">
        <v>19</v>
      </c>
      <c r="M20" t="n">
        <v>21</v>
      </c>
      <c r="N20" t="n">
        <v>50.27</v>
      </c>
      <c r="O20" t="n">
        <v>27817.81</v>
      </c>
      <c r="P20" t="n">
        <v>579.3099999999999</v>
      </c>
      <c r="Q20" t="n">
        <v>796.34</v>
      </c>
      <c r="R20" t="n">
        <v>138.25</v>
      </c>
      <c r="S20" t="n">
        <v>102.58</v>
      </c>
      <c r="T20" t="n">
        <v>13730.48</v>
      </c>
      <c r="U20" t="n">
        <v>0.74</v>
      </c>
      <c r="V20" t="n">
        <v>0.87</v>
      </c>
      <c r="W20" t="n">
        <v>12.31</v>
      </c>
      <c r="X20" t="n">
        <v>0.8100000000000001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2.157</v>
      </c>
      <c r="E21" t="n">
        <v>46.36</v>
      </c>
      <c r="F21" t="n">
        <v>42.99</v>
      </c>
      <c r="G21" t="n">
        <v>117.24</v>
      </c>
      <c r="H21" t="n">
        <v>1.58</v>
      </c>
      <c r="I21" t="n">
        <v>22</v>
      </c>
      <c r="J21" t="n">
        <v>225.32</v>
      </c>
      <c r="K21" t="n">
        <v>54.38</v>
      </c>
      <c r="L21" t="n">
        <v>20</v>
      </c>
      <c r="M21" t="n">
        <v>20</v>
      </c>
      <c r="N21" t="n">
        <v>50.95</v>
      </c>
      <c r="O21" t="n">
        <v>28023.89</v>
      </c>
      <c r="P21" t="n">
        <v>578.17</v>
      </c>
      <c r="Q21" t="n">
        <v>796.36</v>
      </c>
      <c r="R21" t="n">
        <v>137.29</v>
      </c>
      <c r="S21" t="n">
        <v>102.58</v>
      </c>
      <c r="T21" t="n">
        <v>13255.55</v>
      </c>
      <c r="U21" t="n">
        <v>0.75</v>
      </c>
      <c r="V21" t="n">
        <v>0.88</v>
      </c>
      <c r="W21" t="n">
        <v>12.3</v>
      </c>
      <c r="X21" t="n">
        <v>0.77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2.1597</v>
      </c>
      <c r="E22" t="n">
        <v>46.3</v>
      </c>
      <c r="F22" t="n">
        <v>42.97</v>
      </c>
      <c r="G22" t="n">
        <v>122.77</v>
      </c>
      <c r="H22" t="n">
        <v>1.64</v>
      </c>
      <c r="I22" t="n">
        <v>21</v>
      </c>
      <c r="J22" t="n">
        <v>227</v>
      </c>
      <c r="K22" t="n">
        <v>54.38</v>
      </c>
      <c r="L22" t="n">
        <v>21</v>
      </c>
      <c r="M22" t="n">
        <v>19</v>
      </c>
      <c r="N22" t="n">
        <v>51.62</v>
      </c>
      <c r="O22" t="n">
        <v>28230.92</v>
      </c>
      <c r="P22" t="n">
        <v>576.6</v>
      </c>
      <c r="Q22" t="n">
        <v>796.4</v>
      </c>
      <c r="R22" t="n">
        <v>136.59</v>
      </c>
      <c r="S22" t="n">
        <v>102.58</v>
      </c>
      <c r="T22" t="n">
        <v>12911.54</v>
      </c>
      <c r="U22" t="n">
        <v>0.75</v>
      </c>
      <c r="V22" t="n">
        <v>0.88</v>
      </c>
      <c r="W22" t="n">
        <v>12.31</v>
      </c>
      <c r="X22" t="n">
        <v>0.76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2.1645</v>
      </c>
      <c r="E23" t="n">
        <v>46.2</v>
      </c>
      <c r="F23" t="n">
        <v>42.91</v>
      </c>
      <c r="G23" t="n">
        <v>128.72</v>
      </c>
      <c r="H23" t="n">
        <v>1.71</v>
      </c>
      <c r="I23" t="n">
        <v>20</v>
      </c>
      <c r="J23" t="n">
        <v>228.69</v>
      </c>
      <c r="K23" t="n">
        <v>54.38</v>
      </c>
      <c r="L23" t="n">
        <v>22</v>
      </c>
      <c r="M23" t="n">
        <v>18</v>
      </c>
      <c r="N23" t="n">
        <v>52.31</v>
      </c>
      <c r="O23" t="n">
        <v>28438.91</v>
      </c>
      <c r="P23" t="n">
        <v>573.86</v>
      </c>
      <c r="Q23" t="n">
        <v>796.34</v>
      </c>
      <c r="R23" t="n">
        <v>134.66</v>
      </c>
      <c r="S23" t="n">
        <v>102.58</v>
      </c>
      <c r="T23" t="n">
        <v>11951.88</v>
      </c>
      <c r="U23" t="n">
        <v>0.76</v>
      </c>
      <c r="V23" t="n">
        <v>0.88</v>
      </c>
      <c r="W23" t="n">
        <v>12.3</v>
      </c>
      <c r="X23" t="n">
        <v>0.6899999999999999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2.1674</v>
      </c>
      <c r="E24" t="n">
        <v>46.14</v>
      </c>
      <c r="F24" t="n">
        <v>42.88</v>
      </c>
      <c r="G24" t="n">
        <v>135.42</v>
      </c>
      <c r="H24" t="n">
        <v>1.77</v>
      </c>
      <c r="I24" t="n">
        <v>19</v>
      </c>
      <c r="J24" t="n">
        <v>230.38</v>
      </c>
      <c r="K24" t="n">
        <v>54.38</v>
      </c>
      <c r="L24" t="n">
        <v>23</v>
      </c>
      <c r="M24" t="n">
        <v>17</v>
      </c>
      <c r="N24" t="n">
        <v>53</v>
      </c>
      <c r="O24" t="n">
        <v>28647.87</v>
      </c>
      <c r="P24" t="n">
        <v>572.62</v>
      </c>
      <c r="Q24" t="n">
        <v>796.42</v>
      </c>
      <c r="R24" t="n">
        <v>133.69</v>
      </c>
      <c r="S24" t="n">
        <v>102.58</v>
      </c>
      <c r="T24" t="n">
        <v>11473.54</v>
      </c>
      <c r="U24" t="n">
        <v>0.77</v>
      </c>
      <c r="V24" t="n">
        <v>0.88</v>
      </c>
      <c r="W24" t="n">
        <v>12.3</v>
      </c>
      <c r="X24" t="n">
        <v>0.67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2.1711</v>
      </c>
      <c r="E25" t="n">
        <v>46.06</v>
      </c>
      <c r="F25" t="n">
        <v>42.84</v>
      </c>
      <c r="G25" t="n">
        <v>142.81</v>
      </c>
      <c r="H25" t="n">
        <v>1.84</v>
      </c>
      <c r="I25" t="n">
        <v>18</v>
      </c>
      <c r="J25" t="n">
        <v>232.08</v>
      </c>
      <c r="K25" t="n">
        <v>54.38</v>
      </c>
      <c r="L25" t="n">
        <v>24</v>
      </c>
      <c r="M25" t="n">
        <v>16</v>
      </c>
      <c r="N25" t="n">
        <v>53.71</v>
      </c>
      <c r="O25" t="n">
        <v>28857.81</v>
      </c>
      <c r="P25" t="n">
        <v>568.97</v>
      </c>
      <c r="Q25" t="n">
        <v>796.36</v>
      </c>
      <c r="R25" t="n">
        <v>132.47</v>
      </c>
      <c r="S25" t="n">
        <v>102.58</v>
      </c>
      <c r="T25" t="n">
        <v>10867.26</v>
      </c>
      <c r="U25" t="n">
        <v>0.77</v>
      </c>
      <c r="V25" t="n">
        <v>0.88</v>
      </c>
      <c r="W25" t="n">
        <v>12.3</v>
      </c>
      <c r="X25" t="n">
        <v>0.63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2.1708</v>
      </c>
      <c r="E26" t="n">
        <v>46.07</v>
      </c>
      <c r="F26" t="n">
        <v>42.85</v>
      </c>
      <c r="G26" t="n">
        <v>142.83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569.84</v>
      </c>
      <c r="Q26" t="n">
        <v>796.42</v>
      </c>
      <c r="R26" t="n">
        <v>132.55</v>
      </c>
      <c r="S26" t="n">
        <v>102.58</v>
      </c>
      <c r="T26" t="n">
        <v>10905.74</v>
      </c>
      <c r="U26" t="n">
        <v>0.77</v>
      </c>
      <c r="V26" t="n">
        <v>0.88</v>
      </c>
      <c r="W26" t="n">
        <v>12.3</v>
      </c>
      <c r="X26" t="n">
        <v>0.64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2.1747</v>
      </c>
      <c r="E27" t="n">
        <v>45.98</v>
      </c>
      <c r="F27" t="n">
        <v>42.81</v>
      </c>
      <c r="G27" t="n">
        <v>151.08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567.1</v>
      </c>
      <c r="Q27" t="n">
        <v>796.35</v>
      </c>
      <c r="R27" t="n">
        <v>131.24</v>
      </c>
      <c r="S27" t="n">
        <v>102.58</v>
      </c>
      <c r="T27" t="n">
        <v>10255.54</v>
      </c>
      <c r="U27" t="n">
        <v>0.78</v>
      </c>
      <c r="V27" t="n">
        <v>0.88</v>
      </c>
      <c r="W27" t="n">
        <v>12.3</v>
      </c>
      <c r="X27" t="n">
        <v>0.59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2.1787</v>
      </c>
      <c r="E28" t="n">
        <v>45.9</v>
      </c>
      <c r="F28" t="n">
        <v>42.76</v>
      </c>
      <c r="G28" t="n">
        <v>160.35</v>
      </c>
      <c r="H28" t="n">
        <v>2.02</v>
      </c>
      <c r="I28" t="n">
        <v>16</v>
      </c>
      <c r="J28" t="n">
        <v>237.24</v>
      </c>
      <c r="K28" t="n">
        <v>54.38</v>
      </c>
      <c r="L28" t="n">
        <v>27</v>
      </c>
      <c r="M28" t="n">
        <v>14</v>
      </c>
      <c r="N28" t="n">
        <v>55.86</v>
      </c>
      <c r="O28" t="n">
        <v>29493.67</v>
      </c>
      <c r="P28" t="n">
        <v>563.76</v>
      </c>
      <c r="Q28" t="n">
        <v>796.35</v>
      </c>
      <c r="R28" t="n">
        <v>129.61</v>
      </c>
      <c r="S28" t="n">
        <v>102.58</v>
      </c>
      <c r="T28" t="n">
        <v>9444.73</v>
      </c>
      <c r="U28" t="n">
        <v>0.79</v>
      </c>
      <c r="V28" t="n">
        <v>0.88</v>
      </c>
      <c r="W28" t="n">
        <v>12.3</v>
      </c>
      <c r="X28" t="n">
        <v>0.55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2.1783</v>
      </c>
      <c r="E29" t="n">
        <v>45.91</v>
      </c>
      <c r="F29" t="n">
        <v>42.77</v>
      </c>
      <c r="G29" t="n">
        <v>160.38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563.64</v>
      </c>
      <c r="Q29" t="n">
        <v>796.34</v>
      </c>
      <c r="R29" t="n">
        <v>129.83</v>
      </c>
      <c r="S29" t="n">
        <v>102.58</v>
      </c>
      <c r="T29" t="n">
        <v>9559.25</v>
      </c>
      <c r="U29" t="n">
        <v>0.79</v>
      </c>
      <c r="V29" t="n">
        <v>0.88</v>
      </c>
      <c r="W29" t="n">
        <v>12.3</v>
      </c>
      <c r="X29" t="n">
        <v>0.5600000000000001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2.1823</v>
      </c>
      <c r="E30" t="n">
        <v>45.82</v>
      </c>
      <c r="F30" t="n">
        <v>42.72</v>
      </c>
      <c r="G30" t="n">
        <v>170.89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561.55</v>
      </c>
      <c r="Q30" t="n">
        <v>796.37</v>
      </c>
      <c r="R30" t="n">
        <v>128.46</v>
      </c>
      <c r="S30" t="n">
        <v>102.58</v>
      </c>
      <c r="T30" t="n">
        <v>8876.790000000001</v>
      </c>
      <c r="U30" t="n">
        <v>0.8</v>
      </c>
      <c r="V30" t="n">
        <v>0.88</v>
      </c>
      <c r="W30" t="n">
        <v>12.29</v>
      </c>
      <c r="X30" t="n">
        <v>0.51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2.1815</v>
      </c>
      <c r="E31" t="n">
        <v>45.84</v>
      </c>
      <c r="F31" t="n">
        <v>42.74</v>
      </c>
      <c r="G31" t="n">
        <v>170.96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13</v>
      </c>
      <c r="N31" t="n">
        <v>58.1</v>
      </c>
      <c r="O31" t="n">
        <v>30139.04</v>
      </c>
      <c r="P31" t="n">
        <v>560.87</v>
      </c>
      <c r="Q31" t="n">
        <v>796.35</v>
      </c>
      <c r="R31" t="n">
        <v>128.83</v>
      </c>
      <c r="S31" t="n">
        <v>102.58</v>
      </c>
      <c r="T31" t="n">
        <v>9060.540000000001</v>
      </c>
      <c r="U31" t="n">
        <v>0.8</v>
      </c>
      <c r="V31" t="n">
        <v>0.88</v>
      </c>
      <c r="W31" t="n">
        <v>12.3</v>
      </c>
      <c r="X31" t="n">
        <v>0.53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2.1855</v>
      </c>
      <c r="E32" t="n">
        <v>45.76</v>
      </c>
      <c r="F32" t="n">
        <v>42.69</v>
      </c>
      <c r="G32" t="n">
        <v>182.97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559.09</v>
      </c>
      <c r="Q32" t="n">
        <v>796.39</v>
      </c>
      <c r="R32" t="n">
        <v>127.53</v>
      </c>
      <c r="S32" t="n">
        <v>102.58</v>
      </c>
      <c r="T32" t="n">
        <v>8419.629999999999</v>
      </c>
      <c r="U32" t="n">
        <v>0.8</v>
      </c>
      <c r="V32" t="n">
        <v>0.88</v>
      </c>
      <c r="W32" t="n">
        <v>12.29</v>
      </c>
      <c r="X32" t="n">
        <v>0.48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2.1857</v>
      </c>
      <c r="E33" t="n">
        <v>45.75</v>
      </c>
      <c r="F33" t="n">
        <v>42.69</v>
      </c>
      <c r="G33" t="n">
        <v>182.96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12</v>
      </c>
      <c r="N33" t="n">
        <v>59.63</v>
      </c>
      <c r="O33" t="n">
        <v>30574.64</v>
      </c>
      <c r="P33" t="n">
        <v>558.9</v>
      </c>
      <c r="Q33" t="n">
        <v>796.38</v>
      </c>
      <c r="R33" t="n">
        <v>127.25</v>
      </c>
      <c r="S33" t="n">
        <v>102.58</v>
      </c>
      <c r="T33" t="n">
        <v>8279.450000000001</v>
      </c>
      <c r="U33" t="n">
        <v>0.8100000000000001</v>
      </c>
      <c r="V33" t="n">
        <v>0.88</v>
      </c>
      <c r="W33" t="n">
        <v>12.29</v>
      </c>
      <c r="X33" t="n">
        <v>0.48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2.1894</v>
      </c>
      <c r="E34" t="n">
        <v>45.68</v>
      </c>
      <c r="F34" t="n">
        <v>42.65</v>
      </c>
      <c r="G34" t="n">
        <v>196.86</v>
      </c>
      <c r="H34" t="n">
        <v>2.37</v>
      </c>
      <c r="I34" t="n">
        <v>13</v>
      </c>
      <c r="J34" t="n">
        <v>247.78</v>
      </c>
      <c r="K34" t="n">
        <v>54.38</v>
      </c>
      <c r="L34" t="n">
        <v>33</v>
      </c>
      <c r="M34" t="n">
        <v>11</v>
      </c>
      <c r="N34" t="n">
        <v>60.41</v>
      </c>
      <c r="O34" t="n">
        <v>30794.11</v>
      </c>
      <c r="P34" t="n">
        <v>552.8</v>
      </c>
      <c r="Q34" t="n">
        <v>796.36</v>
      </c>
      <c r="R34" t="n">
        <v>125.88</v>
      </c>
      <c r="S34" t="n">
        <v>102.58</v>
      </c>
      <c r="T34" t="n">
        <v>7597.45</v>
      </c>
      <c r="U34" t="n">
        <v>0.8100000000000001</v>
      </c>
      <c r="V34" t="n">
        <v>0.88</v>
      </c>
      <c r="W34" t="n">
        <v>12.3</v>
      </c>
      <c r="X34" t="n">
        <v>0.44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2.1889</v>
      </c>
      <c r="E35" t="n">
        <v>45.68</v>
      </c>
      <c r="F35" t="n">
        <v>42.66</v>
      </c>
      <c r="G35" t="n">
        <v>196.9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11</v>
      </c>
      <c r="N35" t="n">
        <v>61.2</v>
      </c>
      <c r="O35" t="n">
        <v>31014.73</v>
      </c>
      <c r="P35" t="n">
        <v>556.36</v>
      </c>
      <c r="Q35" t="n">
        <v>796.35</v>
      </c>
      <c r="R35" t="n">
        <v>126.44</v>
      </c>
      <c r="S35" t="n">
        <v>102.58</v>
      </c>
      <c r="T35" t="n">
        <v>7877.08</v>
      </c>
      <c r="U35" t="n">
        <v>0.8100000000000001</v>
      </c>
      <c r="V35" t="n">
        <v>0.88</v>
      </c>
      <c r="W35" t="n">
        <v>12.29</v>
      </c>
      <c r="X35" t="n">
        <v>0.45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2.1884</v>
      </c>
      <c r="E36" t="n">
        <v>45.7</v>
      </c>
      <c r="F36" t="n">
        <v>42.67</v>
      </c>
      <c r="G36" t="n">
        <v>196.96</v>
      </c>
      <c r="H36" t="n">
        <v>2.48</v>
      </c>
      <c r="I36" t="n">
        <v>13</v>
      </c>
      <c r="J36" t="n">
        <v>251.37</v>
      </c>
      <c r="K36" t="n">
        <v>54.38</v>
      </c>
      <c r="L36" t="n">
        <v>35</v>
      </c>
      <c r="M36" t="n">
        <v>11</v>
      </c>
      <c r="N36" t="n">
        <v>61.99</v>
      </c>
      <c r="O36" t="n">
        <v>31236.5</v>
      </c>
      <c r="P36" t="n">
        <v>556.54</v>
      </c>
      <c r="Q36" t="n">
        <v>796.39</v>
      </c>
      <c r="R36" t="n">
        <v>126.87</v>
      </c>
      <c r="S36" t="n">
        <v>102.58</v>
      </c>
      <c r="T36" t="n">
        <v>8093.23</v>
      </c>
      <c r="U36" t="n">
        <v>0.8100000000000001</v>
      </c>
      <c r="V36" t="n">
        <v>0.88</v>
      </c>
      <c r="W36" t="n">
        <v>12.29</v>
      </c>
      <c r="X36" t="n">
        <v>0.46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2.1933</v>
      </c>
      <c r="E37" t="n">
        <v>45.59</v>
      </c>
      <c r="F37" t="n">
        <v>42.61</v>
      </c>
      <c r="G37" t="n">
        <v>213.05</v>
      </c>
      <c r="H37" t="n">
        <v>2.53</v>
      </c>
      <c r="I37" t="n">
        <v>12</v>
      </c>
      <c r="J37" t="n">
        <v>253.18</v>
      </c>
      <c r="K37" t="n">
        <v>54.38</v>
      </c>
      <c r="L37" t="n">
        <v>36</v>
      </c>
      <c r="M37" t="n">
        <v>10</v>
      </c>
      <c r="N37" t="n">
        <v>62.8</v>
      </c>
      <c r="O37" t="n">
        <v>31459.45</v>
      </c>
      <c r="P37" t="n">
        <v>550.04</v>
      </c>
      <c r="Q37" t="n">
        <v>796.38</v>
      </c>
      <c r="R37" t="n">
        <v>124.72</v>
      </c>
      <c r="S37" t="n">
        <v>102.58</v>
      </c>
      <c r="T37" t="n">
        <v>7021.92</v>
      </c>
      <c r="U37" t="n">
        <v>0.82</v>
      </c>
      <c r="V37" t="n">
        <v>0.88</v>
      </c>
      <c r="W37" t="n">
        <v>12.29</v>
      </c>
      <c r="X37" t="n">
        <v>0.4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2.1926</v>
      </c>
      <c r="E38" t="n">
        <v>45.61</v>
      </c>
      <c r="F38" t="n">
        <v>42.62</v>
      </c>
      <c r="G38" t="n">
        <v>213.12</v>
      </c>
      <c r="H38" t="n">
        <v>2.58</v>
      </c>
      <c r="I38" t="n">
        <v>12</v>
      </c>
      <c r="J38" t="n">
        <v>255</v>
      </c>
      <c r="K38" t="n">
        <v>54.38</v>
      </c>
      <c r="L38" t="n">
        <v>37</v>
      </c>
      <c r="M38" t="n">
        <v>10</v>
      </c>
      <c r="N38" t="n">
        <v>63.62</v>
      </c>
      <c r="O38" t="n">
        <v>31683.59</v>
      </c>
      <c r="P38" t="n">
        <v>551.61</v>
      </c>
      <c r="Q38" t="n">
        <v>796.3200000000001</v>
      </c>
      <c r="R38" t="n">
        <v>125.19</v>
      </c>
      <c r="S38" t="n">
        <v>102.58</v>
      </c>
      <c r="T38" t="n">
        <v>7255.51</v>
      </c>
      <c r="U38" t="n">
        <v>0.82</v>
      </c>
      <c r="V38" t="n">
        <v>0.88</v>
      </c>
      <c r="W38" t="n">
        <v>12.29</v>
      </c>
      <c r="X38" t="n">
        <v>0.41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2.1928</v>
      </c>
      <c r="E39" t="n">
        <v>45.6</v>
      </c>
      <c r="F39" t="n">
        <v>42.62</v>
      </c>
      <c r="G39" t="n">
        <v>213.1</v>
      </c>
      <c r="H39" t="n">
        <v>2.63</v>
      </c>
      <c r="I39" t="n">
        <v>12</v>
      </c>
      <c r="J39" t="n">
        <v>256.82</v>
      </c>
      <c r="K39" t="n">
        <v>54.38</v>
      </c>
      <c r="L39" t="n">
        <v>38</v>
      </c>
      <c r="M39" t="n">
        <v>10</v>
      </c>
      <c r="N39" t="n">
        <v>64.45</v>
      </c>
      <c r="O39" t="n">
        <v>31909.08</v>
      </c>
      <c r="P39" t="n">
        <v>551.41</v>
      </c>
      <c r="Q39" t="n">
        <v>796.35</v>
      </c>
      <c r="R39" t="n">
        <v>125.09</v>
      </c>
      <c r="S39" t="n">
        <v>102.58</v>
      </c>
      <c r="T39" t="n">
        <v>7208.7</v>
      </c>
      <c r="U39" t="n">
        <v>0.82</v>
      </c>
      <c r="V39" t="n">
        <v>0.88</v>
      </c>
      <c r="W39" t="n">
        <v>12.29</v>
      </c>
      <c r="X39" t="n">
        <v>0.41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2.1967</v>
      </c>
      <c r="E40" t="n">
        <v>45.52</v>
      </c>
      <c r="F40" t="n">
        <v>42.58</v>
      </c>
      <c r="G40" t="n">
        <v>232.24</v>
      </c>
      <c r="H40" t="n">
        <v>2.68</v>
      </c>
      <c r="I40" t="n">
        <v>11</v>
      </c>
      <c r="J40" t="n">
        <v>258.66</v>
      </c>
      <c r="K40" t="n">
        <v>54.38</v>
      </c>
      <c r="L40" t="n">
        <v>39</v>
      </c>
      <c r="M40" t="n">
        <v>9</v>
      </c>
      <c r="N40" t="n">
        <v>65.28</v>
      </c>
      <c r="O40" t="n">
        <v>32135.68</v>
      </c>
      <c r="P40" t="n">
        <v>545.16</v>
      </c>
      <c r="Q40" t="n">
        <v>796.33</v>
      </c>
      <c r="R40" t="n">
        <v>123.6</v>
      </c>
      <c r="S40" t="n">
        <v>102.58</v>
      </c>
      <c r="T40" t="n">
        <v>6465.51</v>
      </c>
      <c r="U40" t="n">
        <v>0.83</v>
      </c>
      <c r="V40" t="n">
        <v>0.88</v>
      </c>
      <c r="W40" t="n">
        <v>12.29</v>
      </c>
      <c r="X40" t="n">
        <v>0.36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2.1964</v>
      </c>
      <c r="E41" t="n">
        <v>45.53</v>
      </c>
      <c r="F41" t="n">
        <v>42.58</v>
      </c>
      <c r="G41" t="n">
        <v>232.28</v>
      </c>
      <c r="H41" t="n">
        <v>2.73</v>
      </c>
      <c r="I41" t="n">
        <v>11</v>
      </c>
      <c r="J41" t="n">
        <v>260.51</v>
      </c>
      <c r="K41" t="n">
        <v>54.38</v>
      </c>
      <c r="L41" t="n">
        <v>40</v>
      </c>
      <c r="M41" t="n">
        <v>9</v>
      </c>
      <c r="N41" t="n">
        <v>66.13</v>
      </c>
      <c r="O41" t="n">
        <v>32363.54</v>
      </c>
      <c r="P41" t="n">
        <v>547.62</v>
      </c>
      <c r="Q41" t="n">
        <v>796.35</v>
      </c>
      <c r="R41" t="n">
        <v>123.74</v>
      </c>
      <c r="S41" t="n">
        <v>102.58</v>
      </c>
      <c r="T41" t="n">
        <v>6536.64</v>
      </c>
      <c r="U41" t="n">
        <v>0.83</v>
      </c>
      <c r="V41" t="n">
        <v>0.88</v>
      </c>
      <c r="W41" t="n">
        <v>12.29</v>
      </c>
      <c r="X41" t="n">
        <v>0.37</v>
      </c>
      <c r="Y41" t="n">
        <v>1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1.5728</v>
      </c>
      <c r="E42" t="n">
        <v>63.58</v>
      </c>
      <c r="F42" t="n">
        <v>55.24</v>
      </c>
      <c r="G42" t="n">
        <v>9.779999999999999</v>
      </c>
      <c r="H42" t="n">
        <v>0.2</v>
      </c>
      <c r="I42" t="n">
        <v>339</v>
      </c>
      <c r="J42" t="n">
        <v>89.87</v>
      </c>
      <c r="K42" t="n">
        <v>37.55</v>
      </c>
      <c r="L42" t="n">
        <v>1</v>
      </c>
      <c r="M42" t="n">
        <v>337</v>
      </c>
      <c r="N42" t="n">
        <v>11.32</v>
      </c>
      <c r="O42" t="n">
        <v>11317.98</v>
      </c>
      <c r="P42" t="n">
        <v>467.47</v>
      </c>
      <c r="Q42" t="n">
        <v>797.09</v>
      </c>
      <c r="R42" t="n">
        <v>545.9299999999999</v>
      </c>
      <c r="S42" t="n">
        <v>102.58</v>
      </c>
      <c r="T42" t="n">
        <v>215990.46</v>
      </c>
      <c r="U42" t="n">
        <v>0.19</v>
      </c>
      <c r="V42" t="n">
        <v>0.68</v>
      </c>
      <c r="W42" t="n">
        <v>12.83</v>
      </c>
      <c r="X42" t="n">
        <v>13</v>
      </c>
      <c r="Y42" t="n">
        <v>1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1.9122</v>
      </c>
      <c r="E43" t="n">
        <v>52.3</v>
      </c>
      <c r="F43" t="n">
        <v>47.64</v>
      </c>
      <c r="G43" t="n">
        <v>19.85</v>
      </c>
      <c r="H43" t="n">
        <v>0.39</v>
      </c>
      <c r="I43" t="n">
        <v>144</v>
      </c>
      <c r="J43" t="n">
        <v>91.09999999999999</v>
      </c>
      <c r="K43" t="n">
        <v>37.55</v>
      </c>
      <c r="L43" t="n">
        <v>2</v>
      </c>
      <c r="M43" t="n">
        <v>142</v>
      </c>
      <c r="N43" t="n">
        <v>11.54</v>
      </c>
      <c r="O43" t="n">
        <v>11468.97</v>
      </c>
      <c r="P43" t="n">
        <v>397.83</v>
      </c>
      <c r="Q43" t="n">
        <v>796.8</v>
      </c>
      <c r="R43" t="n">
        <v>292.01</v>
      </c>
      <c r="S43" t="n">
        <v>102.58</v>
      </c>
      <c r="T43" t="n">
        <v>90007.00999999999</v>
      </c>
      <c r="U43" t="n">
        <v>0.35</v>
      </c>
      <c r="V43" t="n">
        <v>0.79</v>
      </c>
      <c r="W43" t="n">
        <v>12.51</v>
      </c>
      <c r="X43" t="n">
        <v>5.41</v>
      </c>
      <c r="Y43" t="n">
        <v>1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2.0304</v>
      </c>
      <c r="E44" t="n">
        <v>49.25</v>
      </c>
      <c r="F44" t="n">
        <v>45.59</v>
      </c>
      <c r="G44" t="n">
        <v>30.06</v>
      </c>
      <c r="H44" t="n">
        <v>0.57</v>
      </c>
      <c r="I44" t="n">
        <v>91</v>
      </c>
      <c r="J44" t="n">
        <v>92.31999999999999</v>
      </c>
      <c r="K44" t="n">
        <v>37.55</v>
      </c>
      <c r="L44" t="n">
        <v>3</v>
      </c>
      <c r="M44" t="n">
        <v>89</v>
      </c>
      <c r="N44" t="n">
        <v>11.77</v>
      </c>
      <c r="O44" t="n">
        <v>11620.34</v>
      </c>
      <c r="P44" t="n">
        <v>375.09</v>
      </c>
      <c r="Q44" t="n">
        <v>796.64</v>
      </c>
      <c r="R44" t="n">
        <v>224.09</v>
      </c>
      <c r="S44" t="n">
        <v>102.58</v>
      </c>
      <c r="T44" t="n">
        <v>56312.8</v>
      </c>
      <c r="U44" t="n">
        <v>0.46</v>
      </c>
      <c r="V44" t="n">
        <v>0.83</v>
      </c>
      <c r="W44" t="n">
        <v>12.42</v>
      </c>
      <c r="X44" t="n">
        <v>3.37</v>
      </c>
      <c r="Y44" t="n">
        <v>1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2.089</v>
      </c>
      <c r="E45" t="n">
        <v>47.87</v>
      </c>
      <c r="F45" t="n">
        <v>44.68</v>
      </c>
      <c r="G45" t="n">
        <v>40.62</v>
      </c>
      <c r="H45" t="n">
        <v>0.75</v>
      </c>
      <c r="I45" t="n">
        <v>66</v>
      </c>
      <c r="J45" t="n">
        <v>93.55</v>
      </c>
      <c r="K45" t="n">
        <v>37.55</v>
      </c>
      <c r="L45" t="n">
        <v>4</v>
      </c>
      <c r="M45" t="n">
        <v>64</v>
      </c>
      <c r="N45" t="n">
        <v>12</v>
      </c>
      <c r="O45" t="n">
        <v>11772.07</v>
      </c>
      <c r="P45" t="n">
        <v>361.34</v>
      </c>
      <c r="Q45" t="n">
        <v>796.49</v>
      </c>
      <c r="R45" t="n">
        <v>193.52</v>
      </c>
      <c r="S45" t="n">
        <v>102.58</v>
      </c>
      <c r="T45" t="n">
        <v>41150.88</v>
      </c>
      <c r="U45" t="n">
        <v>0.53</v>
      </c>
      <c r="V45" t="n">
        <v>0.84</v>
      </c>
      <c r="W45" t="n">
        <v>12.39</v>
      </c>
      <c r="X45" t="n">
        <v>2.47</v>
      </c>
      <c r="Y45" t="n">
        <v>1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2.1258</v>
      </c>
      <c r="E46" t="n">
        <v>47.04</v>
      </c>
      <c r="F46" t="n">
        <v>44.12</v>
      </c>
      <c r="G46" t="n">
        <v>50.91</v>
      </c>
      <c r="H46" t="n">
        <v>0.93</v>
      </c>
      <c r="I46" t="n">
        <v>52</v>
      </c>
      <c r="J46" t="n">
        <v>94.79000000000001</v>
      </c>
      <c r="K46" t="n">
        <v>37.55</v>
      </c>
      <c r="L46" t="n">
        <v>5</v>
      </c>
      <c r="M46" t="n">
        <v>50</v>
      </c>
      <c r="N46" t="n">
        <v>12.23</v>
      </c>
      <c r="O46" t="n">
        <v>11924.18</v>
      </c>
      <c r="P46" t="n">
        <v>351.12</v>
      </c>
      <c r="Q46" t="n">
        <v>796.41</v>
      </c>
      <c r="R46" t="n">
        <v>174.8</v>
      </c>
      <c r="S46" t="n">
        <v>102.58</v>
      </c>
      <c r="T46" t="n">
        <v>31863.49</v>
      </c>
      <c r="U46" t="n">
        <v>0.59</v>
      </c>
      <c r="V46" t="n">
        <v>0.85</v>
      </c>
      <c r="W46" t="n">
        <v>12.36</v>
      </c>
      <c r="X46" t="n">
        <v>1.9</v>
      </c>
      <c r="Y46" t="n">
        <v>1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2.1511</v>
      </c>
      <c r="E47" t="n">
        <v>46.49</v>
      </c>
      <c r="F47" t="n">
        <v>43.75</v>
      </c>
      <c r="G47" t="n">
        <v>62.51</v>
      </c>
      <c r="H47" t="n">
        <v>1.1</v>
      </c>
      <c r="I47" t="n">
        <v>42</v>
      </c>
      <c r="J47" t="n">
        <v>96.02</v>
      </c>
      <c r="K47" t="n">
        <v>37.55</v>
      </c>
      <c r="L47" t="n">
        <v>6</v>
      </c>
      <c r="M47" t="n">
        <v>40</v>
      </c>
      <c r="N47" t="n">
        <v>12.47</v>
      </c>
      <c r="O47" t="n">
        <v>12076.67</v>
      </c>
      <c r="P47" t="n">
        <v>341.99</v>
      </c>
      <c r="Q47" t="n">
        <v>796.47</v>
      </c>
      <c r="R47" t="n">
        <v>162.63</v>
      </c>
      <c r="S47" t="n">
        <v>102.58</v>
      </c>
      <c r="T47" t="n">
        <v>25827.8</v>
      </c>
      <c r="U47" t="n">
        <v>0.63</v>
      </c>
      <c r="V47" t="n">
        <v>0.86</v>
      </c>
      <c r="W47" t="n">
        <v>12.34</v>
      </c>
      <c r="X47" t="n">
        <v>1.54</v>
      </c>
      <c r="Y47" t="n">
        <v>1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2.1667</v>
      </c>
      <c r="E48" t="n">
        <v>46.15</v>
      </c>
      <c r="F48" t="n">
        <v>43.53</v>
      </c>
      <c r="G48" t="n">
        <v>72.55</v>
      </c>
      <c r="H48" t="n">
        <v>1.27</v>
      </c>
      <c r="I48" t="n">
        <v>36</v>
      </c>
      <c r="J48" t="n">
        <v>97.26000000000001</v>
      </c>
      <c r="K48" t="n">
        <v>37.55</v>
      </c>
      <c r="L48" t="n">
        <v>7</v>
      </c>
      <c r="M48" t="n">
        <v>34</v>
      </c>
      <c r="N48" t="n">
        <v>12.71</v>
      </c>
      <c r="O48" t="n">
        <v>12229.54</v>
      </c>
      <c r="P48" t="n">
        <v>333.7</v>
      </c>
      <c r="Q48" t="n">
        <v>796.46</v>
      </c>
      <c r="R48" t="n">
        <v>155.2</v>
      </c>
      <c r="S48" t="n">
        <v>102.58</v>
      </c>
      <c r="T48" t="n">
        <v>22141.07</v>
      </c>
      <c r="U48" t="n">
        <v>0.66</v>
      </c>
      <c r="V48" t="n">
        <v>0.86</v>
      </c>
      <c r="W48" t="n">
        <v>12.34</v>
      </c>
      <c r="X48" t="n">
        <v>1.32</v>
      </c>
      <c r="Y48" t="n">
        <v>1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2.1807</v>
      </c>
      <c r="E49" t="n">
        <v>45.86</v>
      </c>
      <c r="F49" t="n">
        <v>43.33</v>
      </c>
      <c r="G49" t="n">
        <v>83.87</v>
      </c>
      <c r="H49" t="n">
        <v>1.43</v>
      </c>
      <c r="I49" t="n">
        <v>31</v>
      </c>
      <c r="J49" t="n">
        <v>98.5</v>
      </c>
      <c r="K49" t="n">
        <v>37.55</v>
      </c>
      <c r="L49" t="n">
        <v>8</v>
      </c>
      <c r="M49" t="n">
        <v>29</v>
      </c>
      <c r="N49" t="n">
        <v>12.95</v>
      </c>
      <c r="O49" t="n">
        <v>12382.79</v>
      </c>
      <c r="P49" t="n">
        <v>325.43</v>
      </c>
      <c r="Q49" t="n">
        <v>796.37</v>
      </c>
      <c r="R49" t="n">
        <v>148.64</v>
      </c>
      <c r="S49" t="n">
        <v>102.58</v>
      </c>
      <c r="T49" t="n">
        <v>18886.82</v>
      </c>
      <c r="U49" t="n">
        <v>0.6899999999999999</v>
      </c>
      <c r="V49" t="n">
        <v>0.87</v>
      </c>
      <c r="W49" t="n">
        <v>12.32</v>
      </c>
      <c r="X49" t="n">
        <v>1.12</v>
      </c>
      <c r="Y49" t="n">
        <v>1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2.1919</v>
      </c>
      <c r="E50" t="n">
        <v>45.62</v>
      </c>
      <c r="F50" t="n">
        <v>43.17</v>
      </c>
      <c r="G50" t="n">
        <v>95.94</v>
      </c>
      <c r="H50" t="n">
        <v>1.59</v>
      </c>
      <c r="I50" t="n">
        <v>27</v>
      </c>
      <c r="J50" t="n">
        <v>99.75</v>
      </c>
      <c r="K50" t="n">
        <v>37.55</v>
      </c>
      <c r="L50" t="n">
        <v>9</v>
      </c>
      <c r="M50" t="n">
        <v>25</v>
      </c>
      <c r="N50" t="n">
        <v>13.2</v>
      </c>
      <c r="O50" t="n">
        <v>12536.43</v>
      </c>
      <c r="P50" t="n">
        <v>316.84</v>
      </c>
      <c r="Q50" t="n">
        <v>796.4299999999999</v>
      </c>
      <c r="R50" t="n">
        <v>143.35</v>
      </c>
      <c r="S50" t="n">
        <v>102.58</v>
      </c>
      <c r="T50" t="n">
        <v>16263.75</v>
      </c>
      <c r="U50" t="n">
        <v>0.72</v>
      </c>
      <c r="V50" t="n">
        <v>0.87</v>
      </c>
      <c r="W50" t="n">
        <v>12.31</v>
      </c>
      <c r="X50" t="n">
        <v>0.96</v>
      </c>
      <c r="Y50" t="n">
        <v>1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2.1995</v>
      </c>
      <c r="E51" t="n">
        <v>45.46</v>
      </c>
      <c r="F51" t="n">
        <v>43.07</v>
      </c>
      <c r="G51" t="n">
        <v>107.68</v>
      </c>
      <c r="H51" t="n">
        <v>1.74</v>
      </c>
      <c r="I51" t="n">
        <v>24</v>
      </c>
      <c r="J51" t="n">
        <v>101</v>
      </c>
      <c r="K51" t="n">
        <v>37.55</v>
      </c>
      <c r="L51" t="n">
        <v>10</v>
      </c>
      <c r="M51" t="n">
        <v>21</v>
      </c>
      <c r="N51" t="n">
        <v>13.45</v>
      </c>
      <c r="O51" t="n">
        <v>12690.46</v>
      </c>
      <c r="P51" t="n">
        <v>308.15</v>
      </c>
      <c r="Q51" t="n">
        <v>796.39</v>
      </c>
      <c r="R51" t="n">
        <v>140.1</v>
      </c>
      <c r="S51" t="n">
        <v>102.58</v>
      </c>
      <c r="T51" t="n">
        <v>14652.93</v>
      </c>
      <c r="U51" t="n">
        <v>0.73</v>
      </c>
      <c r="V51" t="n">
        <v>0.87</v>
      </c>
      <c r="W51" t="n">
        <v>12.31</v>
      </c>
      <c r="X51" t="n">
        <v>0.86</v>
      </c>
      <c r="Y51" t="n">
        <v>1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2.2045</v>
      </c>
      <c r="E52" t="n">
        <v>45.36</v>
      </c>
      <c r="F52" t="n">
        <v>43.01</v>
      </c>
      <c r="G52" t="n">
        <v>117.29</v>
      </c>
      <c r="H52" t="n">
        <v>1.89</v>
      </c>
      <c r="I52" t="n">
        <v>22</v>
      </c>
      <c r="J52" t="n">
        <v>102.25</v>
      </c>
      <c r="K52" t="n">
        <v>37.55</v>
      </c>
      <c r="L52" t="n">
        <v>11</v>
      </c>
      <c r="M52" t="n">
        <v>9</v>
      </c>
      <c r="N52" t="n">
        <v>13.7</v>
      </c>
      <c r="O52" t="n">
        <v>12844.88</v>
      </c>
      <c r="P52" t="n">
        <v>305.87</v>
      </c>
      <c r="Q52" t="n">
        <v>796.4299999999999</v>
      </c>
      <c r="R52" t="n">
        <v>137.47</v>
      </c>
      <c r="S52" t="n">
        <v>102.58</v>
      </c>
      <c r="T52" t="n">
        <v>13349.55</v>
      </c>
      <c r="U52" t="n">
        <v>0.75</v>
      </c>
      <c r="V52" t="n">
        <v>0.87</v>
      </c>
      <c r="W52" t="n">
        <v>12.32</v>
      </c>
      <c r="X52" t="n">
        <v>0.79</v>
      </c>
      <c r="Y52" t="n">
        <v>1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2.2062</v>
      </c>
      <c r="E53" t="n">
        <v>45.33</v>
      </c>
      <c r="F53" t="n">
        <v>42.99</v>
      </c>
      <c r="G53" t="n">
        <v>122.83</v>
      </c>
      <c r="H53" t="n">
        <v>2.04</v>
      </c>
      <c r="I53" t="n">
        <v>21</v>
      </c>
      <c r="J53" t="n">
        <v>103.51</v>
      </c>
      <c r="K53" t="n">
        <v>37.55</v>
      </c>
      <c r="L53" t="n">
        <v>12</v>
      </c>
      <c r="M53" t="n">
        <v>0</v>
      </c>
      <c r="N53" t="n">
        <v>13.95</v>
      </c>
      <c r="O53" t="n">
        <v>12999.7</v>
      </c>
      <c r="P53" t="n">
        <v>305.85</v>
      </c>
      <c r="Q53" t="n">
        <v>796.36</v>
      </c>
      <c r="R53" t="n">
        <v>136.42</v>
      </c>
      <c r="S53" t="n">
        <v>102.58</v>
      </c>
      <c r="T53" t="n">
        <v>12825.86</v>
      </c>
      <c r="U53" t="n">
        <v>0.75</v>
      </c>
      <c r="V53" t="n">
        <v>0.87</v>
      </c>
      <c r="W53" t="n">
        <v>12.33</v>
      </c>
      <c r="X53" t="n">
        <v>0.78</v>
      </c>
      <c r="Y53" t="n">
        <v>1</v>
      </c>
      <c r="Z53" t="n">
        <v>10</v>
      </c>
    </row>
    <row r="54">
      <c r="A54" t="n">
        <v>0</v>
      </c>
      <c r="B54" t="n">
        <v>30</v>
      </c>
      <c r="C54" t="inlineStr">
        <is>
          <t xml:space="preserve">CONCLUIDO	</t>
        </is>
      </c>
      <c r="D54" t="n">
        <v>1.7004</v>
      </c>
      <c r="E54" t="n">
        <v>58.81</v>
      </c>
      <c r="F54" t="n">
        <v>52.69</v>
      </c>
      <c r="G54" t="n">
        <v>11.5</v>
      </c>
      <c r="H54" t="n">
        <v>0.24</v>
      </c>
      <c r="I54" t="n">
        <v>275</v>
      </c>
      <c r="J54" t="n">
        <v>71.52</v>
      </c>
      <c r="K54" t="n">
        <v>32.27</v>
      </c>
      <c r="L54" t="n">
        <v>1</v>
      </c>
      <c r="M54" t="n">
        <v>273</v>
      </c>
      <c r="N54" t="n">
        <v>8.25</v>
      </c>
      <c r="O54" t="n">
        <v>9054.6</v>
      </c>
      <c r="P54" t="n">
        <v>379.36</v>
      </c>
      <c r="Q54" t="n">
        <v>797.24</v>
      </c>
      <c r="R54" t="n">
        <v>460.83</v>
      </c>
      <c r="S54" t="n">
        <v>102.58</v>
      </c>
      <c r="T54" t="n">
        <v>173764.01</v>
      </c>
      <c r="U54" t="n">
        <v>0.22</v>
      </c>
      <c r="V54" t="n">
        <v>0.71</v>
      </c>
      <c r="W54" t="n">
        <v>12.72</v>
      </c>
      <c r="X54" t="n">
        <v>10.46</v>
      </c>
      <c r="Y54" t="n">
        <v>1</v>
      </c>
      <c r="Z54" t="n">
        <v>10</v>
      </c>
    </row>
    <row r="55">
      <c r="A55" t="n">
        <v>1</v>
      </c>
      <c r="B55" t="n">
        <v>30</v>
      </c>
      <c r="C55" t="inlineStr">
        <is>
          <t xml:space="preserve">CONCLUIDO	</t>
        </is>
      </c>
      <c r="D55" t="n">
        <v>1.9828</v>
      </c>
      <c r="E55" t="n">
        <v>50.43</v>
      </c>
      <c r="F55" t="n">
        <v>46.72</v>
      </c>
      <c r="G55" t="n">
        <v>23.36</v>
      </c>
      <c r="H55" t="n">
        <v>0.48</v>
      </c>
      <c r="I55" t="n">
        <v>120</v>
      </c>
      <c r="J55" t="n">
        <v>72.7</v>
      </c>
      <c r="K55" t="n">
        <v>32.27</v>
      </c>
      <c r="L55" t="n">
        <v>2</v>
      </c>
      <c r="M55" t="n">
        <v>118</v>
      </c>
      <c r="N55" t="n">
        <v>8.43</v>
      </c>
      <c r="O55" t="n">
        <v>9200.25</v>
      </c>
      <c r="P55" t="n">
        <v>329.1</v>
      </c>
      <c r="Q55" t="n">
        <v>796.75</v>
      </c>
      <c r="R55" t="n">
        <v>261.14</v>
      </c>
      <c r="S55" t="n">
        <v>102.58</v>
      </c>
      <c r="T55" t="n">
        <v>74694.11</v>
      </c>
      <c r="U55" t="n">
        <v>0.39</v>
      </c>
      <c r="V55" t="n">
        <v>0.8100000000000001</v>
      </c>
      <c r="W55" t="n">
        <v>12.48</v>
      </c>
      <c r="X55" t="n">
        <v>4.5</v>
      </c>
      <c r="Y55" t="n">
        <v>1</v>
      </c>
      <c r="Z55" t="n">
        <v>10</v>
      </c>
    </row>
    <row r="56">
      <c r="A56" t="n">
        <v>2</v>
      </c>
      <c r="B56" t="n">
        <v>30</v>
      </c>
      <c r="C56" t="inlineStr">
        <is>
          <t xml:space="preserve">CONCLUIDO	</t>
        </is>
      </c>
      <c r="D56" t="n">
        <v>2.0846</v>
      </c>
      <c r="E56" t="n">
        <v>47.97</v>
      </c>
      <c r="F56" t="n">
        <v>44.96</v>
      </c>
      <c r="G56" t="n">
        <v>35.97</v>
      </c>
      <c r="H56" t="n">
        <v>0.71</v>
      </c>
      <c r="I56" t="n">
        <v>75</v>
      </c>
      <c r="J56" t="n">
        <v>73.88</v>
      </c>
      <c r="K56" t="n">
        <v>32.27</v>
      </c>
      <c r="L56" t="n">
        <v>3</v>
      </c>
      <c r="M56" t="n">
        <v>73</v>
      </c>
      <c r="N56" t="n">
        <v>8.609999999999999</v>
      </c>
      <c r="O56" t="n">
        <v>9346.23</v>
      </c>
      <c r="P56" t="n">
        <v>308.63</v>
      </c>
      <c r="Q56" t="n">
        <v>796.53</v>
      </c>
      <c r="R56" t="n">
        <v>203.25</v>
      </c>
      <c r="S56" t="n">
        <v>102.58</v>
      </c>
      <c r="T56" t="n">
        <v>45969.91</v>
      </c>
      <c r="U56" t="n">
        <v>0.5</v>
      </c>
      <c r="V56" t="n">
        <v>0.84</v>
      </c>
      <c r="W56" t="n">
        <v>12.38</v>
      </c>
      <c r="X56" t="n">
        <v>2.75</v>
      </c>
      <c r="Y56" t="n">
        <v>1</v>
      </c>
      <c r="Z56" t="n">
        <v>10</v>
      </c>
    </row>
    <row r="57">
      <c r="A57" t="n">
        <v>3</v>
      </c>
      <c r="B57" t="n">
        <v>30</v>
      </c>
      <c r="C57" t="inlineStr">
        <is>
          <t xml:space="preserve">CONCLUIDO	</t>
        </is>
      </c>
      <c r="D57" t="n">
        <v>2.1297</v>
      </c>
      <c r="E57" t="n">
        <v>46.95</v>
      </c>
      <c r="F57" t="n">
        <v>44.25</v>
      </c>
      <c r="G57" t="n">
        <v>48.28</v>
      </c>
      <c r="H57" t="n">
        <v>0.93</v>
      </c>
      <c r="I57" t="n">
        <v>55</v>
      </c>
      <c r="J57" t="n">
        <v>75.06999999999999</v>
      </c>
      <c r="K57" t="n">
        <v>32.27</v>
      </c>
      <c r="L57" t="n">
        <v>4</v>
      </c>
      <c r="M57" t="n">
        <v>53</v>
      </c>
      <c r="N57" t="n">
        <v>8.800000000000001</v>
      </c>
      <c r="O57" t="n">
        <v>9492.549999999999</v>
      </c>
      <c r="P57" t="n">
        <v>296.37</v>
      </c>
      <c r="Q57" t="n">
        <v>796.52</v>
      </c>
      <c r="R57" t="n">
        <v>179.44</v>
      </c>
      <c r="S57" t="n">
        <v>102.58</v>
      </c>
      <c r="T57" t="n">
        <v>34166.81</v>
      </c>
      <c r="U57" t="n">
        <v>0.57</v>
      </c>
      <c r="V57" t="n">
        <v>0.85</v>
      </c>
      <c r="W57" t="n">
        <v>12.36</v>
      </c>
      <c r="X57" t="n">
        <v>2.04</v>
      </c>
      <c r="Y57" t="n">
        <v>1</v>
      </c>
      <c r="Z57" t="n">
        <v>10</v>
      </c>
    </row>
    <row r="58">
      <c r="A58" t="n">
        <v>4</v>
      </c>
      <c r="B58" t="n">
        <v>30</v>
      </c>
      <c r="C58" t="inlineStr">
        <is>
          <t xml:space="preserve">CONCLUIDO	</t>
        </is>
      </c>
      <c r="D58" t="n">
        <v>2.1637</v>
      </c>
      <c r="E58" t="n">
        <v>46.22</v>
      </c>
      <c r="F58" t="n">
        <v>43.72</v>
      </c>
      <c r="G58" t="n">
        <v>62.46</v>
      </c>
      <c r="H58" t="n">
        <v>1.15</v>
      </c>
      <c r="I58" t="n">
        <v>42</v>
      </c>
      <c r="J58" t="n">
        <v>76.26000000000001</v>
      </c>
      <c r="K58" t="n">
        <v>32.27</v>
      </c>
      <c r="L58" t="n">
        <v>5</v>
      </c>
      <c r="M58" t="n">
        <v>40</v>
      </c>
      <c r="N58" t="n">
        <v>8.99</v>
      </c>
      <c r="O58" t="n">
        <v>9639.200000000001</v>
      </c>
      <c r="P58" t="n">
        <v>283.36</v>
      </c>
      <c r="Q58" t="n">
        <v>796.5</v>
      </c>
      <c r="R58" t="n">
        <v>161.61</v>
      </c>
      <c r="S58" t="n">
        <v>102.58</v>
      </c>
      <c r="T58" t="n">
        <v>25315.01</v>
      </c>
      <c r="U58" t="n">
        <v>0.63</v>
      </c>
      <c r="V58" t="n">
        <v>0.86</v>
      </c>
      <c r="W58" t="n">
        <v>12.34</v>
      </c>
      <c r="X58" t="n">
        <v>1.5</v>
      </c>
      <c r="Y58" t="n">
        <v>1</v>
      </c>
      <c r="Z58" t="n">
        <v>10</v>
      </c>
    </row>
    <row r="59">
      <c r="A59" t="n">
        <v>5</v>
      </c>
      <c r="B59" t="n">
        <v>30</v>
      </c>
      <c r="C59" t="inlineStr">
        <is>
          <t xml:space="preserve">CONCLUIDO	</t>
        </is>
      </c>
      <c r="D59" t="n">
        <v>2.1818</v>
      </c>
      <c r="E59" t="n">
        <v>45.83</v>
      </c>
      <c r="F59" t="n">
        <v>43.46</v>
      </c>
      <c r="G59" t="n">
        <v>76.7</v>
      </c>
      <c r="H59" t="n">
        <v>1.36</v>
      </c>
      <c r="I59" t="n">
        <v>34</v>
      </c>
      <c r="J59" t="n">
        <v>77.45</v>
      </c>
      <c r="K59" t="n">
        <v>32.27</v>
      </c>
      <c r="L59" t="n">
        <v>6</v>
      </c>
      <c r="M59" t="n">
        <v>31</v>
      </c>
      <c r="N59" t="n">
        <v>9.18</v>
      </c>
      <c r="O59" t="n">
        <v>9786.190000000001</v>
      </c>
      <c r="P59" t="n">
        <v>272.54</v>
      </c>
      <c r="Q59" t="n">
        <v>796.53</v>
      </c>
      <c r="R59" t="n">
        <v>152.92</v>
      </c>
      <c r="S59" t="n">
        <v>102.58</v>
      </c>
      <c r="T59" t="n">
        <v>21011.23</v>
      </c>
      <c r="U59" t="n">
        <v>0.67</v>
      </c>
      <c r="V59" t="n">
        <v>0.87</v>
      </c>
      <c r="W59" t="n">
        <v>12.33</v>
      </c>
      <c r="X59" t="n">
        <v>1.25</v>
      </c>
      <c r="Y59" t="n">
        <v>1</v>
      </c>
      <c r="Z59" t="n">
        <v>10</v>
      </c>
    </row>
    <row r="60">
      <c r="A60" t="n">
        <v>6</v>
      </c>
      <c r="B60" t="n">
        <v>30</v>
      </c>
      <c r="C60" t="inlineStr">
        <is>
          <t xml:space="preserve">CONCLUIDO	</t>
        </is>
      </c>
      <c r="D60" t="n">
        <v>2.1948</v>
      </c>
      <c r="E60" t="n">
        <v>45.56</v>
      </c>
      <c r="F60" t="n">
        <v>43.27</v>
      </c>
      <c r="G60" t="n">
        <v>89.52</v>
      </c>
      <c r="H60" t="n">
        <v>1.56</v>
      </c>
      <c r="I60" t="n">
        <v>29</v>
      </c>
      <c r="J60" t="n">
        <v>78.65000000000001</v>
      </c>
      <c r="K60" t="n">
        <v>32.27</v>
      </c>
      <c r="L60" t="n">
        <v>7</v>
      </c>
      <c r="M60" t="n">
        <v>15</v>
      </c>
      <c r="N60" t="n">
        <v>9.380000000000001</v>
      </c>
      <c r="O60" t="n">
        <v>9933.52</v>
      </c>
      <c r="P60" t="n">
        <v>263.88</v>
      </c>
      <c r="Q60" t="n">
        <v>796.47</v>
      </c>
      <c r="R60" t="n">
        <v>145.96</v>
      </c>
      <c r="S60" t="n">
        <v>102.58</v>
      </c>
      <c r="T60" t="n">
        <v>17557.98</v>
      </c>
      <c r="U60" t="n">
        <v>0.7</v>
      </c>
      <c r="V60" t="n">
        <v>0.87</v>
      </c>
      <c r="W60" t="n">
        <v>12.34</v>
      </c>
      <c r="X60" t="n">
        <v>1.05</v>
      </c>
      <c r="Y60" t="n">
        <v>1</v>
      </c>
      <c r="Z60" t="n">
        <v>10</v>
      </c>
    </row>
    <row r="61">
      <c r="A61" t="n">
        <v>7</v>
      </c>
      <c r="B61" t="n">
        <v>30</v>
      </c>
      <c r="C61" t="inlineStr">
        <is>
          <t xml:space="preserve">CONCLUIDO	</t>
        </is>
      </c>
      <c r="D61" t="n">
        <v>2.1963</v>
      </c>
      <c r="E61" t="n">
        <v>45.53</v>
      </c>
      <c r="F61" t="n">
        <v>43.25</v>
      </c>
      <c r="G61" t="n">
        <v>92.68000000000001</v>
      </c>
      <c r="H61" t="n">
        <v>1.75</v>
      </c>
      <c r="I61" t="n">
        <v>28</v>
      </c>
      <c r="J61" t="n">
        <v>79.84</v>
      </c>
      <c r="K61" t="n">
        <v>32.27</v>
      </c>
      <c r="L61" t="n">
        <v>8</v>
      </c>
      <c r="M61" t="n">
        <v>0</v>
      </c>
      <c r="N61" t="n">
        <v>9.57</v>
      </c>
      <c r="O61" t="n">
        <v>10081.19</v>
      </c>
      <c r="P61" t="n">
        <v>265.17</v>
      </c>
      <c r="Q61" t="n">
        <v>796.6799999999999</v>
      </c>
      <c r="R61" t="n">
        <v>145.03</v>
      </c>
      <c r="S61" t="n">
        <v>102.58</v>
      </c>
      <c r="T61" t="n">
        <v>17097.73</v>
      </c>
      <c r="U61" t="n">
        <v>0.71</v>
      </c>
      <c r="V61" t="n">
        <v>0.87</v>
      </c>
      <c r="W61" t="n">
        <v>12.34</v>
      </c>
      <c r="X61" t="n">
        <v>1.04</v>
      </c>
      <c r="Y61" t="n">
        <v>1</v>
      </c>
      <c r="Z61" t="n">
        <v>10</v>
      </c>
    </row>
    <row r="62">
      <c r="A62" t="n">
        <v>0</v>
      </c>
      <c r="B62" t="n">
        <v>15</v>
      </c>
      <c r="C62" t="inlineStr">
        <is>
          <t xml:space="preserve">CONCLUIDO	</t>
        </is>
      </c>
      <c r="D62" t="n">
        <v>1.9364</v>
      </c>
      <c r="E62" t="n">
        <v>51.64</v>
      </c>
      <c r="F62" t="n">
        <v>48.18</v>
      </c>
      <c r="G62" t="n">
        <v>18.18</v>
      </c>
      <c r="H62" t="n">
        <v>0.43</v>
      </c>
      <c r="I62" t="n">
        <v>159</v>
      </c>
      <c r="J62" t="n">
        <v>39.78</v>
      </c>
      <c r="K62" t="n">
        <v>19.54</v>
      </c>
      <c r="L62" t="n">
        <v>1</v>
      </c>
      <c r="M62" t="n">
        <v>157</v>
      </c>
      <c r="N62" t="n">
        <v>4.24</v>
      </c>
      <c r="O62" t="n">
        <v>5140</v>
      </c>
      <c r="P62" t="n">
        <v>218.8</v>
      </c>
      <c r="Q62" t="n">
        <v>796.67</v>
      </c>
      <c r="R62" t="n">
        <v>310.79</v>
      </c>
      <c r="S62" t="n">
        <v>102.58</v>
      </c>
      <c r="T62" t="n">
        <v>99323.19</v>
      </c>
      <c r="U62" t="n">
        <v>0.33</v>
      </c>
      <c r="V62" t="n">
        <v>0.78</v>
      </c>
      <c r="W62" t="n">
        <v>12.51</v>
      </c>
      <c r="X62" t="n">
        <v>5.96</v>
      </c>
      <c r="Y62" t="n">
        <v>1</v>
      </c>
      <c r="Z62" t="n">
        <v>10</v>
      </c>
    </row>
    <row r="63">
      <c r="A63" t="n">
        <v>1</v>
      </c>
      <c r="B63" t="n">
        <v>15</v>
      </c>
      <c r="C63" t="inlineStr">
        <is>
          <t xml:space="preserve">CONCLUIDO	</t>
        </is>
      </c>
      <c r="D63" t="n">
        <v>2.119</v>
      </c>
      <c r="E63" t="n">
        <v>47.19</v>
      </c>
      <c r="F63" t="n">
        <v>44.74</v>
      </c>
      <c r="G63" t="n">
        <v>39.48</v>
      </c>
      <c r="H63" t="n">
        <v>0.84</v>
      </c>
      <c r="I63" t="n">
        <v>68</v>
      </c>
      <c r="J63" t="n">
        <v>40.89</v>
      </c>
      <c r="K63" t="n">
        <v>19.54</v>
      </c>
      <c r="L63" t="n">
        <v>2</v>
      </c>
      <c r="M63" t="n">
        <v>65</v>
      </c>
      <c r="N63" t="n">
        <v>4.35</v>
      </c>
      <c r="O63" t="n">
        <v>5277.26</v>
      </c>
      <c r="P63" t="n">
        <v>186.48</v>
      </c>
      <c r="Q63" t="n">
        <v>796.6</v>
      </c>
      <c r="R63" t="n">
        <v>195.46</v>
      </c>
      <c r="S63" t="n">
        <v>102.58</v>
      </c>
      <c r="T63" t="n">
        <v>42113.32</v>
      </c>
      <c r="U63" t="n">
        <v>0.52</v>
      </c>
      <c r="V63" t="n">
        <v>0.84</v>
      </c>
      <c r="W63" t="n">
        <v>12.38</v>
      </c>
      <c r="X63" t="n">
        <v>2.52</v>
      </c>
      <c r="Y63" t="n">
        <v>1</v>
      </c>
      <c r="Z63" t="n">
        <v>10</v>
      </c>
    </row>
    <row r="64">
      <c r="A64" t="n">
        <v>2</v>
      </c>
      <c r="B64" t="n">
        <v>15</v>
      </c>
      <c r="C64" t="inlineStr">
        <is>
          <t xml:space="preserve">CONCLUIDO	</t>
        </is>
      </c>
      <c r="D64" t="n">
        <v>2.1444</v>
      </c>
      <c r="E64" t="n">
        <v>46.63</v>
      </c>
      <c r="F64" t="n">
        <v>44.32</v>
      </c>
      <c r="G64" t="n">
        <v>48.35</v>
      </c>
      <c r="H64" t="n">
        <v>1.22</v>
      </c>
      <c r="I64" t="n">
        <v>55</v>
      </c>
      <c r="J64" t="n">
        <v>42.01</v>
      </c>
      <c r="K64" t="n">
        <v>19.54</v>
      </c>
      <c r="L64" t="n">
        <v>3</v>
      </c>
      <c r="M64" t="n">
        <v>0</v>
      </c>
      <c r="N64" t="n">
        <v>4.46</v>
      </c>
      <c r="O64" t="n">
        <v>5414.79</v>
      </c>
      <c r="P64" t="n">
        <v>180.14</v>
      </c>
      <c r="Q64" t="n">
        <v>796.73</v>
      </c>
      <c r="R64" t="n">
        <v>179.18</v>
      </c>
      <c r="S64" t="n">
        <v>102.58</v>
      </c>
      <c r="T64" t="n">
        <v>34038.34</v>
      </c>
      <c r="U64" t="n">
        <v>0.57</v>
      </c>
      <c r="V64" t="n">
        <v>0.85</v>
      </c>
      <c r="W64" t="n">
        <v>12.43</v>
      </c>
      <c r="X64" t="n">
        <v>2.1</v>
      </c>
      <c r="Y64" t="n">
        <v>1</v>
      </c>
      <c r="Z64" t="n">
        <v>10</v>
      </c>
    </row>
    <row r="65">
      <c r="A65" t="n">
        <v>0</v>
      </c>
      <c r="B65" t="n">
        <v>70</v>
      </c>
      <c r="C65" t="inlineStr">
        <is>
          <t xml:space="preserve">CONCLUIDO	</t>
        </is>
      </c>
      <c r="D65" t="n">
        <v>1.2455</v>
      </c>
      <c r="E65" t="n">
        <v>80.29000000000001</v>
      </c>
      <c r="F65" t="n">
        <v>62.87</v>
      </c>
      <c r="G65" t="n">
        <v>7.17</v>
      </c>
      <c r="H65" t="n">
        <v>0.12</v>
      </c>
      <c r="I65" t="n">
        <v>526</v>
      </c>
      <c r="J65" t="n">
        <v>141.81</v>
      </c>
      <c r="K65" t="n">
        <v>47.83</v>
      </c>
      <c r="L65" t="n">
        <v>1</v>
      </c>
      <c r="M65" t="n">
        <v>524</v>
      </c>
      <c r="N65" t="n">
        <v>22.98</v>
      </c>
      <c r="O65" t="n">
        <v>17723.39</v>
      </c>
      <c r="P65" t="n">
        <v>722.16</v>
      </c>
      <c r="Q65" t="n">
        <v>797.66</v>
      </c>
      <c r="R65" t="n">
        <v>801.71</v>
      </c>
      <c r="S65" t="n">
        <v>102.58</v>
      </c>
      <c r="T65" t="n">
        <v>342944.68</v>
      </c>
      <c r="U65" t="n">
        <v>0.13</v>
      </c>
      <c r="V65" t="n">
        <v>0.6</v>
      </c>
      <c r="W65" t="n">
        <v>13.13</v>
      </c>
      <c r="X65" t="n">
        <v>20.62</v>
      </c>
      <c r="Y65" t="n">
        <v>1</v>
      </c>
      <c r="Z65" t="n">
        <v>10</v>
      </c>
    </row>
    <row r="66">
      <c r="A66" t="n">
        <v>1</v>
      </c>
      <c r="B66" t="n">
        <v>70</v>
      </c>
      <c r="C66" t="inlineStr">
        <is>
          <t xml:space="preserve">CONCLUIDO	</t>
        </is>
      </c>
      <c r="D66" t="n">
        <v>1.7147</v>
      </c>
      <c r="E66" t="n">
        <v>58.32</v>
      </c>
      <c r="F66" t="n">
        <v>50.08</v>
      </c>
      <c r="G66" t="n">
        <v>14.45</v>
      </c>
      <c r="H66" t="n">
        <v>0.25</v>
      </c>
      <c r="I66" t="n">
        <v>208</v>
      </c>
      <c r="J66" t="n">
        <v>143.17</v>
      </c>
      <c r="K66" t="n">
        <v>47.83</v>
      </c>
      <c r="L66" t="n">
        <v>2</v>
      </c>
      <c r="M66" t="n">
        <v>206</v>
      </c>
      <c r="N66" t="n">
        <v>23.34</v>
      </c>
      <c r="O66" t="n">
        <v>17891.86</v>
      </c>
      <c r="P66" t="n">
        <v>572.99</v>
      </c>
      <c r="Q66" t="n">
        <v>796.9</v>
      </c>
      <c r="R66" t="n">
        <v>374.43</v>
      </c>
      <c r="S66" t="n">
        <v>102.58</v>
      </c>
      <c r="T66" t="n">
        <v>130898.22</v>
      </c>
      <c r="U66" t="n">
        <v>0.27</v>
      </c>
      <c r="V66" t="n">
        <v>0.75</v>
      </c>
      <c r="W66" t="n">
        <v>12.59</v>
      </c>
      <c r="X66" t="n">
        <v>7.86</v>
      </c>
      <c r="Y66" t="n">
        <v>1</v>
      </c>
      <c r="Z66" t="n">
        <v>10</v>
      </c>
    </row>
    <row r="67">
      <c r="A67" t="n">
        <v>2</v>
      </c>
      <c r="B67" t="n">
        <v>70</v>
      </c>
      <c r="C67" t="inlineStr">
        <is>
          <t xml:space="preserve">CONCLUIDO	</t>
        </is>
      </c>
      <c r="D67" t="n">
        <v>1.8849</v>
      </c>
      <c r="E67" t="n">
        <v>53.05</v>
      </c>
      <c r="F67" t="n">
        <v>47.07</v>
      </c>
      <c r="G67" t="n">
        <v>21.72</v>
      </c>
      <c r="H67" t="n">
        <v>0.37</v>
      </c>
      <c r="I67" t="n">
        <v>130</v>
      </c>
      <c r="J67" t="n">
        <v>144.54</v>
      </c>
      <c r="K67" t="n">
        <v>47.83</v>
      </c>
      <c r="L67" t="n">
        <v>3</v>
      </c>
      <c r="M67" t="n">
        <v>128</v>
      </c>
      <c r="N67" t="n">
        <v>23.71</v>
      </c>
      <c r="O67" t="n">
        <v>18060.85</v>
      </c>
      <c r="P67" t="n">
        <v>535.6799999999999</v>
      </c>
      <c r="Q67" t="n">
        <v>796.65</v>
      </c>
      <c r="R67" t="n">
        <v>272.91</v>
      </c>
      <c r="S67" t="n">
        <v>102.58</v>
      </c>
      <c r="T67" t="n">
        <v>80525.64</v>
      </c>
      <c r="U67" t="n">
        <v>0.38</v>
      </c>
      <c r="V67" t="n">
        <v>0.8</v>
      </c>
      <c r="W67" t="n">
        <v>12.49</v>
      </c>
      <c r="X67" t="n">
        <v>4.85</v>
      </c>
      <c r="Y67" t="n">
        <v>1</v>
      </c>
      <c r="Z67" t="n">
        <v>10</v>
      </c>
    </row>
    <row r="68">
      <c r="A68" t="n">
        <v>3</v>
      </c>
      <c r="B68" t="n">
        <v>70</v>
      </c>
      <c r="C68" t="inlineStr">
        <is>
          <t xml:space="preserve">CONCLUIDO	</t>
        </is>
      </c>
      <c r="D68" t="n">
        <v>1.9744</v>
      </c>
      <c r="E68" t="n">
        <v>50.65</v>
      </c>
      <c r="F68" t="n">
        <v>45.71</v>
      </c>
      <c r="G68" t="n">
        <v>29.17</v>
      </c>
      <c r="H68" t="n">
        <v>0.49</v>
      </c>
      <c r="I68" t="n">
        <v>94</v>
      </c>
      <c r="J68" t="n">
        <v>145.92</v>
      </c>
      <c r="K68" t="n">
        <v>47.83</v>
      </c>
      <c r="L68" t="n">
        <v>4</v>
      </c>
      <c r="M68" t="n">
        <v>92</v>
      </c>
      <c r="N68" t="n">
        <v>24.09</v>
      </c>
      <c r="O68" t="n">
        <v>18230.35</v>
      </c>
      <c r="P68" t="n">
        <v>517.03</v>
      </c>
      <c r="Q68" t="n">
        <v>796.59</v>
      </c>
      <c r="R68" t="n">
        <v>227.5</v>
      </c>
      <c r="S68" t="n">
        <v>102.58</v>
      </c>
      <c r="T68" t="n">
        <v>58002.41</v>
      </c>
      <c r="U68" t="n">
        <v>0.45</v>
      </c>
      <c r="V68" t="n">
        <v>0.82</v>
      </c>
      <c r="W68" t="n">
        <v>12.43</v>
      </c>
      <c r="X68" t="n">
        <v>3.49</v>
      </c>
      <c r="Y68" t="n">
        <v>1</v>
      </c>
      <c r="Z68" t="n">
        <v>10</v>
      </c>
    </row>
    <row r="69">
      <c r="A69" t="n">
        <v>4</v>
      </c>
      <c r="B69" t="n">
        <v>70</v>
      </c>
      <c r="C69" t="inlineStr">
        <is>
          <t xml:space="preserve">CONCLUIDO	</t>
        </is>
      </c>
      <c r="D69" t="n">
        <v>2.027</v>
      </c>
      <c r="E69" t="n">
        <v>49.33</v>
      </c>
      <c r="F69" t="n">
        <v>44.97</v>
      </c>
      <c r="G69" t="n">
        <v>36.46</v>
      </c>
      <c r="H69" t="n">
        <v>0.6</v>
      </c>
      <c r="I69" t="n">
        <v>74</v>
      </c>
      <c r="J69" t="n">
        <v>147.3</v>
      </c>
      <c r="K69" t="n">
        <v>47.83</v>
      </c>
      <c r="L69" t="n">
        <v>5</v>
      </c>
      <c r="M69" t="n">
        <v>72</v>
      </c>
      <c r="N69" t="n">
        <v>24.47</v>
      </c>
      <c r="O69" t="n">
        <v>18400.38</v>
      </c>
      <c r="P69" t="n">
        <v>505.94</v>
      </c>
      <c r="Q69" t="n">
        <v>796.55</v>
      </c>
      <c r="R69" t="n">
        <v>202.61</v>
      </c>
      <c r="S69" t="n">
        <v>102.58</v>
      </c>
      <c r="T69" t="n">
        <v>45657.55</v>
      </c>
      <c r="U69" t="n">
        <v>0.51</v>
      </c>
      <c r="V69" t="n">
        <v>0.84</v>
      </c>
      <c r="W69" t="n">
        <v>12.4</v>
      </c>
      <c r="X69" t="n">
        <v>2.75</v>
      </c>
      <c r="Y69" t="n">
        <v>1</v>
      </c>
      <c r="Z69" t="n">
        <v>10</v>
      </c>
    </row>
    <row r="70">
      <c r="A70" t="n">
        <v>5</v>
      </c>
      <c r="B70" t="n">
        <v>70</v>
      </c>
      <c r="C70" t="inlineStr">
        <is>
          <t xml:space="preserve">CONCLUIDO	</t>
        </is>
      </c>
      <c r="D70" t="n">
        <v>2.0628</v>
      </c>
      <c r="E70" t="n">
        <v>48.48</v>
      </c>
      <c r="F70" t="n">
        <v>44.49</v>
      </c>
      <c r="G70" t="n">
        <v>43.76</v>
      </c>
      <c r="H70" t="n">
        <v>0.71</v>
      </c>
      <c r="I70" t="n">
        <v>61</v>
      </c>
      <c r="J70" t="n">
        <v>148.68</v>
      </c>
      <c r="K70" t="n">
        <v>47.83</v>
      </c>
      <c r="L70" t="n">
        <v>6</v>
      </c>
      <c r="M70" t="n">
        <v>59</v>
      </c>
      <c r="N70" t="n">
        <v>24.85</v>
      </c>
      <c r="O70" t="n">
        <v>18570.94</v>
      </c>
      <c r="P70" t="n">
        <v>497.19</v>
      </c>
      <c r="Q70" t="n">
        <v>796.5599999999999</v>
      </c>
      <c r="R70" t="n">
        <v>186.92</v>
      </c>
      <c r="S70" t="n">
        <v>102.58</v>
      </c>
      <c r="T70" t="n">
        <v>37874.98</v>
      </c>
      <c r="U70" t="n">
        <v>0.55</v>
      </c>
      <c r="V70" t="n">
        <v>0.85</v>
      </c>
      <c r="W70" t="n">
        <v>12.38</v>
      </c>
      <c r="X70" t="n">
        <v>2.27</v>
      </c>
      <c r="Y70" t="n">
        <v>1</v>
      </c>
      <c r="Z70" t="n">
        <v>10</v>
      </c>
    </row>
    <row r="71">
      <c r="A71" t="n">
        <v>6</v>
      </c>
      <c r="B71" t="n">
        <v>70</v>
      </c>
      <c r="C71" t="inlineStr">
        <is>
          <t xml:space="preserve">CONCLUIDO	</t>
        </is>
      </c>
      <c r="D71" t="n">
        <v>2.0896</v>
      </c>
      <c r="E71" t="n">
        <v>47.86</v>
      </c>
      <c r="F71" t="n">
        <v>44.13</v>
      </c>
      <c r="G71" t="n">
        <v>50.91</v>
      </c>
      <c r="H71" t="n">
        <v>0.83</v>
      </c>
      <c r="I71" t="n">
        <v>52</v>
      </c>
      <c r="J71" t="n">
        <v>150.07</v>
      </c>
      <c r="K71" t="n">
        <v>47.83</v>
      </c>
      <c r="L71" t="n">
        <v>7</v>
      </c>
      <c r="M71" t="n">
        <v>50</v>
      </c>
      <c r="N71" t="n">
        <v>25.24</v>
      </c>
      <c r="O71" t="n">
        <v>18742.03</v>
      </c>
      <c r="P71" t="n">
        <v>489.97</v>
      </c>
      <c r="Q71" t="n">
        <v>796.58</v>
      </c>
      <c r="R71" t="n">
        <v>174.92</v>
      </c>
      <c r="S71" t="n">
        <v>102.58</v>
      </c>
      <c r="T71" t="n">
        <v>31923.59</v>
      </c>
      <c r="U71" t="n">
        <v>0.59</v>
      </c>
      <c r="V71" t="n">
        <v>0.85</v>
      </c>
      <c r="W71" t="n">
        <v>12.36</v>
      </c>
      <c r="X71" t="n">
        <v>1.91</v>
      </c>
      <c r="Y71" t="n">
        <v>1</v>
      </c>
      <c r="Z71" t="n">
        <v>10</v>
      </c>
    </row>
    <row r="72">
      <c r="A72" t="n">
        <v>7</v>
      </c>
      <c r="B72" t="n">
        <v>70</v>
      </c>
      <c r="C72" t="inlineStr">
        <is>
          <t xml:space="preserve">CONCLUIDO	</t>
        </is>
      </c>
      <c r="D72" t="n">
        <v>2.1109</v>
      </c>
      <c r="E72" t="n">
        <v>47.37</v>
      </c>
      <c r="F72" t="n">
        <v>43.85</v>
      </c>
      <c r="G72" t="n">
        <v>58.46</v>
      </c>
      <c r="H72" t="n">
        <v>0.9399999999999999</v>
      </c>
      <c r="I72" t="n">
        <v>45</v>
      </c>
      <c r="J72" t="n">
        <v>151.46</v>
      </c>
      <c r="K72" t="n">
        <v>47.83</v>
      </c>
      <c r="L72" t="n">
        <v>8</v>
      </c>
      <c r="M72" t="n">
        <v>43</v>
      </c>
      <c r="N72" t="n">
        <v>25.63</v>
      </c>
      <c r="O72" t="n">
        <v>18913.66</v>
      </c>
      <c r="P72" t="n">
        <v>484</v>
      </c>
      <c r="Q72" t="n">
        <v>796.39</v>
      </c>
      <c r="R72" t="n">
        <v>165.88</v>
      </c>
      <c r="S72" t="n">
        <v>102.58</v>
      </c>
      <c r="T72" t="n">
        <v>27436.86</v>
      </c>
      <c r="U72" t="n">
        <v>0.62</v>
      </c>
      <c r="V72" t="n">
        <v>0.86</v>
      </c>
      <c r="W72" t="n">
        <v>12.34</v>
      </c>
      <c r="X72" t="n">
        <v>1.63</v>
      </c>
      <c r="Y72" t="n">
        <v>1</v>
      </c>
      <c r="Z72" t="n">
        <v>10</v>
      </c>
    </row>
    <row r="73">
      <c r="A73" t="n">
        <v>8</v>
      </c>
      <c r="B73" t="n">
        <v>70</v>
      </c>
      <c r="C73" t="inlineStr">
        <is>
          <t xml:space="preserve">CONCLUIDO	</t>
        </is>
      </c>
      <c r="D73" t="n">
        <v>2.1251</v>
      </c>
      <c r="E73" t="n">
        <v>47.06</v>
      </c>
      <c r="F73" t="n">
        <v>43.67</v>
      </c>
      <c r="G73" t="n">
        <v>65.51000000000001</v>
      </c>
      <c r="H73" t="n">
        <v>1.04</v>
      </c>
      <c r="I73" t="n">
        <v>40</v>
      </c>
      <c r="J73" t="n">
        <v>152.85</v>
      </c>
      <c r="K73" t="n">
        <v>47.83</v>
      </c>
      <c r="L73" t="n">
        <v>9</v>
      </c>
      <c r="M73" t="n">
        <v>38</v>
      </c>
      <c r="N73" t="n">
        <v>26.03</v>
      </c>
      <c r="O73" t="n">
        <v>19085.83</v>
      </c>
      <c r="P73" t="n">
        <v>478.42</v>
      </c>
      <c r="Q73" t="n">
        <v>796.48</v>
      </c>
      <c r="R73" t="n">
        <v>159.69</v>
      </c>
      <c r="S73" t="n">
        <v>102.58</v>
      </c>
      <c r="T73" t="n">
        <v>24368.4</v>
      </c>
      <c r="U73" t="n">
        <v>0.64</v>
      </c>
      <c r="V73" t="n">
        <v>0.86</v>
      </c>
      <c r="W73" t="n">
        <v>12.34</v>
      </c>
      <c r="X73" t="n">
        <v>1.46</v>
      </c>
      <c r="Y73" t="n">
        <v>1</v>
      </c>
      <c r="Z73" t="n">
        <v>10</v>
      </c>
    </row>
    <row r="74">
      <c r="A74" t="n">
        <v>9</v>
      </c>
      <c r="B74" t="n">
        <v>70</v>
      </c>
      <c r="C74" t="inlineStr">
        <is>
          <t xml:space="preserve">CONCLUIDO	</t>
        </is>
      </c>
      <c r="D74" t="n">
        <v>2.141</v>
      </c>
      <c r="E74" t="n">
        <v>46.71</v>
      </c>
      <c r="F74" t="n">
        <v>43.47</v>
      </c>
      <c r="G74" t="n">
        <v>74.52</v>
      </c>
      <c r="H74" t="n">
        <v>1.15</v>
      </c>
      <c r="I74" t="n">
        <v>35</v>
      </c>
      <c r="J74" t="n">
        <v>154.25</v>
      </c>
      <c r="K74" t="n">
        <v>47.83</v>
      </c>
      <c r="L74" t="n">
        <v>10</v>
      </c>
      <c r="M74" t="n">
        <v>33</v>
      </c>
      <c r="N74" t="n">
        <v>26.43</v>
      </c>
      <c r="O74" t="n">
        <v>19258.55</v>
      </c>
      <c r="P74" t="n">
        <v>473.18</v>
      </c>
      <c r="Q74" t="n">
        <v>796.36</v>
      </c>
      <c r="R74" t="n">
        <v>153.15</v>
      </c>
      <c r="S74" t="n">
        <v>102.58</v>
      </c>
      <c r="T74" t="n">
        <v>21122.47</v>
      </c>
      <c r="U74" t="n">
        <v>0.67</v>
      </c>
      <c r="V74" t="n">
        <v>0.87</v>
      </c>
      <c r="W74" t="n">
        <v>12.33</v>
      </c>
      <c r="X74" t="n">
        <v>1.25</v>
      </c>
      <c r="Y74" t="n">
        <v>1</v>
      </c>
      <c r="Z74" t="n">
        <v>10</v>
      </c>
    </row>
    <row r="75">
      <c r="A75" t="n">
        <v>10</v>
      </c>
      <c r="B75" t="n">
        <v>70</v>
      </c>
      <c r="C75" t="inlineStr">
        <is>
          <t xml:space="preserve">CONCLUIDO	</t>
        </is>
      </c>
      <c r="D75" t="n">
        <v>2.1492</v>
      </c>
      <c r="E75" t="n">
        <v>46.53</v>
      </c>
      <c r="F75" t="n">
        <v>43.38</v>
      </c>
      <c r="G75" t="n">
        <v>81.33</v>
      </c>
      <c r="H75" t="n">
        <v>1.25</v>
      </c>
      <c r="I75" t="n">
        <v>32</v>
      </c>
      <c r="J75" t="n">
        <v>155.66</v>
      </c>
      <c r="K75" t="n">
        <v>47.83</v>
      </c>
      <c r="L75" t="n">
        <v>11</v>
      </c>
      <c r="M75" t="n">
        <v>30</v>
      </c>
      <c r="N75" t="n">
        <v>26.83</v>
      </c>
      <c r="O75" t="n">
        <v>19431.82</v>
      </c>
      <c r="P75" t="n">
        <v>469.64</v>
      </c>
      <c r="Q75" t="n">
        <v>796.4400000000001</v>
      </c>
      <c r="R75" t="n">
        <v>150.2</v>
      </c>
      <c r="S75" t="n">
        <v>102.58</v>
      </c>
      <c r="T75" t="n">
        <v>19660.84</v>
      </c>
      <c r="U75" t="n">
        <v>0.68</v>
      </c>
      <c r="V75" t="n">
        <v>0.87</v>
      </c>
      <c r="W75" t="n">
        <v>12.32</v>
      </c>
      <c r="X75" t="n">
        <v>1.16</v>
      </c>
      <c r="Y75" t="n">
        <v>1</v>
      </c>
      <c r="Z75" t="n">
        <v>10</v>
      </c>
    </row>
    <row r="76">
      <c r="A76" t="n">
        <v>11</v>
      </c>
      <c r="B76" t="n">
        <v>70</v>
      </c>
      <c r="C76" t="inlineStr">
        <is>
          <t xml:space="preserve">CONCLUIDO	</t>
        </is>
      </c>
      <c r="D76" t="n">
        <v>2.1588</v>
      </c>
      <c r="E76" t="n">
        <v>46.32</v>
      </c>
      <c r="F76" t="n">
        <v>43.26</v>
      </c>
      <c r="G76" t="n">
        <v>89.48999999999999</v>
      </c>
      <c r="H76" t="n">
        <v>1.35</v>
      </c>
      <c r="I76" t="n">
        <v>29</v>
      </c>
      <c r="J76" t="n">
        <v>157.07</v>
      </c>
      <c r="K76" t="n">
        <v>47.83</v>
      </c>
      <c r="L76" t="n">
        <v>12</v>
      </c>
      <c r="M76" t="n">
        <v>27</v>
      </c>
      <c r="N76" t="n">
        <v>27.24</v>
      </c>
      <c r="O76" t="n">
        <v>19605.66</v>
      </c>
      <c r="P76" t="n">
        <v>464.72</v>
      </c>
      <c r="Q76" t="n">
        <v>796.41</v>
      </c>
      <c r="R76" t="n">
        <v>146.29</v>
      </c>
      <c r="S76" t="n">
        <v>102.58</v>
      </c>
      <c r="T76" t="n">
        <v>17723.85</v>
      </c>
      <c r="U76" t="n">
        <v>0.7</v>
      </c>
      <c r="V76" t="n">
        <v>0.87</v>
      </c>
      <c r="W76" t="n">
        <v>12.31</v>
      </c>
      <c r="X76" t="n">
        <v>1.04</v>
      </c>
      <c r="Y76" t="n">
        <v>1</v>
      </c>
      <c r="Z76" t="n">
        <v>10</v>
      </c>
    </row>
    <row r="77">
      <c r="A77" t="n">
        <v>12</v>
      </c>
      <c r="B77" t="n">
        <v>70</v>
      </c>
      <c r="C77" t="inlineStr">
        <is>
          <t xml:space="preserve">CONCLUIDO	</t>
        </is>
      </c>
      <c r="D77" t="n">
        <v>2.1648</v>
      </c>
      <c r="E77" t="n">
        <v>46.19</v>
      </c>
      <c r="F77" t="n">
        <v>43.19</v>
      </c>
      <c r="G77" t="n">
        <v>95.97</v>
      </c>
      <c r="H77" t="n">
        <v>1.45</v>
      </c>
      <c r="I77" t="n">
        <v>27</v>
      </c>
      <c r="J77" t="n">
        <v>158.48</v>
      </c>
      <c r="K77" t="n">
        <v>47.83</v>
      </c>
      <c r="L77" t="n">
        <v>13</v>
      </c>
      <c r="M77" t="n">
        <v>25</v>
      </c>
      <c r="N77" t="n">
        <v>27.65</v>
      </c>
      <c r="O77" t="n">
        <v>19780.06</v>
      </c>
      <c r="P77" t="n">
        <v>461.28</v>
      </c>
      <c r="Q77" t="n">
        <v>796.34</v>
      </c>
      <c r="R77" t="n">
        <v>143.61</v>
      </c>
      <c r="S77" t="n">
        <v>102.58</v>
      </c>
      <c r="T77" t="n">
        <v>16389.71</v>
      </c>
      <c r="U77" t="n">
        <v>0.71</v>
      </c>
      <c r="V77" t="n">
        <v>0.87</v>
      </c>
      <c r="W77" t="n">
        <v>12.32</v>
      </c>
      <c r="X77" t="n">
        <v>0.97</v>
      </c>
      <c r="Y77" t="n">
        <v>1</v>
      </c>
      <c r="Z77" t="n">
        <v>10</v>
      </c>
    </row>
    <row r="78">
      <c r="A78" t="n">
        <v>13</v>
      </c>
      <c r="B78" t="n">
        <v>70</v>
      </c>
      <c r="C78" t="inlineStr">
        <is>
          <t xml:space="preserve">CONCLUIDO	</t>
        </is>
      </c>
      <c r="D78" t="n">
        <v>2.1718</v>
      </c>
      <c r="E78" t="n">
        <v>46.04</v>
      </c>
      <c r="F78" t="n">
        <v>43.09</v>
      </c>
      <c r="G78" t="n">
        <v>103.43</v>
      </c>
      <c r="H78" t="n">
        <v>1.55</v>
      </c>
      <c r="I78" t="n">
        <v>25</v>
      </c>
      <c r="J78" t="n">
        <v>159.9</v>
      </c>
      <c r="K78" t="n">
        <v>47.83</v>
      </c>
      <c r="L78" t="n">
        <v>14</v>
      </c>
      <c r="M78" t="n">
        <v>23</v>
      </c>
      <c r="N78" t="n">
        <v>28.07</v>
      </c>
      <c r="O78" t="n">
        <v>19955.16</v>
      </c>
      <c r="P78" t="n">
        <v>456.9</v>
      </c>
      <c r="Q78" t="n">
        <v>796.33</v>
      </c>
      <c r="R78" t="n">
        <v>140.82</v>
      </c>
      <c r="S78" t="n">
        <v>102.58</v>
      </c>
      <c r="T78" t="n">
        <v>15007.33</v>
      </c>
      <c r="U78" t="n">
        <v>0.73</v>
      </c>
      <c r="V78" t="n">
        <v>0.87</v>
      </c>
      <c r="W78" t="n">
        <v>12.31</v>
      </c>
      <c r="X78" t="n">
        <v>0.88</v>
      </c>
      <c r="Y78" t="n">
        <v>1</v>
      </c>
      <c r="Z78" t="n">
        <v>10</v>
      </c>
    </row>
    <row r="79">
      <c r="A79" t="n">
        <v>14</v>
      </c>
      <c r="B79" t="n">
        <v>70</v>
      </c>
      <c r="C79" t="inlineStr">
        <is>
          <t xml:space="preserve">CONCLUIDO	</t>
        </is>
      </c>
      <c r="D79" t="n">
        <v>2.1769</v>
      </c>
      <c r="E79" t="n">
        <v>45.94</v>
      </c>
      <c r="F79" t="n">
        <v>43.04</v>
      </c>
      <c r="G79" t="n">
        <v>112.29</v>
      </c>
      <c r="H79" t="n">
        <v>1.65</v>
      </c>
      <c r="I79" t="n">
        <v>23</v>
      </c>
      <c r="J79" t="n">
        <v>161.32</v>
      </c>
      <c r="K79" t="n">
        <v>47.83</v>
      </c>
      <c r="L79" t="n">
        <v>15</v>
      </c>
      <c r="M79" t="n">
        <v>21</v>
      </c>
      <c r="N79" t="n">
        <v>28.5</v>
      </c>
      <c r="O79" t="n">
        <v>20130.71</v>
      </c>
      <c r="P79" t="n">
        <v>453.33</v>
      </c>
      <c r="Q79" t="n">
        <v>796.38</v>
      </c>
      <c r="R79" t="n">
        <v>138.94</v>
      </c>
      <c r="S79" t="n">
        <v>102.58</v>
      </c>
      <c r="T79" t="n">
        <v>14078.42</v>
      </c>
      <c r="U79" t="n">
        <v>0.74</v>
      </c>
      <c r="V79" t="n">
        <v>0.87</v>
      </c>
      <c r="W79" t="n">
        <v>12.31</v>
      </c>
      <c r="X79" t="n">
        <v>0.83</v>
      </c>
      <c r="Y79" t="n">
        <v>1</v>
      </c>
      <c r="Z79" t="n">
        <v>10</v>
      </c>
    </row>
    <row r="80">
      <c r="A80" t="n">
        <v>15</v>
      </c>
      <c r="B80" t="n">
        <v>70</v>
      </c>
      <c r="C80" t="inlineStr">
        <is>
          <t xml:space="preserve">CONCLUIDO	</t>
        </is>
      </c>
      <c r="D80" t="n">
        <v>2.1838</v>
      </c>
      <c r="E80" t="n">
        <v>45.79</v>
      </c>
      <c r="F80" t="n">
        <v>42.96</v>
      </c>
      <c r="G80" t="n">
        <v>122.73</v>
      </c>
      <c r="H80" t="n">
        <v>1.74</v>
      </c>
      <c r="I80" t="n">
        <v>21</v>
      </c>
      <c r="J80" t="n">
        <v>162.75</v>
      </c>
      <c r="K80" t="n">
        <v>47.83</v>
      </c>
      <c r="L80" t="n">
        <v>16</v>
      </c>
      <c r="M80" t="n">
        <v>19</v>
      </c>
      <c r="N80" t="n">
        <v>28.92</v>
      </c>
      <c r="O80" t="n">
        <v>20306.85</v>
      </c>
      <c r="P80" t="n">
        <v>447.09</v>
      </c>
      <c r="Q80" t="n">
        <v>796.4</v>
      </c>
      <c r="R80" t="n">
        <v>136.19</v>
      </c>
      <c r="S80" t="n">
        <v>102.58</v>
      </c>
      <c r="T80" t="n">
        <v>12713.01</v>
      </c>
      <c r="U80" t="n">
        <v>0.75</v>
      </c>
      <c r="V80" t="n">
        <v>0.88</v>
      </c>
      <c r="W80" t="n">
        <v>12.3</v>
      </c>
      <c r="X80" t="n">
        <v>0.74</v>
      </c>
      <c r="Y80" t="n">
        <v>1</v>
      </c>
      <c r="Z80" t="n">
        <v>10</v>
      </c>
    </row>
    <row r="81">
      <c r="A81" t="n">
        <v>16</v>
      </c>
      <c r="B81" t="n">
        <v>70</v>
      </c>
      <c r="C81" t="inlineStr">
        <is>
          <t xml:space="preserve">CONCLUIDO	</t>
        </is>
      </c>
      <c r="D81" t="n">
        <v>2.187</v>
      </c>
      <c r="E81" t="n">
        <v>45.73</v>
      </c>
      <c r="F81" t="n">
        <v>42.92</v>
      </c>
      <c r="G81" t="n">
        <v>128.76</v>
      </c>
      <c r="H81" t="n">
        <v>1.83</v>
      </c>
      <c r="I81" t="n">
        <v>20</v>
      </c>
      <c r="J81" t="n">
        <v>164.19</v>
      </c>
      <c r="K81" t="n">
        <v>47.83</v>
      </c>
      <c r="L81" t="n">
        <v>17</v>
      </c>
      <c r="M81" t="n">
        <v>18</v>
      </c>
      <c r="N81" t="n">
        <v>29.36</v>
      </c>
      <c r="O81" t="n">
        <v>20483.57</v>
      </c>
      <c r="P81" t="n">
        <v>444.75</v>
      </c>
      <c r="Q81" t="n">
        <v>796.39</v>
      </c>
      <c r="R81" t="n">
        <v>134.77</v>
      </c>
      <c r="S81" t="n">
        <v>102.58</v>
      </c>
      <c r="T81" t="n">
        <v>12004.86</v>
      </c>
      <c r="U81" t="n">
        <v>0.76</v>
      </c>
      <c r="V81" t="n">
        <v>0.88</v>
      </c>
      <c r="W81" t="n">
        <v>12.31</v>
      </c>
      <c r="X81" t="n">
        <v>0.71</v>
      </c>
      <c r="Y81" t="n">
        <v>1</v>
      </c>
      <c r="Z81" t="n">
        <v>10</v>
      </c>
    </row>
    <row r="82">
      <c r="A82" t="n">
        <v>17</v>
      </c>
      <c r="B82" t="n">
        <v>70</v>
      </c>
      <c r="C82" t="inlineStr">
        <is>
          <t xml:space="preserve">CONCLUIDO	</t>
        </is>
      </c>
      <c r="D82" t="n">
        <v>2.1899</v>
      </c>
      <c r="E82" t="n">
        <v>45.66</v>
      </c>
      <c r="F82" t="n">
        <v>42.89</v>
      </c>
      <c r="G82" t="n">
        <v>135.43</v>
      </c>
      <c r="H82" t="n">
        <v>1.93</v>
      </c>
      <c r="I82" t="n">
        <v>19</v>
      </c>
      <c r="J82" t="n">
        <v>165.62</v>
      </c>
      <c r="K82" t="n">
        <v>47.83</v>
      </c>
      <c r="L82" t="n">
        <v>18</v>
      </c>
      <c r="M82" t="n">
        <v>17</v>
      </c>
      <c r="N82" t="n">
        <v>29.8</v>
      </c>
      <c r="O82" t="n">
        <v>20660.89</v>
      </c>
      <c r="P82" t="n">
        <v>442.08</v>
      </c>
      <c r="Q82" t="n">
        <v>796.37</v>
      </c>
      <c r="R82" t="n">
        <v>134.05</v>
      </c>
      <c r="S82" t="n">
        <v>102.58</v>
      </c>
      <c r="T82" t="n">
        <v>11649.87</v>
      </c>
      <c r="U82" t="n">
        <v>0.77</v>
      </c>
      <c r="V82" t="n">
        <v>0.88</v>
      </c>
      <c r="W82" t="n">
        <v>12.3</v>
      </c>
      <c r="X82" t="n">
        <v>0.67</v>
      </c>
      <c r="Y82" t="n">
        <v>1</v>
      </c>
      <c r="Z82" t="n">
        <v>10</v>
      </c>
    </row>
    <row r="83">
      <c r="A83" t="n">
        <v>18</v>
      </c>
      <c r="B83" t="n">
        <v>70</v>
      </c>
      <c r="C83" t="inlineStr">
        <is>
          <t xml:space="preserve">CONCLUIDO	</t>
        </is>
      </c>
      <c r="D83" t="n">
        <v>2.1928</v>
      </c>
      <c r="E83" t="n">
        <v>45.6</v>
      </c>
      <c r="F83" t="n">
        <v>42.86</v>
      </c>
      <c r="G83" t="n">
        <v>142.85</v>
      </c>
      <c r="H83" t="n">
        <v>2.02</v>
      </c>
      <c r="I83" t="n">
        <v>18</v>
      </c>
      <c r="J83" t="n">
        <v>167.07</v>
      </c>
      <c r="K83" t="n">
        <v>47.83</v>
      </c>
      <c r="L83" t="n">
        <v>19</v>
      </c>
      <c r="M83" t="n">
        <v>16</v>
      </c>
      <c r="N83" t="n">
        <v>30.24</v>
      </c>
      <c r="O83" t="n">
        <v>20838.81</v>
      </c>
      <c r="P83" t="n">
        <v>438.66</v>
      </c>
      <c r="Q83" t="n">
        <v>796.38</v>
      </c>
      <c r="R83" t="n">
        <v>132.63</v>
      </c>
      <c r="S83" t="n">
        <v>102.58</v>
      </c>
      <c r="T83" t="n">
        <v>10945.23</v>
      </c>
      <c r="U83" t="n">
        <v>0.77</v>
      </c>
      <c r="V83" t="n">
        <v>0.88</v>
      </c>
      <c r="W83" t="n">
        <v>12.31</v>
      </c>
      <c r="X83" t="n">
        <v>0.64</v>
      </c>
      <c r="Y83" t="n">
        <v>1</v>
      </c>
      <c r="Z83" t="n">
        <v>10</v>
      </c>
    </row>
    <row r="84">
      <c r="A84" t="n">
        <v>19</v>
      </c>
      <c r="B84" t="n">
        <v>70</v>
      </c>
      <c r="C84" t="inlineStr">
        <is>
          <t xml:space="preserve">CONCLUIDO	</t>
        </is>
      </c>
      <c r="D84" t="n">
        <v>2.1966</v>
      </c>
      <c r="E84" t="n">
        <v>45.52</v>
      </c>
      <c r="F84" t="n">
        <v>42.8</v>
      </c>
      <c r="G84" t="n">
        <v>151.08</v>
      </c>
      <c r="H84" t="n">
        <v>2.1</v>
      </c>
      <c r="I84" t="n">
        <v>17</v>
      </c>
      <c r="J84" t="n">
        <v>168.51</v>
      </c>
      <c r="K84" t="n">
        <v>47.83</v>
      </c>
      <c r="L84" t="n">
        <v>20</v>
      </c>
      <c r="M84" t="n">
        <v>15</v>
      </c>
      <c r="N84" t="n">
        <v>30.69</v>
      </c>
      <c r="O84" t="n">
        <v>21017.33</v>
      </c>
      <c r="P84" t="n">
        <v>433.82</v>
      </c>
      <c r="Q84" t="n">
        <v>796.34</v>
      </c>
      <c r="R84" t="n">
        <v>131.14</v>
      </c>
      <c r="S84" t="n">
        <v>102.58</v>
      </c>
      <c r="T84" t="n">
        <v>10209.41</v>
      </c>
      <c r="U84" t="n">
        <v>0.78</v>
      </c>
      <c r="V84" t="n">
        <v>0.88</v>
      </c>
      <c r="W84" t="n">
        <v>12.3</v>
      </c>
      <c r="X84" t="n">
        <v>0.59</v>
      </c>
      <c r="Y84" t="n">
        <v>1</v>
      </c>
      <c r="Z84" t="n">
        <v>10</v>
      </c>
    </row>
    <row r="85">
      <c r="A85" t="n">
        <v>20</v>
      </c>
      <c r="B85" t="n">
        <v>70</v>
      </c>
      <c r="C85" t="inlineStr">
        <is>
          <t xml:space="preserve">CONCLUIDO	</t>
        </is>
      </c>
      <c r="D85" t="n">
        <v>2.1997</v>
      </c>
      <c r="E85" t="n">
        <v>45.46</v>
      </c>
      <c r="F85" t="n">
        <v>42.77</v>
      </c>
      <c r="G85" t="n">
        <v>160.39</v>
      </c>
      <c r="H85" t="n">
        <v>2.19</v>
      </c>
      <c r="I85" t="n">
        <v>16</v>
      </c>
      <c r="J85" t="n">
        <v>169.97</v>
      </c>
      <c r="K85" t="n">
        <v>47.83</v>
      </c>
      <c r="L85" t="n">
        <v>21</v>
      </c>
      <c r="M85" t="n">
        <v>14</v>
      </c>
      <c r="N85" t="n">
        <v>31.14</v>
      </c>
      <c r="O85" t="n">
        <v>21196.47</v>
      </c>
      <c r="P85" t="n">
        <v>428.78</v>
      </c>
      <c r="Q85" t="n">
        <v>796.36</v>
      </c>
      <c r="R85" t="n">
        <v>129.87</v>
      </c>
      <c r="S85" t="n">
        <v>102.58</v>
      </c>
      <c r="T85" t="n">
        <v>9579.23</v>
      </c>
      <c r="U85" t="n">
        <v>0.79</v>
      </c>
      <c r="V85" t="n">
        <v>0.88</v>
      </c>
      <c r="W85" t="n">
        <v>12.3</v>
      </c>
      <c r="X85" t="n">
        <v>0.5600000000000001</v>
      </c>
      <c r="Y85" t="n">
        <v>1</v>
      </c>
      <c r="Z85" t="n">
        <v>10</v>
      </c>
    </row>
    <row r="86">
      <c r="A86" t="n">
        <v>21</v>
      </c>
      <c r="B86" t="n">
        <v>70</v>
      </c>
      <c r="C86" t="inlineStr">
        <is>
          <t xml:space="preserve">CONCLUIDO	</t>
        </is>
      </c>
      <c r="D86" t="n">
        <v>2.203</v>
      </c>
      <c r="E86" t="n">
        <v>45.39</v>
      </c>
      <c r="F86" t="n">
        <v>42.73</v>
      </c>
      <c r="G86" t="n">
        <v>170.93</v>
      </c>
      <c r="H86" t="n">
        <v>2.28</v>
      </c>
      <c r="I86" t="n">
        <v>15</v>
      </c>
      <c r="J86" t="n">
        <v>171.42</v>
      </c>
      <c r="K86" t="n">
        <v>47.83</v>
      </c>
      <c r="L86" t="n">
        <v>22</v>
      </c>
      <c r="M86" t="n">
        <v>13</v>
      </c>
      <c r="N86" t="n">
        <v>31.6</v>
      </c>
      <c r="O86" t="n">
        <v>21376.23</v>
      </c>
      <c r="P86" t="n">
        <v>425.64</v>
      </c>
      <c r="Q86" t="n">
        <v>796.36</v>
      </c>
      <c r="R86" t="n">
        <v>128.61</v>
      </c>
      <c r="S86" t="n">
        <v>102.58</v>
      </c>
      <c r="T86" t="n">
        <v>8953.77</v>
      </c>
      <c r="U86" t="n">
        <v>0.8</v>
      </c>
      <c r="V86" t="n">
        <v>0.88</v>
      </c>
      <c r="W86" t="n">
        <v>12.3</v>
      </c>
      <c r="X86" t="n">
        <v>0.52</v>
      </c>
      <c r="Y86" t="n">
        <v>1</v>
      </c>
      <c r="Z86" t="n">
        <v>10</v>
      </c>
    </row>
    <row r="87">
      <c r="A87" t="n">
        <v>22</v>
      </c>
      <c r="B87" t="n">
        <v>70</v>
      </c>
      <c r="C87" t="inlineStr">
        <is>
          <t xml:space="preserve">CONCLUIDO	</t>
        </is>
      </c>
      <c r="D87" t="n">
        <v>2.2031</v>
      </c>
      <c r="E87" t="n">
        <v>45.39</v>
      </c>
      <c r="F87" t="n">
        <v>42.73</v>
      </c>
      <c r="G87" t="n">
        <v>170.91</v>
      </c>
      <c r="H87" t="n">
        <v>2.36</v>
      </c>
      <c r="I87" t="n">
        <v>15</v>
      </c>
      <c r="J87" t="n">
        <v>172.89</v>
      </c>
      <c r="K87" t="n">
        <v>47.83</v>
      </c>
      <c r="L87" t="n">
        <v>23</v>
      </c>
      <c r="M87" t="n">
        <v>13</v>
      </c>
      <c r="N87" t="n">
        <v>32.06</v>
      </c>
      <c r="O87" t="n">
        <v>21556.61</v>
      </c>
      <c r="P87" t="n">
        <v>420.56</v>
      </c>
      <c r="Q87" t="n">
        <v>796.34</v>
      </c>
      <c r="R87" t="n">
        <v>128.63</v>
      </c>
      <c r="S87" t="n">
        <v>102.58</v>
      </c>
      <c r="T87" t="n">
        <v>8961.129999999999</v>
      </c>
      <c r="U87" t="n">
        <v>0.8</v>
      </c>
      <c r="V87" t="n">
        <v>0.88</v>
      </c>
      <c r="W87" t="n">
        <v>12.29</v>
      </c>
      <c r="X87" t="n">
        <v>0.52</v>
      </c>
      <c r="Y87" t="n">
        <v>1</v>
      </c>
      <c r="Z87" t="n">
        <v>10</v>
      </c>
    </row>
    <row r="88">
      <c r="A88" t="n">
        <v>23</v>
      </c>
      <c r="B88" t="n">
        <v>70</v>
      </c>
      <c r="C88" t="inlineStr">
        <is>
          <t xml:space="preserve">CONCLUIDO	</t>
        </is>
      </c>
      <c r="D88" t="n">
        <v>2.206</v>
      </c>
      <c r="E88" t="n">
        <v>45.33</v>
      </c>
      <c r="F88" t="n">
        <v>42.7</v>
      </c>
      <c r="G88" t="n">
        <v>183</v>
      </c>
      <c r="H88" t="n">
        <v>2.44</v>
      </c>
      <c r="I88" t="n">
        <v>14</v>
      </c>
      <c r="J88" t="n">
        <v>174.35</v>
      </c>
      <c r="K88" t="n">
        <v>47.83</v>
      </c>
      <c r="L88" t="n">
        <v>24</v>
      </c>
      <c r="M88" t="n">
        <v>10</v>
      </c>
      <c r="N88" t="n">
        <v>32.53</v>
      </c>
      <c r="O88" t="n">
        <v>21737.62</v>
      </c>
      <c r="P88" t="n">
        <v>420.08</v>
      </c>
      <c r="Q88" t="n">
        <v>796.37</v>
      </c>
      <c r="R88" t="n">
        <v>127.56</v>
      </c>
      <c r="S88" t="n">
        <v>102.58</v>
      </c>
      <c r="T88" t="n">
        <v>8430.01</v>
      </c>
      <c r="U88" t="n">
        <v>0.8</v>
      </c>
      <c r="V88" t="n">
        <v>0.88</v>
      </c>
      <c r="W88" t="n">
        <v>12.3</v>
      </c>
      <c r="X88" t="n">
        <v>0.49</v>
      </c>
      <c r="Y88" t="n">
        <v>1</v>
      </c>
      <c r="Z88" t="n">
        <v>10</v>
      </c>
    </row>
    <row r="89">
      <c r="A89" t="n">
        <v>24</v>
      </c>
      <c r="B89" t="n">
        <v>70</v>
      </c>
      <c r="C89" t="inlineStr">
        <is>
          <t xml:space="preserve">CONCLUIDO	</t>
        </is>
      </c>
      <c r="D89" t="n">
        <v>2.2097</v>
      </c>
      <c r="E89" t="n">
        <v>45.26</v>
      </c>
      <c r="F89" t="n">
        <v>42.65</v>
      </c>
      <c r="G89" t="n">
        <v>196.85</v>
      </c>
      <c r="H89" t="n">
        <v>2.52</v>
      </c>
      <c r="I89" t="n">
        <v>13</v>
      </c>
      <c r="J89" t="n">
        <v>175.83</v>
      </c>
      <c r="K89" t="n">
        <v>47.83</v>
      </c>
      <c r="L89" t="n">
        <v>25</v>
      </c>
      <c r="M89" t="n">
        <v>7</v>
      </c>
      <c r="N89" t="n">
        <v>33</v>
      </c>
      <c r="O89" t="n">
        <v>21919.27</v>
      </c>
      <c r="P89" t="n">
        <v>413.86</v>
      </c>
      <c r="Q89" t="n">
        <v>796.37</v>
      </c>
      <c r="R89" t="n">
        <v>125.85</v>
      </c>
      <c r="S89" t="n">
        <v>102.58</v>
      </c>
      <c r="T89" t="n">
        <v>7580.02</v>
      </c>
      <c r="U89" t="n">
        <v>0.82</v>
      </c>
      <c r="V89" t="n">
        <v>0.88</v>
      </c>
      <c r="W89" t="n">
        <v>12.29</v>
      </c>
      <c r="X89" t="n">
        <v>0.44</v>
      </c>
      <c r="Y89" t="n">
        <v>1</v>
      </c>
      <c r="Z89" t="n">
        <v>10</v>
      </c>
    </row>
    <row r="90">
      <c r="A90" t="n">
        <v>25</v>
      </c>
      <c r="B90" t="n">
        <v>70</v>
      </c>
      <c r="C90" t="inlineStr">
        <is>
          <t xml:space="preserve">CONCLUIDO	</t>
        </is>
      </c>
      <c r="D90" t="n">
        <v>2.2093</v>
      </c>
      <c r="E90" t="n">
        <v>45.26</v>
      </c>
      <c r="F90" t="n">
        <v>42.66</v>
      </c>
      <c r="G90" t="n">
        <v>196.88</v>
      </c>
      <c r="H90" t="n">
        <v>2.6</v>
      </c>
      <c r="I90" t="n">
        <v>13</v>
      </c>
      <c r="J90" t="n">
        <v>177.3</v>
      </c>
      <c r="K90" t="n">
        <v>47.83</v>
      </c>
      <c r="L90" t="n">
        <v>26</v>
      </c>
      <c r="M90" t="n">
        <v>6</v>
      </c>
      <c r="N90" t="n">
        <v>33.48</v>
      </c>
      <c r="O90" t="n">
        <v>22101.56</v>
      </c>
      <c r="P90" t="n">
        <v>416.88</v>
      </c>
      <c r="Q90" t="n">
        <v>796.37</v>
      </c>
      <c r="R90" t="n">
        <v>125.96</v>
      </c>
      <c r="S90" t="n">
        <v>102.58</v>
      </c>
      <c r="T90" t="n">
        <v>7638.45</v>
      </c>
      <c r="U90" t="n">
        <v>0.8100000000000001</v>
      </c>
      <c r="V90" t="n">
        <v>0.88</v>
      </c>
      <c r="W90" t="n">
        <v>12.3</v>
      </c>
      <c r="X90" t="n">
        <v>0.45</v>
      </c>
      <c r="Y90" t="n">
        <v>1</v>
      </c>
      <c r="Z90" t="n">
        <v>10</v>
      </c>
    </row>
    <row r="91">
      <c r="A91" t="n">
        <v>26</v>
      </c>
      <c r="B91" t="n">
        <v>70</v>
      </c>
      <c r="C91" t="inlineStr">
        <is>
          <t xml:space="preserve">CONCLUIDO	</t>
        </is>
      </c>
      <c r="D91" t="n">
        <v>2.2085</v>
      </c>
      <c r="E91" t="n">
        <v>45.28</v>
      </c>
      <c r="F91" t="n">
        <v>42.68</v>
      </c>
      <c r="G91" t="n">
        <v>196.97</v>
      </c>
      <c r="H91" t="n">
        <v>2.68</v>
      </c>
      <c r="I91" t="n">
        <v>13</v>
      </c>
      <c r="J91" t="n">
        <v>178.79</v>
      </c>
      <c r="K91" t="n">
        <v>47.83</v>
      </c>
      <c r="L91" t="n">
        <v>27</v>
      </c>
      <c r="M91" t="n">
        <v>3</v>
      </c>
      <c r="N91" t="n">
        <v>33.96</v>
      </c>
      <c r="O91" t="n">
        <v>22284.51</v>
      </c>
      <c r="P91" t="n">
        <v>419.46</v>
      </c>
      <c r="Q91" t="n">
        <v>796.35</v>
      </c>
      <c r="R91" t="n">
        <v>126.55</v>
      </c>
      <c r="S91" t="n">
        <v>102.58</v>
      </c>
      <c r="T91" t="n">
        <v>7932.94</v>
      </c>
      <c r="U91" t="n">
        <v>0.8100000000000001</v>
      </c>
      <c r="V91" t="n">
        <v>0.88</v>
      </c>
      <c r="W91" t="n">
        <v>12.3</v>
      </c>
      <c r="X91" t="n">
        <v>0.46</v>
      </c>
      <c r="Y91" t="n">
        <v>1</v>
      </c>
      <c r="Z91" t="n">
        <v>10</v>
      </c>
    </row>
    <row r="92">
      <c r="A92" t="n">
        <v>27</v>
      </c>
      <c r="B92" t="n">
        <v>70</v>
      </c>
      <c r="C92" t="inlineStr">
        <is>
          <t xml:space="preserve">CONCLUIDO	</t>
        </is>
      </c>
      <c r="D92" t="n">
        <v>2.2084</v>
      </c>
      <c r="E92" t="n">
        <v>45.28</v>
      </c>
      <c r="F92" t="n">
        <v>42.68</v>
      </c>
      <c r="G92" t="n">
        <v>196.97</v>
      </c>
      <c r="H92" t="n">
        <v>2.75</v>
      </c>
      <c r="I92" t="n">
        <v>13</v>
      </c>
      <c r="J92" t="n">
        <v>180.28</v>
      </c>
      <c r="K92" t="n">
        <v>47.83</v>
      </c>
      <c r="L92" t="n">
        <v>28</v>
      </c>
      <c r="M92" t="n">
        <v>0</v>
      </c>
      <c r="N92" t="n">
        <v>34.45</v>
      </c>
      <c r="O92" t="n">
        <v>22468.11</v>
      </c>
      <c r="P92" t="n">
        <v>421.95</v>
      </c>
      <c r="Q92" t="n">
        <v>796.36</v>
      </c>
      <c r="R92" t="n">
        <v>126.41</v>
      </c>
      <c r="S92" t="n">
        <v>102.58</v>
      </c>
      <c r="T92" t="n">
        <v>7862.11</v>
      </c>
      <c r="U92" t="n">
        <v>0.8100000000000001</v>
      </c>
      <c r="V92" t="n">
        <v>0.88</v>
      </c>
      <c r="W92" t="n">
        <v>12.31</v>
      </c>
      <c r="X92" t="n">
        <v>0.47</v>
      </c>
      <c r="Y92" t="n">
        <v>1</v>
      </c>
      <c r="Z92" t="n">
        <v>10</v>
      </c>
    </row>
    <row r="93">
      <c r="A93" t="n">
        <v>0</v>
      </c>
      <c r="B93" t="n">
        <v>90</v>
      </c>
      <c r="C93" t="inlineStr">
        <is>
          <t xml:space="preserve">CONCLUIDO	</t>
        </is>
      </c>
      <c r="D93" t="n">
        <v>1.0582</v>
      </c>
      <c r="E93" t="n">
        <v>94.5</v>
      </c>
      <c r="F93" t="n">
        <v>68.54000000000001</v>
      </c>
      <c r="G93" t="n">
        <v>6.21</v>
      </c>
      <c r="H93" t="n">
        <v>0.1</v>
      </c>
      <c r="I93" t="n">
        <v>662</v>
      </c>
      <c r="J93" t="n">
        <v>176.73</v>
      </c>
      <c r="K93" t="n">
        <v>52.44</v>
      </c>
      <c r="L93" t="n">
        <v>1</v>
      </c>
      <c r="M93" t="n">
        <v>660</v>
      </c>
      <c r="N93" t="n">
        <v>33.29</v>
      </c>
      <c r="O93" t="n">
        <v>22031.19</v>
      </c>
      <c r="P93" t="n">
        <v>907.2</v>
      </c>
      <c r="Q93" t="n">
        <v>798.33</v>
      </c>
      <c r="R93" t="n">
        <v>991.6</v>
      </c>
      <c r="S93" t="n">
        <v>102.58</v>
      </c>
      <c r="T93" t="n">
        <v>437211.14</v>
      </c>
      <c r="U93" t="n">
        <v>0.1</v>
      </c>
      <c r="V93" t="n">
        <v>0.55</v>
      </c>
      <c r="W93" t="n">
        <v>13.36</v>
      </c>
      <c r="X93" t="n">
        <v>26.27</v>
      </c>
      <c r="Y93" t="n">
        <v>1</v>
      </c>
      <c r="Z93" t="n">
        <v>10</v>
      </c>
    </row>
    <row r="94">
      <c r="A94" t="n">
        <v>1</v>
      </c>
      <c r="B94" t="n">
        <v>90</v>
      </c>
      <c r="C94" t="inlineStr">
        <is>
          <t xml:space="preserve">CONCLUIDO	</t>
        </is>
      </c>
      <c r="D94" t="n">
        <v>1.592</v>
      </c>
      <c r="E94" t="n">
        <v>62.81</v>
      </c>
      <c r="F94" t="n">
        <v>51.61</v>
      </c>
      <c r="G94" t="n">
        <v>12.54</v>
      </c>
      <c r="H94" t="n">
        <v>0.2</v>
      </c>
      <c r="I94" t="n">
        <v>247</v>
      </c>
      <c r="J94" t="n">
        <v>178.21</v>
      </c>
      <c r="K94" t="n">
        <v>52.44</v>
      </c>
      <c r="L94" t="n">
        <v>2</v>
      </c>
      <c r="M94" t="n">
        <v>245</v>
      </c>
      <c r="N94" t="n">
        <v>33.77</v>
      </c>
      <c r="O94" t="n">
        <v>22213.89</v>
      </c>
      <c r="P94" t="n">
        <v>682.1</v>
      </c>
      <c r="Q94" t="n">
        <v>797.12</v>
      </c>
      <c r="R94" t="n">
        <v>424.91</v>
      </c>
      <c r="S94" t="n">
        <v>102.58</v>
      </c>
      <c r="T94" t="n">
        <v>155940.64</v>
      </c>
      <c r="U94" t="n">
        <v>0.24</v>
      </c>
      <c r="V94" t="n">
        <v>0.73</v>
      </c>
      <c r="W94" t="n">
        <v>12.67</v>
      </c>
      <c r="X94" t="n">
        <v>9.380000000000001</v>
      </c>
      <c r="Y94" t="n">
        <v>1</v>
      </c>
      <c r="Z94" t="n">
        <v>10</v>
      </c>
    </row>
    <row r="95">
      <c r="A95" t="n">
        <v>2</v>
      </c>
      <c r="B95" t="n">
        <v>90</v>
      </c>
      <c r="C95" t="inlineStr">
        <is>
          <t xml:space="preserve">CONCLUIDO	</t>
        </is>
      </c>
      <c r="D95" t="n">
        <v>1.7909</v>
      </c>
      <c r="E95" t="n">
        <v>55.84</v>
      </c>
      <c r="F95" t="n">
        <v>47.98</v>
      </c>
      <c r="G95" t="n">
        <v>18.81</v>
      </c>
      <c r="H95" t="n">
        <v>0.3</v>
      </c>
      <c r="I95" t="n">
        <v>153</v>
      </c>
      <c r="J95" t="n">
        <v>179.7</v>
      </c>
      <c r="K95" t="n">
        <v>52.44</v>
      </c>
      <c r="L95" t="n">
        <v>3</v>
      </c>
      <c r="M95" t="n">
        <v>151</v>
      </c>
      <c r="N95" t="n">
        <v>34.26</v>
      </c>
      <c r="O95" t="n">
        <v>22397.24</v>
      </c>
      <c r="P95" t="n">
        <v>632.35</v>
      </c>
      <c r="Q95" t="n">
        <v>796.77</v>
      </c>
      <c r="R95" t="n">
        <v>302.75</v>
      </c>
      <c r="S95" t="n">
        <v>102.58</v>
      </c>
      <c r="T95" t="n">
        <v>95334.55</v>
      </c>
      <c r="U95" t="n">
        <v>0.34</v>
      </c>
      <c r="V95" t="n">
        <v>0.78</v>
      </c>
      <c r="W95" t="n">
        <v>12.54</v>
      </c>
      <c r="X95" t="n">
        <v>5.75</v>
      </c>
      <c r="Y95" t="n">
        <v>1</v>
      </c>
      <c r="Z95" t="n">
        <v>10</v>
      </c>
    </row>
    <row r="96">
      <c r="A96" t="n">
        <v>3</v>
      </c>
      <c r="B96" t="n">
        <v>90</v>
      </c>
      <c r="C96" t="inlineStr">
        <is>
          <t xml:space="preserve">CONCLUIDO	</t>
        </is>
      </c>
      <c r="D96" t="n">
        <v>1.897</v>
      </c>
      <c r="E96" t="n">
        <v>52.72</v>
      </c>
      <c r="F96" t="n">
        <v>46.35</v>
      </c>
      <c r="G96" t="n">
        <v>25.05</v>
      </c>
      <c r="H96" t="n">
        <v>0.39</v>
      </c>
      <c r="I96" t="n">
        <v>111</v>
      </c>
      <c r="J96" t="n">
        <v>181.19</v>
      </c>
      <c r="K96" t="n">
        <v>52.44</v>
      </c>
      <c r="L96" t="n">
        <v>4</v>
      </c>
      <c r="M96" t="n">
        <v>109</v>
      </c>
      <c r="N96" t="n">
        <v>34.75</v>
      </c>
      <c r="O96" t="n">
        <v>22581.25</v>
      </c>
      <c r="P96" t="n">
        <v>608.98</v>
      </c>
      <c r="Q96" t="n">
        <v>796.7</v>
      </c>
      <c r="R96" t="n">
        <v>249</v>
      </c>
      <c r="S96" t="n">
        <v>102.58</v>
      </c>
      <c r="T96" t="n">
        <v>68667.89999999999</v>
      </c>
      <c r="U96" t="n">
        <v>0.41</v>
      </c>
      <c r="V96" t="n">
        <v>0.8100000000000001</v>
      </c>
      <c r="W96" t="n">
        <v>12.45</v>
      </c>
      <c r="X96" t="n">
        <v>4.13</v>
      </c>
      <c r="Y96" t="n">
        <v>1</v>
      </c>
      <c r="Z96" t="n">
        <v>10</v>
      </c>
    </row>
    <row r="97">
      <c r="A97" t="n">
        <v>4</v>
      </c>
      <c r="B97" t="n">
        <v>90</v>
      </c>
      <c r="C97" t="inlineStr">
        <is>
          <t xml:space="preserve">CONCLUIDO	</t>
        </is>
      </c>
      <c r="D97" t="n">
        <v>1.9631</v>
      </c>
      <c r="E97" t="n">
        <v>50.94</v>
      </c>
      <c r="F97" t="n">
        <v>45.42</v>
      </c>
      <c r="G97" t="n">
        <v>31.33</v>
      </c>
      <c r="H97" t="n">
        <v>0.49</v>
      </c>
      <c r="I97" t="n">
        <v>87</v>
      </c>
      <c r="J97" t="n">
        <v>182.69</v>
      </c>
      <c r="K97" t="n">
        <v>52.44</v>
      </c>
      <c r="L97" t="n">
        <v>5</v>
      </c>
      <c r="M97" t="n">
        <v>85</v>
      </c>
      <c r="N97" t="n">
        <v>35.25</v>
      </c>
      <c r="O97" t="n">
        <v>22766.06</v>
      </c>
      <c r="P97" t="n">
        <v>594.49</v>
      </c>
      <c r="Q97" t="n">
        <v>796.46</v>
      </c>
      <c r="R97" t="n">
        <v>218.41</v>
      </c>
      <c r="S97" t="n">
        <v>102.58</v>
      </c>
      <c r="T97" t="n">
        <v>53492.14</v>
      </c>
      <c r="U97" t="n">
        <v>0.47</v>
      </c>
      <c r="V97" t="n">
        <v>0.83</v>
      </c>
      <c r="W97" t="n">
        <v>12.41</v>
      </c>
      <c r="X97" t="n">
        <v>3.21</v>
      </c>
      <c r="Y97" t="n">
        <v>1</v>
      </c>
      <c r="Z97" t="n">
        <v>10</v>
      </c>
    </row>
    <row r="98">
      <c r="A98" t="n">
        <v>5</v>
      </c>
      <c r="B98" t="n">
        <v>90</v>
      </c>
      <c r="C98" t="inlineStr">
        <is>
          <t xml:space="preserve">CONCLUIDO	</t>
        </is>
      </c>
      <c r="D98" t="n">
        <v>2.0084</v>
      </c>
      <c r="E98" t="n">
        <v>49.79</v>
      </c>
      <c r="F98" t="n">
        <v>44.85</v>
      </c>
      <c r="G98" t="n">
        <v>37.9</v>
      </c>
      <c r="H98" t="n">
        <v>0.58</v>
      </c>
      <c r="I98" t="n">
        <v>71</v>
      </c>
      <c r="J98" t="n">
        <v>184.19</v>
      </c>
      <c r="K98" t="n">
        <v>52.44</v>
      </c>
      <c r="L98" t="n">
        <v>6</v>
      </c>
      <c r="M98" t="n">
        <v>69</v>
      </c>
      <c r="N98" t="n">
        <v>35.75</v>
      </c>
      <c r="O98" t="n">
        <v>22951.43</v>
      </c>
      <c r="P98" t="n">
        <v>584.74</v>
      </c>
      <c r="Q98" t="n">
        <v>796.59</v>
      </c>
      <c r="R98" t="n">
        <v>198.93</v>
      </c>
      <c r="S98" t="n">
        <v>102.58</v>
      </c>
      <c r="T98" t="n">
        <v>43833.07</v>
      </c>
      <c r="U98" t="n">
        <v>0.52</v>
      </c>
      <c r="V98" t="n">
        <v>0.84</v>
      </c>
      <c r="W98" t="n">
        <v>12.39</v>
      </c>
      <c r="X98" t="n">
        <v>2.63</v>
      </c>
      <c r="Y98" t="n">
        <v>1</v>
      </c>
      <c r="Z98" t="n">
        <v>10</v>
      </c>
    </row>
    <row r="99">
      <c r="A99" t="n">
        <v>6</v>
      </c>
      <c r="B99" t="n">
        <v>90</v>
      </c>
      <c r="C99" t="inlineStr">
        <is>
          <t xml:space="preserve">CONCLUIDO	</t>
        </is>
      </c>
      <c r="D99" t="n">
        <v>2.0373</v>
      </c>
      <c r="E99" t="n">
        <v>49.08</v>
      </c>
      <c r="F99" t="n">
        <v>44.49</v>
      </c>
      <c r="G99" t="n">
        <v>43.76</v>
      </c>
      <c r="H99" t="n">
        <v>0.67</v>
      </c>
      <c r="I99" t="n">
        <v>61</v>
      </c>
      <c r="J99" t="n">
        <v>185.7</v>
      </c>
      <c r="K99" t="n">
        <v>52.44</v>
      </c>
      <c r="L99" t="n">
        <v>7</v>
      </c>
      <c r="M99" t="n">
        <v>59</v>
      </c>
      <c r="N99" t="n">
        <v>36.26</v>
      </c>
      <c r="O99" t="n">
        <v>23137.49</v>
      </c>
      <c r="P99" t="n">
        <v>578.47</v>
      </c>
      <c r="Q99" t="n">
        <v>796.5</v>
      </c>
      <c r="R99" t="n">
        <v>187.43</v>
      </c>
      <c r="S99" t="n">
        <v>102.58</v>
      </c>
      <c r="T99" t="n">
        <v>38130.34</v>
      </c>
      <c r="U99" t="n">
        <v>0.55</v>
      </c>
      <c r="V99" t="n">
        <v>0.85</v>
      </c>
      <c r="W99" t="n">
        <v>12.37</v>
      </c>
      <c r="X99" t="n">
        <v>2.28</v>
      </c>
      <c r="Y99" t="n">
        <v>1</v>
      </c>
      <c r="Z99" t="n">
        <v>10</v>
      </c>
    </row>
    <row r="100">
      <c r="A100" t="n">
        <v>7</v>
      </c>
      <c r="B100" t="n">
        <v>90</v>
      </c>
      <c r="C100" t="inlineStr">
        <is>
          <t xml:space="preserve">CONCLUIDO	</t>
        </is>
      </c>
      <c r="D100" t="n">
        <v>2.0632</v>
      </c>
      <c r="E100" t="n">
        <v>48.47</v>
      </c>
      <c r="F100" t="n">
        <v>44.16</v>
      </c>
      <c r="G100" t="n">
        <v>50</v>
      </c>
      <c r="H100" t="n">
        <v>0.76</v>
      </c>
      <c r="I100" t="n">
        <v>53</v>
      </c>
      <c r="J100" t="n">
        <v>187.22</v>
      </c>
      <c r="K100" t="n">
        <v>52.44</v>
      </c>
      <c r="L100" t="n">
        <v>8</v>
      </c>
      <c r="M100" t="n">
        <v>51</v>
      </c>
      <c r="N100" t="n">
        <v>36.78</v>
      </c>
      <c r="O100" t="n">
        <v>23324.24</v>
      </c>
      <c r="P100" t="n">
        <v>571.97</v>
      </c>
      <c r="Q100" t="n">
        <v>796.48</v>
      </c>
      <c r="R100" t="n">
        <v>176.6</v>
      </c>
      <c r="S100" t="n">
        <v>102.58</v>
      </c>
      <c r="T100" t="n">
        <v>32759.41</v>
      </c>
      <c r="U100" t="n">
        <v>0.58</v>
      </c>
      <c r="V100" t="n">
        <v>0.85</v>
      </c>
      <c r="W100" t="n">
        <v>12.35</v>
      </c>
      <c r="X100" t="n">
        <v>1.95</v>
      </c>
      <c r="Y100" t="n">
        <v>1</v>
      </c>
      <c r="Z100" t="n">
        <v>10</v>
      </c>
    </row>
    <row r="101">
      <c r="A101" t="n">
        <v>8</v>
      </c>
      <c r="B101" t="n">
        <v>90</v>
      </c>
      <c r="C101" t="inlineStr">
        <is>
          <t xml:space="preserve">CONCLUIDO	</t>
        </is>
      </c>
      <c r="D101" t="n">
        <v>2.0817</v>
      </c>
      <c r="E101" t="n">
        <v>48.04</v>
      </c>
      <c r="F101" t="n">
        <v>43.95</v>
      </c>
      <c r="G101" t="n">
        <v>56.1</v>
      </c>
      <c r="H101" t="n">
        <v>0.85</v>
      </c>
      <c r="I101" t="n">
        <v>47</v>
      </c>
      <c r="J101" t="n">
        <v>188.74</v>
      </c>
      <c r="K101" t="n">
        <v>52.44</v>
      </c>
      <c r="L101" t="n">
        <v>9</v>
      </c>
      <c r="M101" t="n">
        <v>45</v>
      </c>
      <c r="N101" t="n">
        <v>37.3</v>
      </c>
      <c r="O101" t="n">
        <v>23511.69</v>
      </c>
      <c r="P101" t="n">
        <v>566.88</v>
      </c>
      <c r="Q101" t="n">
        <v>796.53</v>
      </c>
      <c r="R101" t="n">
        <v>169.18</v>
      </c>
      <c r="S101" t="n">
        <v>102.58</v>
      </c>
      <c r="T101" t="n">
        <v>29078.11</v>
      </c>
      <c r="U101" t="n">
        <v>0.61</v>
      </c>
      <c r="V101" t="n">
        <v>0.86</v>
      </c>
      <c r="W101" t="n">
        <v>12.35</v>
      </c>
      <c r="X101" t="n">
        <v>1.73</v>
      </c>
      <c r="Y101" t="n">
        <v>1</v>
      </c>
      <c r="Z101" t="n">
        <v>10</v>
      </c>
    </row>
    <row r="102">
      <c r="A102" t="n">
        <v>9</v>
      </c>
      <c r="B102" t="n">
        <v>90</v>
      </c>
      <c r="C102" t="inlineStr">
        <is>
          <t xml:space="preserve">CONCLUIDO	</t>
        </is>
      </c>
      <c r="D102" t="n">
        <v>2.0978</v>
      </c>
      <c r="E102" t="n">
        <v>47.67</v>
      </c>
      <c r="F102" t="n">
        <v>43.76</v>
      </c>
      <c r="G102" t="n">
        <v>62.51</v>
      </c>
      <c r="H102" t="n">
        <v>0.93</v>
      </c>
      <c r="I102" t="n">
        <v>42</v>
      </c>
      <c r="J102" t="n">
        <v>190.26</v>
      </c>
      <c r="K102" t="n">
        <v>52.44</v>
      </c>
      <c r="L102" t="n">
        <v>10</v>
      </c>
      <c r="M102" t="n">
        <v>40</v>
      </c>
      <c r="N102" t="n">
        <v>37.82</v>
      </c>
      <c r="O102" t="n">
        <v>23699.85</v>
      </c>
      <c r="P102" t="n">
        <v>562.67</v>
      </c>
      <c r="Q102" t="n">
        <v>796.45</v>
      </c>
      <c r="R102" t="n">
        <v>162.58</v>
      </c>
      <c r="S102" t="n">
        <v>102.58</v>
      </c>
      <c r="T102" t="n">
        <v>25802.66</v>
      </c>
      <c r="U102" t="n">
        <v>0.63</v>
      </c>
      <c r="V102" t="n">
        <v>0.86</v>
      </c>
      <c r="W102" t="n">
        <v>12.35</v>
      </c>
      <c r="X102" t="n">
        <v>1.54</v>
      </c>
      <c r="Y102" t="n">
        <v>1</v>
      </c>
      <c r="Z102" t="n">
        <v>10</v>
      </c>
    </row>
    <row r="103">
      <c r="A103" t="n">
        <v>10</v>
      </c>
      <c r="B103" t="n">
        <v>90</v>
      </c>
      <c r="C103" t="inlineStr">
        <is>
          <t xml:space="preserve">CONCLUIDO	</t>
        </is>
      </c>
      <c r="D103" t="n">
        <v>2.1114</v>
      </c>
      <c r="E103" t="n">
        <v>47.36</v>
      </c>
      <c r="F103" t="n">
        <v>43.59</v>
      </c>
      <c r="G103" t="n">
        <v>68.83</v>
      </c>
      <c r="H103" t="n">
        <v>1.02</v>
      </c>
      <c r="I103" t="n">
        <v>38</v>
      </c>
      <c r="J103" t="n">
        <v>191.79</v>
      </c>
      <c r="K103" t="n">
        <v>52.44</v>
      </c>
      <c r="L103" t="n">
        <v>11</v>
      </c>
      <c r="M103" t="n">
        <v>36</v>
      </c>
      <c r="N103" t="n">
        <v>38.35</v>
      </c>
      <c r="O103" t="n">
        <v>23888.73</v>
      </c>
      <c r="P103" t="n">
        <v>558.33</v>
      </c>
      <c r="Q103" t="n">
        <v>796.41</v>
      </c>
      <c r="R103" t="n">
        <v>157.44</v>
      </c>
      <c r="S103" t="n">
        <v>102.58</v>
      </c>
      <c r="T103" t="n">
        <v>23250.84</v>
      </c>
      <c r="U103" t="n">
        <v>0.65</v>
      </c>
      <c r="V103" t="n">
        <v>0.86</v>
      </c>
      <c r="W103" t="n">
        <v>12.33</v>
      </c>
      <c r="X103" t="n">
        <v>1.38</v>
      </c>
      <c r="Y103" t="n">
        <v>1</v>
      </c>
      <c r="Z103" t="n">
        <v>10</v>
      </c>
    </row>
    <row r="104">
      <c r="A104" t="n">
        <v>11</v>
      </c>
      <c r="B104" t="n">
        <v>90</v>
      </c>
      <c r="C104" t="inlineStr">
        <is>
          <t xml:space="preserve">CONCLUIDO	</t>
        </is>
      </c>
      <c r="D104" t="n">
        <v>2.1216</v>
      </c>
      <c r="E104" t="n">
        <v>47.13</v>
      </c>
      <c r="F104" t="n">
        <v>43.47</v>
      </c>
      <c r="G104" t="n">
        <v>74.52</v>
      </c>
      <c r="H104" t="n">
        <v>1.1</v>
      </c>
      <c r="I104" t="n">
        <v>35</v>
      </c>
      <c r="J104" t="n">
        <v>193.33</v>
      </c>
      <c r="K104" t="n">
        <v>52.44</v>
      </c>
      <c r="L104" t="n">
        <v>12</v>
      </c>
      <c r="M104" t="n">
        <v>33</v>
      </c>
      <c r="N104" t="n">
        <v>38.89</v>
      </c>
      <c r="O104" t="n">
        <v>24078.33</v>
      </c>
      <c r="P104" t="n">
        <v>554.85</v>
      </c>
      <c r="Q104" t="n">
        <v>796.4299999999999</v>
      </c>
      <c r="R104" t="n">
        <v>153.3</v>
      </c>
      <c r="S104" t="n">
        <v>102.58</v>
      </c>
      <c r="T104" t="n">
        <v>21198.97</v>
      </c>
      <c r="U104" t="n">
        <v>0.67</v>
      </c>
      <c r="V104" t="n">
        <v>0.87</v>
      </c>
      <c r="W104" t="n">
        <v>12.32</v>
      </c>
      <c r="X104" t="n">
        <v>1.25</v>
      </c>
      <c r="Y104" t="n">
        <v>1</v>
      </c>
      <c r="Z104" t="n">
        <v>10</v>
      </c>
    </row>
    <row r="105">
      <c r="A105" t="n">
        <v>12</v>
      </c>
      <c r="B105" t="n">
        <v>90</v>
      </c>
      <c r="C105" t="inlineStr">
        <is>
          <t xml:space="preserve">CONCLUIDO	</t>
        </is>
      </c>
      <c r="D105" t="n">
        <v>2.1313</v>
      </c>
      <c r="E105" t="n">
        <v>46.92</v>
      </c>
      <c r="F105" t="n">
        <v>43.36</v>
      </c>
      <c r="G105" t="n">
        <v>81.3</v>
      </c>
      <c r="H105" t="n">
        <v>1.18</v>
      </c>
      <c r="I105" t="n">
        <v>32</v>
      </c>
      <c r="J105" t="n">
        <v>194.88</v>
      </c>
      <c r="K105" t="n">
        <v>52.44</v>
      </c>
      <c r="L105" t="n">
        <v>13</v>
      </c>
      <c r="M105" t="n">
        <v>30</v>
      </c>
      <c r="N105" t="n">
        <v>39.43</v>
      </c>
      <c r="O105" t="n">
        <v>24268.67</v>
      </c>
      <c r="P105" t="n">
        <v>551.5700000000001</v>
      </c>
      <c r="Q105" t="n">
        <v>796.4400000000001</v>
      </c>
      <c r="R105" t="n">
        <v>149.61</v>
      </c>
      <c r="S105" t="n">
        <v>102.58</v>
      </c>
      <c r="T105" t="n">
        <v>19366.92</v>
      </c>
      <c r="U105" t="n">
        <v>0.6899999999999999</v>
      </c>
      <c r="V105" t="n">
        <v>0.87</v>
      </c>
      <c r="W105" t="n">
        <v>12.32</v>
      </c>
      <c r="X105" t="n">
        <v>1.15</v>
      </c>
      <c r="Y105" t="n">
        <v>1</v>
      </c>
      <c r="Z105" t="n">
        <v>10</v>
      </c>
    </row>
    <row r="106">
      <c r="A106" t="n">
        <v>13</v>
      </c>
      <c r="B106" t="n">
        <v>90</v>
      </c>
      <c r="C106" t="inlineStr">
        <is>
          <t xml:space="preserve">CONCLUIDO	</t>
        </is>
      </c>
      <c r="D106" t="n">
        <v>2.1407</v>
      </c>
      <c r="E106" t="n">
        <v>46.71</v>
      </c>
      <c r="F106" t="n">
        <v>43.26</v>
      </c>
      <c r="G106" t="n">
        <v>89.51000000000001</v>
      </c>
      <c r="H106" t="n">
        <v>1.27</v>
      </c>
      <c r="I106" t="n">
        <v>29</v>
      </c>
      <c r="J106" t="n">
        <v>196.42</v>
      </c>
      <c r="K106" t="n">
        <v>52.44</v>
      </c>
      <c r="L106" t="n">
        <v>14</v>
      </c>
      <c r="M106" t="n">
        <v>27</v>
      </c>
      <c r="N106" t="n">
        <v>39.98</v>
      </c>
      <c r="O106" t="n">
        <v>24459.75</v>
      </c>
      <c r="P106" t="n">
        <v>547.76</v>
      </c>
      <c r="Q106" t="n">
        <v>796.35</v>
      </c>
      <c r="R106" t="n">
        <v>146.2</v>
      </c>
      <c r="S106" t="n">
        <v>102.58</v>
      </c>
      <c r="T106" t="n">
        <v>17674.98</v>
      </c>
      <c r="U106" t="n">
        <v>0.7</v>
      </c>
      <c r="V106" t="n">
        <v>0.87</v>
      </c>
      <c r="W106" t="n">
        <v>12.32</v>
      </c>
      <c r="X106" t="n">
        <v>1.05</v>
      </c>
      <c r="Y106" t="n">
        <v>1</v>
      </c>
      <c r="Z106" t="n">
        <v>10</v>
      </c>
    </row>
    <row r="107">
      <c r="A107" t="n">
        <v>14</v>
      </c>
      <c r="B107" t="n">
        <v>90</v>
      </c>
      <c r="C107" t="inlineStr">
        <is>
          <t xml:space="preserve">CONCLUIDO	</t>
        </is>
      </c>
      <c r="D107" t="n">
        <v>2.1489</v>
      </c>
      <c r="E107" t="n">
        <v>46.54</v>
      </c>
      <c r="F107" t="n">
        <v>43.15</v>
      </c>
      <c r="G107" t="n">
        <v>95.90000000000001</v>
      </c>
      <c r="H107" t="n">
        <v>1.35</v>
      </c>
      <c r="I107" t="n">
        <v>27</v>
      </c>
      <c r="J107" t="n">
        <v>197.98</v>
      </c>
      <c r="K107" t="n">
        <v>52.44</v>
      </c>
      <c r="L107" t="n">
        <v>15</v>
      </c>
      <c r="M107" t="n">
        <v>25</v>
      </c>
      <c r="N107" t="n">
        <v>40.54</v>
      </c>
      <c r="O107" t="n">
        <v>24651.58</v>
      </c>
      <c r="P107" t="n">
        <v>544.34</v>
      </c>
      <c r="Q107" t="n">
        <v>796.37</v>
      </c>
      <c r="R107" t="n">
        <v>142.94</v>
      </c>
      <c r="S107" t="n">
        <v>102.58</v>
      </c>
      <c r="T107" t="n">
        <v>16057.47</v>
      </c>
      <c r="U107" t="n">
        <v>0.72</v>
      </c>
      <c r="V107" t="n">
        <v>0.87</v>
      </c>
      <c r="W107" t="n">
        <v>12.31</v>
      </c>
      <c r="X107" t="n">
        <v>0.9399999999999999</v>
      </c>
      <c r="Y107" t="n">
        <v>1</v>
      </c>
      <c r="Z107" t="n">
        <v>10</v>
      </c>
    </row>
    <row r="108">
      <c r="A108" t="n">
        <v>15</v>
      </c>
      <c r="B108" t="n">
        <v>90</v>
      </c>
      <c r="C108" t="inlineStr">
        <is>
          <t xml:space="preserve">CONCLUIDO	</t>
        </is>
      </c>
      <c r="D108" t="n">
        <v>2.1509</v>
      </c>
      <c r="E108" t="n">
        <v>46.49</v>
      </c>
      <c r="F108" t="n">
        <v>43.15</v>
      </c>
      <c r="G108" t="n">
        <v>99.56999999999999</v>
      </c>
      <c r="H108" t="n">
        <v>1.42</v>
      </c>
      <c r="I108" t="n">
        <v>26</v>
      </c>
      <c r="J108" t="n">
        <v>199.54</v>
      </c>
      <c r="K108" t="n">
        <v>52.44</v>
      </c>
      <c r="L108" t="n">
        <v>16</v>
      </c>
      <c r="M108" t="n">
        <v>24</v>
      </c>
      <c r="N108" t="n">
        <v>41.1</v>
      </c>
      <c r="O108" t="n">
        <v>24844.17</v>
      </c>
      <c r="P108" t="n">
        <v>543.4400000000001</v>
      </c>
      <c r="Q108" t="n">
        <v>796.41</v>
      </c>
      <c r="R108" t="n">
        <v>142.41</v>
      </c>
      <c r="S108" t="n">
        <v>102.58</v>
      </c>
      <c r="T108" t="n">
        <v>15797.76</v>
      </c>
      <c r="U108" t="n">
        <v>0.72</v>
      </c>
      <c r="V108" t="n">
        <v>0.87</v>
      </c>
      <c r="W108" t="n">
        <v>12.32</v>
      </c>
      <c r="X108" t="n">
        <v>0.93</v>
      </c>
      <c r="Y108" t="n">
        <v>1</v>
      </c>
      <c r="Z108" t="n">
        <v>10</v>
      </c>
    </row>
    <row r="109">
      <c r="A109" t="n">
        <v>16</v>
      </c>
      <c r="B109" t="n">
        <v>90</v>
      </c>
      <c r="C109" t="inlineStr">
        <is>
          <t xml:space="preserve">CONCLUIDO	</t>
        </is>
      </c>
      <c r="D109" t="n">
        <v>2.1575</v>
      </c>
      <c r="E109" t="n">
        <v>46.35</v>
      </c>
      <c r="F109" t="n">
        <v>43.08</v>
      </c>
      <c r="G109" t="n">
        <v>107.69</v>
      </c>
      <c r="H109" t="n">
        <v>1.5</v>
      </c>
      <c r="I109" t="n">
        <v>24</v>
      </c>
      <c r="J109" t="n">
        <v>201.11</v>
      </c>
      <c r="K109" t="n">
        <v>52.44</v>
      </c>
      <c r="L109" t="n">
        <v>17</v>
      </c>
      <c r="M109" t="n">
        <v>22</v>
      </c>
      <c r="N109" t="n">
        <v>41.67</v>
      </c>
      <c r="O109" t="n">
        <v>25037.53</v>
      </c>
      <c r="P109" t="n">
        <v>540.1900000000001</v>
      </c>
      <c r="Q109" t="n">
        <v>796.39</v>
      </c>
      <c r="R109" t="n">
        <v>140.1</v>
      </c>
      <c r="S109" t="n">
        <v>102.58</v>
      </c>
      <c r="T109" t="n">
        <v>14653.36</v>
      </c>
      <c r="U109" t="n">
        <v>0.73</v>
      </c>
      <c r="V109" t="n">
        <v>0.87</v>
      </c>
      <c r="W109" t="n">
        <v>12.31</v>
      </c>
      <c r="X109" t="n">
        <v>0.86</v>
      </c>
      <c r="Y109" t="n">
        <v>1</v>
      </c>
      <c r="Z109" t="n">
        <v>10</v>
      </c>
    </row>
    <row r="110">
      <c r="A110" t="n">
        <v>17</v>
      </c>
      <c r="B110" t="n">
        <v>90</v>
      </c>
      <c r="C110" t="inlineStr">
        <is>
          <t xml:space="preserve">CONCLUIDO	</t>
        </is>
      </c>
      <c r="D110" t="n">
        <v>2.1611</v>
      </c>
      <c r="E110" t="n">
        <v>46.27</v>
      </c>
      <c r="F110" t="n">
        <v>43.03</v>
      </c>
      <c r="G110" t="n">
        <v>112.26</v>
      </c>
      <c r="H110" t="n">
        <v>1.58</v>
      </c>
      <c r="I110" t="n">
        <v>23</v>
      </c>
      <c r="J110" t="n">
        <v>202.68</v>
      </c>
      <c r="K110" t="n">
        <v>52.44</v>
      </c>
      <c r="L110" t="n">
        <v>18</v>
      </c>
      <c r="M110" t="n">
        <v>21</v>
      </c>
      <c r="N110" t="n">
        <v>42.24</v>
      </c>
      <c r="O110" t="n">
        <v>25231.66</v>
      </c>
      <c r="P110" t="n">
        <v>537.85</v>
      </c>
      <c r="Q110" t="n">
        <v>796.39</v>
      </c>
      <c r="R110" t="n">
        <v>138.76</v>
      </c>
      <c r="S110" t="n">
        <v>102.58</v>
      </c>
      <c r="T110" t="n">
        <v>13986.12</v>
      </c>
      <c r="U110" t="n">
        <v>0.74</v>
      </c>
      <c r="V110" t="n">
        <v>0.87</v>
      </c>
      <c r="W110" t="n">
        <v>12.31</v>
      </c>
      <c r="X110" t="n">
        <v>0.82</v>
      </c>
      <c r="Y110" t="n">
        <v>1</v>
      </c>
      <c r="Z110" t="n">
        <v>10</v>
      </c>
    </row>
    <row r="111">
      <c r="A111" t="n">
        <v>18</v>
      </c>
      <c r="B111" t="n">
        <v>90</v>
      </c>
      <c r="C111" t="inlineStr">
        <is>
          <t xml:space="preserve">CONCLUIDO	</t>
        </is>
      </c>
      <c r="D111" t="n">
        <v>2.1644</v>
      </c>
      <c r="E111" t="n">
        <v>46.2</v>
      </c>
      <c r="F111" t="n">
        <v>43</v>
      </c>
      <c r="G111" t="n">
        <v>117.27</v>
      </c>
      <c r="H111" t="n">
        <v>1.65</v>
      </c>
      <c r="I111" t="n">
        <v>22</v>
      </c>
      <c r="J111" t="n">
        <v>204.26</v>
      </c>
      <c r="K111" t="n">
        <v>52.44</v>
      </c>
      <c r="L111" t="n">
        <v>19</v>
      </c>
      <c r="M111" t="n">
        <v>20</v>
      </c>
      <c r="N111" t="n">
        <v>42.82</v>
      </c>
      <c r="O111" t="n">
        <v>25426.72</v>
      </c>
      <c r="P111" t="n">
        <v>534.13</v>
      </c>
      <c r="Q111" t="n">
        <v>796.35</v>
      </c>
      <c r="R111" t="n">
        <v>137.69</v>
      </c>
      <c r="S111" t="n">
        <v>102.58</v>
      </c>
      <c r="T111" t="n">
        <v>13455.03</v>
      </c>
      <c r="U111" t="n">
        <v>0.75</v>
      </c>
      <c r="V111" t="n">
        <v>0.87</v>
      </c>
      <c r="W111" t="n">
        <v>12.31</v>
      </c>
      <c r="X111" t="n">
        <v>0.79</v>
      </c>
      <c r="Y111" t="n">
        <v>1</v>
      </c>
      <c r="Z111" t="n">
        <v>10</v>
      </c>
    </row>
    <row r="112">
      <c r="A112" t="n">
        <v>19</v>
      </c>
      <c r="B112" t="n">
        <v>90</v>
      </c>
      <c r="C112" t="inlineStr">
        <is>
          <t xml:space="preserve">CONCLUIDO	</t>
        </is>
      </c>
      <c r="D112" t="n">
        <v>2.1676</v>
      </c>
      <c r="E112" t="n">
        <v>46.13</v>
      </c>
      <c r="F112" t="n">
        <v>42.97</v>
      </c>
      <c r="G112" t="n">
        <v>122.76</v>
      </c>
      <c r="H112" t="n">
        <v>1.73</v>
      </c>
      <c r="I112" t="n">
        <v>21</v>
      </c>
      <c r="J112" t="n">
        <v>205.85</v>
      </c>
      <c r="K112" t="n">
        <v>52.44</v>
      </c>
      <c r="L112" t="n">
        <v>20</v>
      </c>
      <c r="M112" t="n">
        <v>19</v>
      </c>
      <c r="N112" t="n">
        <v>43.41</v>
      </c>
      <c r="O112" t="n">
        <v>25622.45</v>
      </c>
      <c r="P112" t="n">
        <v>531.87</v>
      </c>
      <c r="Q112" t="n">
        <v>796.39</v>
      </c>
      <c r="R112" t="n">
        <v>136.31</v>
      </c>
      <c r="S112" t="n">
        <v>102.58</v>
      </c>
      <c r="T112" t="n">
        <v>12770.6</v>
      </c>
      <c r="U112" t="n">
        <v>0.75</v>
      </c>
      <c r="V112" t="n">
        <v>0.88</v>
      </c>
      <c r="W112" t="n">
        <v>12.31</v>
      </c>
      <c r="X112" t="n">
        <v>0.75</v>
      </c>
      <c r="Y112" t="n">
        <v>1</v>
      </c>
      <c r="Z112" t="n">
        <v>10</v>
      </c>
    </row>
    <row r="113">
      <c r="A113" t="n">
        <v>20</v>
      </c>
      <c r="B113" t="n">
        <v>90</v>
      </c>
      <c r="C113" t="inlineStr">
        <is>
          <t xml:space="preserve">CONCLUIDO	</t>
        </is>
      </c>
      <c r="D113" t="n">
        <v>2.1711</v>
      </c>
      <c r="E113" t="n">
        <v>46.06</v>
      </c>
      <c r="F113" t="n">
        <v>42.93</v>
      </c>
      <c r="G113" t="n">
        <v>128.78</v>
      </c>
      <c r="H113" t="n">
        <v>1.8</v>
      </c>
      <c r="I113" t="n">
        <v>20</v>
      </c>
      <c r="J113" t="n">
        <v>207.45</v>
      </c>
      <c r="K113" t="n">
        <v>52.44</v>
      </c>
      <c r="L113" t="n">
        <v>21</v>
      </c>
      <c r="M113" t="n">
        <v>18</v>
      </c>
      <c r="N113" t="n">
        <v>44</v>
      </c>
      <c r="O113" t="n">
        <v>25818.99</v>
      </c>
      <c r="P113" t="n">
        <v>530.64</v>
      </c>
      <c r="Q113" t="n">
        <v>796.35</v>
      </c>
      <c r="R113" t="n">
        <v>135.37</v>
      </c>
      <c r="S113" t="n">
        <v>102.58</v>
      </c>
      <c r="T113" t="n">
        <v>12305.16</v>
      </c>
      <c r="U113" t="n">
        <v>0.76</v>
      </c>
      <c r="V113" t="n">
        <v>0.88</v>
      </c>
      <c r="W113" t="n">
        <v>12.3</v>
      </c>
      <c r="X113" t="n">
        <v>0.71</v>
      </c>
      <c r="Y113" t="n">
        <v>1</v>
      </c>
      <c r="Z113" t="n">
        <v>10</v>
      </c>
    </row>
    <row r="114">
      <c r="A114" t="n">
        <v>21</v>
      </c>
      <c r="B114" t="n">
        <v>90</v>
      </c>
      <c r="C114" t="inlineStr">
        <is>
          <t xml:space="preserve">CONCLUIDO	</t>
        </is>
      </c>
      <c r="D114" t="n">
        <v>2.1744</v>
      </c>
      <c r="E114" t="n">
        <v>45.99</v>
      </c>
      <c r="F114" t="n">
        <v>42.89</v>
      </c>
      <c r="G114" t="n">
        <v>135.45</v>
      </c>
      <c r="H114" t="n">
        <v>1.87</v>
      </c>
      <c r="I114" t="n">
        <v>19</v>
      </c>
      <c r="J114" t="n">
        <v>209.05</v>
      </c>
      <c r="K114" t="n">
        <v>52.44</v>
      </c>
      <c r="L114" t="n">
        <v>22</v>
      </c>
      <c r="M114" t="n">
        <v>17</v>
      </c>
      <c r="N114" t="n">
        <v>44.6</v>
      </c>
      <c r="O114" t="n">
        <v>26016.35</v>
      </c>
      <c r="P114" t="n">
        <v>527.14</v>
      </c>
      <c r="Q114" t="n">
        <v>796.36</v>
      </c>
      <c r="R114" t="n">
        <v>134.07</v>
      </c>
      <c r="S114" t="n">
        <v>102.58</v>
      </c>
      <c r="T114" t="n">
        <v>11661.21</v>
      </c>
      <c r="U114" t="n">
        <v>0.77</v>
      </c>
      <c r="V114" t="n">
        <v>0.88</v>
      </c>
      <c r="W114" t="n">
        <v>12.3</v>
      </c>
      <c r="X114" t="n">
        <v>0.68</v>
      </c>
      <c r="Y114" t="n">
        <v>1</v>
      </c>
      <c r="Z114" t="n">
        <v>10</v>
      </c>
    </row>
    <row r="115">
      <c r="A115" t="n">
        <v>22</v>
      </c>
      <c r="B115" t="n">
        <v>90</v>
      </c>
      <c r="C115" t="inlineStr">
        <is>
          <t xml:space="preserve">CONCLUIDO	</t>
        </is>
      </c>
      <c r="D115" t="n">
        <v>2.1783</v>
      </c>
      <c r="E115" t="n">
        <v>45.91</v>
      </c>
      <c r="F115" t="n">
        <v>42.85</v>
      </c>
      <c r="G115" t="n">
        <v>142.83</v>
      </c>
      <c r="H115" t="n">
        <v>1.94</v>
      </c>
      <c r="I115" t="n">
        <v>18</v>
      </c>
      <c r="J115" t="n">
        <v>210.65</v>
      </c>
      <c r="K115" t="n">
        <v>52.44</v>
      </c>
      <c r="L115" t="n">
        <v>23</v>
      </c>
      <c r="M115" t="n">
        <v>16</v>
      </c>
      <c r="N115" t="n">
        <v>45.21</v>
      </c>
      <c r="O115" t="n">
        <v>26214.54</v>
      </c>
      <c r="P115" t="n">
        <v>526.72</v>
      </c>
      <c r="Q115" t="n">
        <v>796.37</v>
      </c>
      <c r="R115" t="n">
        <v>132.41</v>
      </c>
      <c r="S115" t="n">
        <v>102.58</v>
      </c>
      <c r="T115" t="n">
        <v>10836.08</v>
      </c>
      <c r="U115" t="n">
        <v>0.77</v>
      </c>
      <c r="V115" t="n">
        <v>0.88</v>
      </c>
      <c r="W115" t="n">
        <v>12.3</v>
      </c>
      <c r="X115" t="n">
        <v>0.63</v>
      </c>
      <c r="Y115" t="n">
        <v>1</v>
      </c>
      <c r="Z115" t="n">
        <v>10</v>
      </c>
    </row>
    <row r="116">
      <c r="A116" t="n">
        <v>23</v>
      </c>
      <c r="B116" t="n">
        <v>90</v>
      </c>
      <c r="C116" t="inlineStr">
        <is>
          <t xml:space="preserve">CONCLUIDO	</t>
        </is>
      </c>
      <c r="D116" t="n">
        <v>2.1816</v>
      </c>
      <c r="E116" t="n">
        <v>45.84</v>
      </c>
      <c r="F116" t="n">
        <v>42.81</v>
      </c>
      <c r="G116" t="n">
        <v>151.11</v>
      </c>
      <c r="H116" t="n">
        <v>2.01</v>
      </c>
      <c r="I116" t="n">
        <v>17</v>
      </c>
      <c r="J116" t="n">
        <v>212.27</v>
      </c>
      <c r="K116" t="n">
        <v>52.44</v>
      </c>
      <c r="L116" t="n">
        <v>24</v>
      </c>
      <c r="M116" t="n">
        <v>15</v>
      </c>
      <c r="N116" t="n">
        <v>45.82</v>
      </c>
      <c r="O116" t="n">
        <v>26413.56</v>
      </c>
      <c r="P116" t="n">
        <v>523.3099999999999</v>
      </c>
      <c r="Q116" t="n">
        <v>796.38</v>
      </c>
      <c r="R116" t="n">
        <v>131.33</v>
      </c>
      <c r="S116" t="n">
        <v>102.58</v>
      </c>
      <c r="T116" t="n">
        <v>10303.63</v>
      </c>
      <c r="U116" t="n">
        <v>0.78</v>
      </c>
      <c r="V116" t="n">
        <v>0.88</v>
      </c>
      <c r="W116" t="n">
        <v>12.3</v>
      </c>
      <c r="X116" t="n">
        <v>0.6</v>
      </c>
      <c r="Y116" t="n">
        <v>1</v>
      </c>
      <c r="Z116" t="n">
        <v>10</v>
      </c>
    </row>
    <row r="117">
      <c r="A117" t="n">
        <v>24</v>
      </c>
      <c r="B117" t="n">
        <v>90</v>
      </c>
      <c r="C117" t="inlineStr">
        <is>
          <t xml:space="preserve">CONCLUIDO	</t>
        </is>
      </c>
      <c r="D117" t="n">
        <v>2.1854</v>
      </c>
      <c r="E117" t="n">
        <v>45.76</v>
      </c>
      <c r="F117" t="n">
        <v>42.77</v>
      </c>
      <c r="G117" t="n">
        <v>160.38</v>
      </c>
      <c r="H117" t="n">
        <v>2.08</v>
      </c>
      <c r="I117" t="n">
        <v>16</v>
      </c>
      <c r="J117" t="n">
        <v>213.89</v>
      </c>
      <c r="K117" t="n">
        <v>52.44</v>
      </c>
      <c r="L117" t="n">
        <v>25</v>
      </c>
      <c r="M117" t="n">
        <v>14</v>
      </c>
      <c r="N117" t="n">
        <v>46.44</v>
      </c>
      <c r="O117" t="n">
        <v>26613.43</v>
      </c>
      <c r="P117" t="n">
        <v>519.4400000000001</v>
      </c>
      <c r="Q117" t="n">
        <v>796.36</v>
      </c>
      <c r="R117" t="n">
        <v>129.81</v>
      </c>
      <c r="S117" t="n">
        <v>102.58</v>
      </c>
      <c r="T117" t="n">
        <v>9545.799999999999</v>
      </c>
      <c r="U117" t="n">
        <v>0.79</v>
      </c>
      <c r="V117" t="n">
        <v>0.88</v>
      </c>
      <c r="W117" t="n">
        <v>12.3</v>
      </c>
      <c r="X117" t="n">
        <v>0.5600000000000001</v>
      </c>
      <c r="Y117" t="n">
        <v>1</v>
      </c>
      <c r="Z117" t="n">
        <v>10</v>
      </c>
    </row>
    <row r="118">
      <c r="A118" t="n">
        <v>25</v>
      </c>
      <c r="B118" t="n">
        <v>90</v>
      </c>
      <c r="C118" t="inlineStr">
        <is>
          <t xml:space="preserve">CONCLUIDO	</t>
        </is>
      </c>
      <c r="D118" t="n">
        <v>2.1851</v>
      </c>
      <c r="E118" t="n">
        <v>45.76</v>
      </c>
      <c r="F118" t="n">
        <v>42.78</v>
      </c>
      <c r="G118" t="n">
        <v>160.41</v>
      </c>
      <c r="H118" t="n">
        <v>2.14</v>
      </c>
      <c r="I118" t="n">
        <v>16</v>
      </c>
      <c r="J118" t="n">
        <v>215.51</v>
      </c>
      <c r="K118" t="n">
        <v>52.44</v>
      </c>
      <c r="L118" t="n">
        <v>26</v>
      </c>
      <c r="M118" t="n">
        <v>14</v>
      </c>
      <c r="N118" t="n">
        <v>47.07</v>
      </c>
      <c r="O118" t="n">
        <v>26814.17</v>
      </c>
      <c r="P118" t="n">
        <v>518.58</v>
      </c>
      <c r="Q118" t="n">
        <v>796.3200000000001</v>
      </c>
      <c r="R118" t="n">
        <v>130.23</v>
      </c>
      <c r="S118" t="n">
        <v>102.58</v>
      </c>
      <c r="T118" t="n">
        <v>9757.02</v>
      </c>
      <c r="U118" t="n">
        <v>0.79</v>
      </c>
      <c r="V118" t="n">
        <v>0.88</v>
      </c>
      <c r="W118" t="n">
        <v>12.3</v>
      </c>
      <c r="X118" t="n">
        <v>0.5600000000000001</v>
      </c>
      <c r="Y118" t="n">
        <v>1</v>
      </c>
      <c r="Z118" t="n">
        <v>10</v>
      </c>
    </row>
    <row r="119">
      <c r="A119" t="n">
        <v>26</v>
      </c>
      <c r="B119" t="n">
        <v>90</v>
      </c>
      <c r="C119" t="inlineStr">
        <is>
          <t xml:space="preserve">CONCLUIDO	</t>
        </is>
      </c>
      <c r="D119" t="n">
        <v>2.1887</v>
      </c>
      <c r="E119" t="n">
        <v>45.69</v>
      </c>
      <c r="F119" t="n">
        <v>42.74</v>
      </c>
      <c r="G119" t="n">
        <v>170.94</v>
      </c>
      <c r="H119" t="n">
        <v>2.21</v>
      </c>
      <c r="I119" t="n">
        <v>15</v>
      </c>
      <c r="J119" t="n">
        <v>217.15</v>
      </c>
      <c r="K119" t="n">
        <v>52.44</v>
      </c>
      <c r="L119" t="n">
        <v>27</v>
      </c>
      <c r="M119" t="n">
        <v>13</v>
      </c>
      <c r="N119" t="n">
        <v>47.71</v>
      </c>
      <c r="O119" t="n">
        <v>27015.77</v>
      </c>
      <c r="P119" t="n">
        <v>516.97</v>
      </c>
      <c r="Q119" t="n">
        <v>796.33</v>
      </c>
      <c r="R119" t="n">
        <v>128.99</v>
      </c>
      <c r="S119" t="n">
        <v>102.58</v>
      </c>
      <c r="T119" t="n">
        <v>9143.5</v>
      </c>
      <c r="U119" t="n">
        <v>0.8</v>
      </c>
      <c r="V119" t="n">
        <v>0.88</v>
      </c>
      <c r="W119" t="n">
        <v>12.29</v>
      </c>
      <c r="X119" t="n">
        <v>0.52</v>
      </c>
      <c r="Y119" t="n">
        <v>1</v>
      </c>
      <c r="Z119" t="n">
        <v>10</v>
      </c>
    </row>
    <row r="120">
      <c r="A120" t="n">
        <v>27</v>
      </c>
      <c r="B120" t="n">
        <v>90</v>
      </c>
      <c r="C120" t="inlineStr">
        <is>
          <t xml:space="preserve">CONCLUIDO	</t>
        </is>
      </c>
      <c r="D120" t="n">
        <v>2.1892</v>
      </c>
      <c r="E120" t="n">
        <v>45.68</v>
      </c>
      <c r="F120" t="n">
        <v>42.72</v>
      </c>
      <c r="G120" t="n">
        <v>170.9</v>
      </c>
      <c r="H120" t="n">
        <v>2.27</v>
      </c>
      <c r="I120" t="n">
        <v>15</v>
      </c>
      <c r="J120" t="n">
        <v>218.79</v>
      </c>
      <c r="K120" t="n">
        <v>52.44</v>
      </c>
      <c r="L120" t="n">
        <v>28</v>
      </c>
      <c r="M120" t="n">
        <v>13</v>
      </c>
      <c r="N120" t="n">
        <v>48.35</v>
      </c>
      <c r="O120" t="n">
        <v>27218.26</v>
      </c>
      <c r="P120" t="n">
        <v>513.15</v>
      </c>
      <c r="Q120" t="n">
        <v>796.38</v>
      </c>
      <c r="R120" t="n">
        <v>128.53</v>
      </c>
      <c r="S120" t="n">
        <v>102.58</v>
      </c>
      <c r="T120" t="n">
        <v>8912.559999999999</v>
      </c>
      <c r="U120" t="n">
        <v>0.8</v>
      </c>
      <c r="V120" t="n">
        <v>0.88</v>
      </c>
      <c r="W120" t="n">
        <v>12.29</v>
      </c>
      <c r="X120" t="n">
        <v>0.51</v>
      </c>
      <c r="Y120" t="n">
        <v>1</v>
      </c>
      <c r="Z120" t="n">
        <v>10</v>
      </c>
    </row>
    <row r="121">
      <c r="A121" t="n">
        <v>28</v>
      </c>
      <c r="B121" t="n">
        <v>90</v>
      </c>
      <c r="C121" t="inlineStr">
        <is>
          <t xml:space="preserve">CONCLUIDO	</t>
        </is>
      </c>
      <c r="D121" t="n">
        <v>2.1924</v>
      </c>
      <c r="E121" t="n">
        <v>45.61</v>
      </c>
      <c r="F121" t="n">
        <v>42.69</v>
      </c>
      <c r="G121" t="n">
        <v>182.97</v>
      </c>
      <c r="H121" t="n">
        <v>2.34</v>
      </c>
      <c r="I121" t="n">
        <v>14</v>
      </c>
      <c r="J121" t="n">
        <v>220.44</v>
      </c>
      <c r="K121" t="n">
        <v>52.44</v>
      </c>
      <c r="L121" t="n">
        <v>29</v>
      </c>
      <c r="M121" t="n">
        <v>12</v>
      </c>
      <c r="N121" t="n">
        <v>49</v>
      </c>
      <c r="O121" t="n">
        <v>27421.64</v>
      </c>
      <c r="P121" t="n">
        <v>513.5700000000001</v>
      </c>
      <c r="Q121" t="n">
        <v>796.34</v>
      </c>
      <c r="R121" t="n">
        <v>127.34</v>
      </c>
      <c r="S121" t="n">
        <v>102.58</v>
      </c>
      <c r="T121" t="n">
        <v>8321.209999999999</v>
      </c>
      <c r="U121" t="n">
        <v>0.8100000000000001</v>
      </c>
      <c r="V121" t="n">
        <v>0.88</v>
      </c>
      <c r="W121" t="n">
        <v>12.3</v>
      </c>
      <c r="X121" t="n">
        <v>0.48</v>
      </c>
      <c r="Y121" t="n">
        <v>1</v>
      </c>
      <c r="Z121" t="n">
        <v>10</v>
      </c>
    </row>
    <row r="122">
      <c r="A122" t="n">
        <v>29</v>
      </c>
      <c r="B122" t="n">
        <v>90</v>
      </c>
      <c r="C122" t="inlineStr">
        <is>
          <t xml:space="preserve">CONCLUIDO	</t>
        </is>
      </c>
      <c r="D122" t="n">
        <v>2.1925</v>
      </c>
      <c r="E122" t="n">
        <v>45.61</v>
      </c>
      <c r="F122" t="n">
        <v>42.69</v>
      </c>
      <c r="G122" t="n">
        <v>182.96</v>
      </c>
      <c r="H122" t="n">
        <v>2.4</v>
      </c>
      <c r="I122" t="n">
        <v>14</v>
      </c>
      <c r="J122" t="n">
        <v>222.1</v>
      </c>
      <c r="K122" t="n">
        <v>52.44</v>
      </c>
      <c r="L122" t="n">
        <v>30</v>
      </c>
      <c r="M122" t="n">
        <v>12</v>
      </c>
      <c r="N122" t="n">
        <v>49.65</v>
      </c>
      <c r="O122" t="n">
        <v>27625.93</v>
      </c>
      <c r="P122" t="n">
        <v>508.05</v>
      </c>
      <c r="Q122" t="n">
        <v>796.35</v>
      </c>
      <c r="R122" t="n">
        <v>127.19</v>
      </c>
      <c r="S122" t="n">
        <v>102.58</v>
      </c>
      <c r="T122" t="n">
        <v>8246.23</v>
      </c>
      <c r="U122" t="n">
        <v>0.8100000000000001</v>
      </c>
      <c r="V122" t="n">
        <v>0.88</v>
      </c>
      <c r="W122" t="n">
        <v>12.3</v>
      </c>
      <c r="X122" t="n">
        <v>0.48</v>
      </c>
      <c r="Y122" t="n">
        <v>1</v>
      </c>
      <c r="Z122" t="n">
        <v>10</v>
      </c>
    </row>
    <row r="123">
      <c r="A123" t="n">
        <v>30</v>
      </c>
      <c r="B123" t="n">
        <v>90</v>
      </c>
      <c r="C123" t="inlineStr">
        <is>
          <t xml:space="preserve">CONCLUIDO	</t>
        </is>
      </c>
      <c r="D123" t="n">
        <v>2.1962</v>
      </c>
      <c r="E123" t="n">
        <v>45.53</v>
      </c>
      <c r="F123" t="n">
        <v>42.65</v>
      </c>
      <c r="G123" t="n">
        <v>196.84</v>
      </c>
      <c r="H123" t="n">
        <v>2.46</v>
      </c>
      <c r="I123" t="n">
        <v>13</v>
      </c>
      <c r="J123" t="n">
        <v>223.76</v>
      </c>
      <c r="K123" t="n">
        <v>52.44</v>
      </c>
      <c r="L123" t="n">
        <v>31</v>
      </c>
      <c r="M123" t="n">
        <v>11</v>
      </c>
      <c r="N123" t="n">
        <v>50.32</v>
      </c>
      <c r="O123" t="n">
        <v>27831.27</v>
      </c>
      <c r="P123" t="n">
        <v>508.76</v>
      </c>
      <c r="Q123" t="n">
        <v>796.38</v>
      </c>
      <c r="R123" t="n">
        <v>126.11</v>
      </c>
      <c r="S123" t="n">
        <v>102.58</v>
      </c>
      <c r="T123" t="n">
        <v>7710.55</v>
      </c>
      <c r="U123" t="n">
        <v>0.8100000000000001</v>
      </c>
      <c r="V123" t="n">
        <v>0.88</v>
      </c>
      <c r="W123" t="n">
        <v>12.29</v>
      </c>
      <c r="X123" t="n">
        <v>0.44</v>
      </c>
      <c r="Y123" t="n">
        <v>1</v>
      </c>
      <c r="Z123" t="n">
        <v>10</v>
      </c>
    </row>
    <row r="124">
      <c r="A124" t="n">
        <v>31</v>
      </c>
      <c r="B124" t="n">
        <v>90</v>
      </c>
      <c r="C124" t="inlineStr">
        <is>
          <t xml:space="preserve">CONCLUIDO	</t>
        </is>
      </c>
      <c r="D124" t="n">
        <v>2.195</v>
      </c>
      <c r="E124" t="n">
        <v>45.56</v>
      </c>
      <c r="F124" t="n">
        <v>42.68</v>
      </c>
      <c r="G124" t="n">
        <v>196.96</v>
      </c>
      <c r="H124" t="n">
        <v>2.52</v>
      </c>
      <c r="I124" t="n">
        <v>13</v>
      </c>
      <c r="J124" t="n">
        <v>225.43</v>
      </c>
      <c r="K124" t="n">
        <v>52.44</v>
      </c>
      <c r="L124" t="n">
        <v>32</v>
      </c>
      <c r="M124" t="n">
        <v>11</v>
      </c>
      <c r="N124" t="n">
        <v>50.99</v>
      </c>
      <c r="O124" t="n">
        <v>28037.42</v>
      </c>
      <c r="P124" t="n">
        <v>509.05</v>
      </c>
      <c r="Q124" t="n">
        <v>796.33</v>
      </c>
      <c r="R124" t="n">
        <v>126.88</v>
      </c>
      <c r="S124" t="n">
        <v>102.58</v>
      </c>
      <c r="T124" t="n">
        <v>8095.57</v>
      </c>
      <c r="U124" t="n">
        <v>0.8100000000000001</v>
      </c>
      <c r="V124" t="n">
        <v>0.88</v>
      </c>
      <c r="W124" t="n">
        <v>12.29</v>
      </c>
      <c r="X124" t="n">
        <v>0.46</v>
      </c>
      <c r="Y124" t="n">
        <v>1</v>
      </c>
      <c r="Z124" t="n">
        <v>10</v>
      </c>
    </row>
    <row r="125">
      <c r="A125" t="n">
        <v>32</v>
      </c>
      <c r="B125" t="n">
        <v>90</v>
      </c>
      <c r="C125" t="inlineStr">
        <is>
          <t xml:space="preserve">CONCLUIDO	</t>
        </is>
      </c>
      <c r="D125" t="n">
        <v>2.1997</v>
      </c>
      <c r="E125" t="n">
        <v>45.46</v>
      </c>
      <c r="F125" t="n">
        <v>42.61</v>
      </c>
      <c r="G125" t="n">
        <v>213.07</v>
      </c>
      <c r="H125" t="n">
        <v>2.58</v>
      </c>
      <c r="I125" t="n">
        <v>12</v>
      </c>
      <c r="J125" t="n">
        <v>227.11</v>
      </c>
      <c r="K125" t="n">
        <v>52.44</v>
      </c>
      <c r="L125" t="n">
        <v>33</v>
      </c>
      <c r="M125" t="n">
        <v>10</v>
      </c>
      <c r="N125" t="n">
        <v>51.67</v>
      </c>
      <c r="O125" t="n">
        <v>28244.51</v>
      </c>
      <c r="P125" t="n">
        <v>502.42</v>
      </c>
      <c r="Q125" t="n">
        <v>796.35</v>
      </c>
      <c r="R125" t="n">
        <v>124.75</v>
      </c>
      <c r="S125" t="n">
        <v>102.58</v>
      </c>
      <c r="T125" t="n">
        <v>7036.07</v>
      </c>
      <c r="U125" t="n">
        <v>0.82</v>
      </c>
      <c r="V125" t="n">
        <v>0.88</v>
      </c>
      <c r="W125" t="n">
        <v>12.29</v>
      </c>
      <c r="X125" t="n">
        <v>0.4</v>
      </c>
      <c r="Y125" t="n">
        <v>1</v>
      </c>
      <c r="Z125" t="n">
        <v>10</v>
      </c>
    </row>
    <row r="126">
      <c r="A126" t="n">
        <v>33</v>
      </c>
      <c r="B126" t="n">
        <v>90</v>
      </c>
      <c r="C126" t="inlineStr">
        <is>
          <t xml:space="preserve">CONCLUIDO	</t>
        </is>
      </c>
      <c r="D126" t="n">
        <v>2.1988</v>
      </c>
      <c r="E126" t="n">
        <v>45.48</v>
      </c>
      <c r="F126" t="n">
        <v>42.63</v>
      </c>
      <c r="G126" t="n">
        <v>213.16</v>
      </c>
      <c r="H126" t="n">
        <v>2.64</v>
      </c>
      <c r="I126" t="n">
        <v>12</v>
      </c>
      <c r="J126" t="n">
        <v>228.8</v>
      </c>
      <c r="K126" t="n">
        <v>52.44</v>
      </c>
      <c r="L126" t="n">
        <v>34</v>
      </c>
      <c r="M126" t="n">
        <v>10</v>
      </c>
      <c r="N126" t="n">
        <v>52.36</v>
      </c>
      <c r="O126" t="n">
        <v>28452.56</v>
      </c>
      <c r="P126" t="n">
        <v>504.47</v>
      </c>
      <c r="Q126" t="n">
        <v>796.39</v>
      </c>
      <c r="R126" t="n">
        <v>125.4</v>
      </c>
      <c r="S126" t="n">
        <v>102.58</v>
      </c>
      <c r="T126" t="n">
        <v>7361.97</v>
      </c>
      <c r="U126" t="n">
        <v>0.82</v>
      </c>
      <c r="V126" t="n">
        <v>0.88</v>
      </c>
      <c r="W126" t="n">
        <v>12.29</v>
      </c>
      <c r="X126" t="n">
        <v>0.42</v>
      </c>
      <c r="Y126" t="n">
        <v>1</v>
      </c>
      <c r="Z126" t="n">
        <v>10</v>
      </c>
    </row>
    <row r="127">
      <c r="A127" t="n">
        <v>34</v>
      </c>
      <c r="B127" t="n">
        <v>90</v>
      </c>
      <c r="C127" t="inlineStr">
        <is>
          <t xml:space="preserve">CONCLUIDO	</t>
        </is>
      </c>
      <c r="D127" t="n">
        <v>2.1993</v>
      </c>
      <c r="E127" t="n">
        <v>45.47</v>
      </c>
      <c r="F127" t="n">
        <v>42.62</v>
      </c>
      <c r="G127" t="n">
        <v>213.11</v>
      </c>
      <c r="H127" t="n">
        <v>2.7</v>
      </c>
      <c r="I127" t="n">
        <v>12</v>
      </c>
      <c r="J127" t="n">
        <v>230.49</v>
      </c>
      <c r="K127" t="n">
        <v>52.44</v>
      </c>
      <c r="L127" t="n">
        <v>35</v>
      </c>
      <c r="M127" t="n">
        <v>10</v>
      </c>
      <c r="N127" t="n">
        <v>53.05</v>
      </c>
      <c r="O127" t="n">
        <v>28661.58</v>
      </c>
      <c r="P127" t="n">
        <v>500.91</v>
      </c>
      <c r="Q127" t="n">
        <v>796.3200000000001</v>
      </c>
      <c r="R127" t="n">
        <v>125.03</v>
      </c>
      <c r="S127" t="n">
        <v>102.58</v>
      </c>
      <c r="T127" t="n">
        <v>7175.77</v>
      </c>
      <c r="U127" t="n">
        <v>0.82</v>
      </c>
      <c r="V127" t="n">
        <v>0.88</v>
      </c>
      <c r="W127" t="n">
        <v>12.29</v>
      </c>
      <c r="X127" t="n">
        <v>0.41</v>
      </c>
      <c r="Y127" t="n">
        <v>1</v>
      </c>
      <c r="Z127" t="n">
        <v>10</v>
      </c>
    </row>
    <row r="128">
      <c r="A128" t="n">
        <v>35</v>
      </c>
      <c r="B128" t="n">
        <v>90</v>
      </c>
      <c r="C128" t="inlineStr">
        <is>
          <t xml:space="preserve">CONCLUIDO	</t>
        </is>
      </c>
      <c r="D128" t="n">
        <v>2.2028</v>
      </c>
      <c r="E128" t="n">
        <v>45.4</v>
      </c>
      <c r="F128" t="n">
        <v>42.59</v>
      </c>
      <c r="G128" t="n">
        <v>232.28</v>
      </c>
      <c r="H128" t="n">
        <v>2.76</v>
      </c>
      <c r="I128" t="n">
        <v>11</v>
      </c>
      <c r="J128" t="n">
        <v>232.2</v>
      </c>
      <c r="K128" t="n">
        <v>52.44</v>
      </c>
      <c r="L128" t="n">
        <v>36</v>
      </c>
      <c r="M128" t="n">
        <v>9</v>
      </c>
      <c r="N128" t="n">
        <v>53.75</v>
      </c>
      <c r="O128" t="n">
        <v>28871.58</v>
      </c>
      <c r="P128" t="n">
        <v>496.63</v>
      </c>
      <c r="Q128" t="n">
        <v>796.33</v>
      </c>
      <c r="R128" t="n">
        <v>123.89</v>
      </c>
      <c r="S128" t="n">
        <v>102.58</v>
      </c>
      <c r="T128" t="n">
        <v>6609.8</v>
      </c>
      <c r="U128" t="n">
        <v>0.83</v>
      </c>
      <c r="V128" t="n">
        <v>0.88</v>
      </c>
      <c r="W128" t="n">
        <v>12.29</v>
      </c>
      <c r="X128" t="n">
        <v>0.37</v>
      </c>
      <c r="Y128" t="n">
        <v>1</v>
      </c>
      <c r="Z128" t="n">
        <v>10</v>
      </c>
    </row>
    <row r="129">
      <c r="A129" t="n">
        <v>36</v>
      </c>
      <c r="B129" t="n">
        <v>90</v>
      </c>
      <c r="C129" t="inlineStr">
        <is>
          <t xml:space="preserve">CONCLUIDO	</t>
        </is>
      </c>
      <c r="D129" t="n">
        <v>2.203</v>
      </c>
      <c r="E129" t="n">
        <v>45.39</v>
      </c>
      <c r="F129" t="n">
        <v>42.58</v>
      </c>
      <c r="G129" t="n">
        <v>232.26</v>
      </c>
      <c r="H129" t="n">
        <v>2.81</v>
      </c>
      <c r="I129" t="n">
        <v>11</v>
      </c>
      <c r="J129" t="n">
        <v>233.91</v>
      </c>
      <c r="K129" t="n">
        <v>52.44</v>
      </c>
      <c r="L129" t="n">
        <v>37</v>
      </c>
      <c r="M129" t="n">
        <v>9</v>
      </c>
      <c r="N129" t="n">
        <v>54.46</v>
      </c>
      <c r="O129" t="n">
        <v>29082.59</v>
      </c>
      <c r="P129" t="n">
        <v>496.46</v>
      </c>
      <c r="Q129" t="n">
        <v>796.38</v>
      </c>
      <c r="R129" t="n">
        <v>123.66</v>
      </c>
      <c r="S129" t="n">
        <v>102.58</v>
      </c>
      <c r="T129" t="n">
        <v>6497.25</v>
      </c>
      <c r="U129" t="n">
        <v>0.83</v>
      </c>
      <c r="V129" t="n">
        <v>0.88</v>
      </c>
      <c r="W129" t="n">
        <v>12.29</v>
      </c>
      <c r="X129" t="n">
        <v>0.37</v>
      </c>
      <c r="Y129" t="n">
        <v>1</v>
      </c>
      <c r="Z129" t="n">
        <v>10</v>
      </c>
    </row>
    <row r="130">
      <c r="A130" t="n">
        <v>37</v>
      </c>
      <c r="B130" t="n">
        <v>90</v>
      </c>
      <c r="C130" t="inlineStr">
        <is>
          <t xml:space="preserve">CONCLUIDO	</t>
        </is>
      </c>
      <c r="D130" t="n">
        <v>2.2031</v>
      </c>
      <c r="E130" t="n">
        <v>45.39</v>
      </c>
      <c r="F130" t="n">
        <v>42.58</v>
      </c>
      <c r="G130" t="n">
        <v>232.25</v>
      </c>
      <c r="H130" t="n">
        <v>2.87</v>
      </c>
      <c r="I130" t="n">
        <v>11</v>
      </c>
      <c r="J130" t="n">
        <v>235.63</v>
      </c>
      <c r="K130" t="n">
        <v>52.44</v>
      </c>
      <c r="L130" t="n">
        <v>38</v>
      </c>
      <c r="M130" t="n">
        <v>7</v>
      </c>
      <c r="N130" t="n">
        <v>55.18</v>
      </c>
      <c r="O130" t="n">
        <v>29294.6</v>
      </c>
      <c r="P130" t="n">
        <v>495.81</v>
      </c>
      <c r="Q130" t="n">
        <v>796.4</v>
      </c>
      <c r="R130" t="n">
        <v>123.5</v>
      </c>
      <c r="S130" t="n">
        <v>102.58</v>
      </c>
      <c r="T130" t="n">
        <v>6418.92</v>
      </c>
      <c r="U130" t="n">
        <v>0.83</v>
      </c>
      <c r="V130" t="n">
        <v>0.88</v>
      </c>
      <c r="W130" t="n">
        <v>12.29</v>
      </c>
      <c r="X130" t="n">
        <v>0.37</v>
      </c>
      <c r="Y130" t="n">
        <v>1</v>
      </c>
      <c r="Z130" t="n">
        <v>10</v>
      </c>
    </row>
    <row r="131">
      <c r="A131" t="n">
        <v>38</v>
      </c>
      <c r="B131" t="n">
        <v>90</v>
      </c>
      <c r="C131" t="inlineStr">
        <is>
          <t xml:space="preserve">CONCLUIDO	</t>
        </is>
      </c>
      <c r="D131" t="n">
        <v>2.2026</v>
      </c>
      <c r="E131" t="n">
        <v>45.4</v>
      </c>
      <c r="F131" t="n">
        <v>42.59</v>
      </c>
      <c r="G131" t="n">
        <v>232.3</v>
      </c>
      <c r="H131" t="n">
        <v>2.92</v>
      </c>
      <c r="I131" t="n">
        <v>11</v>
      </c>
      <c r="J131" t="n">
        <v>237.35</v>
      </c>
      <c r="K131" t="n">
        <v>52.44</v>
      </c>
      <c r="L131" t="n">
        <v>39</v>
      </c>
      <c r="M131" t="n">
        <v>7</v>
      </c>
      <c r="N131" t="n">
        <v>55.91</v>
      </c>
      <c r="O131" t="n">
        <v>29507.65</v>
      </c>
      <c r="P131" t="n">
        <v>494.47</v>
      </c>
      <c r="Q131" t="n">
        <v>796.4400000000001</v>
      </c>
      <c r="R131" t="n">
        <v>123.85</v>
      </c>
      <c r="S131" t="n">
        <v>102.58</v>
      </c>
      <c r="T131" t="n">
        <v>6593.56</v>
      </c>
      <c r="U131" t="n">
        <v>0.83</v>
      </c>
      <c r="V131" t="n">
        <v>0.88</v>
      </c>
      <c r="W131" t="n">
        <v>12.29</v>
      </c>
      <c r="X131" t="n">
        <v>0.38</v>
      </c>
      <c r="Y131" t="n">
        <v>1</v>
      </c>
      <c r="Z131" t="n">
        <v>10</v>
      </c>
    </row>
    <row r="132">
      <c r="A132" t="n">
        <v>39</v>
      </c>
      <c r="B132" t="n">
        <v>90</v>
      </c>
      <c r="C132" t="inlineStr">
        <is>
          <t xml:space="preserve">CONCLUIDO	</t>
        </is>
      </c>
      <c r="D132" t="n">
        <v>2.2068</v>
      </c>
      <c r="E132" t="n">
        <v>45.31</v>
      </c>
      <c r="F132" t="n">
        <v>42.54</v>
      </c>
      <c r="G132" t="n">
        <v>255.23</v>
      </c>
      <c r="H132" t="n">
        <v>2.98</v>
      </c>
      <c r="I132" t="n">
        <v>10</v>
      </c>
      <c r="J132" t="n">
        <v>239.09</v>
      </c>
      <c r="K132" t="n">
        <v>52.44</v>
      </c>
      <c r="L132" t="n">
        <v>40</v>
      </c>
      <c r="M132" t="n">
        <v>3</v>
      </c>
      <c r="N132" t="n">
        <v>56.65</v>
      </c>
      <c r="O132" t="n">
        <v>29721.73</v>
      </c>
      <c r="P132" t="n">
        <v>493.63</v>
      </c>
      <c r="Q132" t="n">
        <v>796.36</v>
      </c>
      <c r="R132" t="n">
        <v>122.11</v>
      </c>
      <c r="S132" t="n">
        <v>102.58</v>
      </c>
      <c r="T132" t="n">
        <v>5729.11</v>
      </c>
      <c r="U132" t="n">
        <v>0.84</v>
      </c>
      <c r="V132" t="n">
        <v>0.88</v>
      </c>
      <c r="W132" t="n">
        <v>12.29</v>
      </c>
      <c r="X132" t="n">
        <v>0.33</v>
      </c>
      <c r="Y132" t="n">
        <v>1</v>
      </c>
      <c r="Z132" t="n">
        <v>10</v>
      </c>
    </row>
    <row r="133">
      <c r="A133" t="n">
        <v>0</v>
      </c>
      <c r="B133" t="n">
        <v>10</v>
      </c>
      <c r="C133" t="inlineStr">
        <is>
          <t xml:space="preserve">CONCLUIDO	</t>
        </is>
      </c>
      <c r="D133" t="n">
        <v>2.0517</v>
      </c>
      <c r="E133" t="n">
        <v>48.74</v>
      </c>
      <c r="F133" t="n">
        <v>45.97</v>
      </c>
      <c r="G133" t="n">
        <v>27.31</v>
      </c>
      <c r="H133" t="n">
        <v>0.64</v>
      </c>
      <c r="I133" t="n">
        <v>101</v>
      </c>
      <c r="J133" t="n">
        <v>26.11</v>
      </c>
      <c r="K133" t="n">
        <v>12.1</v>
      </c>
      <c r="L133" t="n">
        <v>1</v>
      </c>
      <c r="M133" t="n">
        <v>94</v>
      </c>
      <c r="N133" t="n">
        <v>3.01</v>
      </c>
      <c r="O133" t="n">
        <v>3454.41</v>
      </c>
      <c r="P133" t="n">
        <v>138.16</v>
      </c>
      <c r="Q133" t="n">
        <v>796.62</v>
      </c>
      <c r="R133" t="n">
        <v>236.32</v>
      </c>
      <c r="S133" t="n">
        <v>102.58</v>
      </c>
      <c r="T133" t="n">
        <v>62377.32</v>
      </c>
      <c r="U133" t="n">
        <v>0.43</v>
      </c>
      <c r="V133" t="n">
        <v>0.82</v>
      </c>
      <c r="W133" t="n">
        <v>12.44</v>
      </c>
      <c r="X133" t="n">
        <v>3.75</v>
      </c>
      <c r="Y133" t="n">
        <v>1</v>
      </c>
      <c r="Z133" t="n">
        <v>10</v>
      </c>
    </row>
    <row r="134">
      <c r="A134" t="n">
        <v>1</v>
      </c>
      <c r="B134" t="n">
        <v>10</v>
      </c>
      <c r="C134" t="inlineStr">
        <is>
          <t xml:space="preserve">CONCLUIDO	</t>
        </is>
      </c>
      <c r="D134" t="n">
        <v>2.0896</v>
      </c>
      <c r="E134" t="n">
        <v>47.86</v>
      </c>
      <c r="F134" t="n">
        <v>45.31</v>
      </c>
      <c r="G134" t="n">
        <v>33.56</v>
      </c>
      <c r="H134" t="n">
        <v>1.23</v>
      </c>
      <c r="I134" t="n">
        <v>81</v>
      </c>
      <c r="J134" t="n">
        <v>27.2</v>
      </c>
      <c r="K134" t="n">
        <v>12.1</v>
      </c>
      <c r="L134" t="n">
        <v>2</v>
      </c>
      <c r="M134" t="n">
        <v>0</v>
      </c>
      <c r="N134" t="n">
        <v>3.1</v>
      </c>
      <c r="O134" t="n">
        <v>3588.35</v>
      </c>
      <c r="P134" t="n">
        <v>135.15</v>
      </c>
      <c r="Q134" t="n">
        <v>796.98</v>
      </c>
      <c r="R134" t="n">
        <v>210.89</v>
      </c>
      <c r="S134" t="n">
        <v>102.58</v>
      </c>
      <c r="T134" t="n">
        <v>49762.03</v>
      </c>
      <c r="U134" t="n">
        <v>0.49</v>
      </c>
      <c r="V134" t="n">
        <v>0.83</v>
      </c>
      <c r="W134" t="n">
        <v>12.51</v>
      </c>
      <c r="X134" t="n">
        <v>3.09</v>
      </c>
      <c r="Y134" t="n">
        <v>1</v>
      </c>
      <c r="Z134" t="n">
        <v>10</v>
      </c>
    </row>
    <row r="135">
      <c r="A135" t="n">
        <v>0</v>
      </c>
      <c r="B135" t="n">
        <v>45</v>
      </c>
      <c r="C135" t="inlineStr">
        <is>
          <t xml:space="preserve">CONCLUIDO	</t>
        </is>
      </c>
      <c r="D135" t="n">
        <v>1.5107</v>
      </c>
      <c r="E135" t="n">
        <v>66.19</v>
      </c>
      <c r="F135" t="n">
        <v>56.58</v>
      </c>
      <c r="G135" t="n">
        <v>9.15</v>
      </c>
      <c r="H135" t="n">
        <v>0.18</v>
      </c>
      <c r="I135" t="n">
        <v>371</v>
      </c>
      <c r="J135" t="n">
        <v>98.70999999999999</v>
      </c>
      <c r="K135" t="n">
        <v>39.72</v>
      </c>
      <c r="L135" t="n">
        <v>1</v>
      </c>
      <c r="M135" t="n">
        <v>369</v>
      </c>
      <c r="N135" t="n">
        <v>12.99</v>
      </c>
      <c r="O135" t="n">
        <v>12407.75</v>
      </c>
      <c r="P135" t="n">
        <v>510.72</v>
      </c>
      <c r="Q135" t="n">
        <v>797.5599999999999</v>
      </c>
      <c r="R135" t="n">
        <v>589.88</v>
      </c>
      <c r="S135" t="n">
        <v>102.58</v>
      </c>
      <c r="T135" t="n">
        <v>237808.82</v>
      </c>
      <c r="U135" t="n">
        <v>0.17</v>
      </c>
      <c r="V135" t="n">
        <v>0.67</v>
      </c>
      <c r="W135" t="n">
        <v>12.9</v>
      </c>
      <c r="X135" t="n">
        <v>14.34</v>
      </c>
      <c r="Y135" t="n">
        <v>1</v>
      </c>
      <c r="Z135" t="n">
        <v>10</v>
      </c>
    </row>
    <row r="136">
      <c r="A136" t="n">
        <v>1</v>
      </c>
      <c r="B136" t="n">
        <v>45</v>
      </c>
      <c r="C136" t="inlineStr">
        <is>
          <t xml:space="preserve">CONCLUIDO	</t>
        </is>
      </c>
      <c r="D136" t="n">
        <v>1.8769</v>
      </c>
      <c r="E136" t="n">
        <v>53.28</v>
      </c>
      <c r="F136" t="n">
        <v>48.08</v>
      </c>
      <c r="G136" t="n">
        <v>18.49</v>
      </c>
      <c r="H136" t="n">
        <v>0.35</v>
      </c>
      <c r="I136" t="n">
        <v>156</v>
      </c>
      <c r="J136" t="n">
        <v>99.95</v>
      </c>
      <c r="K136" t="n">
        <v>39.72</v>
      </c>
      <c r="L136" t="n">
        <v>2</v>
      </c>
      <c r="M136" t="n">
        <v>154</v>
      </c>
      <c r="N136" t="n">
        <v>13.24</v>
      </c>
      <c r="O136" t="n">
        <v>12561.45</v>
      </c>
      <c r="P136" t="n">
        <v>429.51</v>
      </c>
      <c r="Q136" t="n">
        <v>796.95</v>
      </c>
      <c r="R136" t="n">
        <v>307.19</v>
      </c>
      <c r="S136" t="n">
        <v>102.58</v>
      </c>
      <c r="T136" t="n">
        <v>97535.60000000001</v>
      </c>
      <c r="U136" t="n">
        <v>0.33</v>
      </c>
      <c r="V136" t="n">
        <v>0.78</v>
      </c>
      <c r="W136" t="n">
        <v>12.52</v>
      </c>
      <c r="X136" t="n">
        <v>5.86</v>
      </c>
      <c r="Y136" t="n">
        <v>1</v>
      </c>
      <c r="Z136" t="n">
        <v>10</v>
      </c>
    </row>
    <row r="137">
      <c r="A137" t="n">
        <v>2</v>
      </c>
      <c r="B137" t="n">
        <v>45</v>
      </c>
      <c r="C137" t="inlineStr">
        <is>
          <t xml:space="preserve">CONCLUIDO	</t>
        </is>
      </c>
      <c r="D137" t="n">
        <v>2.0055</v>
      </c>
      <c r="E137" t="n">
        <v>49.86</v>
      </c>
      <c r="F137" t="n">
        <v>45.86</v>
      </c>
      <c r="G137" t="n">
        <v>28.08</v>
      </c>
      <c r="H137" t="n">
        <v>0.52</v>
      </c>
      <c r="I137" t="n">
        <v>98</v>
      </c>
      <c r="J137" t="n">
        <v>101.2</v>
      </c>
      <c r="K137" t="n">
        <v>39.72</v>
      </c>
      <c r="L137" t="n">
        <v>3</v>
      </c>
      <c r="M137" t="n">
        <v>96</v>
      </c>
      <c r="N137" t="n">
        <v>13.49</v>
      </c>
      <c r="O137" t="n">
        <v>12715.54</v>
      </c>
      <c r="P137" t="n">
        <v>404.37</v>
      </c>
      <c r="Q137" t="n">
        <v>796.64</v>
      </c>
      <c r="R137" t="n">
        <v>233.25</v>
      </c>
      <c r="S137" t="n">
        <v>102.58</v>
      </c>
      <c r="T137" t="n">
        <v>60858.11</v>
      </c>
      <c r="U137" t="n">
        <v>0.44</v>
      </c>
      <c r="V137" t="n">
        <v>0.82</v>
      </c>
      <c r="W137" t="n">
        <v>12.42</v>
      </c>
      <c r="X137" t="n">
        <v>3.64</v>
      </c>
      <c r="Y137" t="n">
        <v>1</v>
      </c>
      <c r="Z137" t="n">
        <v>10</v>
      </c>
    </row>
    <row r="138">
      <c r="A138" t="n">
        <v>3</v>
      </c>
      <c r="B138" t="n">
        <v>45</v>
      </c>
      <c r="C138" t="inlineStr">
        <is>
          <t xml:space="preserve">CONCLUIDO	</t>
        </is>
      </c>
      <c r="D138" t="n">
        <v>2.0698</v>
      </c>
      <c r="E138" t="n">
        <v>48.31</v>
      </c>
      <c r="F138" t="n">
        <v>44.87</v>
      </c>
      <c r="G138" t="n">
        <v>37.92</v>
      </c>
      <c r="H138" t="n">
        <v>0.6899999999999999</v>
      </c>
      <c r="I138" t="n">
        <v>71</v>
      </c>
      <c r="J138" t="n">
        <v>102.45</v>
      </c>
      <c r="K138" t="n">
        <v>39.72</v>
      </c>
      <c r="L138" t="n">
        <v>4</v>
      </c>
      <c r="M138" t="n">
        <v>69</v>
      </c>
      <c r="N138" t="n">
        <v>13.74</v>
      </c>
      <c r="O138" t="n">
        <v>12870.03</v>
      </c>
      <c r="P138" t="n">
        <v>390.24</v>
      </c>
      <c r="Q138" t="n">
        <v>796.53</v>
      </c>
      <c r="R138" t="n">
        <v>199.48</v>
      </c>
      <c r="S138" t="n">
        <v>102.58</v>
      </c>
      <c r="T138" t="n">
        <v>44104.98</v>
      </c>
      <c r="U138" t="n">
        <v>0.51</v>
      </c>
      <c r="V138" t="n">
        <v>0.84</v>
      </c>
      <c r="W138" t="n">
        <v>12.4</v>
      </c>
      <c r="X138" t="n">
        <v>2.65</v>
      </c>
      <c r="Y138" t="n">
        <v>1</v>
      </c>
      <c r="Z138" t="n">
        <v>10</v>
      </c>
    </row>
    <row r="139">
      <c r="A139" t="n">
        <v>4</v>
      </c>
      <c r="B139" t="n">
        <v>45</v>
      </c>
      <c r="C139" t="inlineStr">
        <is>
          <t xml:space="preserve">CONCLUIDO	</t>
        </is>
      </c>
      <c r="D139" t="n">
        <v>2.1082</v>
      </c>
      <c r="E139" t="n">
        <v>47.43</v>
      </c>
      <c r="F139" t="n">
        <v>44.29</v>
      </c>
      <c r="G139" t="n">
        <v>47.46</v>
      </c>
      <c r="H139" t="n">
        <v>0.85</v>
      </c>
      <c r="I139" t="n">
        <v>56</v>
      </c>
      <c r="J139" t="n">
        <v>103.71</v>
      </c>
      <c r="K139" t="n">
        <v>39.72</v>
      </c>
      <c r="L139" t="n">
        <v>5</v>
      </c>
      <c r="M139" t="n">
        <v>54</v>
      </c>
      <c r="N139" t="n">
        <v>14</v>
      </c>
      <c r="O139" t="n">
        <v>13024.91</v>
      </c>
      <c r="P139" t="n">
        <v>380.24</v>
      </c>
      <c r="Q139" t="n">
        <v>796.4</v>
      </c>
      <c r="R139" t="n">
        <v>180.66</v>
      </c>
      <c r="S139" t="n">
        <v>102.58</v>
      </c>
      <c r="T139" t="n">
        <v>34774</v>
      </c>
      <c r="U139" t="n">
        <v>0.57</v>
      </c>
      <c r="V139" t="n">
        <v>0.85</v>
      </c>
      <c r="W139" t="n">
        <v>12.37</v>
      </c>
      <c r="X139" t="n">
        <v>2.08</v>
      </c>
      <c r="Y139" t="n">
        <v>1</v>
      </c>
      <c r="Z139" t="n">
        <v>10</v>
      </c>
    </row>
    <row r="140">
      <c r="A140" t="n">
        <v>5</v>
      </c>
      <c r="B140" t="n">
        <v>45</v>
      </c>
      <c r="C140" t="inlineStr">
        <is>
          <t xml:space="preserve">CONCLUIDO	</t>
        </is>
      </c>
      <c r="D140" t="n">
        <v>2.1352</v>
      </c>
      <c r="E140" t="n">
        <v>46.83</v>
      </c>
      <c r="F140" t="n">
        <v>43.9</v>
      </c>
      <c r="G140" t="n">
        <v>57.26</v>
      </c>
      <c r="H140" t="n">
        <v>1.01</v>
      </c>
      <c r="I140" t="n">
        <v>46</v>
      </c>
      <c r="J140" t="n">
        <v>104.97</v>
      </c>
      <c r="K140" t="n">
        <v>39.72</v>
      </c>
      <c r="L140" t="n">
        <v>6</v>
      </c>
      <c r="M140" t="n">
        <v>44</v>
      </c>
      <c r="N140" t="n">
        <v>14.25</v>
      </c>
      <c r="O140" t="n">
        <v>13180.19</v>
      </c>
      <c r="P140" t="n">
        <v>371.54</v>
      </c>
      <c r="Q140" t="n">
        <v>796.46</v>
      </c>
      <c r="R140" t="n">
        <v>167.68</v>
      </c>
      <c r="S140" t="n">
        <v>102.58</v>
      </c>
      <c r="T140" t="n">
        <v>28330.32</v>
      </c>
      <c r="U140" t="n">
        <v>0.61</v>
      </c>
      <c r="V140" t="n">
        <v>0.86</v>
      </c>
      <c r="W140" t="n">
        <v>12.34</v>
      </c>
      <c r="X140" t="n">
        <v>1.69</v>
      </c>
      <c r="Y140" t="n">
        <v>1</v>
      </c>
      <c r="Z140" t="n">
        <v>10</v>
      </c>
    </row>
    <row r="141">
      <c r="A141" t="n">
        <v>6</v>
      </c>
      <c r="B141" t="n">
        <v>45</v>
      </c>
      <c r="C141" t="inlineStr">
        <is>
          <t xml:space="preserve">CONCLUIDO	</t>
        </is>
      </c>
      <c r="D141" t="n">
        <v>2.1537</v>
      </c>
      <c r="E141" t="n">
        <v>46.43</v>
      </c>
      <c r="F141" t="n">
        <v>43.64</v>
      </c>
      <c r="G141" t="n">
        <v>67.14</v>
      </c>
      <c r="H141" t="n">
        <v>1.16</v>
      </c>
      <c r="I141" t="n">
        <v>39</v>
      </c>
      <c r="J141" t="n">
        <v>106.23</v>
      </c>
      <c r="K141" t="n">
        <v>39.72</v>
      </c>
      <c r="L141" t="n">
        <v>7</v>
      </c>
      <c r="M141" t="n">
        <v>37</v>
      </c>
      <c r="N141" t="n">
        <v>14.52</v>
      </c>
      <c r="O141" t="n">
        <v>13335.87</v>
      </c>
      <c r="P141" t="n">
        <v>364.02</v>
      </c>
      <c r="Q141" t="n">
        <v>796.49</v>
      </c>
      <c r="R141" t="n">
        <v>159.03</v>
      </c>
      <c r="S141" t="n">
        <v>102.58</v>
      </c>
      <c r="T141" t="n">
        <v>24043.11</v>
      </c>
      <c r="U141" t="n">
        <v>0.65</v>
      </c>
      <c r="V141" t="n">
        <v>0.86</v>
      </c>
      <c r="W141" t="n">
        <v>12.34</v>
      </c>
      <c r="X141" t="n">
        <v>1.43</v>
      </c>
      <c r="Y141" t="n">
        <v>1</v>
      </c>
      <c r="Z141" t="n">
        <v>10</v>
      </c>
    </row>
    <row r="142">
      <c r="A142" t="n">
        <v>7</v>
      </c>
      <c r="B142" t="n">
        <v>45</v>
      </c>
      <c r="C142" t="inlineStr">
        <is>
          <t xml:space="preserve">CONCLUIDO	</t>
        </is>
      </c>
      <c r="D142" t="n">
        <v>2.1706</v>
      </c>
      <c r="E142" t="n">
        <v>46.07</v>
      </c>
      <c r="F142" t="n">
        <v>43.4</v>
      </c>
      <c r="G142" t="n">
        <v>78.91</v>
      </c>
      <c r="H142" t="n">
        <v>1.31</v>
      </c>
      <c r="I142" t="n">
        <v>33</v>
      </c>
      <c r="J142" t="n">
        <v>107.5</v>
      </c>
      <c r="K142" t="n">
        <v>39.72</v>
      </c>
      <c r="L142" t="n">
        <v>8</v>
      </c>
      <c r="M142" t="n">
        <v>31</v>
      </c>
      <c r="N142" t="n">
        <v>14.78</v>
      </c>
      <c r="O142" t="n">
        <v>13491.96</v>
      </c>
      <c r="P142" t="n">
        <v>355.95</v>
      </c>
      <c r="Q142" t="n">
        <v>796.4299999999999</v>
      </c>
      <c r="R142" t="n">
        <v>151.12</v>
      </c>
      <c r="S142" t="n">
        <v>102.58</v>
      </c>
      <c r="T142" t="n">
        <v>20115.42</v>
      </c>
      <c r="U142" t="n">
        <v>0.68</v>
      </c>
      <c r="V142" t="n">
        <v>0.87</v>
      </c>
      <c r="W142" t="n">
        <v>12.32</v>
      </c>
      <c r="X142" t="n">
        <v>1.19</v>
      </c>
      <c r="Y142" t="n">
        <v>1</v>
      </c>
      <c r="Z142" t="n">
        <v>10</v>
      </c>
    </row>
    <row r="143">
      <c r="A143" t="n">
        <v>8</v>
      </c>
      <c r="B143" t="n">
        <v>45</v>
      </c>
      <c r="C143" t="inlineStr">
        <is>
          <t xml:space="preserve">CONCLUIDO	</t>
        </is>
      </c>
      <c r="D143" t="n">
        <v>2.1805</v>
      </c>
      <c r="E143" t="n">
        <v>45.86</v>
      </c>
      <c r="F143" t="n">
        <v>43.28</v>
      </c>
      <c r="G143" t="n">
        <v>89.54000000000001</v>
      </c>
      <c r="H143" t="n">
        <v>1.46</v>
      </c>
      <c r="I143" t="n">
        <v>29</v>
      </c>
      <c r="J143" t="n">
        <v>108.77</v>
      </c>
      <c r="K143" t="n">
        <v>39.72</v>
      </c>
      <c r="L143" t="n">
        <v>9</v>
      </c>
      <c r="M143" t="n">
        <v>27</v>
      </c>
      <c r="N143" t="n">
        <v>15.05</v>
      </c>
      <c r="O143" t="n">
        <v>13648.58</v>
      </c>
      <c r="P143" t="n">
        <v>349.28</v>
      </c>
      <c r="Q143" t="n">
        <v>796.42</v>
      </c>
      <c r="R143" t="n">
        <v>146.69</v>
      </c>
      <c r="S143" t="n">
        <v>102.58</v>
      </c>
      <c r="T143" t="n">
        <v>17920.64</v>
      </c>
      <c r="U143" t="n">
        <v>0.7</v>
      </c>
      <c r="V143" t="n">
        <v>0.87</v>
      </c>
      <c r="W143" t="n">
        <v>12.32</v>
      </c>
      <c r="X143" t="n">
        <v>1.06</v>
      </c>
      <c r="Y143" t="n">
        <v>1</v>
      </c>
      <c r="Z143" t="n">
        <v>10</v>
      </c>
    </row>
    <row r="144">
      <c r="A144" t="n">
        <v>9</v>
      </c>
      <c r="B144" t="n">
        <v>45</v>
      </c>
      <c r="C144" t="inlineStr">
        <is>
          <t xml:space="preserve">CONCLUIDO	</t>
        </is>
      </c>
      <c r="D144" t="n">
        <v>2.1896</v>
      </c>
      <c r="E144" t="n">
        <v>45.67</v>
      </c>
      <c r="F144" t="n">
        <v>43.15</v>
      </c>
      <c r="G144" t="n">
        <v>99.56999999999999</v>
      </c>
      <c r="H144" t="n">
        <v>1.6</v>
      </c>
      <c r="I144" t="n">
        <v>26</v>
      </c>
      <c r="J144" t="n">
        <v>110.04</v>
      </c>
      <c r="K144" t="n">
        <v>39.72</v>
      </c>
      <c r="L144" t="n">
        <v>10</v>
      </c>
      <c r="M144" t="n">
        <v>24</v>
      </c>
      <c r="N144" t="n">
        <v>15.32</v>
      </c>
      <c r="O144" t="n">
        <v>13805.5</v>
      </c>
      <c r="P144" t="n">
        <v>342.79</v>
      </c>
      <c r="Q144" t="n">
        <v>796.38</v>
      </c>
      <c r="R144" t="n">
        <v>142.59</v>
      </c>
      <c r="S144" t="n">
        <v>102.58</v>
      </c>
      <c r="T144" t="n">
        <v>15888.33</v>
      </c>
      <c r="U144" t="n">
        <v>0.72</v>
      </c>
      <c r="V144" t="n">
        <v>0.87</v>
      </c>
      <c r="W144" t="n">
        <v>12.31</v>
      </c>
      <c r="X144" t="n">
        <v>0.9399999999999999</v>
      </c>
      <c r="Y144" t="n">
        <v>1</v>
      </c>
      <c r="Z144" t="n">
        <v>10</v>
      </c>
    </row>
    <row r="145">
      <c r="A145" t="n">
        <v>10</v>
      </c>
      <c r="B145" t="n">
        <v>45</v>
      </c>
      <c r="C145" t="inlineStr">
        <is>
          <t xml:space="preserve">CONCLUIDO	</t>
        </is>
      </c>
      <c r="D145" t="n">
        <v>2.1986</v>
      </c>
      <c r="E145" t="n">
        <v>45.48</v>
      </c>
      <c r="F145" t="n">
        <v>43.02</v>
      </c>
      <c r="G145" t="n">
        <v>112.23</v>
      </c>
      <c r="H145" t="n">
        <v>1.74</v>
      </c>
      <c r="I145" t="n">
        <v>23</v>
      </c>
      <c r="J145" t="n">
        <v>111.32</v>
      </c>
      <c r="K145" t="n">
        <v>39.72</v>
      </c>
      <c r="L145" t="n">
        <v>11</v>
      </c>
      <c r="M145" t="n">
        <v>21</v>
      </c>
      <c r="N145" t="n">
        <v>15.6</v>
      </c>
      <c r="O145" t="n">
        <v>13962.83</v>
      </c>
      <c r="P145" t="n">
        <v>335.03</v>
      </c>
      <c r="Q145" t="n">
        <v>796.37</v>
      </c>
      <c r="R145" t="n">
        <v>138.45</v>
      </c>
      <c r="S145" t="n">
        <v>102.58</v>
      </c>
      <c r="T145" t="n">
        <v>13833.55</v>
      </c>
      <c r="U145" t="n">
        <v>0.74</v>
      </c>
      <c r="V145" t="n">
        <v>0.87</v>
      </c>
      <c r="W145" t="n">
        <v>12.31</v>
      </c>
      <c r="X145" t="n">
        <v>0.8100000000000001</v>
      </c>
      <c r="Y145" t="n">
        <v>1</v>
      </c>
      <c r="Z145" t="n">
        <v>10</v>
      </c>
    </row>
    <row r="146">
      <c r="A146" t="n">
        <v>11</v>
      </c>
      <c r="B146" t="n">
        <v>45</v>
      </c>
      <c r="C146" t="inlineStr">
        <is>
          <t xml:space="preserve">CONCLUIDO	</t>
        </is>
      </c>
      <c r="D146" t="n">
        <v>2.2035</v>
      </c>
      <c r="E146" t="n">
        <v>45.38</v>
      </c>
      <c r="F146" t="n">
        <v>42.96</v>
      </c>
      <c r="G146" t="n">
        <v>122.75</v>
      </c>
      <c r="H146" t="n">
        <v>1.88</v>
      </c>
      <c r="I146" t="n">
        <v>21</v>
      </c>
      <c r="J146" t="n">
        <v>112.59</v>
      </c>
      <c r="K146" t="n">
        <v>39.72</v>
      </c>
      <c r="L146" t="n">
        <v>12</v>
      </c>
      <c r="M146" t="n">
        <v>17</v>
      </c>
      <c r="N146" t="n">
        <v>15.88</v>
      </c>
      <c r="O146" t="n">
        <v>14120.58</v>
      </c>
      <c r="P146" t="n">
        <v>329.59</v>
      </c>
      <c r="Q146" t="n">
        <v>796.35</v>
      </c>
      <c r="R146" t="n">
        <v>136.42</v>
      </c>
      <c r="S146" t="n">
        <v>102.58</v>
      </c>
      <c r="T146" t="n">
        <v>12826.2</v>
      </c>
      <c r="U146" t="n">
        <v>0.75</v>
      </c>
      <c r="V146" t="n">
        <v>0.88</v>
      </c>
      <c r="W146" t="n">
        <v>12.31</v>
      </c>
      <c r="X146" t="n">
        <v>0.75</v>
      </c>
      <c r="Y146" t="n">
        <v>1</v>
      </c>
      <c r="Z146" t="n">
        <v>10</v>
      </c>
    </row>
    <row r="147">
      <c r="A147" t="n">
        <v>12</v>
      </c>
      <c r="B147" t="n">
        <v>45</v>
      </c>
      <c r="C147" t="inlineStr">
        <is>
          <t xml:space="preserve">CONCLUIDO	</t>
        </is>
      </c>
      <c r="D147" t="n">
        <v>2.2052</v>
      </c>
      <c r="E147" t="n">
        <v>45.35</v>
      </c>
      <c r="F147" t="n">
        <v>42.95</v>
      </c>
      <c r="G147" t="n">
        <v>128.84</v>
      </c>
      <c r="H147" t="n">
        <v>2.01</v>
      </c>
      <c r="I147" t="n">
        <v>20</v>
      </c>
      <c r="J147" t="n">
        <v>113.88</v>
      </c>
      <c r="K147" t="n">
        <v>39.72</v>
      </c>
      <c r="L147" t="n">
        <v>13</v>
      </c>
      <c r="M147" t="n">
        <v>8</v>
      </c>
      <c r="N147" t="n">
        <v>16.16</v>
      </c>
      <c r="O147" t="n">
        <v>14278.75</v>
      </c>
      <c r="P147" t="n">
        <v>324.98</v>
      </c>
      <c r="Q147" t="n">
        <v>796.41</v>
      </c>
      <c r="R147" t="n">
        <v>135.37</v>
      </c>
      <c r="S147" t="n">
        <v>102.58</v>
      </c>
      <c r="T147" t="n">
        <v>12307.32</v>
      </c>
      <c r="U147" t="n">
        <v>0.76</v>
      </c>
      <c r="V147" t="n">
        <v>0.88</v>
      </c>
      <c r="W147" t="n">
        <v>12.32</v>
      </c>
      <c r="X147" t="n">
        <v>0.73</v>
      </c>
      <c r="Y147" t="n">
        <v>1</v>
      </c>
      <c r="Z147" t="n">
        <v>10</v>
      </c>
    </row>
    <row r="148">
      <c r="A148" t="n">
        <v>13</v>
      </c>
      <c r="B148" t="n">
        <v>45</v>
      </c>
      <c r="C148" t="inlineStr">
        <is>
          <t xml:space="preserve">CONCLUIDO	</t>
        </is>
      </c>
      <c r="D148" t="n">
        <v>2.2087</v>
      </c>
      <c r="E148" t="n">
        <v>45.28</v>
      </c>
      <c r="F148" t="n">
        <v>42.9</v>
      </c>
      <c r="G148" t="n">
        <v>135.47</v>
      </c>
      <c r="H148" t="n">
        <v>2.14</v>
      </c>
      <c r="I148" t="n">
        <v>19</v>
      </c>
      <c r="J148" t="n">
        <v>115.16</v>
      </c>
      <c r="K148" t="n">
        <v>39.72</v>
      </c>
      <c r="L148" t="n">
        <v>14</v>
      </c>
      <c r="M148" t="n">
        <v>1</v>
      </c>
      <c r="N148" t="n">
        <v>16.45</v>
      </c>
      <c r="O148" t="n">
        <v>14437.35</v>
      </c>
      <c r="P148" t="n">
        <v>325.63</v>
      </c>
      <c r="Q148" t="n">
        <v>796.48</v>
      </c>
      <c r="R148" t="n">
        <v>133.54</v>
      </c>
      <c r="S148" t="n">
        <v>102.58</v>
      </c>
      <c r="T148" t="n">
        <v>11396.86</v>
      </c>
      <c r="U148" t="n">
        <v>0.77</v>
      </c>
      <c r="V148" t="n">
        <v>0.88</v>
      </c>
      <c r="W148" t="n">
        <v>12.32</v>
      </c>
      <c r="X148" t="n">
        <v>0.68</v>
      </c>
      <c r="Y148" t="n">
        <v>1</v>
      </c>
      <c r="Z148" t="n">
        <v>10</v>
      </c>
    </row>
    <row r="149">
      <c r="A149" t="n">
        <v>14</v>
      </c>
      <c r="B149" t="n">
        <v>45</v>
      </c>
      <c r="C149" t="inlineStr">
        <is>
          <t xml:space="preserve">CONCLUIDO	</t>
        </is>
      </c>
      <c r="D149" t="n">
        <v>2.2087</v>
      </c>
      <c r="E149" t="n">
        <v>45.28</v>
      </c>
      <c r="F149" t="n">
        <v>42.9</v>
      </c>
      <c r="G149" t="n">
        <v>135.47</v>
      </c>
      <c r="H149" t="n">
        <v>2.27</v>
      </c>
      <c r="I149" t="n">
        <v>19</v>
      </c>
      <c r="J149" t="n">
        <v>116.45</v>
      </c>
      <c r="K149" t="n">
        <v>39.72</v>
      </c>
      <c r="L149" t="n">
        <v>15</v>
      </c>
      <c r="M149" t="n">
        <v>0</v>
      </c>
      <c r="N149" t="n">
        <v>16.74</v>
      </c>
      <c r="O149" t="n">
        <v>14596.38</v>
      </c>
      <c r="P149" t="n">
        <v>328.8</v>
      </c>
      <c r="Q149" t="n">
        <v>796.48</v>
      </c>
      <c r="R149" t="n">
        <v>133.47</v>
      </c>
      <c r="S149" t="n">
        <v>102.58</v>
      </c>
      <c r="T149" t="n">
        <v>11364.03</v>
      </c>
      <c r="U149" t="n">
        <v>0.77</v>
      </c>
      <c r="V149" t="n">
        <v>0.88</v>
      </c>
      <c r="W149" t="n">
        <v>12.32</v>
      </c>
      <c r="X149" t="n">
        <v>0.68</v>
      </c>
      <c r="Y149" t="n">
        <v>1</v>
      </c>
      <c r="Z149" t="n">
        <v>10</v>
      </c>
    </row>
    <row r="150">
      <c r="A150" t="n">
        <v>0</v>
      </c>
      <c r="B150" t="n">
        <v>60</v>
      </c>
      <c r="C150" t="inlineStr">
        <is>
          <t xml:space="preserve">CONCLUIDO	</t>
        </is>
      </c>
      <c r="D150" t="n">
        <v>1.3483</v>
      </c>
      <c r="E150" t="n">
        <v>74.17</v>
      </c>
      <c r="F150" t="n">
        <v>60.23</v>
      </c>
      <c r="G150" t="n">
        <v>7.82</v>
      </c>
      <c r="H150" t="n">
        <v>0.14</v>
      </c>
      <c r="I150" t="n">
        <v>462</v>
      </c>
      <c r="J150" t="n">
        <v>124.63</v>
      </c>
      <c r="K150" t="n">
        <v>45</v>
      </c>
      <c r="L150" t="n">
        <v>1</v>
      </c>
      <c r="M150" t="n">
        <v>460</v>
      </c>
      <c r="N150" t="n">
        <v>18.64</v>
      </c>
      <c r="O150" t="n">
        <v>15605.44</v>
      </c>
      <c r="P150" t="n">
        <v>635.76</v>
      </c>
      <c r="Q150" t="n">
        <v>798.05</v>
      </c>
      <c r="R150" t="n">
        <v>713.2</v>
      </c>
      <c r="S150" t="n">
        <v>102.58</v>
      </c>
      <c r="T150" t="n">
        <v>299010.87</v>
      </c>
      <c r="U150" t="n">
        <v>0.14</v>
      </c>
      <c r="V150" t="n">
        <v>0.63</v>
      </c>
      <c r="W150" t="n">
        <v>13.02</v>
      </c>
      <c r="X150" t="n">
        <v>17.98</v>
      </c>
      <c r="Y150" t="n">
        <v>1</v>
      </c>
      <c r="Z150" t="n">
        <v>10</v>
      </c>
    </row>
    <row r="151">
      <c r="A151" t="n">
        <v>1</v>
      </c>
      <c r="B151" t="n">
        <v>60</v>
      </c>
      <c r="C151" t="inlineStr">
        <is>
          <t xml:space="preserve">CONCLUIDO	</t>
        </is>
      </c>
      <c r="D151" t="n">
        <v>1.7768</v>
      </c>
      <c r="E151" t="n">
        <v>56.28</v>
      </c>
      <c r="F151" t="n">
        <v>49.35</v>
      </c>
      <c r="G151" t="n">
        <v>15.75</v>
      </c>
      <c r="H151" t="n">
        <v>0.28</v>
      </c>
      <c r="I151" t="n">
        <v>188</v>
      </c>
      <c r="J151" t="n">
        <v>125.95</v>
      </c>
      <c r="K151" t="n">
        <v>45</v>
      </c>
      <c r="L151" t="n">
        <v>2</v>
      </c>
      <c r="M151" t="n">
        <v>186</v>
      </c>
      <c r="N151" t="n">
        <v>18.95</v>
      </c>
      <c r="O151" t="n">
        <v>15767.7</v>
      </c>
      <c r="P151" t="n">
        <v>517.79</v>
      </c>
      <c r="Q151" t="n">
        <v>796.89</v>
      </c>
      <c r="R151" t="n">
        <v>348.53</v>
      </c>
      <c r="S151" t="n">
        <v>102.58</v>
      </c>
      <c r="T151" t="n">
        <v>118048.5</v>
      </c>
      <c r="U151" t="n">
        <v>0.29</v>
      </c>
      <c r="V151" t="n">
        <v>0.76</v>
      </c>
      <c r="W151" t="n">
        <v>12.59</v>
      </c>
      <c r="X151" t="n">
        <v>7.12</v>
      </c>
      <c r="Y151" t="n">
        <v>1</v>
      </c>
      <c r="Z151" t="n">
        <v>10</v>
      </c>
    </row>
    <row r="152">
      <c r="A152" t="n">
        <v>2</v>
      </c>
      <c r="B152" t="n">
        <v>60</v>
      </c>
      <c r="C152" t="inlineStr">
        <is>
          <t xml:space="preserve">CONCLUIDO	</t>
        </is>
      </c>
      <c r="D152" t="n">
        <v>1.9308</v>
      </c>
      <c r="E152" t="n">
        <v>51.79</v>
      </c>
      <c r="F152" t="n">
        <v>46.65</v>
      </c>
      <c r="G152" t="n">
        <v>23.72</v>
      </c>
      <c r="H152" t="n">
        <v>0.42</v>
      </c>
      <c r="I152" t="n">
        <v>118</v>
      </c>
      <c r="J152" t="n">
        <v>127.27</v>
      </c>
      <c r="K152" t="n">
        <v>45</v>
      </c>
      <c r="L152" t="n">
        <v>3</v>
      </c>
      <c r="M152" t="n">
        <v>116</v>
      </c>
      <c r="N152" t="n">
        <v>19.27</v>
      </c>
      <c r="O152" t="n">
        <v>15930.42</v>
      </c>
      <c r="P152" t="n">
        <v>485.79</v>
      </c>
      <c r="Q152" t="n">
        <v>796.76</v>
      </c>
      <c r="R152" t="n">
        <v>258.83</v>
      </c>
      <c r="S152" t="n">
        <v>102.58</v>
      </c>
      <c r="T152" t="n">
        <v>73544.72</v>
      </c>
      <c r="U152" t="n">
        <v>0.4</v>
      </c>
      <c r="V152" t="n">
        <v>0.8100000000000001</v>
      </c>
      <c r="W152" t="n">
        <v>12.47</v>
      </c>
      <c r="X152" t="n">
        <v>4.42</v>
      </c>
      <c r="Y152" t="n">
        <v>1</v>
      </c>
      <c r="Z152" t="n">
        <v>10</v>
      </c>
    </row>
    <row r="153">
      <c r="A153" t="n">
        <v>3</v>
      </c>
      <c r="B153" t="n">
        <v>60</v>
      </c>
      <c r="C153" t="inlineStr">
        <is>
          <t xml:space="preserve">CONCLUIDO	</t>
        </is>
      </c>
      <c r="D153" t="n">
        <v>2.0149</v>
      </c>
      <c r="E153" t="n">
        <v>49.63</v>
      </c>
      <c r="F153" t="n">
        <v>45.33</v>
      </c>
      <c r="G153" t="n">
        <v>31.99</v>
      </c>
      <c r="H153" t="n">
        <v>0.55</v>
      </c>
      <c r="I153" t="n">
        <v>85</v>
      </c>
      <c r="J153" t="n">
        <v>128.59</v>
      </c>
      <c r="K153" t="n">
        <v>45</v>
      </c>
      <c r="L153" t="n">
        <v>4</v>
      </c>
      <c r="M153" t="n">
        <v>83</v>
      </c>
      <c r="N153" t="n">
        <v>19.59</v>
      </c>
      <c r="O153" t="n">
        <v>16093.6</v>
      </c>
      <c r="P153" t="n">
        <v>468.36</v>
      </c>
      <c r="Q153" t="n">
        <v>796.58</v>
      </c>
      <c r="R153" t="n">
        <v>214.89</v>
      </c>
      <c r="S153" t="n">
        <v>102.58</v>
      </c>
      <c r="T153" t="n">
        <v>51739.7</v>
      </c>
      <c r="U153" t="n">
        <v>0.48</v>
      </c>
      <c r="V153" t="n">
        <v>0.83</v>
      </c>
      <c r="W153" t="n">
        <v>12.41</v>
      </c>
      <c r="X153" t="n">
        <v>3.1</v>
      </c>
      <c r="Y153" t="n">
        <v>1</v>
      </c>
      <c r="Z153" t="n">
        <v>10</v>
      </c>
    </row>
    <row r="154">
      <c r="A154" t="n">
        <v>4</v>
      </c>
      <c r="B154" t="n">
        <v>60</v>
      </c>
      <c r="C154" t="inlineStr">
        <is>
          <t xml:space="preserve">CONCLUIDO	</t>
        </is>
      </c>
      <c r="D154" t="n">
        <v>2.06</v>
      </c>
      <c r="E154" t="n">
        <v>48.54</v>
      </c>
      <c r="F154" t="n">
        <v>44.7</v>
      </c>
      <c r="G154" t="n">
        <v>40.03</v>
      </c>
      <c r="H154" t="n">
        <v>0.68</v>
      </c>
      <c r="I154" t="n">
        <v>67</v>
      </c>
      <c r="J154" t="n">
        <v>129.92</v>
      </c>
      <c r="K154" t="n">
        <v>45</v>
      </c>
      <c r="L154" t="n">
        <v>5</v>
      </c>
      <c r="M154" t="n">
        <v>65</v>
      </c>
      <c r="N154" t="n">
        <v>19.92</v>
      </c>
      <c r="O154" t="n">
        <v>16257.24</v>
      </c>
      <c r="P154" t="n">
        <v>457.83</v>
      </c>
      <c r="Q154" t="n">
        <v>796.5599999999999</v>
      </c>
      <c r="R154" t="n">
        <v>193.94</v>
      </c>
      <c r="S154" t="n">
        <v>102.58</v>
      </c>
      <c r="T154" t="n">
        <v>41356.32</v>
      </c>
      <c r="U154" t="n">
        <v>0.53</v>
      </c>
      <c r="V154" t="n">
        <v>0.84</v>
      </c>
      <c r="W154" t="n">
        <v>12.39</v>
      </c>
      <c r="X154" t="n">
        <v>2.48</v>
      </c>
      <c r="Y154" t="n">
        <v>1</v>
      </c>
      <c r="Z154" t="n">
        <v>10</v>
      </c>
    </row>
    <row r="155">
      <c r="A155" t="n">
        <v>5</v>
      </c>
      <c r="B155" t="n">
        <v>60</v>
      </c>
      <c r="C155" t="inlineStr">
        <is>
          <t xml:space="preserve">CONCLUIDO	</t>
        </is>
      </c>
      <c r="D155" t="n">
        <v>2.0936</v>
      </c>
      <c r="E155" t="n">
        <v>47.76</v>
      </c>
      <c r="F155" t="n">
        <v>44.23</v>
      </c>
      <c r="G155" t="n">
        <v>48.25</v>
      </c>
      <c r="H155" t="n">
        <v>0.8100000000000001</v>
      </c>
      <c r="I155" t="n">
        <v>55</v>
      </c>
      <c r="J155" t="n">
        <v>131.25</v>
      </c>
      <c r="K155" t="n">
        <v>45</v>
      </c>
      <c r="L155" t="n">
        <v>6</v>
      </c>
      <c r="M155" t="n">
        <v>53</v>
      </c>
      <c r="N155" t="n">
        <v>20.25</v>
      </c>
      <c r="O155" t="n">
        <v>16421.36</v>
      </c>
      <c r="P155" t="n">
        <v>449.56</v>
      </c>
      <c r="Q155" t="n">
        <v>796.45</v>
      </c>
      <c r="R155" t="n">
        <v>178.54</v>
      </c>
      <c r="S155" t="n">
        <v>102.58</v>
      </c>
      <c r="T155" t="n">
        <v>33716.53</v>
      </c>
      <c r="U155" t="n">
        <v>0.57</v>
      </c>
      <c r="V155" t="n">
        <v>0.85</v>
      </c>
      <c r="W155" t="n">
        <v>12.36</v>
      </c>
      <c r="X155" t="n">
        <v>2.01</v>
      </c>
      <c r="Y155" t="n">
        <v>1</v>
      </c>
      <c r="Z155" t="n">
        <v>10</v>
      </c>
    </row>
    <row r="156">
      <c r="A156" t="n">
        <v>6</v>
      </c>
      <c r="B156" t="n">
        <v>60</v>
      </c>
      <c r="C156" t="inlineStr">
        <is>
          <t xml:space="preserve">CONCLUIDO	</t>
        </is>
      </c>
      <c r="D156" t="n">
        <v>2.1141</v>
      </c>
      <c r="E156" t="n">
        <v>47.3</v>
      </c>
      <c r="F156" t="n">
        <v>43.97</v>
      </c>
      <c r="G156" t="n">
        <v>56.13</v>
      </c>
      <c r="H156" t="n">
        <v>0.93</v>
      </c>
      <c r="I156" t="n">
        <v>47</v>
      </c>
      <c r="J156" t="n">
        <v>132.58</v>
      </c>
      <c r="K156" t="n">
        <v>45</v>
      </c>
      <c r="L156" t="n">
        <v>7</v>
      </c>
      <c r="M156" t="n">
        <v>45</v>
      </c>
      <c r="N156" t="n">
        <v>20.59</v>
      </c>
      <c r="O156" t="n">
        <v>16585.95</v>
      </c>
      <c r="P156" t="n">
        <v>443.06</v>
      </c>
      <c r="Q156" t="n">
        <v>796.5</v>
      </c>
      <c r="R156" t="n">
        <v>169.78</v>
      </c>
      <c r="S156" t="n">
        <v>102.58</v>
      </c>
      <c r="T156" t="n">
        <v>29377.72</v>
      </c>
      <c r="U156" t="n">
        <v>0.6</v>
      </c>
      <c r="V156" t="n">
        <v>0.86</v>
      </c>
      <c r="W156" t="n">
        <v>12.35</v>
      </c>
      <c r="X156" t="n">
        <v>1.75</v>
      </c>
      <c r="Y156" t="n">
        <v>1</v>
      </c>
      <c r="Z156" t="n">
        <v>10</v>
      </c>
    </row>
    <row r="157">
      <c r="A157" t="n">
        <v>7</v>
      </c>
      <c r="B157" t="n">
        <v>60</v>
      </c>
      <c r="C157" t="inlineStr">
        <is>
          <t xml:space="preserve">CONCLUIDO	</t>
        </is>
      </c>
      <c r="D157" t="n">
        <v>2.1364</v>
      </c>
      <c r="E157" t="n">
        <v>46.81</v>
      </c>
      <c r="F157" t="n">
        <v>43.65</v>
      </c>
      <c r="G157" t="n">
        <v>65.48</v>
      </c>
      <c r="H157" t="n">
        <v>1.06</v>
      </c>
      <c r="I157" t="n">
        <v>40</v>
      </c>
      <c r="J157" t="n">
        <v>133.92</v>
      </c>
      <c r="K157" t="n">
        <v>45</v>
      </c>
      <c r="L157" t="n">
        <v>8</v>
      </c>
      <c r="M157" t="n">
        <v>38</v>
      </c>
      <c r="N157" t="n">
        <v>20.93</v>
      </c>
      <c r="O157" t="n">
        <v>16751.02</v>
      </c>
      <c r="P157" t="n">
        <v>435.62</v>
      </c>
      <c r="Q157" t="n">
        <v>796.5</v>
      </c>
      <c r="R157" t="n">
        <v>158.98</v>
      </c>
      <c r="S157" t="n">
        <v>102.58</v>
      </c>
      <c r="T157" t="n">
        <v>24013.18</v>
      </c>
      <c r="U157" t="n">
        <v>0.65</v>
      </c>
      <c r="V157" t="n">
        <v>0.86</v>
      </c>
      <c r="W157" t="n">
        <v>12.34</v>
      </c>
      <c r="X157" t="n">
        <v>1.44</v>
      </c>
      <c r="Y157" t="n">
        <v>1</v>
      </c>
      <c r="Z157" t="n">
        <v>10</v>
      </c>
    </row>
    <row r="158">
      <c r="A158" t="n">
        <v>8</v>
      </c>
      <c r="B158" t="n">
        <v>60</v>
      </c>
      <c r="C158" t="inlineStr">
        <is>
          <t xml:space="preserve">CONCLUIDO	</t>
        </is>
      </c>
      <c r="D158" t="n">
        <v>2.146</v>
      </c>
      <c r="E158" t="n">
        <v>46.6</v>
      </c>
      <c r="F158" t="n">
        <v>43.55</v>
      </c>
      <c r="G158" t="n">
        <v>72.58</v>
      </c>
      <c r="H158" t="n">
        <v>1.18</v>
      </c>
      <c r="I158" t="n">
        <v>36</v>
      </c>
      <c r="J158" t="n">
        <v>135.27</v>
      </c>
      <c r="K158" t="n">
        <v>45</v>
      </c>
      <c r="L158" t="n">
        <v>9</v>
      </c>
      <c r="M158" t="n">
        <v>34</v>
      </c>
      <c r="N158" t="n">
        <v>21.27</v>
      </c>
      <c r="O158" t="n">
        <v>16916.71</v>
      </c>
      <c r="P158" t="n">
        <v>431.46</v>
      </c>
      <c r="Q158" t="n">
        <v>796.4400000000001</v>
      </c>
      <c r="R158" t="n">
        <v>155.65</v>
      </c>
      <c r="S158" t="n">
        <v>102.58</v>
      </c>
      <c r="T158" t="n">
        <v>22367.12</v>
      </c>
      <c r="U158" t="n">
        <v>0.66</v>
      </c>
      <c r="V158" t="n">
        <v>0.86</v>
      </c>
      <c r="W158" t="n">
        <v>12.34</v>
      </c>
      <c r="X158" t="n">
        <v>1.33</v>
      </c>
      <c r="Y158" t="n">
        <v>1</v>
      </c>
      <c r="Z158" t="n">
        <v>10</v>
      </c>
    </row>
    <row r="159">
      <c r="A159" t="n">
        <v>9</v>
      </c>
      <c r="B159" t="n">
        <v>60</v>
      </c>
      <c r="C159" t="inlineStr">
        <is>
          <t xml:space="preserve">CONCLUIDO	</t>
        </is>
      </c>
      <c r="D159" t="n">
        <v>2.1589</v>
      </c>
      <c r="E159" t="n">
        <v>46.32</v>
      </c>
      <c r="F159" t="n">
        <v>43.37</v>
      </c>
      <c r="G159" t="n">
        <v>81.31999999999999</v>
      </c>
      <c r="H159" t="n">
        <v>1.29</v>
      </c>
      <c r="I159" t="n">
        <v>32</v>
      </c>
      <c r="J159" t="n">
        <v>136.61</v>
      </c>
      <c r="K159" t="n">
        <v>45</v>
      </c>
      <c r="L159" t="n">
        <v>10</v>
      </c>
      <c r="M159" t="n">
        <v>30</v>
      </c>
      <c r="N159" t="n">
        <v>21.61</v>
      </c>
      <c r="O159" t="n">
        <v>17082.76</v>
      </c>
      <c r="P159" t="n">
        <v>425.47</v>
      </c>
      <c r="Q159" t="n">
        <v>796.36</v>
      </c>
      <c r="R159" t="n">
        <v>150</v>
      </c>
      <c r="S159" t="n">
        <v>102.58</v>
      </c>
      <c r="T159" t="n">
        <v>19561.37</v>
      </c>
      <c r="U159" t="n">
        <v>0.68</v>
      </c>
      <c r="V159" t="n">
        <v>0.87</v>
      </c>
      <c r="W159" t="n">
        <v>12.32</v>
      </c>
      <c r="X159" t="n">
        <v>1.16</v>
      </c>
      <c r="Y159" t="n">
        <v>1</v>
      </c>
      <c r="Z159" t="n">
        <v>10</v>
      </c>
    </row>
    <row r="160">
      <c r="A160" t="n">
        <v>10</v>
      </c>
      <c r="B160" t="n">
        <v>60</v>
      </c>
      <c r="C160" t="inlineStr">
        <is>
          <t xml:space="preserve">CONCLUIDO	</t>
        </is>
      </c>
      <c r="D160" t="n">
        <v>2.1677</v>
      </c>
      <c r="E160" t="n">
        <v>46.13</v>
      </c>
      <c r="F160" t="n">
        <v>43.26</v>
      </c>
      <c r="G160" t="n">
        <v>89.5</v>
      </c>
      <c r="H160" t="n">
        <v>1.41</v>
      </c>
      <c r="I160" t="n">
        <v>29</v>
      </c>
      <c r="J160" t="n">
        <v>137.96</v>
      </c>
      <c r="K160" t="n">
        <v>45</v>
      </c>
      <c r="L160" t="n">
        <v>11</v>
      </c>
      <c r="M160" t="n">
        <v>27</v>
      </c>
      <c r="N160" t="n">
        <v>21.96</v>
      </c>
      <c r="O160" t="n">
        <v>17249.3</v>
      </c>
      <c r="P160" t="n">
        <v>420</v>
      </c>
      <c r="Q160" t="n">
        <v>796.35</v>
      </c>
      <c r="R160" t="n">
        <v>146.39</v>
      </c>
      <c r="S160" t="n">
        <v>102.58</v>
      </c>
      <c r="T160" t="n">
        <v>17770.28</v>
      </c>
      <c r="U160" t="n">
        <v>0.7</v>
      </c>
      <c r="V160" t="n">
        <v>0.87</v>
      </c>
      <c r="W160" t="n">
        <v>12.32</v>
      </c>
      <c r="X160" t="n">
        <v>1.04</v>
      </c>
      <c r="Y160" t="n">
        <v>1</v>
      </c>
      <c r="Z160" t="n">
        <v>10</v>
      </c>
    </row>
    <row r="161">
      <c r="A161" t="n">
        <v>11</v>
      </c>
      <c r="B161" t="n">
        <v>60</v>
      </c>
      <c r="C161" t="inlineStr">
        <is>
          <t xml:space="preserve">CONCLUIDO	</t>
        </is>
      </c>
      <c r="D161" t="n">
        <v>2.1768</v>
      </c>
      <c r="E161" t="n">
        <v>45.94</v>
      </c>
      <c r="F161" t="n">
        <v>43.14</v>
      </c>
      <c r="G161" t="n">
        <v>99.56</v>
      </c>
      <c r="H161" t="n">
        <v>1.52</v>
      </c>
      <c r="I161" t="n">
        <v>26</v>
      </c>
      <c r="J161" t="n">
        <v>139.32</v>
      </c>
      <c r="K161" t="n">
        <v>45</v>
      </c>
      <c r="L161" t="n">
        <v>12</v>
      </c>
      <c r="M161" t="n">
        <v>24</v>
      </c>
      <c r="N161" t="n">
        <v>22.32</v>
      </c>
      <c r="O161" t="n">
        <v>17416.34</v>
      </c>
      <c r="P161" t="n">
        <v>415.07</v>
      </c>
      <c r="Q161" t="n">
        <v>796.4</v>
      </c>
      <c r="R161" t="n">
        <v>142.37</v>
      </c>
      <c r="S161" t="n">
        <v>102.58</v>
      </c>
      <c r="T161" t="n">
        <v>15777.45</v>
      </c>
      <c r="U161" t="n">
        <v>0.72</v>
      </c>
      <c r="V161" t="n">
        <v>0.87</v>
      </c>
      <c r="W161" t="n">
        <v>12.31</v>
      </c>
      <c r="X161" t="n">
        <v>0.93</v>
      </c>
      <c r="Y161" t="n">
        <v>1</v>
      </c>
      <c r="Z161" t="n">
        <v>10</v>
      </c>
    </row>
    <row r="162">
      <c r="A162" t="n">
        <v>12</v>
      </c>
      <c r="B162" t="n">
        <v>60</v>
      </c>
      <c r="C162" t="inlineStr">
        <is>
          <t xml:space="preserve">CONCLUIDO	</t>
        </is>
      </c>
      <c r="D162" t="n">
        <v>2.182</v>
      </c>
      <c r="E162" t="n">
        <v>45.83</v>
      </c>
      <c r="F162" t="n">
        <v>43.08</v>
      </c>
      <c r="G162" t="n">
        <v>107.71</v>
      </c>
      <c r="H162" t="n">
        <v>1.63</v>
      </c>
      <c r="I162" t="n">
        <v>24</v>
      </c>
      <c r="J162" t="n">
        <v>140.67</v>
      </c>
      <c r="K162" t="n">
        <v>45</v>
      </c>
      <c r="L162" t="n">
        <v>13</v>
      </c>
      <c r="M162" t="n">
        <v>22</v>
      </c>
      <c r="N162" t="n">
        <v>22.68</v>
      </c>
      <c r="O162" t="n">
        <v>17583.88</v>
      </c>
      <c r="P162" t="n">
        <v>410.58</v>
      </c>
      <c r="Q162" t="n">
        <v>796.36</v>
      </c>
      <c r="R162" t="n">
        <v>140.36</v>
      </c>
      <c r="S162" t="n">
        <v>102.58</v>
      </c>
      <c r="T162" t="n">
        <v>14784.62</v>
      </c>
      <c r="U162" t="n">
        <v>0.73</v>
      </c>
      <c r="V162" t="n">
        <v>0.87</v>
      </c>
      <c r="W162" t="n">
        <v>12.31</v>
      </c>
      <c r="X162" t="n">
        <v>0.87</v>
      </c>
      <c r="Y162" t="n">
        <v>1</v>
      </c>
      <c r="Z162" t="n">
        <v>10</v>
      </c>
    </row>
    <row r="163">
      <c r="A163" t="n">
        <v>13</v>
      </c>
      <c r="B163" t="n">
        <v>60</v>
      </c>
      <c r="C163" t="inlineStr">
        <is>
          <t xml:space="preserve">CONCLUIDO	</t>
        </is>
      </c>
      <c r="D163" t="n">
        <v>2.1893</v>
      </c>
      <c r="E163" t="n">
        <v>45.68</v>
      </c>
      <c r="F163" t="n">
        <v>42.98</v>
      </c>
      <c r="G163" t="n">
        <v>117.22</v>
      </c>
      <c r="H163" t="n">
        <v>1.74</v>
      </c>
      <c r="I163" t="n">
        <v>22</v>
      </c>
      <c r="J163" t="n">
        <v>142.04</v>
      </c>
      <c r="K163" t="n">
        <v>45</v>
      </c>
      <c r="L163" t="n">
        <v>14</v>
      </c>
      <c r="M163" t="n">
        <v>20</v>
      </c>
      <c r="N163" t="n">
        <v>23.04</v>
      </c>
      <c r="O163" t="n">
        <v>17751.93</v>
      </c>
      <c r="P163" t="n">
        <v>405.69</v>
      </c>
      <c r="Q163" t="n">
        <v>796.38</v>
      </c>
      <c r="R163" t="n">
        <v>137.25</v>
      </c>
      <c r="S163" t="n">
        <v>102.58</v>
      </c>
      <c r="T163" t="n">
        <v>13236.12</v>
      </c>
      <c r="U163" t="n">
        <v>0.75</v>
      </c>
      <c r="V163" t="n">
        <v>0.88</v>
      </c>
      <c r="W163" t="n">
        <v>12.3</v>
      </c>
      <c r="X163" t="n">
        <v>0.77</v>
      </c>
      <c r="Y163" t="n">
        <v>1</v>
      </c>
      <c r="Z163" t="n">
        <v>10</v>
      </c>
    </row>
    <row r="164">
      <c r="A164" t="n">
        <v>14</v>
      </c>
      <c r="B164" t="n">
        <v>60</v>
      </c>
      <c r="C164" t="inlineStr">
        <is>
          <t xml:space="preserve">CONCLUIDO	</t>
        </is>
      </c>
      <c r="D164" t="n">
        <v>2.1917</v>
      </c>
      <c r="E164" t="n">
        <v>45.63</v>
      </c>
      <c r="F164" t="n">
        <v>42.96</v>
      </c>
      <c r="G164" t="n">
        <v>122.73</v>
      </c>
      <c r="H164" t="n">
        <v>1.85</v>
      </c>
      <c r="I164" t="n">
        <v>21</v>
      </c>
      <c r="J164" t="n">
        <v>143.4</v>
      </c>
      <c r="K164" t="n">
        <v>45</v>
      </c>
      <c r="L164" t="n">
        <v>15</v>
      </c>
      <c r="M164" t="n">
        <v>19</v>
      </c>
      <c r="N164" t="n">
        <v>23.41</v>
      </c>
      <c r="O164" t="n">
        <v>17920.49</v>
      </c>
      <c r="P164" t="n">
        <v>400.32</v>
      </c>
      <c r="Q164" t="n">
        <v>796.37</v>
      </c>
      <c r="R164" t="n">
        <v>136.16</v>
      </c>
      <c r="S164" t="n">
        <v>102.58</v>
      </c>
      <c r="T164" t="n">
        <v>12695.04</v>
      </c>
      <c r="U164" t="n">
        <v>0.75</v>
      </c>
      <c r="V164" t="n">
        <v>0.88</v>
      </c>
      <c r="W164" t="n">
        <v>12.31</v>
      </c>
      <c r="X164" t="n">
        <v>0.74</v>
      </c>
      <c r="Y164" t="n">
        <v>1</v>
      </c>
      <c r="Z164" t="n">
        <v>10</v>
      </c>
    </row>
    <row r="165">
      <c r="A165" t="n">
        <v>15</v>
      </c>
      <c r="B165" t="n">
        <v>60</v>
      </c>
      <c r="C165" t="inlineStr">
        <is>
          <t xml:space="preserve">CONCLUIDO	</t>
        </is>
      </c>
      <c r="D165" t="n">
        <v>2.197</v>
      </c>
      <c r="E165" t="n">
        <v>45.52</v>
      </c>
      <c r="F165" t="n">
        <v>42.9</v>
      </c>
      <c r="G165" t="n">
        <v>135.47</v>
      </c>
      <c r="H165" t="n">
        <v>1.96</v>
      </c>
      <c r="I165" t="n">
        <v>19</v>
      </c>
      <c r="J165" t="n">
        <v>144.77</v>
      </c>
      <c r="K165" t="n">
        <v>45</v>
      </c>
      <c r="L165" t="n">
        <v>16</v>
      </c>
      <c r="M165" t="n">
        <v>17</v>
      </c>
      <c r="N165" t="n">
        <v>23.78</v>
      </c>
      <c r="O165" t="n">
        <v>18089.56</v>
      </c>
      <c r="P165" t="n">
        <v>396.85</v>
      </c>
      <c r="Q165" t="n">
        <v>796.45</v>
      </c>
      <c r="R165" t="n">
        <v>134.19</v>
      </c>
      <c r="S165" t="n">
        <v>102.58</v>
      </c>
      <c r="T165" t="n">
        <v>11722.26</v>
      </c>
      <c r="U165" t="n">
        <v>0.76</v>
      </c>
      <c r="V165" t="n">
        <v>0.88</v>
      </c>
      <c r="W165" t="n">
        <v>12.3</v>
      </c>
      <c r="X165" t="n">
        <v>0.68</v>
      </c>
      <c r="Y165" t="n">
        <v>1</v>
      </c>
      <c r="Z165" t="n">
        <v>10</v>
      </c>
    </row>
    <row r="166">
      <c r="A166" t="n">
        <v>16</v>
      </c>
      <c r="B166" t="n">
        <v>60</v>
      </c>
      <c r="C166" t="inlineStr">
        <is>
          <t xml:space="preserve">CONCLUIDO	</t>
        </is>
      </c>
      <c r="D166" t="n">
        <v>2.2002</v>
      </c>
      <c r="E166" t="n">
        <v>45.45</v>
      </c>
      <c r="F166" t="n">
        <v>42.86</v>
      </c>
      <c r="G166" t="n">
        <v>142.86</v>
      </c>
      <c r="H166" t="n">
        <v>2.06</v>
      </c>
      <c r="I166" t="n">
        <v>18</v>
      </c>
      <c r="J166" t="n">
        <v>146.15</v>
      </c>
      <c r="K166" t="n">
        <v>45</v>
      </c>
      <c r="L166" t="n">
        <v>17</v>
      </c>
      <c r="M166" t="n">
        <v>16</v>
      </c>
      <c r="N166" t="n">
        <v>24.15</v>
      </c>
      <c r="O166" t="n">
        <v>18259.16</v>
      </c>
      <c r="P166" t="n">
        <v>392.31</v>
      </c>
      <c r="Q166" t="n">
        <v>796.38</v>
      </c>
      <c r="R166" t="n">
        <v>132.78</v>
      </c>
      <c r="S166" t="n">
        <v>102.58</v>
      </c>
      <c r="T166" t="n">
        <v>11021.48</v>
      </c>
      <c r="U166" t="n">
        <v>0.77</v>
      </c>
      <c r="V166" t="n">
        <v>0.88</v>
      </c>
      <c r="W166" t="n">
        <v>12.31</v>
      </c>
      <c r="X166" t="n">
        <v>0.65</v>
      </c>
      <c r="Y166" t="n">
        <v>1</v>
      </c>
      <c r="Z166" t="n">
        <v>10</v>
      </c>
    </row>
    <row r="167">
      <c r="A167" t="n">
        <v>17</v>
      </c>
      <c r="B167" t="n">
        <v>60</v>
      </c>
      <c r="C167" t="inlineStr">
        <is>
          <t xml:space="preserve">CONCLUIDO	</t>
        </is>
      </c>
      <c r="D167" t="n">
        <v>2.2039</v>
      </c>
      <c r="E167" t="n">
        <v>45.38</v>
      </c>
      <c r="F167" t="n">
        <v>42.81</v>
      </c>
      <c r="G167" t="n">
        <v>151.09</v>
      </c>
      <c r="H167" t="n">
        <v>2.16</v>
      </c>
      <c r="I167" t="n">
        <v>17</v>
      </c>
      <c r="J167" t="n">
        <v>147.53</v>
      </c>
      <c r="K167" t="n">
        <v>45</v>
      </c>
      <c r="L167" t="n">
        <v>18</v>
      </c>
      <c r="M167" t="n">
        <v>15</v>
      </c>
      <c r="N167" t="n">
        <v>24.53</v>
      </c>
      <c r="O167" t="n">
        <v>18429.27</v>
      </c>
      <c r="P167" t="n">
        <v>385.96</v>
      </c>
      <c r="Q167" t="n">
        <v>796.36</v>
      </c>
      <c r="R167" t="n">
        <v>131.21</v>
      </c>
      <c r="S167" t="n">
        <v>102.58</v>
      </c>
      <c r="T167" t="n">
        <v>10243.35</v>
      </c>
      <c r="U167" t="n">
        <v>0.78</v>
      </c>
      <c r="V167" t="n">
        <v>0.88</v>
      </c>
      <c r="W167" t="n">
        <v>12.3</v>
      </c>
      <c r="X167" t="n">
        <v>0.6</v>
      </c>
      <c r="Y167" t="n">
        <v>1</v>
      </c>
      <c r="Z167" t="n">
        <v>10</v>
      </c>
    </row>
    <row r="168">
      <c r="A168" t="n">
        <v>18</v>
      </c>
      <c r="B168" t="n">
        <v>60</v>
      </c>
      <c r="C168" t="inlineStr">
        <is>
          <t xml:space="preserve">CONCLUIDO	</t>
        </is>
      </c>
      <c r="D168" t="n">
        <v>2.2072</v>
      </c>
      <c r="E168" t="n">
        <v>45.31</v>
      </c>
      <c r="F168" t="n">
        <v>42.77</v>
      </c>
      <c r="G168" t="n">
        <v>160.37</v>
      </c>
      <c r="H168" t="n">
        <v>2.26</v>
      </c>
      <c r="I168" t="n">
        <v>16</v>
      </c>
      <c r="J168" t="n">
        <v>148.91</v>
      </c>
      <c r="K168" t="n">
        <v>45</v>
      </c>
      <c r="L168" t="n">
        <v>19</v>
      </c>
      <c r="M168" t="n">
        <v>12</v>
      </c>
      <c r="N168" t="n">
        <v>24.92</v>
      </c>
      <c r="O168" t="n">
        <v>18599.92</v>
      </c>
      <c r="P168" t="n">
        <v>381.67</v>
      </c>
      <c r="Q168" t="n">
        <v>796.37</v>
      </c>
      <c r="R168" t="n">
        <v>129.65</v>
      </c>
      <c r="S168" t="n">
        <v>102.58</v>
      </c>
      <c r="T168" t="n">
        <v>9469.129999999999</v>
      </c>
      <c r="U168" t="n">
        <v>0.79</v>
      </c>
      <c r="V168" t="n">
        <v>0.88</v>
      </c>
      <c r="W168" t="n">
        <v>12.3</v>
      </c>
      <c r="X168" t="n">
        <v>0.55</v>
      </c>
      <c r="Y168" t="n">
        <v>1</v>
      </c>
      <c r="Z168" t="n">
        <v>10</v>
      </c>
    </row>
    <row r="169">
      <c r="A169" t="n">
        <v>19</v>
      </c>
      <c r="B169" t="n">
        <v>60</v>
      </c>
      <c r="C169" t="inlineStr">
        <is>
          <t xml:space="preserve">CONCLUIDO	</t>
        </is>
      </c>
      <c r="D169" t="n">
        <v>2.2096</v>
      </c>
      <c r="E169" t="n">
        <v>45.26</v>
      </c>
      <c r="F169" t="n">
        <v>42.74</v>
      </c>
      <c r="G169" t="n">
        <v>170.96</v>
      </c>
      <c r="H169" t="n">
        <v>2.36</v>
      </c>
      <c r="I169" t="n">
        <v>15</v>
      </c>
      <c r="J169" t="n">
        <v>150.3</v>
      </c>
      <c r="K169" t="n">
        <v>45</v>
      </c>
      <c r="L169" t="n">
        <v>20</v>
      </c>
      <c r="M169" t="n">
        <v>7</v>
      </c>
      <c r="N169" t="n">
        <v>25.3</v>
      </c>
      <c r="O169" t="n">
        <v>18771.1</v>
      </c>
      <c r="P169" t="n">
        <v>379.04</v>
      </c>
      <c r="Q169" t="n">
        <v>796.36</v>
      </c>
      <c r="R169" t="n">
        <v>128.8</v>
      </c>
      <c r="S169" t="n">
        <v>102.58</v>
      </c>
      <c r="T169" t="n">
        <v>9046.969999999999</v>
      </c>
      <c r="U169" t="n">
        <v>0.8</v>
      </c>
      <c r="V169" t="n">
        <v>0.88</v>
      </c>
      <c r="W169" t="n">
        <v>12.3</v>
      </c>
      <c r="X169" t="n">
        <v>0.53</v>
      </c>
      <c r="Y169" t="n">
        <v>1</v>
      </c>
      <c r="Z169" t="n">
        <v>10</v>
      </c>
    </row>
    <row r="170">
      <c r="A170" t="n">
        <v>20</v>
      </c>
      <c r="B170" t="n">
        <v>60</v>
      </c>
      <c r="C170" t="inlineStr">
        <is>
          <t xml:space="preserve">CONCLUIDO	</t>
        </is>
      </c>
      <c r="D170" t="n">
        <v>2.2088</v>
      </c>
      <c r="E170" t="n">
        <v>45.27</v>
      </c>
      <c r="F170" t="n">
        <v>42.76</v>
      </c>
      <c r="G170" t="n">
        <v>171.03</v>
      </c>
      <c r="H170" t="n">
        <v>2.45</v>
      </c>
      <c r="I170" t="n">
        <v>15</v>
      </c>
      <c r="J170" t="n">
        <v>151.69</v>
      </c>
      <c r="K170" t="n">
        <v>45</v>
      </c>
      <c r="L170" t="n">
        <v>21</v>
      </c>
      <c r="M170" t="n">
        <v>3</v>
      </c>
      <c r="N170" t="n">
        <v>25.7</v>
      </c>
      <c r="O170" t="n">
        <v>18942.82</v>
      </c>
      <c r="P170" t="n">
        <v>379.33</v>
      </c>
      <c r="Q170" t="n">
        <v>796.4</v>
      </c>
      <c r="R170" t="n">
        <v>128.97</v>
      </c>
      <c r="S170" t="n">
        <v>102.58</v>
      </c>
      <c r="T170" t="n">
        <v>9130.08</v>
      </c>
      <c r="U170" t="n">
        <v>0.8</v>
      </c>
      <c r="V170" t="n">
        <v>0.88</v>
      </c>
      <c r="W170" t="n">
        <v>12.31</v>
      </c>
      <c r="X170" t="n">
        <v>0.54</v>
      </c>
      <c r="Y170" t="n">
        <v>1</v>
      </c>
      <c r="Z170" t="n">
        <v>10</v>
      </c>
    </row>
    <row r="171">
      <c r="A171" t="n">
        <v>21</v>
      </c>
      <c r="B171" t="n">
        <v>60</v>
      </c>
      <c r="C171" t="inlineStr">
        <is>
          <t xml:space="preserve">CONCLUIDO	</t>
        </is>
      </c>
      <c r="D171" t="n">
        <v>2.2082</v>
      </c>
      <c r="E171" t="n">
        <v>45.29</v>
      </c>
      <c r="F171" t="n">
        <v>42.77</v>
      </c>
      <c r="G171" t="n">
        <v>171.08</v>
      </c>
      <c r="H171" t="n">
        <v>2.54</v>
      </c>
      <c r="I171" t="n">
        <v>15</v>
      </c>
      <c r="J171" t="n">
        <v>153.09</v>
      </c>
      <c r="K171" t="n">
        <v>45</v>
      </c>
      <c r="L171" t="n">
        <v>22</v>
      </c>
      <c r="M171" t="n">
        <v>0</v>
      </c>
      <c r="N171" t="n">
        <v>26.09</v>
      </c>
      <c r="O171" t="n">
        <v>19115.09</v>
      </c>
      <c r="P171" t="n">
        <v>381.88</v>
      </c>
      <c r="Q171" t="n">
        <v>796.41</v>
      </c>
      <c r="R171" t="n">
        <v>129.24</v>
      </c>
      <c r="S171" t="n">
        <v>102.58</v>
      </c>
      <c r="T171" t="n">
        <v>9269.450000000001</v>
      </c>
      <c r="U171" t="n">
        <v>0.79</v>
      </c>
      <c r="V171" t="n">
        <v>0.88</v>
      </c>
      <c r="W171" t="n">
        <v>12.32</v>
      </c>
      <c r="X171" t="n">
        <v>0.5600000000000001</v>
      </c>
      <c r="Y171" t="n">
        <v>1</v>
      </c>
      <c r="Z171" t="n">
        <v>10</v>
      </c>
    </row>
    <row r="172">
      <c r="A172" t="n">
        <v>0</v>
      </c>
      <c r="B172" t="n">
        <v>80</v>
      </c>
      <c r="C172" t="inlineStr">
        <is>
          <t xml:space="preserve">CONCLUIDO	</t>
        </is>
      </c>
      <c r="D172" t="n">
        <v>1.149</v>
      </c>
      <c r="E172" t="n">
        <v>87.03</v>
      </c>
      <c r="F172" t="n">
        <v>65.63</v>
      </c>
      <c r="G172" t="n">
        <v>6.65</v>
      </c>
      <c r="H172" t="n">
        <v>0.11</v>
      </c>
      <c r="I172" t="n">
        <v>592</v>
      </c>
      <c r="J172" t="n">
        <v>159.12</v>
      </c>
      <c r="K172" t="n">
        <v>50.28</v>
      </c>
      <c r="L172" t="n">
        <v>1</v>
      </c>
      <c r="M172" t="n">
        <v>590</v>
      </c>
      <c r="N172" t="n">
        <v>27.84</v>
      </c>
      <c r="O172" t="n">
        <v>19859.16</v>
      </c>
      <c r="P172" t="n">
        <v>812.27</v>
      </c>
      <c r="Q172" t="n">
        <v>797.96</v>
      </c>
      <c r="R172" t="n">
        <v>893.85</v>
      </c>
      <c r="S172" t="n">
        <v>102.58</v>
      </c>
      <c r="T172" t="n">
        <v>388687.13</v>
      </c>
      <c r="U172" t="n">
        <v>0.11</v>
      </c>
      <c r="V172" t="n">
        <v>0.57</v>
      </c>
      <c r="W172" t="n">
        <v>13.25</v>
      </c>
      <c r="X172" t="n">
        <v>23.38</v>
      </c>
      <c r="Y172" t="n">
        <v>1</v>
      </c>
      <c r="Z172" t="n">
        <v>10</v>
      </c>
    </row>
    <row r="173">
      <c r="A173" t="n">
        <v>1</v>
      </c>
      <c r="B173" t="n">
        <v>80</v>
      </c>
      <c r="C173" t="inlineStr">
        <is>
          <t xml:space="preserve">CONCLUIDO	</t>
        </is>
      </c>
      <c r="D173" t="n">
        <v>1.6513</v>
      </c>
      <c r="E173" t="n">
        <v>60.56</v>
      </c>
      <c r="F173" t="n">
        <v>50.89</v>
      </c>
      <c r="G173" t="n">
        <v>13.39</v>
      </c>
      <c r="H173" t="n">
        <v>0.22</v>
      </c>
      <c r="I173" t="n">
        <v>228</v>
      </c>
      <c r="J173" t="n">
        <v>160.54</v>
      </c>
      <c r="K173" t="n">
        <v>50.28</v>
      </c>
      <c r="L173" t="n">
        <v>2</v>
      </c>
      <c r="M173" t="n">
        <v>226</v>
      </c>
      <c r="N173" t="n">
        <v>28.26</v>
      </c>
      <c r="O173" t="n">
        <v>20034.4</v>
      </c>
      <c r="P173" t="n">
        <v>628.1799999999999</v>
      </c>
      <c r="Q173" t="n">
        <v>796.9</v>
      </c>
      <c r="R173" t="n">
        <v>400.64</v>
      </c>
      <c r="S173" t="n">
        <v>102.58</v>
      </c>
      <c r="T173" t="n">
        <v>143903.58</v>
      </c>
      <c r="U173" t="n">
        <v>0.26</v>
      </c>
      <c r="V173" t="n">
        <v>0.74</v>
      </c>
      <c r="W173" t="n">
        <v>12.65</v>
      </c>
      <c r="X173" t="n">
        <v>8.66</v>
      </c>
      <c r="Y173" t="n">
        <v>1</v>
      </c>
      <c r="Z173" t="n">
        <v>10</v>
      </c>
    </row>
    <row r="174">
      <c r="A174" t="n">
        <v>2</v>
      </c>
      <c r="B174" t="n">
        <v>80</v>
      </c>
      <c r="C174" t="inlineStr">
        <is>
          <t xml:space="preserve">CONCLUIDO	</t>
        </is>
      </c>
      <c r="D174" t="n">
        <v>1.8394</v>
      </c>
      <c r="E174" t="n">
        <v>54.37</v>
      </c>
      <c r="F174" t="n">
        <v>47.5</v>
      </c>
      <c r="G174" t="n">
        <v>20.21</v>
      </c>
      <c r="H174" t="n">
        <v>0.33</v>
      </c>
      <c r="I174" t="n">
        <v>141</v>
      </c>
      <c r="J174" t="n">
        <v>161.97</v>
      </c>
      <c r="K174" t="n">
        <v>50.28</v>
      </c>
      <c r="L174" t="n">
        <v>3</v>
      </c>
      <c r="M174" t="n">
        <v>139</v>
      </c>
      <c r="N174" t="n">
        <v>28.69</v>
      </c>
      <c r="O174" t="n">
        <v>20210.21</v>
      </c>
      <c r="P174" t="n">
        <v>584.02</v>
      </c>
      <c r="Q174" t="n">
        <v>796.83</v>
      </c>
      <c r="R174" t="n">
        <v>287.4</v>
      </c>
      <c r="S174" t="n">
        <v>102.58</v>
      </c>
      <c r="T174" t="n">
        <v>87715.03</v>
      </c>
      <c r="U174" t="n">
        <v>0.36</v>
      </c>
      <c r="V174" t="n">
        <v>0.79</v>
      </c>
      <c r="W174" t="n">
        <v>12.51</v>
      </c>
      <c r="X174" t="n">
        <v>5.28</v>
      </c>
      <c r="Y174" t="n">
        <v>1</v>
      </c>
      <c r="Z174" t="n">
        <v>10</v>
      </c>
    </row>
    <row r="175">
      <c r="A175" t="n">
        <v>3</v>
      </c>
      <c r="B175" t="n">
        <v>80</v>
      </c>
      <c r="C175" t="inlineStr">
        <is>
          <t xml:space="preserve">CONCLUIDO	</t>
        </is>
      </c>
      <c r="D175" t="n">
        <v>1.9349</v>
      </c>
      <c r="E175" t="n">
        <v>51.68</v>
      </c>
      <c r="F175" t="n">
        <v>46.04</v>
      </c>
      <c r="G175" t="n">
        <v>26.82</v>
      </c>
      <c r="H175" t="n">
        <v>0.43</v>
      </c>
      <c r="I175" t="n">
        <v>103</v>
      </c>
      <c r="J175" t="n">
        <v>163.4</v>
      </c>
      <c r="K175" t="n">
        <v>50.28</v>
      </c>
      <c r="L175" t="n">
        <v>4</v>
      </c>
      <c r="M175" t="n">
        <v>101</v>
      </c>
      <c r="N175" t="n">
        <v>29.12</v>
      </c>
      <c r="O175" t="n">
        <v>20386.62</v>
      </c>
      <c r="P175" t="n">
        <v>563.53</v>
      </c>
      <c r="Q175" t="n">
        <v>796.5700000000001</v>
      </c>
      <c r="R175" t="n">
        <v>239.09</v>
      </c>
      <c r="S175" t="n">
        <v>102.58</v>
      </c>
      <c r="T175" t="n">
        <v>63753.25</v>
      </c>
      <c r="U175" t="n">
        <v>0.43</v>
      </c>
      <c r="V175" t="n">
        <v>0.82</v>
      </c>
      <c r="W175" t="n">
        <v>12.43</v>
      </c>
      <c r="X175" t="n">
        <v>3.82</v>
      </c>
      <c r="Y175" t="n">
        <v>1</v>
      </c>
      <c r="Z175" t="n">
        <v>10</v>
      </c>
    </row>
    <row r="176">
      <c r="A176" t="n">
        <v>4</v>
      </c>
      <c r="B176" t="n">
        <v>80</v>
      </c>
      <c r="C176" t="inlineStr">
        <is>
          <t xml:space="preserve">CONCLUIDO	</t>
        </is>
      </c>
      <c r="D176" t="n">
        <v>1.9975</v>
      </c>
      <c r="E176" t="n">
        <v>50.06</v>
      </c>
      <c r="F176" t="n">
        <v>45.16</v>
      </c>
      <c r="G176" t="n">
        <v>33.87</v>
      </c>
      <c r="H176" t="n">
        <v>0.54</v>
      </c>
      <c r="I176" t="n">
        <v>80</v>
      </c>
      <c r="J176" t="n">
        <v>164.83</v>
      </c>
      <c r="K176" t="n">
        <v>50.28</v>
      </c>
      <c r="L176" t="n">
        <v>5</v>
      </c>
      <c r="M176" t="n">
        <v>78</v>
      </c>
      <c r="N176" t="n">
        <v>29.55</v>
      </c>
      <c r="O176" t="n">
        <v>20563.61</v>
      </c>
      <c r="P176" t="n">
        <v>550.2</v>
      </c>
      <c r="Q176" t="n">
        <v>796.58</v>
      </c>
      <c r="R176" t="n">
        <v>209.29</v>
      </c>
      <c r="S176" t="n">
        <v>102.58</v>
      </c>
      <c r="T176" t="n">
        <v>48966.68</v>
      </c>
      <c r="U176" t="n">
        <v>0.49</v>
      </c>
      <c r="V176" t="n">
        <v>0.83</v>
      </c>
      <c r="W176" t="n">
        <v>12.41</v>
      </c>
      <c r="X176" t="n">
        <v>2.94</v>
      </c>
      <c r="Y176" t="n">
        <v>1</v>
      </c>
      <c r="Z176" t="n">
        <v>10</v>
      </c>
    </row>
    <row r="177">
      <c r="A177" t="n">
        <v>5</v>
      </c>
      <c r="B177" t="n">
        <v>80</v>
      </c>
      <c r="C177" t="inlineStr">
        <is>
          <t xml:space="preserve">CONCLUIDO	</t>
        </is>
      </c>
      <c r="D177" t="n">
        <v>2.0347</v>
      </c>
      <c r="E177" t="n">
        <v>49.15</v>
      </c>
      <c r="F177" t="n">
        <v>44.7</v>
      </c>
      <c r="G177" t="n">
        <v>40.63</v>
      </c>
      <c r="H177" t="n">
        <v>0.64</v>
      </c>
      <c r="I177" t="n">
        <v>66</v>
      </c>
      <c r="J177" t="n">
        <v>166.27</v>
      </c>
      <c r="K177" t="n">
        <v>50.28</v>
      </c>
      <c r="L177" t="n">
        <v>6</v>
      </c>
      <c r="M177" t="n">
        <v>64</v>
      </c>
      <c r="N177" t="n">
        <v>29.99</v>
      </c>
      <c r="O177" t="n">
        <v>20741.2</v>
      </c>
      <c r="P177" t="n">
        <v>541.9</v>
      </c>
      <c r="Q177" t="n">
        <v>796.47</v>
      </c>
      <c r="R177" t="n">
        <v>193.58</v>
      </c>
      <c r="S177" t="n">
        <v>102.58</v>
      </c>
      <c r="T177" t="n">
        <v>41181.34</v>
      </c>
      <c r="U177" t="n">
        <v>0.53</v>
      </c>
      <c r="V177" t="n">
        <v>0.84</v>
      </c>
      <c r="W177" t="n">
        <v>12.4</v>
      </c>
      <c r="X177" t="n">
        <v>2.48</v>
      </c>
      <c r="Y177" t="n">
        <v>1</v>
      </c>
      <c r="Z177" t="n">
        <v>10</v>
      </c>
    </row>
    <row r="178">
      <c r="A178" t="n">
        <v>6</v>
      </c>
      <c r="B178" t="n">
        <v>80</v>
      </c>
      <c r="C178" t="inlineStr">
        <is>
          <t xml:space="preserve">CONCLUIDO	</t>
        </is>
      </c>
      <c r="D178" t="n">
        <v>2.0664</v>
      </c>
      <c r="E178" t="n">
        <v>48.39</v>
      </c>
      <c r="F178" t="n">
        <v>44.27</v>
      </c>
      <c r="G178" t="n">
        <v>47.43</v>
      </c>
      <c r="H178" t="n">
        <v>0.74</v>
      </c>
      <c r="I178" t="n">
        <v>56</v>
      </c>
      <c r="J178" t="n">
        <v>167.72</v>
      </c>
      <c r="K178" t="n">
        <v>50.28</v>
      </c>
      <c r="L178" t="n">
        <v>7</v>
      </c>
      <c r="M178" t="n">
        <v>54</v>
      </c>
      <c r="N178" t="n">
        <v>30.44</v>
      </c>
      <c r="O178" t="n">
        <v>20919.39</v>
      </c>
      <c r="P178" t="n">
        <v>534.38</v>
      </c>
      <c r="Q178" t="n">
        <v>796.4299999999999</v>
      </c>
      <c r="R178" t="n">
        <v>179.81</v>
      </c>
      <c r="S178" t="n">
        <v>102.58</v>
      </c>
      <c r="T178" t="n">
        <v>34346.75</v>
      </c>
      <c r="U178" t="n">
        <v>0.57</v>
      </c>
      <c r="V178" t="n">
        <v>0.85</v>
      </c>
      <c r="W178" t="n">
        <v>12.36</v>
      </c>
      <c r="X178" t="n">
        <v>2.05</v>
      </c>
      <c r="Y178" t="n">
        <v>1</v>
      </c>
      <c r="Z178" t="n">
        <v>10</v>
      </c>
    </row>
    <row r="179">
      <c r="A179" t="n">
        <v>7</v>
      </c>
      <c r="B179" t="n">
        <v>80</v>
      </c>
      <c r="C179" t="inlineStr">
        <is>
          <t xml:space="preserve">CONCLUIDO	</t>
        </is>
      </c>
      <c r="D179" t="n">
        <v>2.0869</v>
      </c>
      <c r="E179" t="n">
        <v>47.92</v>
      </c>
      <c r="F179" t="n">
        <v>44.01</v>
      </c>
      <c r="G179" t="n">
        <v>53.9</v>
      </c>
      <c r="H179" t="n">
        <v>0.84</v>
      </c>
      <c r="I179" t="n">
        <v>49</v>
      </c>
      <c r="J179" t="n">
        <v>169.17</v>
      </c>
      <c r="K179" t="n">
        <v>50.28</v>
      </c>
      <c r="L179" t="n">
        <v>8</v>
      </c>
      <c r="M179" t="n">
        <v>47</v>
      </c>
      <c r="N179" t="n">
        <v>30.89</v>
      </c>
      <c r="O179" t="n">
        <v>21098.19</v>
      </c>
      <c r="P179" t="n">
        <v>529.12</v>
      </c>
      <c r="Q179" t="n">
        <v>796.52</v>
      </c>
      <c r="R179" t="n">
        <v>171.37</v>
      </c>
      <c r="S179" t="n">
        <v>102.58</v>
      </c>
      <c r="T179" t="n">
        <v>30163.32</v>
      </c>
      <c r="U179" t="n">
        <v>0.6</v>
      </c>
      <c r="V179" t="n">
        <v>0.85</v>
      </c>
      <c r="W179" t="n">
        <v>12.35</v>
      </c>
      <c r="X179" t="n">
        <v>1.8</v>
      </c>
      <c r="Y179" t="n">
        <v>1</v>
      </c>
      <c r="Z179" t="n">
        <v>10</v>
      </c>
    </row>
    <row r="180">
      <c r="A180" t="n">
        <v>8</v>
      </c>
      <c r="B180" t="n">
        <v>80</v>
      </c>
      <c r="C180" t="inlineStr">
        <is>
          <t xml:space="preserve">CONCLUIDO	</t>
        </is>
      </c>
      <c r="D180" t="n">
        <v>2.1053</v>
      </c>
      <c r="E180" t="n">
        <v>47.5</v>
      </c>
      <c r="F180" t="n">
        <v>43.79</v>
      </c>
      <c r="G180" t="n">
        <v>61.1</v>
      </c>
      <c r="H180" t="n">
        <v>0.9399999999999999</v>
      </c>
      <c r="I180" t="n">
        <v>43</v>
      </c>
      <c r="J180" t="n">
        <v>170.62</v>
      </c>
      <c r="K180" t="n">
        <v>50.28</v>
      </c>
      <c r="L180" t="n">
        <v>9</v>
      </c>
      <c r="M180" t="n">
        <v>41</v>
      </c>
      <c r="N180" t="n">
        <v>31.34</v>
      </c>
      <c r="O180" t="n">
        <v>21277.6</v>
      </c>
      <c r="P180" t="n">
        <v>523.95</v>
      </c>
      <c r="Q180" t="n">
        <v>796.38</v>
      </c>
      <c r="R180" t="n">
        <v>163.98</v>
      </c>
      <c r="S180" t="n">
        <v>102.58</v>
      </c>
      <c r="T180" t="n">
        <v>26496.92</v>
      </c>
      <c r="U180" t="n">
        <v>0.63</v>
      </c>
      <c r="V180" t="n">
        <v>0.86</v>
      </c>
      <c r="W180" t="n">
        <v>12.34</v>
      </c>
      <c r="X180" t="n">
        <v>1.58</v>
      </c>
      <c r="Y180" t="n">
        <v>1</v>
      </c>
      <c r="Z180" t="n">
        <v>10</v>
      </c>
    </row>
    <row r="181">
      <c r="A181" t="n">
        <v>9</v>
      </c>
      <c r="B181" t="n">
        <v>80</v>
      </c>
      <c r="C181" t="inlineStr">
        <is>
          <t xml:space="preserve">CONCLUIDO	</t>
        </is>
      </c>
      <c r="D181" t="n">
        <v>2.1175</v>
      </c>
      <c r="E181" t="n">
        <v>47.23</v>
      </c>
      <c r="F181" t="n">
        <v>43.65</v>
      </c>
      <c r="G181" t="n">
        <v>67.15000000000001</v>
      </c>
      <c r="H181" t="n">
        <v>1.03</v>
      </c>
      <c r="I181" t="n">
        <v>39</v>
      </c>
      <c r="J181" t="n">
        <v>172.08</v>
      </c>
      <c r="K181" t="n">
        <v>50.28</v>
      </c>
      <c r="L181" t="n">
        <v>10</v>
      </c>
      <c r="M181" t="n">
        <v>37</v>
      </c>
      <c r="N181" t="n">
        <v>31.8</v>
      </c>
      <c r="O181" t="n">
        <v>21457.64</v>
      </c>
      <c r="P181" t="n">
        <v>519.48</v>
      </c>
      <c r="Q181" t="n">
        <v>796.46</v>
      </c>
      <c r="R181" t="n">
        <v>159.19</v>
      </c>
      <c r="S181" t="n">
        <v>102.58</v>
      </c>
      <c r="T181" t="n">
        <v>24122.23</v>
      </c>
      <c r="U181" t="n">
        <v>0.64</v>
      </c>
      <c r="V181" t="n">
        <v>0.86</v>
      </c>
      <c r="W181" t="n">
        <v>12.33</v>
      </c>
      <c r="X181" t="n">
        <v>1.43</v>
      </c>
      <c r="Y181" t="n">
        <v>1</v>
      </c>
      <c r="Z181" t="n">
        <v>10</v>
      </c>
    </row>
    <row r="182">
      <c r="A182" t="n">
        <v>10</v>
      </c>
      <c r="B182" t="n">
        <v>80</v>
      </c>
      <c r="C182" t="inlineStr">
        <is>
          <t xml:space="preserve">CONCLUIDO	</t>
        </is>
      </c>
      <c r="D182" t="n">
        <v>2.1305</v>
      </c>
      <c r="E182" t="n">
        <v>46.94</v>
      </c>
      <c r="F182" t="n">
        <v>43.48</v>
      </c>
      <c r="G182" t="n">
        <v>74.55</v>
      </c>
      <c r="H182" t="n">
        <v>1.12</v>
      </c>
      <c r="I182" t="n">
        <v>35</v>
      </c>
      <c r="J182" t="n">
        <v>173.55</v>
      </c>
      <c r="K182" t="n">
        <v>50.28</v>
      </c>
      <c r="L182" t="n">
        <v>11</v>
      </c>
      <c r="M182" t="n">
        <v>33</v>
      </c>
      <c r="N182" t="n">
        <v>32.27</v>
      </c>
      <c r="O182" t="n">
        <v>21638.31</v>
      </c>
      <c r="P182" t="n">
        <v>514.45</v>
      </c>
      <c r="Q182" t="n">
        <v>796.45</v>
      </c>
      <c r="R182" t="n">
        <v>153.89</v>
      </c>
      <c r="S182" t="n">
        <v>102.58</v>
      </c>
      <c r="T182" t="n">
        <v>21494.67</v>
      </c>
      <c r="U182" t="n">
        <v>0.67</v>
      </c>
      <c r="V182" t="n">
        <v>0.87</v>
      </c>
      <c r="W182" t="n">
        <v>12.32</v>
      </c>
      <c r="X182" t="n">
        <v>1.27</v>
      </c>
      <c r="Y182" t="n">
        <v>1</v>
      </c>
      <c r="Z182" t="n">
        <v>10</v>
      </c>
    </row>
    <row r="183">
      <c r="A183" t="n">
        <v>11</v>
      </c>
      <c r="B183" t="n">
        <v>80</v>
      </c>
      <c r="C183" t="inlineStr">
        <is>
          <t xml:space="preserve">CONCLUIDO	</t>
        </is>
      </c>
      <c r="D183" t="n">
        <v>2.1393</v>
      </c>
      <c r="E183" t="n">
        <v>46.74</v>
      </c>
      <c r="F183" t="n">
        <v>43.39</v>
      </c>
      <c r="G183" t="n">
        <v>81.34999999999999</v>
      </c>
      <c r="H183" t="n">
        <v>1.22</v>
      </c>
      <c r="I183" t="n">
        <v>32</v>
      </c>
      <c r="J183" t="n">
        <v>175.02</v>
      </c>
      <c r="K183" t="n">
        <v>50.28</v>
      </c>
      <c r="L183" t="n">
        <v>12</v>
      </c>
      <c r="M183" t="n">
        <v>30</v>
      </c>
      <c r="N183" t="n">
        <v>32.74</v>
      </c>
      <c r="O183" t="n">
        <v>21819.6</v>
      </c>
      <c r="P183" t="n">
        <v>511.54</v>
      </c>
      <c r="Q183" t="n">
        <v>796.49</v>
      </c>
      <c r="R183" t="n">
        <v>150.37</v>
      </c>
      <c r="S183" t="n">
        <v>102.58</v>
      </c>
      <c r="T183" t="n">
        <v>19747.81</v>
      </c>
      <c r="U183" t="n">
        <v>0.68</v>
      </c>
      <c r="V183" t="n">
        <v>0.87</v>
      </c>
      <c r="W183" t="n">
        <v>12.33</v>
      </c>
      <c r="X183" t="n">
        <v>1.17</v>
      </c>
      <c r="Y183" t="n">
        <v>1</v>
      </c>
      <c r="Z183" t="n">
        <v>10</v>
      </c>
    </row>
    <row r="184">
      <c r="A184" t="n">
        <v>12</v>
      </c>
      <c r="B184" t="n">
        <v>80</v>
      </c>
      <c r="C184" t="inlineStr">
        <is>
          <t xml:space="preserve">CONCLUIDO	</t>
        </is>
      </c>
      <c r="D184" t="n">
        <v>2.15</v>
      </c>
      <c r="E184" t="n">
        <v>46.51</v>
      </c>
      <c r="F184" t="n">
        <v>43.25</v>
      </c>
      <c r="G184" t="n">
        <v>89.48999999999999</v>
      </c>
      <c r="H184" t="n">
        <v>1.31</v>
      </c>
      <c r="I184" t="n">
        <v>29</v>
      </c>
      <c r="J184" t="n">
        <v>176.49</v>
      </c>
      <c r="K184" t="n">
        <v>50.28</v>
      </c>
      <c r="L184" t="n">
        <v>13</v>
      </c>
      <c r="M184" t="n">
        <v>27</v>
      </c>
      <c r="N184" t="n">
        <v>33.21</v>
      </c>
      <c r="O184" t="n">
        <v>22001.54</v>
      </c>
      <c r="P184" t="n">
        <v>506.77</v>
      </c>
      <c r="Q184" t="n">
        <v>796.38</v>
      </c>
      <c r="R184" t="n">
        <v>145.98</v>
      </c>
      <c r="S184" t="n">
        <v>102.58</v>
      </c>
      <c r="T184" t="n">
        <v>17569.25</v>
      </c>
      <c r="U184" t="n">
        <v>0.7</v>
      </c>
      <c r="V184" t="n">
        <v>0.87</v>
      </c>
      <c r="W184" t="n">
        <v>12.32</v>
      </c>
      <c r="X184" t="n">
        <v>1.04</v>
      </c>
      <c r="Y184" t="n">
        <v>1</v>
      </c>
      <c r="Z184" t="n">
        <v>10</v>
      </c>
    </row>
    <row r="185">
      <c r="A185" t="n">
        <v>13</v>
      </c>
      <c r="B185" t="n">
        <v>80</v>
      </c>
      <c r="C185" t="inlineStr">
        <is>
          <t xml:space="preserve">CONCLUIDO	</t>
        </is>
      </c>
      <c r="D185" t="n">
        <v>2.1561</v>
      </c>
      <c r="E185" t="n">
        <v>46.38</v>
      </c>
      <c r="F185" t="n">
        <v>43.19</v>
      </c>
      <c r="G185" t="n">
        <v>95.97</v>
      </c>
      <c r="H185" t="n">
        <v>1.4</v>
      </c>
      <c r="I185" t="n">
        <v>27</v>
      </c>
      <c r="J185" t="n">
        <v>177.97</v>
      </c>
      <c r="K185" t="n">
        <v>50.28</v>
      </c>
      <c r="L185" t="n">
        <v>14</v>
      </c>
      <c r="M185" t="n">
        <v>25</v>
      </c>
      <c r="N185" t="n">
        <v>33.69</v>
      </c>
      <c r="O185" t="n">
        <v>22184.13</v>
      </c>
      <c r="P185" t="n">
        <v>504.19</v>
      </c>
      <c r="Q185" t="n">
        <v>796.4299999999999</v>
      </c>
      <c r="R185" t="n">
        <v>143.98</v>
      </c>
      <c r="S185" t="n">
        <v>102.58</v>
      </c>
      <c r="T185" t="n">
        <v>16578.47</v>
      </c>
      <c r="U185" t="n">
        <v>0.71</v>
      </c>
      <c r="V185" t="n">
        <v>0.87</v>
      </c>
      <c r="W185" t="n">
        <v>12.31</v>
      </c>
      <c r="X185" t="n">
        <v>0.97</v>
      </c>
      <c r="Y185" t="n">
        <v>1</v>
      </c>
      <c r="Z185" t="n">
        <v>10</v>
      </c>
    </row>
    <row r="186">
      <c r="A186" t="n">
        <v>14</v>
      </c>
      <c r="B186" t="n">
        <v>80</v>
      </c>
      <c r="C186" t="inlineStr">
        <is>
          <t xml:space="preserve">CONCLUIDO	</t>
        </is>
      </c>
      <c r="D186" t="n">
        <v>2.163</v>
      </c>
      <c r="E186" t="n">
        <v>46.23</v>
      </c>
      <c r="F186" t="n">
        <v>43.1</v>
      </c>
      <c r="G186" t="n">
        <v>103.45</v>
      </c>
      <c r="H186" t="n">
        <v>1.48</v>
      </c>
      <c r="I186" t="n">
        <v>25</v>
      </c>
      <c r="J186" t="n">
        <v>179.46</v>
      </c>
      <c r="K186" t="n">
        <v>50.28</v>
      </c>
      <c r="L186" t="n">
        <v>15</v>
      </c>
      <c r="M186" t="n">
        <v>23</v>
      </c>
      <c r="N186" t="n">
        <v>34.18</v>
      </c>
      <c r="O186" t="n">
        <v>22367.38</v>
      </c>
      <c r="P186" t="n">
        <v>500.45</v>
      </c>
      <c r="Q186" t="n">
        <v>796.42</v>
      </c>
      <c r="R186" t="n">
        <v>141.16</v>
      </c>
      <c r="S186" t="n">
        <v>102.58</v>
      </c>
      <c r="T186" t="n">
        <v>15177.4</v>
      </c>
      <c r="U186" t="n">
        <v>0.73</v>
      </c>
      <c r="V186" t="n">
        <v>0.87</v>
      </c>
      <c r="W186" t="n">
        <v>12.31</v>
      </c>
      <c r="X186" t="n">
        <v>0.89</v>
      </c>
      <c r="Y186" t="n">
        <v>1</v>
      </c>
      <c r="Z186" t="n">
        <v>10</v>
      </c>
    </row>
    <row r="187">
      <c r="A187" t="n">
        <v>15</v>
      </c>
      <c r="B187" t="n">
        <v>80</v>
      </c>
      <c r="C187" t="inlineStr">
        <is>
          <t xml:space="preserve">CONCLUIDO	</t>
        </is>
      </c>
      <c r="D187" t="n">
        <v>2.165</v>
      </c>
      <c r="E187" t="n">
        <v>46.19</v>
      </c>
      <c r="F187" t="n">
        <v>43.09</v>
      </c>
      <c r="G187" t="n">
        <v>107.73</v>
      </c>
      <c r="H187" t="n">
        <v>1.57</v>
      </c>
      <c r="I187" t="n">
        <v>24</v>
      </c>
      <c r="J187" t="n">
        <v>180.95</v>
      </c>
      <c r="K187" t="n">
        <v>50.28</v>
      </c>
      <c r="L187" t="n">
        <v>16</v>
      </c>
      <c r="M187" t="n">
        <v>22</v>
      </c>
      <c r="N187" t="n">
        <v>34.67</v>
      </c>
      <c r="O187" t="n">
        <v>22551.28</v>
      </c>
      <c r="P187" t="n">
        <v>496.61</v>
      </c>
      <c r="Q187" t="n">
        <v>796.38</v>
      </c>
      <c r="R187" t="n">
        <v>140.79</v>
      </c>
      <c r="S187" t="n">
        <v>102.58</v>
      </c>
      <c r="T187" t="n">
        <v>14998.1</v>
      </c>
      <c r="U187" t="n">
        <v>0.73</v>
      </c>
      <c r="V187" t="n">
        <v>0.87</v>
      </c>
      <c r="W187" t="n">
        <v>12.31</v>
      </c>
      <c r="X187" t="n">
        <v>0.88</v>
      </c>
      <c r="Y187" t="n">
        <v>1</v>
      </c>
      <c r="Z187" t="n">
        <v>10</v>
      </c>
    </row>
    <row r="188">
      <c r="A188" t="n">
        <v>16</v>
      </c>
      <c r="B188" t="n">
        <v>80</v>
      </c>
      <c r="C188" t="inlineStr">
        <is>
          <t xml:space="preserve">CONCLUIDO	</t>
        </is>
      </c>
      <c r="D188" t="n">
        <v>2.1723</v>
      </c>
      <c r="E188" t="n">
        <v>46.03</v>
      </c>
      <c r="F188" t="n">
        <v>43</v>
      </c>
      <c r="G188" t="n">
        <v>117.27</v>
      </c>
      <c r="H188" t="n">
        <v>1.65</v>
      </c>
      <c r="I188" t="n">
        <v>22</v>
      </c>
      <c r="J188" t="n">
        <v>182.45</v>
      </c>
      <c r="K188" t="n">
        <v>50.28</v>
      </c>
      <c r="L188" t="n">
        <v>17</v>
      </c>
      <c r="M188" t="n">
        <v>20</v>
      </c>
      <c r="N188" t="n">
        <v>35.17</v>
      </c>
      <c r="O188" t="n">
        <v>22735.98</v>
      </c>
      <c r="P188" t="n">
        <v>494.53</v>
      </c>
      <c r="Q188" t="n">
        <v>796.34</v>
      </c>
      <c r="R188" t="n">
        <v>137.41</v>
      </c>
      <c r="S188" t="n">
        <v>102.58</v>
      </c>
      <c r="T188" t="n">
        <v>13317.55</v>
      </c>
      <c r="U188" t="n">
        <v>0.75</v>
      </c>
      <c r="V188" t="n">
        <v>0.87</v>
      </c>
      <c r="W188" t="n">
        <v>12.31</v>
      </c>
      <c r="X188" t="n">
        <v>0.79</v>
      </c>
      <c r="Y188" t="n">
        <v>1</v>
      </c>
      <c r="Z188" t="n">
        <v>10</v>
      </c>
    </row>
    <row r="189">
      <c r="A189" t="n">
        <v>17</v>
      </c>
      <c r="B189" t="n">
        <v>80</v>
      </c>
      <c r="C189" t="inlineStr">
        <is>
          <t xml:space="preserve">CONCLUIDO	</t>
        </is>
      </c>
      <c r="D189" t="n">
        <v>2.1761</v>
      </c>
      <c r="E189" t="n">
        <v>45.95</v>
      </c>
      <c r="F189" t="n">
        <v>42.95</v>
      </c>
      <c r="G189" t="n">
        <v>122.72</v>
      </c>
      <c r="H189" t="n">
        <v>1.74</v>
      </c>
      <c r="I189" t="n">
        <v>21</v>
      </c>
      <c r="J189" t="n">
        <v>183.95</v>
      </c>
      <c r="K189" t="n">
        <v>50.28</v>
      </c>
      <c r="L189" t="n">
        <v>18</v>
      </c>
      <c r="M189" t="n">
        <v>19</v>
      </c>
      <c r="N189" t="n">
        <v>35.67</v>
      </c>
      <c r="O189" t="n">
        <v>22921.24</v>
      </c>
      <c r="P189" t="n">
        <v>492.03</v>
      </c>
      <c r="Q189" t="n">
        <v>796.37</v>
      </c>
      <c r="R189" t="n">
        <v>136.09</v>
      </c>
      <c r="S189" t="n">
        <v>102.58</v>
      </c>
      <c r="T189" t="n">
        <v>12659.9</v>
      </c>
      <c r="U189" t="n">
        <v>0.75</v>
      </c>
      <c r="V189" t="n">
        <v>0.88</v>
      </c>
      <c r="W189" t="n">
        <v>12.3</v>
      </c>
      <c r="X189" t="n">
        <v>0.74</v>
      </c>
      <c r="Y189" t="n">
        <v>1</v>
      </c>
      <c r="Z189" t="n">
        <v>10</v>
      </c>
    </row>
    <row r="190">
      <c r="A190" t="n">
        <v>18</v>
      </c>
      <c r="B190" t="n">
        <v>80</v>
      </c>
      <c r="C190" t="inlineStr">
        <is>
          <t xml:space="preserve">CONCLUIDO	</t>
        </is>
      </c>
      <c r="D190" t="n">
        <v>2.1798</v>
      </c>
      <c r="E190" t="n">
        <v>45.88</v>
      </c>
      <c r="F190" t="n">
        <v>42.91</v>
      </c>
      <c r="G190" t="n">
        <v>128.72</v>
      </c>
      <c r="H190" t="n">
        <v>1.82</v>
      </c>
      <c r="I190" t="n">
        <v>20</v>
      </c>
      <c r="J190" t="n">
        <v>185.46</v>
      </c>
      <c r="K190" t="n">
        <v>50.28</v>
      </c>
      <c r="L190" t="n">
        <v>19</v>
      </c>
      <c r="M190" t="n">
        <v>18</v>
      </c>
      <c r="N190" t="n">
        <v>36.18</v>
      </c>
      <c r="O190" t="n">
        <v>23107.19</v>
      </c>
      <c r="P190" t="n">
        <v>488.91</v>
      </c>
      <c r="Q190" t="n">
        <v>796.39</v>
      </c>
      <c r="R190" t="n">
        <v>134.56</v>
      </c>
      <c r="S190" t="n">
        <v>102.58</v>
      </c>
      <c r="T190" t="n">
        <v>11900.84</v>
      </c>
      <c r="U190" t="n">
        <v>0.76</v>
      </c>
      <c r="V190" t="n">
        <v>0.88</v>
      </c>
      <c r="W190" t="n">
        <v>12.3</v>
      </c>
      <c r="X190" t="n">
        <v>0.6899999999999999</v>
      </c>
      <c r="Y190" t="n">
        <v>1</v>
      </c>
      <c r="Z190" t="n">
        <v>10</v>
      </c>
    </row>
    <row r="191">
      <c r="A191" t="n">
        <v>19</v>
      </c>
      <c r="B191" t="n">
        <v>80</v>
      </c>
      <c r="C191" t="inlineStr">
        <is>
          <t xml:space="preserve">CONCLUIDO	</t>
        </is>
      </c>
      <c r="D191" t="n">
        <v>2.1827</v>
      </c>
      <c r="E191" t="n">
        <v>45.82</v>
      </c>
      <c r="F191" t="n">
        <v>42.88</v>
      </c>
      <c r="G191" t="n">
        <v>135.41</v>
      </c>
      <c r="H191" t="n">
        <v>1.9</v>
      </c>
      <c r="I191" t="n">
        <v>19</v>
      </c>
      <c r="J191" t="n">
        <v>186.97</v>
      </c>
      <c r="K191" t="n">
        <v>50.28</v>
      </c>
      <c r="L191" t="n">
        <v>20</v>
      </c>
      <c r="M191" t="n">
        <v>17</v>
      </c>
      <c r="N191" t="n">
        <v>36.69</v>
      </c>
      <c r="O191" t="n">
        <v>23293.82</v>
      </c>
      <c r="P191" t="n">
        <v>484.36</v>
      </c>
      <c r="Q191" t="n">
        <v>796.46</v>
      </c>
      <c r="R191" t="n">
        <v>133.56</v>
      </c>
      <c r="S191" t="n">
        <v>102.58</v>
      </c>
      <c r="T191" t="n">
        <v>11405.48</v>
      </c>
      <c r="U191" t="n">
        <v>0.77</v>
      </c>
      <c r="V191" t="n">
        <v>0.88</v>
      </c>
      <c r="W191" t="n">
        <v>12.3</v>
      </c>
      <c r="X191" t="n">
        <v>0.66</v>
      </c>
      <c r="Y191" t="n">
        <v>1</v>
      </c>
      <c r="Z191" t="n">
        <v>10</v>
      </c>
    </row>
    <row r="192">
      <c r="A192" t="n">
        <v>20</v>
      </c>
      <c r="B192" t="n">
        <v>80</v>
      </c>
      <c r="C192" t="inlineStr">
        <is>
          <t xml:space="preserve">CONCLUIDO	</t>
        </is>
      </c>
      <c r="D192" t="n">
        <v>2.1854</v>
      </c>
      <c r="E192" t="n">
        <v>45.76</v>
      </c>
      <c r="F192" t="n">
        <v>42.85</v>
      </c>
      <c r="G192" t="n">
        <v>142.85</v>
      </c>
      <c r="H192" t="n">
        <v>1.98</v>
      </c>
      <c r="I192" t="n">
        <v>18</v>
      </c>
      <c r="J192" t="n">
        <v>188.49</v>
      </c>
      <c r="K192" t="n">
        <v>50.28</v>
      </c>
      <c r="L192" t="n">
        <v>21</v>
      </c>
      <c r="M192" t="n">
        <v>16</v>
      </c>
      <c r="N192" t="n">
        <v>37.21</v>
      </c>
      <c r="O192" t="n">
        <v>23481.16</v>
      </c>
      <c r="P192" t="n">
        <v>483.6</v>
      </c>
      <c r="Q192" t="n">
        <v>796.4</v>
      </c>
      <c r="R192" t="n">
        <v>132.82</v>
      </c>
      <c r="S192" t="n">
        <v>102.58</v>
      </c>
      <c r="T192" t="n">
        <v>11041.94</v>
      </c>
      <c r="U192" t="n">
        <v>0.77</v>
      </c>
      <c r="V192" t="n">
        <v>0.88</v>
      </c>
      <c r="W192" t="n">
        <v>12.3</v>
      </c>
      <c r="X192" t="n">
        <v>0.64</v>
      </c>
      <c r="Y192" t="n">
        <v>1</v>
      </c>
      <c r="Z192" t="n">
        <v>10</v>
      </c>
    </row>
    <row r="193">
      <c r="A193" t="n">
        <v>21</v>
      </c>
      <c r="B193" t="n">
        <v>80</v>
      </c>
      <c r="C193" t="inlineStr">
        <is>
          <t xml:space="preserve">CONCLUIDO	</t>
        </is>
      </c>
      <c r="D193" t="n">
        <v>2.1891</v>
      </c>
      <c r="E193" t="n">
        <v>45.68</v>
      </c>
      <c r="F193" t="n">
        <v>42.81</v>
      </c>
      <c r="G193" t="n">
        <v>151.09</v>
      </c>
      <c r="H193" t="n">
        <v>2.05</v>
      </c>
      <c r="I193" t="n">
        <v>17</v>
      </c>
      <c r="J193" t="n">
        <v>190.01</v>
      </c>
      <c r="K193" t="n">
        <v>50.28</v>
      </c>
      <c r="L193" t="n">
        <v>22</v>
      </c>
      <c r="M193" t="n">
        <v>15</v>
      </c>
      <c r="N193" t="n">
        <v>37.74</v>
      </c>
      <c r="O193" t="n">
        <v>23669.2</v>
      </c>
      <c r="P193" t="n">
        <v>479.38</v>
      </c>
      <c r="Q193" t="n">
        <v>796.38</v>
      </c>
      <c r="R193" t="n">
        <v>131.23</v>
      </c>
      <c r="S193" t="n">
        <v>102.58</v>
      </c>
      <c r="T193" t="n">
        <v>10249.94</v>
      </c>
      <c r="U193" t="n">
        <v>0.78</v>
      </c>
      <c r="V193" t="n">
        <v>0.88</v>
      </c>
      <c r="W193" t="n">
        <v>12.3</v>
      </c>
      <c r="X193" t="n">
        <v>0.6</v>
      </c>
      <c r="Y193" t="n">
        <v>1</v>
      </c>
      <c r="Z193" t="n">
        <v>10</v>
      </c>
    </row>
    <row r="194">
      <c r="A194" t="n">
        <v>22</v>
      </c>
      <c r="B194" t="n">
        <v>80</v>
      </c>
      <c r="C194" t="inlineStr">
        <is>
          <t xml:space="preserve">CONCLUIDO	</t>
        </is>
      </c>
      <c r="D194" t="n">
        <v>2.1923</v>
      </c>
      <c r="E194" t="n">
        <v>45.61</v>
      </c>
      <c r="F194" t="n">
        <v>42.77</v>
      </c>
      <c r="G194" t="n">
        <v>160.4</v>
      </c>
      <c r="H194" t="n">
        <v>2.13</v>
      </c>
      <c r="I194" t="n">
        <v>16</v>
      </c>
      <c r="J194" t="n">
        <v>191.55</v>
      </c>
      <c r="K194" t="n">
        <v>50.28</v>
      </c>
      <c r="L194" t="n">
        <v>23</v>
      </c>
      <c r="M194" t="n">
        <v>14</v>
      </c>
      <c r="N194" t="n">
        <v>38.27</v>
      </c>
      <c r="O194" t="n">
        <v>23857.96</v>
      </c>
      <c r="P194" t="n">
        <v>475.35</v>
      </c>
      <c r="Q194" t="n">
        <v>796.33</v>
      </c>
      <c r="R194" t="n">
        <v>130.16</v>
      </c>
      <c r="S194" t="n">
        <v>102.58</v>
      </c>
      <c r="T194" t="n">
        <v>9724.549999999999</v>
      </c>
      <c r="U194" t="n">
        <v>0.79</v>
      </c>
      <c r="V194" t="n">
        <v>0.88</v>
      </c>
      <c r="W194" t="n">
        <v>12.3</v>
      </c>
      <c r="X194" t="n">
        <v>0.5600000000000001</v>
      </c>
      <c r="Y194" t="n">
        <v>1</v>
      </c>
      <c r="Z194" t="n">
        <v>10</v>
      </c>
    </row>
    <row r="195">
      <c r="A195" t="n">
        <v>23</v>
      </c>
      <c r="B195" t="n">
        <v>80</v>
      </c>
      <c r="C195" t="inlineStr">
        <is>
          <t xml:space="preserve">CONCLUIDO	</t>
        </is>
      </c>
      <c r="D195" t="n">
        <v>2.1926</v>
      </c>
      <c r="E195" t="n">
        <v>45.61</v>
      </c>
      <c r="F195" t="n">
        <v>42.77</v>
      </c>
      <c r="G195" t="n">
        <v>160.38</v>
      </c>
      <c r="H195" t="n">
        <v>2.21</v>
      </c>
      <c r="I195" t="n">
        <v>16</v>
      </c>
      <c r="J195" t="n">
        <v>193.08</v>
      </c>
      <c r="K195" t="n">
        <v>50.28</v>
      </c>
      <c r="L195" t="n">
        <v>24</v>
      </c>
      <c r="M195" t="n">
        <v>14</v>
      </c>
      <c r="N195" t="n">
        <v>38.8</v>
      </c>
      <c r="O195" t="n">
        <v>24047.45</v>
      </c>
      <c r="P195" t="n">
        <v>472.97</v>
      </c>
      <c r="Q195" t="n">
        <v>796.38</v>
      </c>
      <c r="R195" t="n">
        <v>129.88</v>
      </c>
      <c r="S195" t="n">
        <v>102.58</v>
      </c>
      <c r="T195" t="n">
        <v>9582.15</v>
      </c>
      <c r="U195" t="n">
        <v>0.79</v>
      </c>
      <c r="V195" t="n">
        <v>0.88</v>
      </c>
      <c r="W195" t="n">
        <v>12.3</v>
      </c>
      <c r="X195" t="n">
        <v>0.5600000000000001</v>
      </c>
      <c r="Y195" t="n">
        <v>1</v>
      </c>
      <c r="Z195" t="n">
        <v>10</v>
      </c>
    </row>
    <row r="196">
      <c r="A196" t="n">
        <v>24</v>
      </c>
      <c r="B196" t="n">
        <v>80</v>
      </c>
      <c r="C196" t="inlineStr">
        <is>
          <t xml:space="preserve">CONCLUIDO	</t>
        </is>
      </c>
      <c r="D196" t="n">
        <v>2.1958</v>
      </c>
      <c r="E196" t="n">
        <v>45.54</v>
      </c>
      <c r="F196" t="n">
        <v>42.73</v>
      </c>
      <c r="G196" t="n">
        <v>170.94</v>
      </c>
      <c r="H196" t="n">
        <v>2.28</v>
      </c>
      <c r="I196" t="n">
        <v>15</v>
      </c>
      <c r="J196" t="n">
        <v>194.62</v>
      </c>
      <c r="K196" t="n">
        <v>50.28</v>
      </c>
      <c r="L196" t="n">
        <v>25</v>
      </c>
      <c r="M196" t="n">
        <v>13</v>
      </c>
      <c r="N196" t="n">
        <v>39.34</v>
      </c>
      <c r="O196" t="n">
        <v>24237.67</v>
      </c>
      <c r="P196" t="n">
        <v>470.44</v>
      </c>
      <c r="Q196" t="n">
        <v>796.38</v>
      </c>
      <c r="R196" t="n">
        <v>128.81</v>
      </c>
      <c r="S196" t="n">
        <v>102.58</v>
      </c>
      <c r="T196" t="n">
        <v>9050.040000000001</v>
      </c>
      <c r="U196" t="n">
        <v>0.8</v>
      </c>
      <c r="V196" t="n">
        <v>0.88</v>
      </c>
      <c r="W196" t="n">
        <v>12.29</v>
      </c>
      <c r="X196" t="n">
        <v>0.52</v>
      </c>
      <c r="Y196" t="n">
        <v>1</v>
      </c>
      <c r="Z196" t="n">
        <v>10</v>
      </c>
    </row>
    <row r="197">
      <c r="A197" t="n">
        <v>25</v>
      </c>
      <c r="B197" t="n">
        <v>80</v>
      </c>
      <c r="C197" t="inlineStr">
        <is>
          <t xml:space="preserve">CONCLUIDO	</t>
        </is>
      </c>
      <c r="D197" t="n">
        <v>2.1992</v>
      </c>
      <c r="E197" t="n">
        <v>45.47</v>
      </c>
      <c r="F197" t="n">
        <v>42.7</v>
      </c>
      <c r="G197" t="n">
        <v>182.98</v>
      </c>
      <c r="H197" t="n">
        <v>2.35</v>
      </c>
      <c r="I197" t="n">
        <v>14</v>
      </c>
      <c r="J197" t="n">
        <v>196.17</v>
      </c>
      <c r="K197" t="n">
        <v>50.28</v>
      </c>
      <c r="L197" t="n">
        <v>26</v>
      </c>
      <c r="M197" t="n">
        <v>12</v>
      </c>
      <c r="N197" t="n">
        <v>39.89</v>
      </c>
      <c r="O197" t="n">
        <v>24428.62</v>
      </c>
      <c r="P197" t="n">
        <v>467.65</v>
      </c>
      <c r="Q197" t="n">
        <v>796.34</v>
      </c>
      <c r="R197" t="n">
        <v>127.56</v>
      </c>
      <c r="S197" t="n">
        <v>102.58</v>
      </c>
      <c r="T197" t="n">
        <v>8429.76</v>
      </c>
      <c r="U197" t="n">
        <v>0.8</v>
      </c>
      <c r="V197" t="n">
        <v>0.88</v>
      </c>
      <c r="W197" t="n">
        <v>12.29</v>
      </c>
      <c r="X197" t="n">
        <v>0.48</v>
      </c>
      <c r="Y197" t="n">
        <v>1</v>
      </c>
      <c r="Z197" t="n">
        <v>10</v>
      </c>
    </row>
    <row r="198">
      <c r="A198" t="n">
        <v>26</v>
      </c>
      <c r="B198" t="n">
        <v>80</v>
      </c>
      <c r="C198" t="inlineStr">
        <is>
          <t xml:space="preserve">CONCLUIDO	</t>
        </is>
      </c>
      <c r="D198" t="n">
        <v>2.1992</v>
      </c>
      <c r="E198" t="n">
        <v>45.47</v>
      </c>
      <c r="F198" t="n">
        <v>42.7</v>
      </c>
      <c r="G198" t="n">
        <v>182.98</v>
      </c>
      <c r="H198" t="n">
        <v>2.42</v>
      </c>
      <c r="I198" t="n">
        <v>14</v>
      </c>
      <c r="J198" t="n">
        <v>197.73</v>
      </c>
      <c r="K198" t="n">
        <v>50.28</v>
      </c>
      <c r="L198" t="n">
        <v>27</v>
      </c>
      <c r="M198" t="n">
        <v>12</v>
      </c>
      <c r="N198" t="n">
        <v>40.45</v>
      </c>
      <c r="O198" t="n">
        <v>24620.33</v>
      </c>
      <c r="P198" t="n">
        <v>463.84</v>
      </c>
      <c r="Q198" t="n">
        <v>796.34</v>
      </c>
      <c r="R198" t="n">
        <v>127.49</v>
      </c>
      <c r="S198" t="n">
        <v>102.58</v>
      </c>
      <c r="T198" t="n">
        <v>8394.700000000001</v>
      </c>
      <c r="U198" t="n">
        <v>0.8</v>
      </c>
      <c r="V198" t="n">
        <v>0.88</v>
      </c>
      <c r="W198" t="n">
        <v>12.29</v>
      </c>
      <c r="X198" t="n">
        <v>0.48</v>
      </c>
      <c r="Y198" t="n">
        <v>1</v>
      </c>
      <c r="Z198" t="n">
        <v>10</v>
      </c>
    </row>
    <row r="199">
      <c r="A199" t="n">
        <v>27</v>
      </c>
      <c r="B199" t="n">
        <v>80</v>
      </c>
      <c r="C199" t="inlineStr">
        <is>
          <t xml:space="preserve">CONCLUIDO	</t>
        </is>
      </c>
      <c r="D199" t="n">
        <v>2.2024</v>
      </c>
      <c r="E199" t="n">
        <v>45.4</v>
      </c>
      <c r="F199" t="n">
        <v>42.66</v>
      </c>
      <c r="G199" t="n">
        <v>196.9</v>
      </c>
      <c r="H199" t="n">
        <v>2.49</v>
      </c>
      <c r="I199" t="n">
        <v>13</v>
      </c>
      <c r="J199" t="n">
        <v>199.29</v>
      </c>
      <c r="K199" t="n">
        <v>50.28</v>
      </c>
      <c r="L199" t="n">
        <v>28</v>
      </c>
      <c r="M199" t="n">
        <v>11</v>
      </c>
      <c r="N199" t="n">
        <v>41.01</v>
      </c>
      <c r="O199" t="n">
        <v>24812.8</v>
      </c>
      <c r="P199" t="n">
        <v>461.31</v>
      </c>
      <c r="Q199" t="n">
        <v>796.37</v>
      </c>
      <c r="R199" t="n">
        <v>126.21</v>
      </c>
      <c r="S199" t="n">
        <v>102.58</v>
      </c>
      <c r="T199" t="n">
        <v>7763.79</v>
      </c>
      <c r="U199" t="n">
        <v>0.8100000000000001</v>
      </c>
      <c r="V199" t="n">
        <v>0.88</v>
      </c>
      <c r="W199" t="n">
        <v>12.3</v>
      </c>
      <c r="X199" t="n">
        <v>0.45</v>
      </c>
      <c r="Y199" t="n">
        <v>1</v>
      </c>
      <c r="Z199" t="n">
        <v>10</v>
      </c>
    </row>
    <row r="200">
      <c r="A200" t="n">
        <v>28</v>
      </c>
      <c r="B200" t="n">
        <v>80</v>
      </c>
      <c r="C200" t="inlineStr">
        <is>
          <t xml:space="preserve">CONCLUIDO	</t>
        </is>
      </c>
      <c r="D200" t="n">
        <v>2.2018</v>
      </c>
      <c r="E200" t="n">
        <v>45.42</v>
      </c>
      <c r="F200" t="n">
        <v>42.67</v>
      </c>
      <c r="G200" t="n">
        <v>196.96</v>
      </c>
      <c r="H200" t="n">
        <v>2.56</v>
      </c>
      <c r="I200" t="n">
        <v>13</v>
      </c>
      <c r="J200" t="n">
        <v>200.85</v>
      </c>
      <c r="K200" t="n">
        <v>50.28</v>
      </c>
      <c r="L200" t="n">
        <v>29</v>
      </c>
      <c r="M200" t="n">
        <v>11</v>
      </c>
      <c r="N200" t="n">
        <v>41.57</v>
      </c>
      <c r="O200" t="n">
        <v>25006.03</v>
      </c>
      <c r="P200" t="n">
        <v>461.91</v>
      </c>
      <c r="Q200" t="n">
        <v>796.35</v>
      </c>
      <c r="R200" t="n">
        <v>126.88</v>
      </c>
      <c r="S200" t="n">
        <v>102.58</v>
      </c>
      <c r="T200" t="n">
        <v>8095.4</v>
      </c>
      <c r="U200" t="n">
        <v>0.8100000000000001</v>
      </c>
      <c r="V200" t="n">
        <v>0.88</v>
      </c>
      <c r="W200" t="n">
        <v>12.29</v>
      </c>
      <c r="X200" t="n">
        <v>0.46</v>
      </c>
      <c r="Y200" t="n">
        <v>1</v>
      </c>
      <c r="Z200" t="n">
        <v>10</v>
      </c>
    </row>
    <row r="201">
      <c r="A201" t="n">
        <v>29</v>
      </c>
      <c r="B201" t="n">
        <v>80</v>
      </c>
      <c r="C201" t="inlineStr">
        <is>
          <t xml:space="preserve">CONCLUIDO	</t>
        </is>
      </c>
      <c r="D201" t="n">
        <v>2.2064</v>
      </c>
      <c r="E201" t="n">
        <v>45.32</v>
      </c>
      <c r="F201" t="n">
        <v>42.61</v>
      </c>
      <c r="G201" t="n">
        <v>213.06</v>
      </c>
      <c r="H201" t="n">
        <v>2.63</v>
      </c>
      <c r="I201" t="n">
        <v>12</v>
      </c>
      <c r="J201" t="n">
        <v>202.43</v>
      </c>
      <c r="K201" t="n">
        <v>50.28</v>
      </c>
      <c r="L201" t="n">
        <v>30</v>
      </c>
      <c r="M201" t="n">
        <v>9</v>
      </c>
      <c r="N201" t="n">
        <v>42.15</v>
      </c>
      <c r="O201" t="n">
        <v>25200.04</v>
      </c>
      <c r="P201" t="n">
        <v>455.28</v>
      </c>
      <c r="Q201" t="n">
        <v>796.41</v>
      </c>
      <c r="R201" t="n">
        <v>124.77</v>
      </c>
      <c r="S201" t="n">
        <v>102.58</v>
      </c>
      <c r="T201" t="n">
        <v>7047.84</v>
      </c>
      <c r="U201" t="n">
        <v>0.82</v>
      </c>
      <c r="V201" t="n">
        <v>0.88</v>
      </c>
      <c r="W201" t="n">
        <v>12.29</v>
      </c>
      <c r="X201" t="n">
        <v>0.4</v>
      </c>
      <c r="Y201" t="n">
        <v>1</v>
      </c>
      <c r="Z201" t="n">
        <v>10</v>
      </c>
    </row>
    <row r="202">
      <c r="A202" t="n">
        <v>30</v>
      </c>
      <c r="B202" t="n">
        <v>80</v>
      </c>
      <c r="C202" t="inlineStr">
        <is>
          <t xml:space="preserve">CONCLUIDO	</t>
        </is>
      </c>
      <c r="D202" t="n">
        <v>2.2055</v>
      </c>
      <c r="E202" t="n">
        <v>45.34</v>
      </c>
      <c r="F202" t="n">
        <v>42.63</v>
      </c>
      <c r="G202" t="n">
        <v>213.15</v>
      </c>
      <c r="H202" t="n">
        <v>2.7</v>
      </c>
      <c r="I202" t="n">
        <v>12</v>
      </c>
      <c r="J202" t="n">
        <v>204.01</v>
      </c>
      <c r="K202" t="n">
        <v>50.28</v>
      </c>
      <c r="L202" t="n">
        <v>31</v>
      </c>
      <c r="M202" t="n">
        <v>8</v>
      </c>
      <c r="N202" t="n">
        <v>42.73</v>
      </c>
      <c r="O202" t="n">
        <v>25394.96</v>
      </c>
      <c r="P202" t="n">
        <v>456.74</v>
      </c>
      <c r="Q202" t="n">
        <v>796.36</v>
      </c>
      <c r="R202" t="n">
        <v>125.36</v>
      </c>
      <c r="S202" t="n">
        <v>102.58</v>
      </c>
      <c r="T202" t="n">
        <v>7343.96</v>
      </c>
      <c r="U202" t="n">
        <v>0.82</v>
      </c>
      <c r="V202" t="n">
        <v>0.88</v>
      </c>
      <c r="W202" t="n">
        <v>12.29</v>
      </c>
      <c r="X202" t="n">
        <v>0.42</v>
      </c>
      <c r="Y202" t="n">
        <v>1</v>
      </c>
      <c r="Z202" t="n">
        <v>10</v>
      </c>
    </row>
    <row r="203">
      <c r="A203" t="n">
        <v>31</v>
      </c>
      <c r="B203" t="n">
        <v>80</v>
      </c>
      <c r="C203" t="inlineStr">
        <is>
          <t xml:space="preserve">CONCLUIDO	</t>
        </is>
      </c>
      <c r="D203" t="n">
        <v>2.2056</v>
      </c>
      <c r="E203" t="n">
        <v>45.34</v>
      </c>
      <c r="F203" t="n">
        <v>42.63</v>
      </c>
      <c r="G203" t="n">
        <v>213.14</v>
      </c>
      <c r="H203" t="n">
        <v>2.76</v>
      </c>
      <c r="I203" t="n">
        <v>12</v>
      </c>
      <c r="J203" t="n">
        <v>205.59</v>
      </c>
      <c r="K203" t="n">
        <v>50.28</v>
      </c>
      <c r="L203" t="n">
        <v>32</v>
      </c>
      <c r="M203" t="n">
        <v>6</v>
      </c>
      <c r="N203" t="n">
        <v>43.31</v>
      </c>
      <c r="O203" t="n">
        <v>25590.57</v>
      </c>
      <c r="P203" t="n">
        <v>454.64</v>
      </c>
      <c r="Q203" t="n">
        <v>796.38</v>
      </c>
      <c r="R203" t="n">
        <v>125.18</v>
      </c>
      <c r="S203" t="n">
        <v>102.58</v>
      </c>
      <c r="T203" t="n">
        <v>7251.8</v>
      </c>
      <c r="U203" t="n">
        <v>0.82</v>
      </c>
      <c r="V203" t="n">
        <v>0.88</v>
      </c>
      <c r="W203" t="n">
        <v>12.29</v>
      </c>
      <c r="X203" t="n">
        <v>0.41</v>
      </c>
      <c r="Y203" t="n">
        <v>1</v>
      </c>
      <c r="Z203" t="n">
        <v>10</v>
      </c>
    </row>
    <row r="204">
      <c r="A204" t="n">
        <v>32</v>
      </c>
      <c r="B204" t="n">
        <v>80</v>
      </c>
      <c r="C204" t="inlineStr">
        <is>
          <t xml:space="preserve">CONCLUIDO	</t>
        </is>
      </c>
      <c r="D204" t="n">
        <v>2.2051</v>
      </c>
      <c r="E204" t="n">
        <v>45.35</v>
      </c>
      <c r="F204" t="n">
        <v>42.64</v>
      </c>
      <c r="G204" t="n">
        <v>213.2</v>
      </c>
      <c r="H204" t="n">
        <v>2.83</v>
      </c>
      <c r="I204" t="n">
        <v>12</v>
      </c>
      <c r="J204" t="n">
        <v>207.19</v>
      </c>
      <c r="K204" t="n">
        <v>50.28</v>
      </c>
      <c r="L204" t="n">
        <v>33</v>
      </c>
      <c r="M204" t="n">
        <v>3</v>
      </c>
      <c r="N204" t="n">
        <v>43.91</v>
      </c>
      <c r="O204" t="n">
        <v>25786.97</v>
      </c>
      <c r="P204" t="n">
        <v>455.49</v>
      </c>
      <c r="Q204" t="n">
        <v>796.36</v>
      </c>
      <c r="R204" t="n">
        <v>125.29</v>
      </c>
      <c r="S204" t="n">
        <v>102.58</v>
      </c>
      <c r="T204" t="n">
        <v>7309.54</v>
      </c>
      <c r="U204" t="n">
        <v>0.82</v>
      </c>
      <c r="V204" t="n">
        <v>0.88</v>
      </c>
      <c r="W204" t="n">
        <v>12.3</v>
      </c>
      <c r="X204" t="n">
        <v>0.43</v>
      </c>
      <c r="Y204" t="n">
        <v>1</v>
      </c>
      <c r="Z204" t="n">
        <v>10</v>
      </c>
    </row>
    <row r="205">
      <c r="A205" t="n">
        <v>33</v>
      </c>
      <c r="B205" t="n">
        <v>80</v>
      </c>
      <c r="C205" t="inlineStr">
        <is>
          <t xml:space="preserve">CONCLUIDO	</t>
        </is>
      </c>
      <c r="D205" t="n">
        <v>2.2092</v>
      </c>
      <c r="E205" t="n">
        <v>45.27</v>
      </c>
      <c r="F205" t="n">
        <v>42.59</v>
      </c>
      <c r="G205" t="n">
        <v>232.29</v>
      </c>
      <c r="H205" t="n">
        <v>2.89</v>
      </c>
      <c r="I205" t="n">
        <v>11</v>
      </c>
      <c r="J205" t="n">
        <v>208.78</v>
      </c>
      <c r="K205" t="n">
        <v>50.28</v>
      </c>
      <c r="L205" t="n">
        <v>34</v>
      </c>
      <c r="M205" t="n">
        <v>2</v>
      </c>
      <c r="N205" t="n">
        <v>44.5</v>
      </c>
      <c r="O205" t="n">
        <v>25984.2</v>
      </c>
      <c r="P205" t="n">
        <v>453.44</v>
      </c>
      <c r="Q205" t="n">
        <v>796.39</v>
      </c>
      <c r="R205" t="n">
        <v>123.54</v>
      </c>
      <c r="S205" t="n">
        <v>102.58</v>
      </c>
      <c r="T205" t="n">
        <v>6439.65</v>
      </c>
      <c r="U205" t="n">
        <v>0.83</v>
      </c>
      <c r="V205" t="n">
        <v>0.88</v>
      </c>
      <c r="W205" t="n">
        <v>12.3</v>
      </c>
      <c r="X205" t="n">
        <v>0.37</v>
      </c>
      <c r="Y205" t="n">
        <v>1</v>
      </c>
      <c r="Z205" t="n">
        <v>10</v>
      </c>
    </row>
    <row r="206">
      <c r="A206" t="n">
        <v>34</v>
      </c>
      <c r="B206" t="n">
        <v>80</v>
      </c>
      <c r="C206" t="inlineStr">
        <is>
          <t xml:space="preserve">CONCLUIDO	</t>
        </is>
      </c>
      <c r="D206" t="n">
        <v>2.2089</v>
      </c>
      <c r="E206" t="n">
        <v>45.27</v>
      </c>
      <c r="F206" t="n">
        <v>42.59</v>
      </c>
      <c r="G206" t="n">
        <v>232.32</v>
      </c>
      <c r="H206" t="n">
        <v>2.96</v>
      </c>
      <c r="I206" t="n">
        <v>11</v>
      </c>
      <c r="J206" t="n">
        <v>210.39</v>
      </c>
      <c r="K206" t="n">
        <v>50.28</v>
      </c>
      <c r="L206" t="n">
        <v>35</v>
      </c>
      <c r="M206" t="n">
        <v>0</v>
      </c>
      <c r="N206" t="n">
        <v>45.11</v>
      </c>
      <c r="O206" t="n">
        <v>26182.25</v>
      </c>
      <c r="P206" t="n">
        <v>456.66</v>
      </c>
      <c r="Q206" t="n">
        <v>796.35</v>
      </c>
      <c r="R206" t="n">
        <v>123.66</v>
      </c>
      <c r="S206" t="n">
        <v>102.58</v>
      </c>
      <c r="T206" t="n">
        <v>6495.75</v>
      </c>
      <c r="U206" t="n">
        <v>0.83</v>
      </c>
      <c r="V206" t="n">
        <v>0.88</v>
      </c>
      <c r="W206" t="n">
        <v>12.3</v>
      </c>
      <c r="X206" t="n">
        <v>0.38</v>
      </c>
      <c r="Y206" t="n">
        <v>1</v>
      </c>
      <c r="Z206" t="n">
        <v>10</v>
      </c>
    </row>
    <row r="207">
      <c r="A207" t="n">
        <v>0</v>
      </c>
      <c r="B207" t="n">
        <v>35</v>
      </c>
      <c r="C207" t="inlineStr">
        <is>
          <t xml:space="preserve">CONCLUIDO	</t>
        </is>
      </c>
      <c r="D207" t="n">
        <v>1.6338</v>
      </c>
      <c r="E207" t="n">
        <v>61.21</v>
      </c>
      <c r="F207" t="n">
        <v>54.01</v>
      </c>
      <c r="G207" t="n">
        <v>10.52</v>
      </c>
      <c r="H207" t="n">
        <v>0.22</v>
      </c>
      <c r="I207" t="n">
        <v>308</v>
      </c>
      <c r="J207" t="n">
        <v>80.84</v>
      </c>
      <c r="K207" t="n">
        <v>35.1</v>
      </c>
      <c r="L207" t="n">
        <v>1</v>
      </c>
      <c r="M207" t="n">
        <v>306</v>
      </c>
      <c r="N207" t="n">
        <v>9.74</v>
      </c>
      <c r="O207" t="n">
        <v>10204.21</v>
      </c>
      <c r="P207" t="n">
        <v>424.43</v>
      </c>
      <c r="Q207" t="n">
        <v>797.28</v>
      </c>
      <c r="R207" t="n">
        <v>505.15</v>
      </c>
      <c r="S207" t="n">
        <v>102.58</v>
      </c>
      <c r="T207" t="n">
        <v>195757.91</v>
      </c>
      <c r="U207" t="n">
        <v>0.2</v>
      </c>
      <c r="V207" t="n">
        <v>0.7</v>
      </c>
      <c r="W207" t="n">
        <v>12.77</v>
      </c>
      <c r="X207" t="n">
        <v>11.77</v>
      </c>
      <c r="Y207" t="n">
        <v>1</v>
      </c>
      <c r="Z207" t="n">
        <v>10</v>
      </c>
    </row>
    <row r="208">
      <c r="A208" t="n">
        <v>1</v>
      </c>
      <c r="B208" t="n">
        <v>35</v>
      </c>
      <c r="C208" t="inlineStr">
        <is>
          <t xml:space="preserve">CONCLUIDO	</t>
        </is>
      </c>
      <c r="D208" t="n">
        <v>1.9441</v>
      </c>
      <c r="E208" t="n">
        <v>51.44</v>
      </c>
      <c r="F208" t="n">
        <v>47.25</v>
      </c>
      <c r="G208" t="n">
        <v>21.32</v>
      </c>
      <c r="H208" t="n">
        <v>0.43</v>
      </c>
      <c r="I208" t="n">
        <v>133</v>
      </c>
      <c r="J208" t="n">
        <v>82.04000000000001</v>
      </c>
      <c r="K208" t="n">
        <v>35.1</v>
      </c>
      <c r="L208" t="n">
        <v>2</v>
      </c>
      <c r="M208" t="n">
        <v>131</v>
      </c>
      <c r="N208" t="n">
        <v>9.94</v>
      </c>
      <c r="O208" t="n">
        <v>10352.53</v>
      </c>
      <c r="P208" t="n">
        <v>365.15</v>
      </c>
      <c r="Q208" t="n">
        <v>796.72</v>
      </c>
      <c r="R208" t="n">
        <v>278.91</v>
      </c>
      <c r="S208" t="n">
        <v>102.58</v>
      </c>
      <c r="T208" t="n">
        <v>83513.24000000001</v>
      </c>
      <c r="U208" t="n">
        <v>0.37</v>
      </c>
      <c r="V208" t="n">
        <v>0.8</v>
      </c>
      <c r="W208" t="n">
        <v>12.5</v>
      </c>
      <c r="X208" t="n">
        <v>5.03</v>
      </c>
      <c r="Y208" t="n">
        <v>1</v>
      </c>
      <c r="Z208" t="n">
        <v>10</v>
      </c>
    </row>
    <row r="209">
      <c r="A209" t="n">
        <v>2</v>
      </c>
      <c r="B209" t="n">
        <v>35</v>
      </c>
      <c r="C209" t="inlineStr">
        <is>
          <t xml:space="preserve">CONCLUIDO	</t>
        </is>
      </c>
      <c r="D209" t="n">
        <v>2.0537</v>
      </c>
      <c r="E209" t="n">
        <v>48.69</v>
      </c>
      <c r="F209" t="n">
        <v>45.35</v>
      </c>
      <c r="G209" t="n">
        <v>32.4</v>
      </c>
      <c r="H209" t="n">
        <v>0.63</v>
      </c>
      <c r="I209" t="n">
        <v>84</v>
      </c>
      <c r="J209" t="n">
        <v>83.25</v>
      </c>
      <c r="K209" t="n">
        <v>35.1</v>
      </c>
      <c r="L209" t="n">
        <v>3</v>
      </c>
      <c r="M209" t="n">
        <v>82</v>
      </c>
      <c r="N209" t="n">
        <v>10.15</v>
      </c>
      <c r="O209" t="n">
        <v>10501.19</v>
      </c>
      <c r="P209" t="n">
        <v>343.84</v>
      </c>
      <c r="Q209" t="n">
        <v>796.58</v>
      </c>
      <c r="R209" t="n">
        <v>215.41</v>
      </c>
      <c r="S209" t="n">
        <v>102.58</v>
      </c>
      <c r="T209" t="n">
        <v>52004.87</v>
      </c>
      <c r="U209" t="n">
        <v>0.48</v>
      </c>
      <c r="V209" t="n">
        <v>0.83</v>
      </c>
      <c r="W209" t="n">
        <v>12.43</v>
      </c>
      <c r="X209" t="n">
        <v>3.14</v>
      </c>
      <c r="Y209" t="n">
        <v>1</v>
      </c>
      <c r="Z209" t="n">
        <v>10</v>
      </c>
    </row>
    <row r="210">
      <c r="A210" t="n">
        <v>3</v>
      </c>
      <c r="B210" t="n">
        <v>35</v>
      </c>
      <c r="C210" t="inlineStr">
        <is>
          <t xml:space="preserve">CONCLUIDO	</t>
        </is>
      </c>
      <c r="D210" t="n">
        <v>2.1085</v>
      </c>
      <c r="E210" t="n">
        <v>47.43</v>
      </c>
      <c r="F210" t="n">
        <v>44.49</v>
      </c>
      <c r="G210" t="n">
        <v>43.76</v>
      </c>
      <c r="H210" t="n">
        <v>0.83</v>
      </c>
      <c r="I210" t="n">
        <v>61</v>
      </c>
      <c r="J210" t="n">
        <v>84.45999999999999</v>
      </c>
      <c r="K210" t="n">
        <v>35.1</v>
      </c>
      <c r="L210" t="n">
        <v>4</v>
      </c>
      <c r="M210" t="n">
        <v>59</v>
      </c>
      <c r="N210" t="n">
        <v>10.36</v>
      </c>
      <c r="O210" t="n">
        <v>10650.22</v>
      </c>
      <c r="P210" t="n">
        <v>330.55</v>
      </c>
      <c r="Q210" t="n">
        <v>796.46</v>
      </c>
      <c r="R210" t="n">
        <v>187.22</v>
      </c>
      <c r="S210" t="n">
        <v>102.58</v>
      </c>
      <c r="T210" t="n">
        <v>38024.84</v>
      </c>
      <c r="U210" t="n">
        <v>0.55</v>
      </c>
      <c r="V210" t="n">
        <v>0.85</v>
      </c>
      <c r="W210" t="n">
        <v>12.37</v>
      </c>
      <c r="X210" t="n">
        <v>2.27</v>
      </c>
      <c r="Y210" t="n">
        <v>1</v>
      </c>
      <c r="Z210" t="n">
        <v>10</v>
      </c>
    </row>
    <row r="211">
      <c r="A211" t="n">
        <v>4</v>
      </c>
      <c r="B211" t="n">
        <v>35</v>
      </c>
      <c r="C211" t="inlineStr">
        <is>
          <t xml:space="preserve">CONCLUIDO	</t>
        </is>
      </c>
      <c r="D211" t="n">
        <v>2.1443</v>
      </c>
      <c r="E211" t="n">
        <v>46.64</v>
      </c>
      <c r="F211" t="n">
        <v>43.93</v>
      </c>
      <c r="G211" t="n">
        <v>56.09</v>
      </c>
      <c r="H211" t="n">
        <v>1.02</v>
      </c>
      <c r="I211" t="n">
        <v>47</v>
      </c>
      <c r="J211" t="n">
        <v>85.67</v>
      </c>
      <c r="K211" t="n">
        <v>35.1</v>
      </c>
      <c r="L211" t="n">
        <v>5</v>
      </c>
      <c r="M211" t="n">
        <v>45</v>
      </c>
      <c r="N211" t="n">
        <v>10.57</v>
      </c>
      <c r="O211" t="n">
        <v>10799.59</v>
      </c>
      <c r="P211" t="n">
        <v>318.82</v>
      </c>
      <c r="Q211" t="n">
        <v>796.47</v>
      </c>
      <c r="R211" t="n">
        <v>168.94</v>
      </c>
      <c r="S211" t="n">
        <v>102.58</v>
      </c>
      <c r="T211" t="n">
        <v>28959.23</v>
      </c>
      <c r="U211" t="n">
        <v>0.61</v>
      </c>
      <c r="V211" t="n">
        <v>0.86</v>
      </c>
      <c r="W211" t="n">
        <v>12.34</v>
      </c>
      <c r="X211" t="n">
        <v>1.72</v>
      </c>
      <c r="Y211" t="n">
        <v>1</v>
      </c>
      <c r="Z211" t="n">
        <v>10</v>
      </c>
    </row>
    <row r="212">
      <c r="A212" t="n">
        <v>5</v>
      </c>
      <c r="B212" t="n">
        <v>35</v>
      </c>
      <c r="C212" t="inlineStr">
        <is>
          <t xml:space="preserve">CONCLUIDO	</t>
        </is>
      </c>
      <c r="D212" t="n">
        <v>2.1683</v>
      </c>
      <c r="E212" t="n">
        <v>46.12</v>
      </c>
      <c r="F212" t="n">
        <v>43.57</v>
      </c>
      <c r="G212" t="n">
        <v>68.8</v>
      </c>
      <c r="H212" t="n">
        <v>1.21</v>
      </c>
      <c r="I212" t="n">
        <v>38</v>
      </c>
      <c r="J212" t="n">
        <v>86.88</v>
      </c>
      <c r="K212" t="n">
        <v>35.1</v>
      </c>
      <c r="L212" t="n">
        <v>6</v>
      </c>
      <c r="M212" t="n">
        <v>36</v>
      </c>
      <c r="N212" t="n">
        <v>10.78</v>
      </c>
      <c r="O212" t="n">
        <v>10949.33</v>
      </c>
      <c r="P212" t="n">
        <v>309.28</v>
      </c>
      <c r="Q212" t="n">
        <v>796.46</v>
      </c>
      <c r="R212" t="n">
        <v>156.39</v>
      </c>
      <c r="S212" t="n">
        <v>102.58</v>
      </c>
      <c r="T212" t="n">
        <v>22725.88</v>
      </c>
      <c r="U212" t="n">
        <v>0.66</v>
      </c>
      <c r="V212" t="n">
        <v>0.86</v>
      </c>
      <c r="W212" t="n">
        <v>12.34</v>
      </c>
      <c r="X212" t="n">
        <v>1.36</v>
      </c>
      <c r="Y212" t="n">
        <v>1</v>
      </c>
      <c r="Z212" t="n">
        <v>10</v>
      </c>
    </row>
    <row r="213">
      <c r="A213" t="n">
        <v>6</v>
      </c>
      <c r="B213" t="n">
        <v>35</v>
      </c>
      <c r="C213" t="inlineStr">
        <is>
          <t xml:space="preserve">CONCLUIDO	</t>
        </is>
      </c>
      <c r="D213" t="n">
        <v>2.183</v>
      </c>
      <c r="E213" t="n">
        <v>45.81</v>
      </c>
      <c r="F213" t="n">
        <v>43.37</v>
      </c>
      <c r="G213" t="n">
        <v>81.31</v>
      </c>
      <c r="H213" t="n">
        <v>1.39</v>
      </c>
      <c r="I213" t="n">
        <v>32</v>
      </c>
      <c r="J213" t="n">
        <v>88.09999999999999</v>
      </c>
      <c r="K213" t="n">
        <v>35.1</v>
      </c>
      <c r="L213" t="n">
        <v>7</v>
      </c>
      <c r="M213" t="n">
        <v>30</v>
      </c>
      <c r="N213" t="n">
        <v>11</v>
      </c>
      <c r="O213" t="n">
        <v>11099.43</v>
      </c>
      <c r="P213" t="n">
        <v>300.27</v>
      </c>
      <c r="Q213" t="n">
        <v>796.38</v>
      </c>
      <c r="R213" t="n">
        <v>149.79</v>
      </c>
      <c r="S213" t="n">
        <v>102.58</v>
      </c>
      <c r="T213" t="n">
        <v>19455.24</v>
      </c>
      <c r="U213" t="n">
        <v>0.68</v>
      </c>
      <c r="V213" t="n">
        <v>0.87</v>
      </c>
      <c r="W213" t="n">
        <v>12.32</v>
      </c>
      <c r="X213" t="n">
        <v>1.15</v>
      </c>
      <c r="Y213" t="n">
        <v>1</v>
      </c>
      <c r="Z213" t="n">
        <v>10</v>
      </c>
    </row>
    <row r="214">
      <c r="A214" t="n">
        <v>7</v>
      </c>
      <c r="B214" t="n">
        <v>35</v>
      </c>
      <c r="C214" t="inlineStr">
        <is>
          <t xml:space="preserve">CONCLUIDO	</t>
        </is>
      </c>
      <c r="D214" t="n">
        <v>2.1968</v>
      </c>
      <c r="E214" t="n">
        <v>45.52</v>
      </c>
      <c r="F214" t="n">
        <v>43.16</v>
      </c>
      <c r="G214" t="n">
        <v>95.92</v>
      </c>
      <c r="H214" t="n">
        <v>1.57</v>
      </c>
      <c r="I214" t="n">
        <v>27</v>
      </c>
      <c r="J214" t="n">
        <v>89.31999999999999</v>
      </c>
      <c r="K214" t="n">
        <v>35.1</v>
      </c>
      <c r="L214" t="n">
        <v>8</v>
      </c>
      <c r="M214" t="n">
        <v>24</v>
      </c>
      <c r="N214" t="n">
        <v>11.22</v>
      </c>
      <c r="O214" t="n">
        <v>11249.89</v>
      </c>
      <c r="P214" t="n">
        <v>290.09</v>
      </c>
      <c r="Q214" t="n">
        <v>796.41</v>
      </c>
      <c r="R214" t="n">
        <v>143.03</v>
      </c>
      <c r="S214" t="n">
        <v>102.58</v>
      </c>
      <c r="T214" t="n">
        <v>16103.05</v>
      </c>
      <c r="U214" t="n">
        <v>0.72</v>
      </c>
      <c r="V214" t="n">
        <v>0.87</v>
      </c>
      <c r="W214" t="n">
        <v>12.32</v>
      </c>
      <c r="X214" t="n">
        <v>0.95</v>
      </c>
      <c r="Y214" t="n">
        <v>1</v>
      </c>
      <c r="Z214" t="n">
        <v>10</v>
      </c>
    </row>
    <row r="215">
      <c r="A215" t="n">
        <v>8</v>
      </c>
      <c r="B215" t="n">
        <v>35</v>
      </c>
      <c r="C215" t="inlineStr">
        <is>
          <t xml:space="preserve">CONCLUIDO	</t>
        </is>
      </c>
      <c r="D215" t="n">
        <v>2.1997</v>
      </c>
      <c r="E215" t="n">
        <v>45.46</v>
      </c>
      <c r="F215" t="n">
        <v>43.14</v>
      </c>
      <c r="G215" t="n">
        <v>103.53</v>
      </c>
      <c r="H215" t="n">
        <v>1.75</v>
      </c>
      <c r="I215" t="n">
        <v>25</v>
      </c>
      <c r="J215" t="n">
        <v>90.54000000000001</v>
      </c>
      <c r="K215" t="n">
        <v>35.1</v>
      </c>
      <c r="L215" t="n">
        <v>9</v>
      </c>
      <c r="M215" t="n">
        <v>11</v>
      </c>
      <c r="N215" t="n">
        <v>11.44</v>
      </c>
      <c r="O215" t="n">
        <v>11400.71</v>
      </c>
      <c r="P215" t="n">
        <v>286.22</v>
      </c>
      <c r="Q215" t="n">
        <v>796.53</v>
      </c>
      <c r="R215" t="n">
        <v>141.62</v>
      </c>
      <c r="S215" t="n">
        <v>102.58</v>
      </c>
      <c r="T215" t="n">
        <v>15405.47</v>
      </c>
      <c r="U215" t="n">
        <v>0.72</v>
      </c>
      <c r="V215" t="n">
        <v>0.87</v>
      </c>
      <c r="W215" t="n">
        <v>12.33</v>
      </c>
      <c r="X215" t="n">
        <v>0.92</v>
      </c>
      <c r="Y215" t="n">
        <v>1</v>
      </c>
      <c r="Z215" t="n">
        <v>10</v>
      </c>
    </row>
    <row r="216">
      <c r="A216" t="n">
        <v>9</v>
      </c>
      <c r="B216" t="n">
        <v>35</v>
      </c>
      <c r="C216" t="inlineStr">
        <is>
          <t xml:space="preserve">CONCLUIDO	</t>
        </is>
      </c>
      <c r="D216" t="n">
        <v>2.2015</v>
      </c>
      <c r="E216" t="n">
        <v>45.42</v>
      </c>
      <c r="F216" t="n">
        <v>43.12</v>
      </c>
      <c r="G216" t="n">
        <v>107.8</v>
      </c>
      <c r="H216" t="n">
        <v>1.91</v>
      </c>
      <c r="I216" t="n">
        <v>24</v>
      </c>
      <c r="J216" t="n">
        <v>91.77</v>
      </c>
      <c r="K216" t="n">
        <v>35.1</v>
      </c>
      <c r="L216" t="n">
        <v>10</v>
      </c>
      <c r="M216" t="n">
        <v>0</v>
      </c>
      <c r="N216" t="n">
        <v>11.67</v>
      </c>
      <c r="O216" t="n">
        <v>11551.91</v>
      </c>
      <c r="P216" t="n">
        <v>287.21</v>
      </c>
      <c r="Q216" t="n">
        <v>796.52</v>
      </c>
      <c r="R216" t="n">
        <v>140.25</v>
      </c>
      <c r="S216" t="n">
        <v>102.58</v>
      </c>
      <c r="T216" t="n">
        <v>14728.42</v>
      </c>
      <c r="U216" t="n">
        <v>0.73</v>
      </c>
      <c r="V216" t="n">
        <v>0.87</v>
      </c>
      <c r="W216" t="n">
        <v>12.35</v>
      </c>
      <c r="X216" t="n">
        <v>0.9</v>
      </c>
      <c r="Y216" t="n">
        <v>1</v>
      </c>
      <c r="Z216" t="n">
        <v>10</v>
      </c>
    </row>
    <row r="217">
      <c r="A217" t="n">
        <v>0</v>
      </c>
      <c r="B217" t="n">
        <v>50</v>
      </c>
      <c r="C217" t="inlineStr">
        <is>
          <t xml:space="preserve">CONCLUIDO	</t>
        </is>
      </c>
      <c r="D217" t="n">
        <v>1.4567</v>
      </c>
      <c r="E217" t="n">
        <v>68.65000000000001</v>
      </c>
      <c r="F217" t="n">
        <v>57.7</v>
      </c>
      <c r="G217" t="n">
        <v>8.630000000000001</v>
      </c>
      <c r="H217" t="n">
        <v>0.16</v>
      </c>
      <c r="I217" t="n">
        <v>401</v>
      </c>
      <c r="J217" t="n">
        <v>107.41</v>
      </c>
      <c r="K217" t="n">
        <v>41.65</v>
      </c>
      <c r="L217" t="n">
        <v>1</v>
      </c>
      <c r="M217" t="n">
        <v>399</v>
      </c>
      <c r="N217" t="n">
        <v>14.77</v>
      </c>
      <c r="O217" t="n">
        <v>13481.73</v>
      </c>
      <c r="P217" t="n">
        <v>551.5700000000001</v>
      </c>
      <c r="Q217" t="n">
        <v>797.5599999999999</v>
      </c>
      <c r="R217" t="n">
        <v>628.59</v>
      </c>
      <c r="S217" t="n">
        <v>102.58</v>
      </c>
      <c r="T217" t="n">
        <v>257012.99</v>
      </c>
      <c r="U217" t="n">
        <v>0.16</v>
      </c>
      <c r="V217" t="n">
        <v>0.65</v>
      </c>
      <c r="W217" t="n">
        <v>12.92</v>
      </c>
      <c r="X217" t="n">
        <v>15.46</v>
      </c>
      <c r="Y217" t="n">
        <v>1</v>
      </c>
      <c r="Z217" t="n">
        <v>10</v>
      </c>
    </row>
    <row r="218">
      <c r="A218" t="n">
        <v>1</v>
      </c>
      <c r="B218" t="n">
        <v>50</v>
      </c>
      <c r="C218" t="inlineStr">
        <is>
          <t xml:space="preserve">CONCLUIDO	</t>
        </is>
      </c>
      <c r="D218" t="n">
        <v>1.8423</v>
      </c>
      <c r="E218" t="n">
        <v>54.28</v>
      </c>
      <c r="F218" t="n">
        <v>48.53</v>
      </c>
      <c r="G218" t="n">
        <v>17.44</v>
      </c>
      <c r="H218" t="n">
        <v>0.32</v>
      </c>
      <c r="I218" t="n">
        <v>167</v>
      </c>
      <c r="J218" t="n">
        <v>108.68</v>
      </c>
      <c r="K218" t="n">
        <v>41.65</v>
      </c>
      <c r="L218" t="n">
        <v>2</v>
      </c>
      <c r="M218" t="n">
        <v>165</v>
      </c>
      <c r="N218" t="n">
        <v>15.03</v>
      </c>
      <c r="O218" t="n">
        <v>13638.32</v>
      </c>
      <c r="P218" t="n">
        <v>459.93</v>
      </c>
      <c r="Q218" t="n">
        <v>796.91</v>
      </c>
      <c r="R218" t="n">
        <v>321.42</v>
      </c>
      <c r="S218" t="n">
        <v>102.58</v>
      </c>
      <c r="T218" t="n">
        <v>104598.99</v>
      </c>
      <c r="U218" t="n">
        <v>0.32</v>
      </c>
      <c r="V218" t="n">
        <v>0.78</v>
      </c>
      <c r="W218" t="n">
        <v>12.56</v>
      </c>
      <c r="X218" t="n">
        <v>6.31</v>
      </c>
      <c r="Y218" t="n">
        <v>1</v>
      </c>
      <c r="Z218" t="n">
        <v>10</v>
      </c>
    </row>
    <row r="219">
      <c r="A219" t="n">
        <v>2</v>
      </c>
      <c r="B219" t="n">
        <v>50</v>
      </c>
      <c r="C219" t="inlineStr">
        <is>
          <t xml:space="preserve">CONCLUIDO	</t>
        </is>
      </c>
      <c r="D219" t="n">
        <v>1.981</v>
      </c>
      <c r="E219" t="n">
        <v>50.48</v>
      </c>
      <c r="F219" t="n">
        <v>46.11</v>
      </c>
      <c r="G219" t="n">
        <v>26.35</v>
      </c>
      <c r="H219" t="n">
        <v>0.48</v>
      </c>
      <c r="I219" t="n">
        <v>105</v>
      </c>
      <c r="J219" t="n">
        <v>109.96</v>
      </c>
      <c r="K219" t="n">
        <v>41.65</v>
      </c>
      <c r="L219" t="n">
        <v>3</v>
      </c>
      <c r="M219" t="n">
        <v>103</v>
      </c>
      <c r="N219" t="n">
        <v>15.31</v>
      </c>
      <c r="O219" t="n">
        <v>13795.21</v>
      </c>
      <c r="P219" t="n">
        <v>432.43</v>
      </c>
      <c r="Q219" t="n">
        <v>796.67</v>
      </c>
      <c r="R219" t="n">
        <v>241.3</v>
      </c>
      <c r="S219" t="n">
        <v>102.58</v>
      </c>
      <c r="T219" t="n">
        <v>64848</v>
      </c>
      <c r="U219" t="n">
        <v>0.43</v>
      </c>
      <c r="V219" t="n">
        <v>0.82</v>
      </c>
      <c r="W219" t="n">
        <v>12.44</v>
      </c>
      <c r="X219" t="n">
        <v>3.89</v>
      </c>
      <c r="Y219" t="n">
        <v>1</v>
      </c>
      <c r="Z219" t="n">
        <v>10</v>
      </c>
    </row>
    <row r="220">
      <c r="A220" t="n">
        <v>3</v>
      </c>
      <c r="B220" t="n">
        <v>50</v>
      </c>
      <c r="C220" t="inlineStr">
        <is>
          <t xml:space="preserve">CONCLUIDO	</t>
        </is>
      </c>
      <c r="D220" t="n">
        <v>2.0506</v>
      </c>
      <c r="E220" t="n">
        <v>48.77</v>
      </c>
      <c r="F220" t="n">
        <v>45.04</v>
      </c>
      <c r="G220" t="n">
        <v>35.56</v>
      </c>
      <c r="H220" t="n">
        <v>0.63</v>
      </c>
      <c r="I220" t="n">
        <v>76</v>
      </c>
      <c r="J220" t="n">
        <v>111.23</v>
      </c>
      <c r="K220" t="n">
        <v>41.65</v>
      </c>
      <c r="L220" t="n">
        <v>4</v>
      </c>
      <c r="M220" t="n">
        <v>74</v>
      </c>
      <c r="N220" t="n">
        <v>15.58</v>
      </c>
      <c r="O220" t="n">
        <v>13952.52</v>
      </c>
      <c r="P220" t="n">
        <v>417.84</v>
      </c>
      <c r="Q220" t="n">
        <v>796.48</v>
      </c>
      <c r="R220" t="n">
        <v>205.16</v>
      </c>
      <c r="S220" t="n">
        <v>102.58</v>
      </c>
      <c r="T220" t="n">
        <v>46920.05</v>
      </c>
      <c r="U220" t="n">
        <v>0.5</v>
      </c>
      <c r="V220" t="n">
        <v>0.84</v>
      </c>
      <c r="W220" t="n">
        <v>12.41</v>
      </c>
      <c r="X220" t="n">
        <v>2.82</v>
      </c>
      <c r="Y220" t="n">
        <v>1</v>
      </c>
      <c r="Z220" t="n">
        <v>10</v>
      </c>
    </row>
    <row r="221">
      <c r="A221" t="n">
        <v>4</v>
      </c>
      <c r="B221" t="n">
        <v>50</v>
      </c>
      <c r="C221" t="inlineStr">
        <is>
          <t xml:space="preserve">CONCLUIDO	</t>
        </is>
      </c>
      <c r="D221" t="n">
        <v>2.0923</v>
      </c>
      <c r="E221" t="n">
        <v>47.79</v>
      </c>
      <c r="F221" t="n">
        <v>44.42</v>
      </c>
      <c r="G221" t="n">
        <v>44.42</v>
      </c>
      <c r="H221" t="n">
        <v>0.78</v>
      </c>
      <c r="I221" t="n">
        <v>60</v>
      </c>
      <c r="J221" t="n">
        <v>112.51</v>
      </c>
      <c r="K221" t="n">
        <v>41.65</v>
      </c>
      <c r="L221" t="n">
        <v>5</v>
      </c>
      <c r="M221" t="n">
        <v>58</v>
      </c>
      <c r="N221" t="n">
        <v>15.86</v>
      </c>
      <c r="O221" t="n">
        <v>14110.24</v>
      </c>
      <c r="P221" t="n">
        <v>407.45</v>
      </c>
      <c r="Q221" t="n">
        <v>796.61</v>
      </c>
      <c r="R221" t="n">
        <v>184.85</v>
      </c>
      <c r="S221" t="n">
        <v>102.58</v>
      </c>
      <c r="T221" t="n">
        <v>36846.72</v>
      </c>
      <c r="U221" t="n">
        <v>0.55</v>
      </c>
      <c r="V221" t="n">
        <v>0.85</v>
      </c>
      <c r="W221" t="n">
        <v>12.37</v>
      </c>
      <c r="X221" t="n">
        <v>2.21</v>
      </c>
      <c r="Y221" t="n">
        <v>1</v>
      </c>
      <c r="Z221" t="n">
        <v>10</v>
      </c>
    </row>
    <row r="222">
      <c r="A222" t="n">
        <v>5</v>
      </c>
      <c r="B222" t="n">
        <v>50</v>
      </c>
      <c r="C222" t="inlineStr">
        <is>
          <t xml:space="preserve">CONCLUIDO	</t>
        </is>
      </c>
      <c r="D222" t="n">
        <v>2.1219</v>
      </c>
      <c r="E222" t="n">
        <v>47.13</v>
      </c>
      <c r="F222" t="n">
        <v>44</v>
      </c>
      <c r="G222" t="n">
        <v>53.88</v>
      </c>
      <c r="H222" t="n">
        <v>0.93</v>
      </c>
      <c r="I222" t="n">
        <v>49</v>
      </c>
      <c r="J222" t="n">
        <v>113.79</v>
      </c>
      <c r="K222" t="n">
        <v>41.65</v>
      </c>
      <c r="L222" t="n">
        <v>6</v>
      </c>
      <c r="M222" t="n">
        <v>47</v>
      </c>
      <c r="N222" t="n">
        <v>16.14</v>
      </c>
      <c r="O222" t="n">
        <v>14268.39</v>
      </c>
      <c r="P222" t="n">
        <v>399.06</v>
      </c>
      <c r="Q222" t="n">
        <v>796.45</v>
      </c>
      <c r="R222" t="n">
        <v>170.91</v>
      </c>
      <c r="S222" t="n">
        <v>102.58</v>
      </c>
      <c r="T222" t="n">
        <v>29934.4</v>
      </c>
      <c r="U222" t="n">
        <v>0.6</v>
      </c>
      <c r="V222" t="n">
        <v>0.85</v>
      </c>
      <c r="W222" t="n">
        <v>12.35</v>
      </c>
      <c r="X222" t="n">
        <v>1.79</v>
      </c>
      <c r="Y222" t="n">
        <v>1</v>
      </c>
      <c r="Z222" t="n">
        <v>10</v>
      </c>
    </row>
    <row r="223">
      <c r="A223" t="n">
        <v>6</v>
      </c>
      <c r="B223" t="n">
        <v>50</v>
      </c>
      <c r="C223" t="inlineStr">
        <is>
          <t xml:space="preserve">CONCLUIDO	</t>
        </is>
      </c>
      <c r="D223" t="n">
        <v>2.1435</v>
      </c>
      <c r="E223" t="n">
        <v>46.65</v>
      </c>
      <c r="F223" t="n">
        <v>43.71</v>
      </c>
      <c r="G223" t="n">
        <v>63.96</v>
      </c>
      <c r="H223" t="n">
        <v>1.07</v>
      </c>
      <c r="I223" t="n">
        <v>41</v>
      </c>
      <c r="J223" t="n">
        <v>115.08</v>
      </c>
      <c r="K223" t="n">
        <v>41.65</v>
      </c>
      <c r="L223" t="n">
        <v>7</v>
      </c>
      <c r="M223" t="n">
        <v>39</v>
      </c>
      <c r="N223" t="n">
        <v>16.43</v>
      </c>
      <c r="O223" t="n">
        <v>14426.96</v>
      </c>
      <c r="P223" t="n">
        <v>390.82</v>
      </c>
      <c r="Q223" t="n">
        <v>796.45</v>
      </c>
      <c r="R223" t="n">
        <v>161.28</v>
      </c>
      <c r="S223" t="n">
        <v>102.58</v>
      </c>
      <c r="T223" t="n">
        <v>25154.95</v>
      </c>
      <c r="U223" t="n">
        <v>0.64</v>
      </c>
      <c r="V223" t="n">
        <v>0.86</v>
      </c>
      <c r="W223" t="n">
        <v>12.34</v>
      </c>
      <c r="X223" t="n">
        <v>1.49</v>
      </c>
      <c r="Y223" t="n">
        <v>1</v>
      </c>
      <c r="Z223" t="n">
        <v>10</v>
      </c>
    </row>
    <row r="224">
      <c r="A224" t="n">
        <v>7</v>
      </c>
      <c r="B224" t="n">
        <v>50</v>
      </c>
      <c r="C224" t="inlineStr">
        <is>
          <t xml:space="preserve">CONCLUIDO	</t>
        </is>
      </c>
      <c r="D224" t="n">
        <v>2.1568</v>
      </c>
      <c r="E224" t="n">
        <v>46.36</v>
      </c>
      <c r="F224" t="n">
        <v>43.53</v>
      </c>
      <c r="G224" t="n">
        <v>72.55</v>
      </c>
      <c r="H224" t="n">
        <v>1.21</v>
      </c>
      <c r="I224" t="n">
        <v>36</v>
      </c>
      <c r="J224" t="n">
        <v>116.37</v>
      </c>
      <c r="K224" t="n">
        <v>41.65</v>
      </c>
      <c r="L224" t="n">
        <v>8</v>
      </c>
      <c r="M224" t="n">
        <v>34</v>
      </c>
      <c r="N224" t="n">
        <v>16.72</v>
      </c>
      <c r="O224" t="n">
        <v>14585.96</v>
      </c>
      <c r="P224" t="n">
        <v>384.94</v>
      </c>
      <c r="Q224" t="n">
        <v>796.41</v>
      </c>
      <c r="R224" t="n">
        <v>155.21</v>
      </c>
      <c r="S224" t="n">
        <v>102.58</v>
      </c>
      <c r="T224" t="n">
        <v>22148.61</v>
      </c>
      <c r="U224" t="n">
        <v>0.66</v>
      </c>
      <c r="V224" t="n">
        <v>0.86</v>
      </c>
      <c r="W224" t="n">
        <v>12.33</v>
      </c>
      <c r="X224" t="n">
        <v>1.31</v>
      </c>
      <c r="Y224" t="n">
        <v>1</v>
      </c>
      <c r="Z224" t="n">
        <v>10</v>
      </c>
    </row>
    <row r="225">
      <c r="A225" t="n">
        <v>8</v>
      </c>
      <c r="B225" t="n">
        <v>50</v>
      </c>
      <c r="C225" t="inlineStr">
        <is>
          <t xml:space="preserve">CONCLUIDO	</t>
        </is>
      </c>
      <c r="D225" t="n">
        <v>2.1681</v>
      </c>
      <c r="E225" t="n">
        <v>46.12</v>
      </c>
      <c r="F225" t="n">
        <v>43.38</v>
      </c>
      <c r="G225" t="n">
        <v>81.33</v>
      </c>
      <c r="H225" t="n">
        <v>1.35</v>
      </c>
      <c r="I225" t="n">
        <v>32</v>
      </c>
      <c r="J225" t="n">
        <v>117.66</v>
      </c>
      <c r="K225" t="n">
        <v>41.65</v>
      </c>
      <c r="L225" t="n">
        <v>9</v>
      </c>
      <c r="M225" t="n">
        <v>30</v>
      </c>
      <c r="N225" t="n">
        <v>17.01</v>
      </c>
      <c r="O225" t="n">
        <v>14745.39</v>
      </c>
      <c r="P225" t="n">
        <v>377.86</v>
      </c>
      <c r="Q225" t="n">
        <v>796.46</v>
      </c>
      <c r="R225" t="n">
        <v>149.75</v>
      </c>
      <c r="S225" t="n">
        <v>102.58</v>
      </c>
      <c r="T225" t="n">
        <v>19435.85</v>
      </c>
      <c r="U225" t="n">
        <v>0.6899999999999999</v>
      </c>
      <c r="V225" t="n">
        <v>0.87</v>
      </c>
      <c r="W225" t="n">
        <v>12.34</v>
      </c>
      <c r="X225" t="n">
        <v>1.16</v>
      </c>
      <c r="Y225" t="n">
        <v>1</v>
      </c>
      <c r="Z225" t="n">
        <v>10</v>
      </c>
    </row>
    <row r="226">
      <c r="A226" t="n">
        <v>9</v>
      </c>
      <c r="B226" t="n">
        <v>50</v>
      </c>
      <c r="C226" t="inlineStr">
        <is>
          <t xml:space="preserve">CONCLUIDO	</t>
        </is>
      </c>
      <c r="D226" t="n">
        <v>2.1792</v>
      </c>
      <c r="E226" t="n">
        <v>45.89</v>
      </c>
      <c r="F226" t="n">
        <v>43.23</v>
      </c>
      <c r="G226" t="n">
        <v>92.64</v>
      </c>
      <c r="H226" t="n">
        <v>1.48</v>
      </c>
      <c r="I226" t="n">
        <v>28</v>
      </c>
      <c r="J226" t="n">
        <v>118.96</v>
      </c>
      <c r="K226" t="n">
        <v>41.65</v>
      </c>
      <c r="L226" t="n">
        <v>10</v>
      </c>
      <c r="M226" t="n">
        <v>26</v>
      </c>
      <c r="N226" t="n">
        <v>17.31</v>
      </c>
      <c r="O226" t="n">
        <v>14905.25</v>
      </c>
      <c r="P226" t="n">
        <v>372.19</v>
      </c>
      <c r="Q226" t="n">
        <v>796.39</v>
      </c>
      <c r="R226" t="n">
        <v>145.21</v>
      </c>
      <c r="S226" t="n">
        <v>102.58</v>
      </c>
      <c r="T226" t="n">
        <v>17185.97</v>
      </c>
      <c r="U226" t="n">
        <v>0.71</v>
      </c>
      <c r="V226" t="n">
        <v>0.87</v>
      </c>
      <c r="W226" t="n">
        <v>12.32</v>
      </c>
      <c r="X226" t="n">
        <v>1.02</v>
      </c>
      <c r="Y226" t="n">
        <v>1</v>
      </c>
      <c r="Z226" t="n">
        <v>10</v>
      </c>
    </row>
    <row r="227">
      <c r="A227" t="n">
        <v>10</v>
      </c>
      <c r="B227" t="n">
        <v>50</v>
      </c>
      <c r="C227" t="inlineStr">
        <is>
          <t xml:space="preserve">CONCLUIDO	</t>
        </is>
      </c>
      <c r="D227" t="n">
        <v>2.1884</v>
      </c>
      <c r="E227" t="n">
        <v>45.69</v>
      </c>
      <c r="F227" t="n">
        <v>43.1</v>
      </c>
      <c r="G227" t="n">
        <v>103.45</v>
      </c>
      <c r="H227" t="n">
        <v>1.61</v>
      </c>
      <c r="I227" t="n">
        <v>25</v>
      </c>
      <c r="J227" t="n">
        <v>120.26</v>
      </c>
      <c r="K227" t="n">
        <v>41.65</v>
      </c>
      <c r="L227" t="n">
        <v>11</v>
      </c>
      <c r="M227" t="n">
        <v>23</v>
      </c>
      <c r="N227" t="n">
        <v>17.61</v>
      </c>
      <c r="O227" t="n">
        <v>15065.56</v>
      </c>
      <c r="P227" t="n">
        <v>366.2</v>
      </c>
      <c r="Q227" t="n">
        <v>796.36</v>
      </c>
      <c r="R227" t="n">
        <v>141.14</v>
      </c>
      <c r="S227" t="n">
        <v>102.58</v>
      </c>
      <c r="T227" t="n">
        <v>15168.54</v>
      </c>
      <c r="U227" t="n">
        <v>0.73</v>
      </c>
      <c r="V227" t="n">
        <v>0.87</v>
      </c>
      <c r="W227" t="n">
        <v>12.31</v>
      </c>
      <c r="X227" t="n">
        <v>0.89</v>
      </c>
      <c r="Y227" t="n">
        <v>1</v>
      </c>
      <c r="Z227" t="n">
        <v>10</v>
      </c>
    </row>
    <row r="228">
      <c r="A228" t="n">
        <v>11</v>
      </c>
      <c r="B228" t="n">
        <v>50</v>
      </c>
      <c r="C228" t="inlineStr">
        <is>
          <t xml:space="preserve">CONCLUIDO	</t>
        </is>
      </c>
      <c r="D228" t="n">
        <v>2.1931</v>
      </c>
      <c r="E228" t="n">
        <v>45.6</v>
      </c>
      <c r="F228" t="n">
        <v>43.05</v>
      </c>
      <c r="G228" t="n">
        <v>112.3</v>
      </c>
      <c r="H228" t="n">
        <v>1.74</v>
      </c>
      <c r="I228" t="n">
        <v>23</v>
      </c>
      <c r="J228" t="n">
        <v>121.56</v>
      </c>
      <c r="K228" t="n">
        <v>41.65</v>
      </c>
      <c r="L228" t="n">
        <v>12</v>
      </c>
      <c r="M228" t="n">
        <v>21</v>
      </c>
      <c r="N228" t="n">
        <v>17.91</v>
      </c>
      <c r="O228" t="n">
        <v>15226.31</v>
      </c>
      <c r="P228" t="n">
        <v>361.13</v>
      </c>
      <c r="Q228" t="n">
        <v>796.33</v>
      </c>
      <c r="R228" t="n">
        <v>139.21</v>
      </c>
      <c r="S228" t="n">
        <v>102.58</v>
      </c>
      <c r="T228" t="n">
        <v>14211.23</v>
      </c>
      <c r="U228" t="n">
        <v>0.74</v>
      </c>
      <c r="V228" t="n">
        <v>0.87</v>
      </c>
      <c r="W228" t="n">
        <v>12.31</v>
      </c>
      <c r="X228" t="n">
        <v>0.84</v>
      </c>
      <c r="Y228" t="n">
        <v>1</v>
      </c>
      <c r="Z228" t="n">
        <v>10</v>
      </c>
    </row>
    <row r="229">
      <c r="A229" t="n">
        <v>12</v>
      </c>
      <c r="B229" t="n">
        <v>50</v>
      </c>
      <c r="C229" t="inlineStr">
        <is>
          <t xml:space="preserve">CONCLUIDO	</t>
        </is>
      </c>
      <c r="D229" t="n">
        <v>2.2003</v>
      </c>
      <c r="E229" t="n">
        <v>45.45</v>
      </c>
      <c r="F229" t="n">
        <v>42.95</v>
      </c>
      <c r="G229" t="n">
        <v>122.7</v>
      </c>
      <c r="H229" t="n">
        <v>1.87</v>
      </c>
      <c r="I229" t="n">
        <v>21</v>
      </c>
      <c r="J229" t="n">
        <v>122.87</v>
      </c>
      <c r="K229" t="n">
        <v>41.65</v>
      </c>
      <c r="L229" t="n">
        <v>13</v>
      </c>
      <c r="M229" t="n">
        <v>19</v>
      </c>
      <c r="N229" t="n">
        <v>18.22</v>
      </c>
      <c r="O229" t="n">
        <v>15387.5</v>
      </c>
      <c r="P229" t="n">
        <v>354.55</v>
      </c>
      <c r="Q229" t="n">
        <v>796.36</v>
      </c>
      <c r="R229" t="n">
        <v>135.87</v>
      </c>
      <c r="S229" t="n">
        <v>102.58</v>
      </c>
      <c r="T229" t="n">
        <v>12554.26</v>
      </c>
      <c r="U229" t="n">
        <v>0.75</v>
      </c>
      <c r="V229" t="n">
        <v>0.88</v>
      </c>
      <c r="W229" t="n">
        <v>12.3</v>
      </c>
      <c r="X229" t="n">
        <v>0.73</v>
      </c>
      <c r="Y229" t="n">
        <v>1</v>
      </c>
      <c r="Z229" t="n">
        <v>10</v>
      </c>
    </row>
    <row r="230">
      <c r="A230" t="n">
        <v>13</v>
      </c>
      <c r="B230" t="n">
        <v>50</v>
      </c>
      <c r="C230" t="inlineStr">
        <is>
          <t xml:space="preserve">CONCLUIDO	</t>
        </is>
      </c>
      <c r="D230" t="n">
        <v>2.2047</v>
      </c>
      <c r="E230" t="n">
        <v>45.36</v>
      </c>
      <c r="F230" t="n">
        <v>42.9</v>
      </c>
      <c r="G230" t="n">
        <v>135.47</v>
      </c>
      <c r="H230" t="n">
        <v>1.99</v>
      </c>
      <c r="I230" t="n">
        <v>19</v>
      </c>
      <c r="J230" t="n">
        <v>124.18</v>
      </c>
      <c r="K230" t="n">
        <v>41.65</v>
      </c>
      <c r="L230" t="n">
        <v>14</v>
      </c>
      <c r="M230" t="n">
        <v>16</v>
      </c>
      <c r="N230" t="n">
        <v>18.53</v>
      </c>
      <c r="O230" t="n">
        <v>15549.15</v>
      </c>
      <c r="P230" t="n">
        <v>348.36</v>
      </c>
      <c r="Q230" t="n">
        <v>796.37</v>
      </c>
      <c r="R230" t="n">
        <v>134.12</v>
      </c>
      <c r="S230" t="n">
        <v>102.58</v>
      </c>
      <c r="T230" t="n">
        <v>11688.76</v>
      </c>
      <c r="U230" t="n">
        <v>0.76</v>
      </c>
      <c r="V230" t="n">
        <v>0.88</v>
      </c>
      <c r="W230" t="n">
        <v>12.31</v>
      </c>
      <c r="X230" t="n">
        <v>0.6899999999999999</v>
      </c>
      <c r="Y230" t="n">
        <v>1</v>
      </c>
      <c r="Z230" t="n">
        <v>10</v>
      </c>
    </row>
    <row r="231">
      <c r="A231" t="n">
        <v>14</v>
      </c>
      <c r="B231" t="n">
        <v>50</v>
      </c>
      <c r="C231" t="inlineStr">
        <is>
          <t xml:space="preserve">CONCLUIDO	</t>
        </is>
      </c>
      <c r="D231" t="n">
        <v>2.208</v>
      </c>
      <c r="E231" t="n">
        <v>45.29</v>
      </c>
      <c r="F231" t="n">
        <v>42.85</v>
      </c>
      <c r="G231" t="n">
        <v>142.85</v>
      </c>
      <c r="H231" t="n">
        <v>2.11</v>
      </c>
      <c r="I231" t="n">
        <v>18</v>
      </c>
      <c r="J231" t="n">
        <v>125.49</v>
      </c>
      <c r="K231" t="n">
        <v>41.65</v>
      </c>
      <c r="L231" t="n">
        <v>15</v>
      </c>
      <c r="M231" t="n">
        <v>10</v>
      </c>
      <c r="N231" t="n">
        <v>18.84</v>
      </c>
      <c r="O231" t="n">
        <v>15711.24</v>
      </c>
      <c r="P231" t="n">
        <v>344.12</v>
      </c>
      <c r="Q231" t="n">
        <v>796.34</v>
      </c>
      <c r="R231" t="n">
        <v>132.41</v>
      </c>
      <c r="S231" t="n">
        <v>102.58</v>
      </c>
      <c r="T231" t="n">
        <v>10835.84</v>
      </c>
      <c r="U231" t="n">
        <v>0.77</v>
      </c>
      <c r="V231" t="n">
        <v>0.88</v>
      </c>
      <c r="W231" t="n">
        <v>12.31</v>
      </c>
      <c r="X231" t="n">
        <v>0.64</v>
      </c>
      <c r="Y231" t="n">
        <v>1</v>
      </c>
      <c r="Z231" t="n">
        <v>10</v>
      </c>
    </row>
    <row r="232">
      <c r="A232" t="n">
        <v>15</v>
      </c>
      <c r="B232" t="n">
        <v>50</v>
      </c>
      <c r="C232" t="inlineStr">
        <is>
          <t xml:space="preserve">CONCLUIDO	</t>
        </is>
      </c>
      <c r="D232" t="n">
        <v>2.2106</v>
      </c>
      <c r="E232" t="n">
        <v>45.24</v>
      </c>
      <c r="F232" t="n">
        <v>42.82</v>
      </c>
      <c r="G232" t="n">
        <v>151.14</v>
      </c>
      <c r="H232" t="n">
        <v>2.23</v>
      </c>
      <c r="I232" t="n">
        <v>17</v>
      </c>
      <c r="J232" t="n">
        <v>126.81</v>
      </c>
      <c r="K232" t="n">
        <v>41.65</v>
      </c>
      <c r="L232" t="n">
        <v>16</v>
      </c>
      <c r="M232" t="n">
        <v>3</v>
      </c>
      <c r="N232" t="n">
        <v>19.16</v>
      </c>
      <c r="O232" t="n">
        <v>15873.8</v>
      </c>
      <c r="P232" t="n">
        <v>341.55</v>
      </c>
      <c r="Q232" t="n">
        <v>796.42</v>
      </c>
      <c r="R232" t="n">
        <v>131.45</v>
      </c>
      <c r="S232" t="n">
        <v>102.58</v>
      </c>
      <c r="T232" t="n">
        <v>10361.76</v>
      </c>
      <c r="U232" t="n">
        <v>0.78</v>
      </c>
      <c r="V232" t="n">
        <v>0.88</v>
      </c>
      <c r="W232" t="n">
        <v>12.31</v>
      </c>
      <c r="X232" t="n">
        <v>0.61</v>
      </c>
      <c r="Y232" t="n">
        <v>1</v>
      </c>
      <c r="Z232" t="n">
        <v>10</v>
      </c>
    </row>
    <row r="233">
      <c r="A233" t="n">
        <v>16</v>
      </c>
      <c r="B233" t="n">
        <v>50</v>
      </c>
      <c r="C233" t="inlineStr">
        <is>
          <t xml:space="preserve">CONCLUIDO	</t>
        </is>
      </c>
      <c r="D233" t="n">
        <v>2.2103</v>
      </c>
      <c r="E233" t="n">
        <v>45.24</v>
      </c>
      <c r="F233" t="n">
        <v>42.83</v>
      </c>
      <c r="G233" t="n">
        <v>151.16</v>
      </c>
      <c r="H233" t="n">
        <v>2.34</v>
      </c>
      <c r="I233" t="n">
        <v>17</v>
      </c>
      <c r="J233" t="n">
        <v>128.13</v>
      </c>
      <c r="K233" t="n">
        <v>41.65</v>
      </c>
      <c r="L233" t="n">
        <v>17</v>
      </c>
      <c r="M233" t="n">
        <v>0</v>
      </c>
      <c r="N233" t="n">
        <v>19.48</v>
      </c>
      <c r="O233" t="n">
        <v>16036.82</v>
      </c>
      <c r="P233" t="n">
        <v>344.48</v>
      </c>
      <c r="Q233" t="n">
        <v>796.4</v>
      </c>
      <c r="R233" t="n">
        <v>131.43</v>
      </c>
      <c r="S233" t="n">
        <v>102.58</v>
      </c>
      <c r="T233" t="n">
        <v>10351.93</v>
      </c>
      <c r="U233" t="n">
        <v>0.78</v>
      </c>
      <c r="V233" t="n">
        <v>0.88</v>
      </c>
      <c r="W233" t="n">
        <v>12.31</v>
      </c>
      <c r="X233" t="n">
        <v>0.62</v>
      </c>
      <c r="Y233" t="n">
        <v>1</v>
      </c>
      <c r="Z233" t="n">
        <v>10</v>
      </c>
    </row>
    <row r="234">
      <c r="A234" t="n">
        <v>0</v>
      </c>
      <c r="B234" t="n">
        <v>25</v>
      </c>
      <c r="C234" t="inlineStr">
        <is>
          <t xml:space="preserve">CONCLUIDO	</t>
        </is>
      </c>
      <c r="D234" t="n">
        <v>1.769</v>
      </c>
      <c r="E234" t="n">
        <v>56.53</v>
      </c>
      <c r="F234" t="n">
        <v>51.39</v>
      </c>
      <c r="G234" t="n">
        <v>12.79</v>
      </c>
      <c r="H234" t="n">
        <v>0.28</v>
      </c>
      <c r="I234" t="n">
        <v>241</v>
      </c>
      <c r="J234" t="n">
        <v>61.76</v>
      </c>
      <c r="K234" t="n">
        <v>28.92</v>
      </c>
      <c r="L234" t="n">
        <v>1</v>
      </c>
      <c r="M234" t="n">
        <v>239</v>
      </c>
      <c r="N234" t="n">
        <v>6.84</v>
      </c>
      <c r="O234" t="n">
        <v>7851.41</v>
      </c>
      <c r="P234" t="n">
        <v>332.09</v>
      </c>
      <c r="Q234" t="n">
        <v>797.1799999999999</v>
      </c>
      <c r="R234" t="n">
        <v>416.85</v>
      </c>
      <c r="S234" t="n">
        <v>102.58</v>
      </c>
      <c r="T234" t="n">
        <v>151942.98</v>
      </c>
      <c r="U234" t="n">
        <v>0.25</v>
      </c>
      <c r="V234" t="n">
        <v>0.73</v>
      </c>
      <c r="W234" t="n">
        <v>12.68</v>
      </c>
      <c r="X234" t="n">
        <v>9.16</v>
      </c>
      <c r="Y234" t="n">
        <v>1</v>
      </c>
      <c r="Z234" t="n">
        <v>10</v>
      </c>
    </row>
    <row r="235">
      <c r="A235" t="n">
        <v>1</v>
      </c>
      <c r="B235" t="n">
        <v>25</v>
      </c>
      <c r="C235" t="inlineStr">
        <is>
          <t xml:space="preserve">CONCLUIDO	</t>
        </is>
      </c>
      <c r="D235" t="n">
        <v>2.0267</v>
      </c>
      <c r="E235" t="n">
        <v>49.34</v>
      </c>
      <c r="F235" t="n">
        <v>46.09</v>
      </c>
      <c r="G235" t="n">
        <v>26.34</v>
      </c>
      <c r="H235" t="n">
        <v>0.55</v>
      </c>
      <c r="I235" t="n">
        <v>105</v>
      </c>
      <c r="J235" t="n">
        <v>62.92</v>
      </c>
      <c r="K235" t="n">
        <v>28.92</v>
      </c>
      <c r="L235" t="n">
        <v>2</v>
      </c>
      <c r="M235" t="n">
        <v>103</v>
      </c>
      <c r="N235" t="n">
        <v>7</v>
      </c>
      <c r="O235" t="n">
        <v>7994.37</v>
      </c>
      <c r="P235" t="n">
        <v>288.88</v>
      </c>
      <c r="Q235" t="n">
        <v>796.6799999999999</v>
      </c>
      <c r="R235" t="n">
        <v>240.36</v>
      </c>
      <c r="S235" t="n">
        <v>102.58</v>
      </c>
      <c r="T235" t="n">
        <v>64377.13</v>
      </c>
      <c r="U235" t="n">
        <v>0.43</v>
      </c>
      <c r="V235" t="n">
        <v>0.82</v>
      </c>
      <c r="W235" t="n">
        <v>12.44</v>
      </c>
      <c r="X235" t="n">
        <v>3.87</v>
      </c>
      <c r="Y235" t="n">
        <v>1</v>
      </c>
      <c r="Z235" t="n">
        <v>10</v>
      </c>
    </row>
    <row r="236">
      <c r="A236" t="n">
        <v>2</v>
      </c>
      <c r="B236" t="n">
        <v>25</v>
      </c>
      <c r="C236" t="inlineStr">
        <is>
          <t xml:space="preserve">CONCLUIDO	</t>
        </is>
      </c>
      <c r="D236" t="n">
        <v>2.1095</v>
      </c>
      <c r="E236" t="n">
        <v>47.4</v>
      </c>
      <c r="F236" t="n">
        <v>44.69</v>
      </c>
      <c r="G236" t="n">
        <v>40.63</v>
      </c>
      <c r="H236" t="n">
        <v>0.8100000000000001</v>
      </c>
      <c r="I236" t="n">
        <v>66</v>
      </c>
      <c r="J236" t="n">
        <v>64.08</v>
      </c>
      <c r="K236" t="n">
        <v>28.92</v>
      </c>
      <c r="L236" t="n">
        <v>3</v>
      </c>
      <c r="M236" t="n">
        <v>64</v>
      </c>
      <c r="N236" t="n">
        <v>7.16</v>
      </c>
      <c r="O236" t="n">
        <v>8137.65</v>
      </c>
      <c r="P236" t="n">
        <v>270.54</v>
      </c>
      <c r="Q236" t="n">
        <v>796.61</v>
      </c>
      <c r="R236" t="n">
        <v>193.47</v>
      </c>
      <c r="S236" t="n">
        <v>102.58</v>
      </c>
      <c r="T236" t="n">
        <v>41127.33</v>
      </c>
      <c r="U236" t="n">
        <v>0.53</v>
      </c>
      <c r="V236" t="n">
        <v>0.84</v>
      </c>
      <c r="W236" t="n">
        <v>12.39</v>
      </c>
      <c r="X236" t="n">
        <v>2.47</v>
      </c>
      <c r="Y236" t="n">
        <v>1</v>
      </c>
      <c r="Z236" t="n">
        <v>10</v>
      </c>
    </row>
    <row r="237">
      <c r="A237" t="n">
        <v>3</v>
      </c>
      <c r="B237" t="n">
        <v>25</v>
      </c>
      <c r="C237" t="inlineStr">
        <is>
          <t xml:space="preserve">CONCLUIDO	</t>
        </is>
      </c>
      <c r="D237" t="n">
        <v>2.1551</v>
      </c>
      <c r="E237" t="n">
        <v>46.4</v>
      </c>
      <c r="F237" t="n">
        <v>43.95</v>
      </c>
      <c r="G237" t="n">
        <v>56.11</v>
      </c>
      <c r="H237" t="n">
        <v>1.07</v>
      </c>
      <c r="I237" t="n">
        <v>47</v>
      </c>
      <c r="J237" t="n">
        <v>65.25</v>
      </c>
      <c r="K237" t="n">
        <v>28.92</v>
      </c>
      <c r="L237" t="n">
        <v>4</v>
      </c>
      <c r="M237" t="n">
        <v>45</v>
      </c>
      <c r="N237" t="n">
        <v>7.33</v>
      </c>
      <c r="O237" t="n">
        <v>8281.25</v>
      </c>
      <c r="P237" t="n">
        <v>255.54</v>
      </c>
      <c r="Q237" t="n">
        <v>796.41</v>
      </c>
      <c r="R237" t="n">
        <v>169.39</v>
      </c>
      <c r="S237" t="n">
        <v>102.58</v>
      </c>
      <c r="T237" t="n">
        <v>29183.88</v>
      </c>
      <c r="U237" t="n">
        <v>0.61</v>
      </c>
      <c r="V237" t="n">
        <v>0.86</v>
      </c>
      <c r="W237" t="n">
        <v>12.35</v>
      </c>
      <c r="X237" t="n">
        <v>1.74</v>
      </c>
      <c r="Y237" t="n">
        <v>1</v>
      </c>
      <c r="Z237" t="n">
        <v>10</v>
      </c>
    </row>
    <row r="238">
      <c r="A238" t="n">
        <v>4</v>
      </c>
      <c r="B238" t="n">
        <v>25</v>
      </c>
      <c r="C238" t="inlineStr">
        <is>
          <t xml:space="preserve">CONCLUIDO	</t>
        </is>
      </c>
      <c r="D238" t="n">
        <v>2.1798</v>
      </c>
      <c r="E238" t="n">
        <v>45.88</v>
      </c>
      <c r="F238" t="n">
        <v>43.57</v>
      </c>
      <c r="G238" t="n">
        <v>70.65000000000001</v>
      </c>
      <c r="H238" t="n">
        <v>1.31</v>
      </c>
      <c r="I238" t="n">
        <v>37</v>
      </c>
      <c r="J238" t="n">
        <v>66.42</v>
      </c>
      <c r="K238" t="n">
        <v>28.92</v>
      </c>
      <c r="L238" t="n">
        <v>5</v>
      </c>
      <c r="M238" t="n">
        <v>31</v>
      </c>
      <c r="N238" t="n">
        <v>7.49</v>
      </c>
      <c r="O238" t="n">
        <v>8425.16</v>
      </c>
      <c r="P238" t="n">
        <v>243.17</v>
      </c>
      <c r="Q238" t="n">
        <v>796.49</v>
      </c>
      <c r="R238" t="n">
        <v>156.34</v>
      </c>
      <c r="S238" t="n">
        <v>102.58</v>
      </c>
      <c r="T238" t="n">
        <v>22707.62</v>
      </c>
      <c r="U238" t="n">
        <v>0.66</v>
      </c>
      <c r="V238" t="n">
        <v>0.86</v>
      </c>
      <c r="W238" t="n">
        <v>12.34</v>
      </c>
      <c r="X238" t="n">
        <v>1.35</v>
      </c>
      <c r="Y238" t="n">
        <v>1</v>
      </c>
      <c r="Z238" t="n">
        <v>10</v>
      </c>
    </row>
    <row r="239">
      <c r="A239" t="n">
        <v>5</v>
      </c>
      <c r="B239" t="n">
        <v>25</v>
      </c>
      <c r="C239" t="inlineStr">
        <is>
          <t xml:space="preserve">CONCLUIDO	</t>
        </is>
      </c>
      <c r="D239" t="n">
        <v>2.188</v>
      </c>
      <c r="E239" t="n">
        <v>45.7</v>
      </c>
      <c r="F239" t="n">
        <v>43.45</v>
      </c>
      <c r="G239" t="n">
        <v>79</v>
      </c>
      <c r="H239" t="n">
        <v>1.55</v>
      </c>
      <c r="I239" t="n">
        <v>33</v>
      </c>
      <c r="J239" t="n">
        <v>67.59</v>
      </c>
      <c r="K239" t="n">
        <v>28.92</v>
      </c>
      <c r="L239" t="n">
        <v>6</v>
      </c>
      <c r="M239" t="n">
        <v>1</v>
      </c>
      <c r="N239" t="n">
        <v>7.66</v>
      </c>
      <c r="O239" t="n">
        <v>8569.4</v>
      </c>
      <c r="P239" t="n">
        <v>240.26</v>
      </c>
      <c r="Q239" t="n">
        <v>796.55</v>
      </c>
      <c r="R239" t="n">
        <v>150.97</v>
      </c>
      <c r="S239" t="n">
        <v>102.58</v>
      </c>
      <c r="T239" t="n">
        <v>20041.99</v>
      </c>
      <c r="U239" t="n">
        <v>0.68</v>
      </c>
      <c r="V239" t="n">
        <v>0.87</v>
      </c>
      <c r="W239" t="n">
        <v>12.37</v>
      </c>
      <c r="X239" t="n">
        <v>1.23</v>
      </c>
      <c r="Y239" t="n">
        <v>1</v>
      </c>
      <c r="Z239" t="n">
        <v>10</v>
      </c>
    </row>
    <row r="240">
      <c r="A240" t="n">
        <v>6</v>
      </c>
      <c r="B240" t="n">
        <v>25</v>
      </c>
      <c r="C240" t="inlineStr">
        <is>
          <t xml:space="preserve">CONCLUIDO	</t>
        </is>
      </c>
      <c r="D240" t="n">
        <v>2.1879</v>
      </c>
      <c r="E240" t="n">
        <v>45.71</v>
      </c>
      <c r="F240" t="n">
        <v>43.45</v>
      </c>
      <c r="G240" t="n">
        <v>79</v>
      </c>
      <c r="H240" t="n">
        <v>1.78</v>
      </c>
      <c r="I240" t="n">
        <v>33</v>
      </c>
      <c r="J240" t="n">
        <v>68.76000000000001</v>
      </c>
      <c r="K240" t="n">
        <v>28.92</v>
      </c>
      <c r="L240" t="n">
        <v>7</v>
      </c>
      <c r="M240" t="n">
        <v>0</v>
      </c>
      <c r="N240" t="n">
        <v>7.83</v>
      </c>
      <c r="O240" t="n">
        <v>8713.950000000001</v>
      </c>
      <c r="P240" t="n">
        <v>244.02</v>
      </c>
      <c r="Q240" t="n">
        <v>796.52</v>
      </c>
      <c r="R240" t="n">
        <v>150.94</v>
      </c>
      <c r="S240" t="n">
        <v>102.58</v>
      </c>
      <c r="T240" t="n">
        <v>20026.75</v>
      </c>
      <c r="U240" t="n">
        <v>0.68</v>
      </c>
      <c r="V240" t="n">
        <v>0.87</v>
      </c>
      <c r="W240" t="n">
        <v>12.37</v>
      </c>
      <c r="X240" t="n">
        <v>1.24</v>
      </c>
      <c r="Y240" t="n">
        <v>1</v>
      </c>
      <c r="Z240" t="n">
        <v>10</v>
      </c>
    </row>
    <row r="241">
      <c r="A241" t="n">
        <v>0</v>
      </c>
      <c r="B241" t="n">
        <v>85</v>
      </c>
      <c r="C241" t="inlineStr">
        <is>
          <t xml:space="preserve">CONCLUIDO	</t>
        </is>
      </c>
      <c r="D241" t="n">
        <v>1.1037</v>
      </c>
      <c r="E241" t="n">
        <v>90.59999999999999</v>
      </c>
      <c r="F241" t="n">
        <v>67.02</v>
      </c>
      <c r="G241" t="n">
        <v>6.42</v>
      </c>
      <c r="H241" t="n">
        <v>0.11</v>
      </c>
      <c r="I241" t="n">
        <v>626</v>
      </c>
      <c r="J241" t="n">
        <v>167.88</v>
      </c>
      <c r="K241" t="n">
        <v>51.39</v>
      </c>
      <c r="L241" t="n">
        <v>1</v>
      </c>
      <c r="M241" t="n">
        <v>624</v>
      </c>
      <c r="N241" t="n">
        <v>30.49</v>
      </c>
      <c r="O241" t="n">
        <v>20939.59</v>
      </c>
      <c r="P241" t="n">
        <v>858.4299999999999</v>
      </c>
      <c r="Q241" t="n">
        <v>798.1799999999999</v>
      </c>
      <c r="R241" t="n">
        <v>939.91</v>
      </c>
      <c r="S241" t="n">
        <v>102.58</v>
      </c>
      <c r="T241" t="n">
        <v>411549.3</v>
      </c>
      <c r="U241" t="n">
        <v>0.11</v>
      </c>
      <c r="V241" t="n">
        <v>0.5600000000000001</v>
      </c>
      <c r="W241" t="n">
        <v>13.32</v>
      </c>
      <c r="X241" t="n">
        <v>24.76</v>
      </c>
      <c r="Y241" t="n">
        <v>1</v>
      </c>
      <c r="Z241" t="n">
        <v>10</v>
      </c>
    </row>
    <row r="242">
      <c r="A242" t="n">
        <v>1</v>
      </c>
      <c r="B242" t="n">
        <v>85</v>
      </c>
      <c r="C242" t="inlineStr">
        <is>
          <t xml:space="preserve">CONCLUIDO	</t>
        </is>
      </c>
      <c r="D242" t="n">
        <v>1.6197</v>
      </c>
      <c r="E242" t="n">
        <v>61.74</v>
      </c>
      <c r="F242" t="n">
        <v>51.3</v>
      </c>
      <c r="G242" t="n">
        <v>12.93</v>
      </c>
      <c r="H242" t="n">
        <v>0.21</v>
      </c>
      <c r="I242" t="n">
        <v>238</v>
      </c>
      <c r="J242" t="n">
        <v>169.33</v>
      </c>
      <c r="K242" t="n">
        <v>51.39</v>
      </c>
      <c r="L242" t="n">
        <v>2</v>
      </c>
      <c r="M242" t="n">
        <v>236</v>
      </c>
      <c r="N242" t="n">
        <v>30.94</v>
      </c>
      <c r="O242" t="n">
        <v>21118.46</v>
      </c>
      <c r="P242" t="n">
        <v>655.8200000000001</v>
      </c>
      <c r="Q242" t="n">
        <v>796.89</v>
      </c>
      <c r="R242" t="n">
        <v>414.15</v>
      </c>
      <c r="S242" t="n">
        <v>102.58</v>
      </c>
      <c r="T242" t="n">
        <v>150605.61</v>
      </c>
      <c r="U242" t="n">
        <v>0.25</v>
      </c>
      <c r="V242" t="n">
        <v>0.73</v>
      </c>
      <c r="W242" t="n">
        <v>12.67</v>
      </c>
      <c r="X242" t="n">
        <v>9.07</v>
      </c>
      <c r="Y242" t="n">
        <v>1</v>
      </c>
      <c r="Z242" t="n">
        <v>10</v>
      </c>
    </row>
    <row r="243">
      <c r="A243" t="n">
        <v>2</v>
      </c>
      <c r="B243" t="n">
        <v>85</v>
      </c>
      <c r="C243" t="inlineStr">
        <is>
          <t xml:space="preserve">CONCLUIDO	</t>
        </is>
      </c>
      <c r="D243" t="n">
        <v>1.8152</v>
      </c>
      <c r="E243" t="n">
        <v>55.09</v>
      </c>
      <c r="F243" t="n">
        <v>47.73</v>
      </c>
      <c r="G243" t="n">
        <v>19.48</v>
      </c>
      <c r="H243" t="n">
        <v>0.31</v>
      </c>
      <c r="I243" t="n">
        <v>147</v>
      </c>
      <c r="J243" t="n">
        <v>170.79</v>
      </c>
      <c r="K243" t="n">
        <v>51.39</v>
      </c>
      <c r="L243" t="n">
        <v>3</v>
      </c>
      <c r="M243" t="n">
        <v>145</v>
      </c>
      <c r="N243" t="n">
        <v>31.4</v>
      </c>
      <c r="O243" t="n">
        <v>21297.94</v>
      </c>
      <c r="P243" t="n">
        <v>608.12</v>
      </c>
      <c r="Q243" t="n">
        <v>796.6799999999999</v>
      </c>
      <c r="R243" t="n">
        <v>295.39</v>
      </c>
      <c r="S243" t="n">
        <v>102.58</v>
      </c>
      <c r="T243" t="n">
        <v>91682.07000000001</v>
      </c>
      <c r="U243" t="n">
        <v>0.35</v>
      </c>
      <c r="V243" t="n">
        <v>0.79</v>
      </c>
      <c r="W243" t="n">
        <v>12.51</v>
      </c>
      <c r="X243" t="n">
        <v>5.51</v>
      </c>
      <c r="Y243" t="n">
        <v>1</v>
      </c>
      <c r="Z243" t="n">
        <v>10</v>
      </c>
    </row>
    <row r="244">
      <c r="A244" t="n">
        <v>3</v>
      </c>
      <c r="B244" t="n">
        <v>85</v>
      </c>
      <c r="C244" t="inlineStr">
        <is>
          <t xml:space="preserve">CONCLUIDO	</t>
        </is>
      </c>
      <c r="D244" t="n">
        <v>1.9144</v>
      </c>
      <c r="E244" t="n">
        <v>52.23</v>
      </c>
      <c r="F244" t="n">
        <v>46.24</v>
      </c>
      <c r="G244" t="n">
        <v>25.93</v>
      </c>
      <c r="H244" t="n">
        <v>0.41</v>
      </c>
      <c r="I244" t="n">
        <v>107</v>
      </c>
      <c r="J244" t="n">
        <v>172.25</v>
      </c>
      <c r="K244" t="n">
        <v>51.39</v>
      </c>
      <c r="L244" t="n">
        <v>4</v>
      </c>
      <c r="M244" t="n">
        <v>105</v>
      </c>
      <c r="N244" t="n">
        <v>31.86</v>
      </c>
      <c r="O244" t="n">
        <v>21478.05</v>
      </c>
      <c r="P244" t="n">
        <v>586.75</v>
      </c>
      <c r="Q244" t="n">
        <v>796.66</v>
      </c>
      <c r="R244" t="n">
        <v>245.17</v>
      </c>
      <c r="S244" t="n">
        <v>102.58</v>
      </c>
      <c r="T244" t="n">
        <v>66772.46000000001</v>
      </c>
      <c r="U244" t="n">
        <v>0.42</v>
      </c>
      <c r="V244" t="n">
        <v>0.8100000000000001</v>
      </c>
      <c r="W244" t="n">
        <v>12.45</v>
      </c>
      <c r="X244" t="n">
        <v>4.02</v>
      </c>
      <c r="Y244" t="n">
        <v>1</v>
      </c>
      <c r="Z244" t="n">
        <v>10</v>
      </c>
    </row>
    <row r="245">
      <c r="A245" t="n">
        <v>4</v>
      </c>
      <c r="B245" t="n">
        <v>85</v>
      </c>
      <c r="C245" t="inlineStr">
        <is>
          <t xml:space="preserve">CONCLUIDO	</t>
        </is>
      </c>
      <c r="D245" t="n">
        <v>1.9778</v>
      </c>
      <c r="E245" t="n">
        <v>50.56</v>
      </c>
      <c r="F245" t="n">
        <v>45.34</v>
      </c>
      <c r="G245" t="n">
        <v>32.39</v>
      </c>
      <c r="H245" t="n">
        <v>0.51</v>
      </c>
      <c r="I245" t="n">
        <v>84</v>
      </c>
      <c r="J245" t="n">
        <v>173.71</v>
      </c>
      <c r="K245" t="n">
        <v>51.39</v>
      </c>
      <c r="L245" t="n">
        <v>5</v>
      </c>
      <c r="M245" t="n">
        <v>82</v>
      </c>
      <c r="N245" t="n">
        <v>32.32</v>
      </c>
      <c r="O245" t="n">
        <v>21658.78</v>
      </c>
      <c r="P245" t="n">
        <v>573.14</v>
      </c>
      <c r="Q245" t="n">
        <v>796.58</v>
      </c>
      <c r="R245" t="n">
        <v>215.28</v>
      </c>
      <c r="S245" t="n">
        <v>102.58</v>
      </c>
      <c r="T245" t="n">
        <v>51941.29</v>
      </c>
      <c r="U245" t="n">
        <v>0.48</v>
      </c>
      <c r="V245" t="n">
        <v>0.83</v>
      </c>
      <c r="W245" t="n">
        <v>12.42</v>
      </c>
      <c r="X245" t="n">
        <v>3.12</v>
      </c>
      <c r="Y245" t="n">
        <v>1</v>
      </c>
      <c r="Z245" t="n">
        <v>10</v>
      </c>
    </row>
    <row r="246">
      <c r="A246" t="n">
        <v>5</v>
      </c>
      <c r="B246" t="n">
        <v>85</v>
      </c>
      <c r="C246" t="inlineStr">
        <is>
          <t xml:space="preserve">CONCLUIDO	</t>
        </is>
      </c>
      <c r="D246" t="n">
        <v>2.02</v>
      </c>
      <c r="E246" t="n">
        <v>49.51</v>
      </c>
      <c r="F246" t="n">
        <v>44.79</v>
      </c>
      <c r="G246" t="n">
        <v>38.95</v>
      </c>
      <c r="H246" t="n">
        <v>0.61</v>
      </c>
      <c r="I246" t="n">
        <v>69</v>
      </c>
      <c r="J246" t="n">
        <v>175.18</v>
      </c>
      <c r="K246" t="n">
        <v>51.39</v>
      </c>
      <c r="L246" t="n">
        <v>6</v>
      </c>
      <c r="M246" t="n">
        <v>67</v>
      </c>
      <c r="N246" t="n">
        <v>32.79</v>
      </c>
      <c r="O246" t="n">
        <v>21840.16</v>
      </c>
      <c r="P246" t="n">
        <v>563.91</v>
      </c>
      <c r="Q246" t="n">
        <v>796.47</v>
      </c>
      <c r="R246" t="n">
        <v>197.18</v>
      </c>
      <c r="S246" t="n">
        <v>102.58</v>
      </c>
      <c r="T246" t="n">
        <v>42965.21</v>
      </c>
      <c r="U246" t="n">
        <v>0.52</v>
      </c>
      <c r="V246" t="n">
        <v>0.84</v>
      </c>
      <c r="W246" t="n">
        <v>12.39</v>
      </c>
      <c r="X246" t="n">
        <v>2.58</v>
      </c>
      <c r="Y246" t="n">
        <v>1</v>
      </c>
      <c r="Z246" t="n">
        <v>10</v>
      </c>
    </row>
    <row r="247">
      <c r="A247" t="n">
        <v>6</v>
      </c>
      <c r="B247" t="n">
        <v>85</v>
      </c>
      <c r="C247" t="inlineStr">
        <is>
          <t xml:space="preserve">CONCLUIDO	</t>
        </is>
      </c>
      <c r="D247" t="n">
        <v>2.0523</v>
      </c>
      <c r="E247" t="n">
        <v>48.73</v>
      </c>
      <c r="F247" t="n">
        <v>44.39</v>
      </c>
      <c r="G247" t="n">
        <v>45.92</v>
      </c>
      <c r="H247" t="n">
        <v>0.7</v>
      </c>
      <c r="I247" t="n">
        <v>58</v>
      </c>
      <c r="J247" t="n">
        <v>176.66</v>
      </c>
      <c r="K247" t="n">
        <v>51.39</v>
      </c>
      <c r="L247" t="n">
        <v>7</v>
      </c>
      <c r="M247" t="n">
        <v>56</v>
      </c>
      <c r="N247" t="n">
        <v>33.27</v>
      </c>
      <c r="O247" t="n">
        <v>22022.17</v>
      </c>
      <c r="P247" t="n">
        <v>556.73</v>
      </c>
      <c r="Q247" t="n">
        <v>796.54</v>
      </c>
      <c r="R247" t="n">
        <v>183.75</v>
      </c>
      <c r="S247" t="n">
        <v>102.58</v>
      </c>
      <c r="T247" t="n">
        <v>36306.02</v>
      </c>
      <c r="U247" t="n">
        <v>0.5600000000000001</v>
      </c>
      <c r="V247" t="n">
        <v>0.85</v>
      </c>
      <c r="W247" t="n">
        <v>12.37</v>
      </c>
      <c r="X247" t="n">
        <v>2.17</v>
      </c>
      <c r="Y247" t="n">
        <v>1</v>
      </c>
      <c r="Z247" t="n">
        <v>10</v>
      </c>
    </row>
    <row r="248">
      <c r="A248" t="n">
        <v>7</v>
      </c>
      <c r="B248" t="n">
        <v>85</v>
      </c>
      <c r="C248" t="inlineStr">
        <is>
          <t xml:space="preserve">CONCLUIDO	</t>
        </is>
      </c>
      <c r="D248" t="n">
        <v>2.0746</v>
      </c>
      <c r="E248" t="n">
        <v>48.2</v>
      </c>
      <c r="F248" t="n">
        <v>44.1</v>
      </c>
      <c r="G248" t="n">
        <v>51.88</v>
      </c>
      <c r="H248" t="n">
        <v>0.8</v>
      </c>
      <c r="I248" t="n">
        <v>51</v>
      </c>
      <c r="J248" t="n">
        <v>178.14</v>
      </c>
      <c r="K248" t="n">
        <v>51.39</v>
      </c>
      <c r="L248" t="n">
        <v>8</v>
      </c>
      <c r="M248" t="n">
        <v>49</v>
      </c>
      <c r="N248" t="n">
        <v>33.75</v>
      </c>
      <c r="O248" t="n">
        <v>22204.83</v>
      </c>
      <c r="P248" t="n">
        <v>550.6900000000001</v>
      </c>
      <c r="Q248" t="n">
        <v>796.41</v>
      </c>
      <c r="R248" t="n">
        <v>174.33</v>
      </c>
      <c r="S248" t="n">
        <v>102.58</v>
      </c>
      <c r="T248" t="n">
        <v>31634.4</v>
      </c>
      <c r="U248" t="n">
        <v>0.59</v>
      </c>
      <c r="V248" t="n">
        <v>0.85</v>
      </c>
      <c r="W248" t="n">
        <v>12.35</v>
      </c>
      <c r="X248" t="n">
        <v>1.89</v>
      </c>
      <c r="Y248" t="n">
        <v>1</v>
      </c>
      <c r="Z248" t="n">
        <v>10</v>
      </c>
    </row>
    <row r="249">
      <c r="A249" t="n">
        <v>8</v>
      </c>
      <c r="B249" t="n">
        <v>85</v>
      </c>
      <c r="C249" t="inlineStr">
        <is>
          <t xml:space="preserve">CONCLUIDO	</t>
        </is>
      </c>
      <c r="D249" t="n">
        <v>2.0939</v>
      </c>
      <c r="E249" t="n">
        <v>47.76</v>
      </c>
      <c r="F249" t="n">
        <v>43.86</v>
      </c>
      <c r="G249" t="n">
        <v>58.48</v>
      </c>
      <c r="H249" t="n">
        <v>0.89</v>
      </c>
      <c r="I249" t="n">
        <v>45</v>
      </c>
      <c r="J249" t="n">
        <v>179.63</v>
      </c>
      <c r="K249" t="n">
        <v>51.39</v>
      </c>
      <c r="L249" t="n">
        <v>9</v>
      </c>
      <c r="M249" t="n">
        <v>43</v>
      </c>
      <c r="N249" t="n">
        <v>34.24</v>
      </c>
      <c r="O249" t="n">
        <v>22388.15</v>
      </c>
      <c r="P249" t="n">
        <v>545.46</v>
      </c>
      <c r="Q249" t="n">
        <v>796.46</v>
      </c>
      <c r="R249" t="n">
        <v>166.25</v>
      </c>
      <c r="S249" t="n">
        <v>102.58</v>
      </c>
      <c r="T249" t="n">
        <v>27624.59</v>
      </c>
      <c r="U249" t="n">
        <v>0.62</v>
      </c>
      <c r="V249" t="n">
        <v>0.86</v>
      </c>
      <c r="W249" t="n">
        <v>12.34</v>
      </c>
      <c r="X249" t="n">
        <v>1.64</v>
      </c>
      <c r="Y249" t="n">
        <v>1</v>
      </c>
      <c r="Z249" t="n">
        <v>10</v>
      </c>
    </row>
    <row r="250">
      <c r="A250" t="n">
        <v>9</v>
      </c>
      <c r="B250" t="n">
        <v>85</v>
      </c>
      <c r="C250" t="inlineStr">
        <is>
          <t xml:space="preserve">CONCLUIDO	</t>
        </is>
      </c>
      <c r="D250" t="n">
        <v>2.109</v>
      </c>
      <c r="E250" t="n">
        <v>47.42</v>
      </c>
      <c r="F250" t="n">
        <v>43.69</v>
      </c>
      <c r="G250" t="n">
        <v>65.53</v>
      </c>
      <c r="H250" t="n">
        <v>0.98</v>
      </c>
      <c r="I250" t="n">
        <v>40</v>
      </c>
      <c r="J250" t="n">
        <v>181.12</v>
      </c>
      <c r="K250" t="n">
        <v>51.39</v>
      </c>
      <c r="L250" t="n">
        <v>10</v>
      </c>
      <c r="M250" t="n">
        <v>38</v>
      </c>
      <c r="N250" t="n">
        <v>34.73</v>
      </c>
      <c r="O250" t="n">
        <v>22572.13</v>
      </c>
      <c r="P250" t="n">
        <v>541.15</v>
      </c>
      <c r="Q250" t="n">
        <v>796.47</v>
      </c>
      <c r="R250" t="n">
        <v>160.59</v>
      </c>
      <c r="S250" t="n">
        <v>102.58</v>
      </c>
      <c r="T250" t="n">
        <v>24818.3</v>
      </c>
      <c r="U250" t="n">
        <v>0.64</v>
      </c>
      <c r="V250" t="n">
        <v>0.86</v>
      </c>
      <c r="W250" t="n">
        <v>12.34</v>
      </c>
      <c r="X250" t="n">
        <v>1.47</v>
      </c>
      <c r="Y250" t="n">
        <v>1</v>
      </c>
      <c r="Z250" t="n">
        <v>10</v>
      </c>
    </row>
    <row r="251">
      <c r="A251" t="n">
        <v>10</v>
      </c>
      <c r="B251" t="n">
        <v>85</v>
      </c>
      <c r="C251" t="inlineStr">
        <is>
          <t xml:space="preserve">CONCLUIDO	</t>
        </is>
      </c>
      <c r="D251" t="n">
        <v>2.1219</v>
      </c>
      <c r="E251" t="n">
        <v>47.13</v>
      </c>
      <c r="F251" t="n">
        <v>43.53</v>
      </c>
      <c r="G251" t="n">
        <v>72.56</v>
      </c>
      <c r="H251" t="n">
        <v>1.07</v>
      </c>
      <c r="I251" t="n">
        <v>36</v>
      </c>
      <c r="J251" t="n">
        <v>182.62</v>
      </c>
      <c r="K251" t="n">
        <v>51.39</v>
      </c>
      <c r="L251" t="n">
        <v>11</v>
      </c>
      <c r="M251" t="n">
        <v>34</v>
      </c>
      <c r="N251" t="n">
        <v>35.22</v>
      </c>
      <c r="O251" t="n">
        <v>22756.91</v>
      </c>
      <c r="P251" t="n">
        <v>536.49</v>
      </c>
      <c r="Q251" t="n">
        <v>796.45</v>
      </c>
      <c r="R251" t="n">
        <v>155.21</v>
      </c>
      <c r="S251" t="n">
        <v>102.58</v>
      </c>
      <c r="T251" t="n">
        <v>22146.42</v>
      </c>
      <c r="U251" t="n">
        <v>0.66</v>
      </c>
      <c r="V251" t="n">
        <v>0.86</v>
      </c>
      <c r="W251" t="n">
        <v>12.33</v>
      </c>
      <c r="X251" t="n">
        <v>1.32</v>
      </c>
      <c r="Y251" t="n">
        <v>1</v>
      </c>
      <c r="Z251" t="n">
        <v>10</v>
      </c>
    </row>
    <row r="252">
      <c r="A252" t="n">
        <v>11</v>
      </c>
      <c r="B252" t="n">
        <v>85</v>
      </c>
      <c r="C252" t="inlineStr">
        <is>
          <t xml:space="preserve">CONCLUIDO	</t>
        </is>
      </c>
      <c r="D252" t="n">
        <v>2.1325</v>
      </c>
      <c r="E252" t="n">
        <v>46.89</v>
      </c>
      <c r="F252" t="n">
        <v>43.4</v>
      </c>
      <c r="G252" t="n">
        <v>78.91</v>
      </c>
      <c r="H252" t="n">
        <v>1.16</v>
      </c>
      <c r="I252" t="n">
        <v>33</v>
      </c>
      <c r="J252" t="n">
        <v>184.12</v>
      </c>
      <c r="K252" t="n">
        <v>51.39</v>
      </c>
      <c r="L252" t="n">
        <v>12</v>
      </c>
      <c r="M252" t="n">
        <v>31</v>
      </c>
      <c r="N252" t="n">
        <v>35.73</v>
      </c>
      <c r="O252" t="n">
        <v>22942.24</v>
      </c>
      <c r="P252" t="n">
        <v>533</v>
      </c>
      <c r="Q252" t="n">
        <v>796.4299999999999</v>
      </c>
      <c r="R252" t="n">
        <v>151.39</v>
      </c>
      <c r="S252" t="n">
        <v>102.58</v>
      </c>
      <c r="T252" t="n">
        <v>20251.39</v>
      </c>
      <c r="U252" t="n">
        <v>0.68</v>
      </c>
      <c r="V252" t="n">
        <v>0.87</v>
      </c>
      <c r="W252" t="n">
        <v>12.31</v>
      </c>
      <c r="X252" t="n">
        <v>1.19</v>
      </c>
      <c r="Y252" t="n">
        <v>1</v>
      </c>
      <c r="Z252" t="n">
        <v>10</v>
      </c>
    </row>
    <row r="253">
      <c r="A253" t="n">
        <v>12</v>
      </c>
      <c r="B253" t="n">
        <v>85</v>
      </c>
      <c r="C253" t="inlineStr">
        <is>
          <t xml:space="preserve">CONCLUIDO	</t>
        </is>
      </c>
      <c r="D253" t="n">
        <v>2.1395</v>
      </c>
      <c r="E253" t="n">
        <v>46.74</v>
      </c>
      <c r="F253" t="n">
        <v>43.32</v>
      </c>
      <c r="G253" t="n">
        <v>83.84</v>
      </c>
      <c r="H253" t="n">
        <v>1.24</v>
      </c>
      <c r="I253" t="n">
        <v>31</v>
      </c>
      <c r="J253" t="n">
        <v>185.63</v>
      </c>
      <c r="K253" t="n">
        <v>51.39</v>
      </c>
      <c r="L253" t="n">
        <v>13</v>
      </c>
      <c r="M253" t="n">
        <v>29</v>
      </c>
      <c r="N253" t="n">
        <v>36.24</v>
      </c>
      <c r="O253" t="n">
        <v>23128.27</v>
      </c>
      <c r="P253" t="n">
        <v>529.54</v>
      </c>
      <c r="Q253" t="n">
        <v>796.37</v>
      </c>
      <c r="R253" t="n">
        <v>148.41</v>
      </c>
      <c r="S253" t="n">
        <v>102.58</v>
      </c>
      <c r="T253" t="n">
        <v>18771.29</v>
      </c>
      <c r="U253" t="n">
        <v>0.6899999999999999</v>
      </c>
      <c r="V253" t="n">
        <v>0.87</v>
      </c>
      <c r="W253" t="n">
        <v>12.31</v>
      </c>
      <c r="X253" t="n">
        <v>1.1</v>
      </c>
      <c r="Y253" t="n">
        <v>1</v>
      </c>
      <c r="Z253" t="n">
        <v>10</v>
      </c>
    </row>
    <row r="254">
      <c r="A254" t="n">
        <v>13</v>
      </c>
      <c r="B254" t="n">
        <v>85</v>
      </c>
      <c r="C254" t="inlineStr">
        <is>
          <t xml:space="preserve">CONCLUIDO	</t>
        </is>
      </c>
      <c r="D254" t="n">
        <v>2.1493</v>
      </c>
      <c r="E254" t="n">
        <v>46.53</v>
      </c>
      <c r="F254" t="n">
        <v>43.21</v>
      </c>
      <c r="G254" t="n">
        <v>92.58</v>
      </c>
      <c r="H254" t="n">
        <v>1.33</v>
      </c>
      <c r="I254" t="n">
        <v>28</v>
      </c>
      <c r="J254" t="n">
        <v>187.14</v>
      </c>
      <c r="K254" t="n">
        <v>51.39</v>
      </c>
      <c r="L254" t="n">
        <v>14</v>
      </c>
      <c r="M254" t="n">
        <v>26</v>
      </c>
      <c r="N254" t="n">
        <v>36.75</v>
      </c>
      <c r="O254" t="n">
        <v>23314.98</v>
      </c>
      <c r="P254" t="n">
        <v>526.0700000000001</v>
      </c>
      <c r="Q254" t="n">
        <v>796.45</v>
      </c>
      <c r="R254" t="n">
        <v>144.39</v>
      </c>
      <c r="S254" t="n">
        <v>102.58</v>
      </c>
      <c r="T254" t="n">
        <v>16779.03</v>
      </c>
      <c r="U254" t="n">
        <v>0.71</v>
      </c>
      <c r="V254" t="n">
        <v>0.87</v>
      </c>
      <c r="W254" t="n">
        <v>12.32</v>
      </c>
      <c r="X254" t="n">
        <v>0.99</v>
      </c>
      <c r="Y254" t="n">
        <v>1</v>
      </c>
      <c r="Z254" t="n">
        <v>10</v>
      </c>
    </row>
    <row r="255">
      <c r="A255" t="n">
        <v>14</v>
      </c>
      <c r="B255" t="n">
        <v>85</v>
      </c>
      <c r="C255" t="inlineStr">
        <is>
          <t xml:space="preserve">CONCLUIDO	</t>
        </is>
      </c>
      <c r="D255" t="n">
        <v>2.1555</v>
      </c>
      <c r="E255" t="n">
        <v>46.39</v>
      </c>
      <c r="F255" t="n">
        <v>43.14</v>
      </c>
      <c r="G255" t="n">
        <v>99.55</v>
      </c>
      <c r="H255" t="n">
        <v>1.41</v>
      </c>
      <c r="I255" t="n">
        <v>26</v>
      </c>
      <c r="J255" t="n">
        <v>188.66</v>
      </c>
      <c r="K255" t="n">
        <v>51.39</v>
      </c>
      <c r="L255" t="n">
        <v>15</v>
      </c>
      <c r="M255" t="n">
        <v>24</v>
      </c>
      <c r="N255" t="n">
        <v>37.27</v>
      </c>
      <c r="O255" t="n">
        <v>23502.4</v>
      </c>
      <c r="P255" t="n">
        <v>522.39</v>
      </c>
      <c r="Q255" t="n">
        <v>796.42</v>
      </c>
      <c r="R255" t="n">
        <v>142.13</v>
      </c>
      <c r="S255" t="n">
        <v>102.58</v>
      </c>
      <c r="T255" t="n">
        <v>15658.65</v>
      </c>
      <c r="U255" t="n">
        <v>0.72</v>
      </c>
      <c r="V255" t="n">
        <v>0.87</v>
      </c>
      <c r="W255" t="n">
        <v>12.32</v>
      </c>
      <c r="X255" t="n">
        <v>0.93</v>
      </c>
      <c r="Y255" t="n">
        <v>1</v>
      </c>
      <c r="Z255" t="n">
        <v>10</v>
      </c>
    </row>
    <row r="256">
      <c r="A256" t="n">
        <v>15</v>
      </c>
      <c r="B256" t="n">
        <v>85</v>
      </c>
      <c r="C256" t="inlineStr">
        <is>
          <t xml:space="preserve">CONCLUIDO	</t>
        </is>
      </c>
      <c r="D256" t="n">
        <v>2.1587</v>
      </c>
      <c r="E256" t="n">
        <v>46.32</v>
      </c>
      <c r="F256" t="n">
        <v>43.1</v>
      </c>
      <c r="G256" t="n">
        <v>103.45</v>
      </c>
      <c r="H256" t="n">
        <v>1.49</v>
      </c>
      <c r="I256" t="n">
        <v>25</v>
      </c>
      <c r="J256" t="n">
        <v>190.19</v>
      </c>
      <c r="K256" t="n">
        <v>51.39</v>
      </c>
      <c r="L256" t="n">
        <v>16</v>
      </c>
      <c r="M256" t="n">
        <v>23</v>
      </c>
      <c r="N256" t="n">
        <v>37.79</v>
      </c>
      <c r="O256" t="n">
        <v>23690.52</v>
      </c>
      <c r="P256" t="n">
        <v>520.8200000000001</v>
      </c>
      <c r="Q256" t="n">
        <v>796.37</v>
      </c>
      <c r="R256" t="n">
        <v>141.07</v>
      </c>
      <c r="S256" t="n">
        <v>102.58</v>
      </c>
      <c r="T256" t="n">
        <v>15130.63</v>
      </c>
      <c r="U256" t="n">
        <v>0.73</v>
      </c>
      <c r="V256" t="n">
        <v>0.87</v>
      </c>
      <c r="W256" t="n">
        <v>12.31</v>
      </c>
      <c r="X256" t="n">
        <v>0.89</v>
      </c>
      <c r="Y256" t="n">
        <v>1</v>
      </c>
      <c r="Z256" t="n">
        <v>10</v>
      </c>
    </row>
    <row r="257">
      <c r="A257" t="n">
        <v>16</v>
      </c>
      <c r="B257" t="n">
        <v>85</v>
      </c>
      <c r="C257" t="inlineStr">
        <is>
          <t xml:space="preserve">CONCLUIDO	</t>
        </is>
      </c>
      <c r="D257" t="n">
        <v>2.1654</v>
      </c>
      <c r="E257" t="n">
        <v>46.18</v>
      </c>
      <c r="F257" t="n">
        <v>43.03</v>
      </c>
      <c r="G257" t="n">
        <v>112.25</v>
      </c>
      <c r="H257" t="n">
        <v>1.57</v>
      </c>
      <c r="I257" t="n">
        <v>23</v>
      </c>
      <c r="J257" t="n">
        <v>191.72</v>
      </c>
      <c r="K257" t="n">
        <v>51.39</v>
      </c>
      <c r="L257" t="n">
        <v>17</v>
      </c>
      <c r="M257" t="n">
        <v>21</v>
      </c>
      <c r="N257" t="n">
        <v>38.33</v>
      </c>
      <c r="O257" t="n">
        <v>23879.37</v>
      </c>
      <c r="P257" t="n">
        <v>517.24</v>
      </c>
      <c r="Q257" t="n">
        <v>796.41</v>
      </c>
      <c r="R257" t="n">
        <v>138.35</v>
      </c>
      <c r="S257" t="n">
        <v>102.58</v>
      </c>
      <c r="T257" t="n">
        <v>13782.72</v>
      </c>
      <c r="U257" t="n">
        <v>0.74</v>
      </c>
      <c r="V257" t="n">
        <v>0.87</v>
      </c>
      <c r="W257" t="n">
        <v>12.31</v>
      </c>
      <c r="X257" t="n">
        <v>0.8100000000000001</v>
      </c>
      <c r="Y257" t="n">
        <v>1</v>
      </c>
      <c r="Z257" t="n">
        <v>10</v>
      </c>
    </row>
    <row r="258">
      <c r="A258" t="n">
        <v>17</v>
      </c>
      <c r="B258" t="n">
        <v>85</v>
      </c>
      <c r="C258" t="inlineStr">
        <is>
          <t xml:space="preserve">CONCLUIDO	</t>
        </is>
      </c>
      <c r="D258" t="n">
        <v>2.1683</v>
      </c>
      <c r="E258" t="n">
        <v>46.12</v>
      </c>
      <c r="F258" t="n">
        <v>43</v>
      </c>
      <c r="G258" t="n">
        <v>117.27</v>
      </c>
      <c r="H258" t="n">
        <v>1.65</v>
      </c>
      <c r="I258" t="n">
        <v>22</v>
      </c>
      <c r="J258" t="n">
        <v>193.26</v>
      </c>
      <c r="K258" t="n">
        <v>51.39</v>
      </c>
      <c r="L258" t="n">
        <v>18</v>
      </c>
      <c r="M258" t="n">
        <v>20</v>
      </c>
      <c r="N258" t="n">
        <v>38.86</v>
      </c>
      <c r="O258" t="n">
        <v>24068.93</v>
      </c>
      <c r="P258" t="n">
        <v>514.88</v>
      </c>
      <c r="Q258" t="n">
        <v>796.39</v>
      </c>
      <c r="R258" t="n">
        <v>137.74</v>
      </c>
      <c r="S258" t="n">
        <v>102.58</v>
      </c>
      <c r="T258" t="n">
        <v>13483.62</v>
      </c>
      <c r="U258" t="n">
        <v>0.74</v>
      </c>
      <c r="V258" t="n">
        <v>0.87</v>
      </c>
      <c r="W258" t="n">
        <v>12.3</v>
      </c>
      <c r="X258" t="n">
        <v>0.79</v>
      </c>
      <c r="Y258" t="n">
        <v>1</v>
      </c>
      <c r="Z258" t="n">
        <v>10</v>
      </c>
    </row>
    <row r="259">
      <c r="A259" t="n">
        <v>18</v>
      </c>
      <c r="B259" t="n">
        <v>85</v>
      </c>
      <c r="C259" t="inlineStr">
        <is>
          <t xml:space="preserve">CONCLUIDO	</t>
        </is>
      </c>
      <c r="D259" t="n">
        <v>2.1713</v>
      </c>
      <c r="E259" t="n">
        <v>46.05</v>
      </c>
      <c r="F259" t="n">
        <v>42.97</v>
      </c>
      <c r="G259" t="n">
        <v>122.77</v>
      </c>
      <c r="H259" t="n">
        <v>1.73</v>
      </c>
      <c r="I259" t="n">
        <v>21</v>
      </c>
      <c r="J259" t="n">
        <v>194.8</v>
      </c>
      <c r="K259" t="n">
        <v>51.39</v>
      </c>
      <c r="L259" t="n">
        <v>19</v>
      </c>
      <c r="M259" t="n">
        <v>19</v>
      </c>
      <c r="N259" t="n">
        <v>39.41</v>
      </c>
      <c r="O259" t="n">
        <v>24259.23</v>
      </c>
      <c r="P259" t="n">
        <v>512.55</v>
      </c>
      <c r="Q259" t="n">
        <v>796.34</v>
      </c>
      <c r="R259" t="n">
        <v>136.64</v>
      </c>
      <c r="S259" t="n">
        <v>102.58</v>
      </c>
      <c r="T259" t="n">
        <v>12937.29</v>
      </c>
      <c r="U259" t="n">
        <v>0.75</v>
      </c>
      <c r="V259" t="n">
        <v>0.88</v>
      </c>
      <c r="W259" t="n">
        <v>12.31</v>
      </c>
      <c r="X259" t="n">
        <v>0.76</v>
      </c>
      <c r="Y259" t="n">
        <v>1</v>
      </c>
      <c r="Z259" t="n">
        <v>10</v>
      </c>
    </row>
    <row r="260">
      <c r="A260" t="n">
        <v>19</v>
      </c>
      <c r="B260" t="n">
        <v>85</v>
      </c>
      <c r="C260" t="inlineStr">
        <is>
          <t xml:space="preserve">CONCLUIDO	</t>
        </is>
      </c>
      <c r="D260" t="n">
        <v>2.1757</v>
      </c>
      <c r="E260" t="n">
        <v>45.96</v>
      </c>
      <c r="F260" t="n">
        <v>42.91</v>
      </c>
      <c r="G260" t="n">
        <v>128.74</v>
      </c>
      <c r="H260" t="n">
        <v>1.81</v>
      </c>
      <c r="I260" t="n">
        <v>20</v>
      </c>
      <c r="J260" t="n">
        <v>196.35</v>
      </c>
      <c r="K260" t="n">
        <v>51.39</v>
      </c>
      <c r="L260" t="n">
        <v>20</v>
      </c>
      <c r="M260" t="n">
        <v>18</v>
      </c>
      <c r="N260" t="n">
        <v>39.96</v>
      </c>
      <c r="O260" t="n">
        <v>24450.27</v>
      </c>
      <c r="P260" t="n">
        <v>509.4</v>
      </c>
      <c r="Q260" t="n">
        <v>796.37</v>
      </c>
      <c r="R260" t="n">
        <v>134.8</v>
      </c>
      <c r="S260" t="n">
        <v>102.58</v>
      </c>
      <c r="T260" t="n">
        <v>12024.06</v>
      </c>
      <c r="U260" t="n">
        <v>0.76</v>
      </c>
      <c r="V260" t="n">
        <v>0.88</v>
      </c>
      <c r="W260" t="n">
        <v>12.3</v>
      </c>
      <c r="X260" t="n">
        <v>0.7</v>
      </c>
      <c r="Y260" t="n">
        <v>1</v>
      </c>
      <c r="Z260" t="n">
        <v>10</v>
      </c>
    </row>
    <row r="261">
      <c r="A261" t="n">
        <v>20</v>
      </c>
      <c r="B261" t="n">
        <v>85</v>
      </c>
      <c r="C261" t="inlineStr">
        <is>
          <t xml:space="preserve">CONCLUIDO	</t>
        </is>
      </c>
      <c r="D261" t="n">
        <v>2.179</v>
      </c>
      <c r="E261" t="n">
        <v>45.89</v>
      </c>
      <c r="F261" t="n">
        <v>42.88</v>
      </c>
      <c r="G261" t="n">
        <v>135.4</v>
      </c>
      <c r="H261" t="n">
        <v>1.88</v>
      </c>
      <c r="I261" t="n">
        <v>19</v>
      </c>
      <c r="J261" t="n">
        <v>197.9</v>
      </c>
      <c r="K261" t="n">
        <v>51.39</v>
      </c>
      <c r="L261" t="n">
        <v>21</v>
      </c>
      <c r="M261" t="n">
        <v>17</v>
      </c>
      <c r="N261" t="n">
        <v>40.51</v>
      </c>
      <c r="O261" t="n">
        <v>24642.07</v>
      </c>
      <c r="P261" t="n">
        <v>505.42</v>
      </c>
      <c r="Q261" t="n">
        <v>796.33</v>
      </c>
      <c r="R261" t="n">
        <v>133.55</v>
      </c>
      <c r="S261" t="n">
        <v>102.58</v>
      </c>
      <c r="T261" t="n">
        <v>11404.15</v>
      </c>
      <c r="U261" t="n">
        <v>0.77</v>
      </c>
      <c r="V261" t="n">
        <v>0.88</v>
      </c>
      <c r="W261" t="n">
        <v>12.3</v>
      </c>
      <c r="X261" t="n">
        <v>0.66</v>
      </c>
      <c r="Y261" t="n">
        <v>1</v>
      </c>
      <c r="Z261" t="n">
        <v>10</v>
      </c>
    </row>
    <row r="262">
      <c r="A262" t="n">
        <v>21</v>
      </c>
      <c r="B262" t="n">
        <v>85</v>
      </c>
      <c r="C262" t="inlineStr">
        <is>
          <t xml:space="preserve">CONCLUIDO	</t>
        </is>
      </c>
      <c r="D262" t="n">
        <v>2.182</v>
      </c>
      <c r="E262" t="n">
        <v>45.83</v>
      </c>
      <c r="F262" t="n">
        <v>42.85</v>
      </c>
      <c r="G262" t="n">
        <v>142.82</v>
      </c>
      <c r="H262" t="n">
        <v>1.96</v>
      </c>
      <c r="I262" t="n">
        <v>18</v>
      </c>
      <c r="J262" t="n">
        <v>199.46</v>
      </c>
      <c r="K262" t="n">
        <v>51.39</v>
      </c>
      <c r="L262" t="n">
        <v>22</v>
      </c>
      <c r="M262" t="n">
        <v>16</v>
      </c>
      <c r="N262" t="n">
        <v>41.07</v>
      </c>
      <c r="O262" t="n">
        <v>24834.62</v>
      </c>
      <c r="P262" t="n">
        <v>505.23</v>
      </c>
      <c r="Q262" t="n">
        <v>796.35</v>
      </c>
      <c r="R262" t="n">
        <v>132.56</v>
      </c>
      <c r="S262" t="n">
        <v>102.58</v>
      </c>
      <c r="T262" t="n">
        <v>10911.8</v>
      </c>
      <c r="U262" t="n">
        <v>0.77</v>
      </c>
      <c r="V262" t="n">
        <v>0.88</v>
      </c>
      <c r="W262" t="n">
        <v>12.3</v>
      </c>
      <c r="X262" t="n">
        <v>0.63</v>
      </c>
      <c r="Y262" t="n">
        <v>1</v>
      </c>
      <c r="Z262" t="n">
        <v>10</v>
      </c>
    </row>
    <row r="263">
      <c r="A263" t="n">
        <v>22</v>
      </c>
      <c r="B263" t="n">
        <v>85</v>
      </c>
      <c r="C263" t="inlineStr">
        <is>
          <t xml:space="preserve">CONCLUIDO	</t>
        </is>
      </c>
      <c r="D263" t="n">
        <v>2.1853</v>
      </c>
      <c r="E263" t="n">
        <v>45.76</v>
      </c>
      <c r="F263" t="n">
        <v>42.81</v>
      </c>
      <c r="G263" t="n">
        <v>151.1</v>
      </c>
      <c r="H263" t="n">
        <v>2.03</v>
      </c>
      <c r="I263" t="n">
        <v>17</v>
      </c>
      <c r="J263" t="n">
        <v>201.03</v>
      </c>
      <c r="K263" t="n">
        <v>51.39</v>
      </c>
      <c r="L263" t="n">
        <v>23</v>
      </c>
      <c r="M263" t="n">
        <v>15</v>
      </c>
      <c r="N263" t="n">
        <v>41.64</v>
      </c>
      <c r="O263" t="n">
        <v>25027.94</v>
      </c>
      <c r="P263" t="n">
        <v>501.31</v>
      </c>
      <c r="Q263" t="n">
        <v>796.4</v>
      </c>
      <c r="R263" t="n">
        <v>131.22</v>
      </c>
      <c r="S263" t="n">
        <v>102.58</v>
      </c>
      <c r="T263" t="n">
        <v>10247.87</v>
      </c>
      <c r="U263" t="n">
        <v>0.78</v>
      </c>
      <c r="V263" t="n">
        <v>0.88</v>
      </c>
      <c r="W263" t="n">
        <v>12.3</v>
      </c>
      <c r="X263" t="n">
        <v>0.6</v>
      </c>
      <c r="Y263" t="n">
        <v>1</v>
      </c>
      <c r="Z263" t="n">
        <v>10</v>
      </c>
    </row>
    <row r="264">
      <c r="A264" t="n">
        <v>23</v>
      </c>
      <c r="B264" t="n">
        <v>85</v>
      </c>
      <c r="C264" t="inlineStr">
        <is>
          <t xml:space="preserve">CONCLUIDO	</t>
        </is>
      </c>
      <c r="D264" t="n">
        <v>2.1889</v>
      </c>
      <c r="E264" t="n">
        <v>45.68</v>
      </c>
      <c r="F264" t="n">
        <v>42.77</v>
      </c>
      <c r="G264" t="n">
        <v>160.39</v>
      </c>
      <c r="H264" t="n">
        <v>2.1</v>
      </c>
      <c r="I264" t="n">
        <v>16</v>
      </c>
      <c r="J264" t="n">
        <v>202.61</v>
      </c>
      <c r="K264" t="n">
        <v>51.39</v>
      </c>
      <c r="L264" t="n">
        <v>24</v>
      </c>
      <c r="M264" t="n">
        <v>14</v>
      </c>
      <c r="N264" t="n">
        <v>42.21</v>
      </c>
      <c r="O264" t="n">
        <v>25222.04</v>
      </c>
      <c r="P264" t="n">
        <v>497.5</v>
      </c>
      <c r="Q264" t="n">
        <v>796.34</v>
      </c>
      <c r="R264" t="n">
        <v>129.85</v>
      </c>
      <c r="S264" t="n">
        <v>102.58</v>
      </c>
      <c r="T264" t="n">
        <v>9565.23</v>
      </c>
      <c r="U264" t="n">
        <v>0.79</v>
      </c>
      <c r="V264" t="n">
        <v>0.88</v>
      </c>
      <c r="W264" t="n">
        <v>12.3</v>
      </c>
      <c r="X264" t="n">
        <v>0.5600000000000001</v>
      </c>
      <c r="Y264" t="n">
        <v>1</v>
      </c>
      <c r="Z264" t="n">
        <v>10</v>
      </c>
    </row>
    <row r="265">
      <c r="A265" t="n">
        <v>24</v>
      </c>
      <c r="B265" t="n">
        <v>85</v>
      </c>
      <c r="C265" t="inlineStr">
        <is>
          <t xml:space="preserve">CONCLUIDO	</t>
        </is>
      </c>
      <c r="D265" t="n">
        <v>2.1889</v>
      </c>
      <c r="E265" t="n">
        <v>45.68</v>
      </c>
      <c r="F265" t="n">
        <v>42.77</v>
      </c>
      <c r="G265" t="n">
        <v>160.39</v>
      </c>
      <c r="H265" t="n">
        <v>2.17</v>
      </c>
      <c r="I265" t="n">
        <v>16</v>
      </c>
      <c r="J265" t="n">
        <v>204.19</v>
      </c>
      <c r="K265" t="n">
        <v>51.39</v>
      </c>
      <c r="L265" t="n">
        <v>25</v>
      </c>
      <c r="M265" t="n">
        <v>14</v>
      </c>
      <c r="N265" t="n">
        <v>42.79</v>
      </c>
      <c r="O265" t="n">
        <v>25417.05</v>
      </c>
      <c r="P265" t="n">
        <v>495.58</v>
      </c>
      <c r="Q265" t="n">
        <v>796.37</v>
      </c>
      <c r="R265" t="n">
        <v>130.14</v>
      </c>
      <c r="S265" t="n">
        <v>102.58</v>
      </c>
      <c r="T265" t="n">
        <v>9710.51</v>
      </c>
      <c r="U265" t="n">
        <v>0.79</v>
      </c>
      <c r="V265" t="n">
        <v>0.88</v>
      </c>
      <c r="W265" t="n">
        <v>12.29</v>
      </c>
      <c r="X265" t="n">
        <v>0.5600000000000001</v>
      </c>
      <c r="Y265" t="n">
        <v>1</v>
      </c>
      <c r="Z265" t="n">
        <v>10</v>
      </c>
    </row>
    <row r="266">
      <c r="A266" t="n">
        <v>25</v>
      </c>
      <c r="B266" t="n">
        <v>85</v>
      </c>
      <c r="C266" t="inlineStr">
        <is>
          <t xml:space="preserve">CONCLUIDO	</t>
        </is>
      </c>
      <c r="D266" t="n">
        <v>2.1919</v>
      </c>
      <c r="E266" t="n">
        <v>45.62</v>
      </c>
      <c r="F266" t="n">
        <v>42.74</v>
      </c>
      <c r="G266" t="n">
        <v>170.97</v>
      </c>
      <c r="H266" t="n">
        <v>2.24</v>
      </c>
      <c r="I266" t="n">
        <v>15</v>
      </c>
      <c r="J266" t="n">
        <v>205.77</v>
      </c>
      <c r="K266" t="n">
        <v>51.39</v>
      </c>
      <c r="L266" t="n">
        <v>26</v>
      </c>
      <c r="M266" t="n">
        <v>13</v>
      </c>
      <c r="N266" t="n">
        <v>43.38</v>
      </c>
      <c r="O266" t="n">
        <v>25612.75</v>
      </c>
      <c r="P266" t="n">
        <v>494.44</v>
      </c>
      <c r="Q266" t="n">
        <v>796.33</v>
      </c>
      <c r="R266" t="n">
        <v>129.04</v>
      </c>
      <c r="S266" t="n">
        <v>102.58</v>
      </c>
      <c r="T266" t="n">
        <v>9168.950000000001</v>
      </c>
      <c r="U266" t="n">
        <v>0.79</v>
      </c>
      <c r="V266" t="n">
        <v>0.88</v>
      </c>
      <c r="W266" t="n">
        <v>12.29</v>
      </c>
      <c r="X266" t="n">
        <v>0.53</v>
      </c>
      <c r="Y266" t="n">
        <v>1</v>
      </c>
      <c r="Z266" t="n">
        <v>10</v>
      </c>
    </row>
    <row r="267">
      <c r="A267" t="n">
        <v>26</v>
      </c>
      <c r="B267" t="n">
        <v>85</v>
      </c>
      <c r="C267" t="inlineStr">
        <is>
          <t xml:space="preserve">CONCLUIDO	</t>
        </is>
      </c>
      <c r="D267" t="n">
        <v>2.1966</v>
      </c>
      <c r="E267" t="n">
        <v>45.52</v>
      </c>
      <c r="F267" t="n">
        <v>42.68</v>
      </c>
      <c r="G267" t="n">
        <v>182.9</v>
      </c>
      <c r="H267" t="n">
        <v>2.31</v>
      </c>
      <c r="I267" t="n">
        <v>14</v>
      </c>
      <c r="J267" t="n">
        <v>207.37</v>
      </c>
      <c r="K267" t="n">
        <v>51.39</v>
      </c>
      <c r="L267" t="n">
        <v>27</v>
      </c>
      <c r="M267" t="n">
        <v>12</v>
      </c>
      <c r="N267" t="n">
        <v>43.97</v>
      </c>
      <c r="O267" t="n">
        <v>25809.25</v>
      </c>
      <c r="P267" t="n">
        <v>488.9</v>
      </c>
      <c r="Q267" t="n">
        <v>796.34</v>
      </c>
      <c r="R267" t="n">
        <v>126.88</v>
      </c>
      <c r="S267" t="n">
        <v>102.58</v>
      </c>
      <c r="T267" t="n">
        <v>8092.88</v>
      </c>
      <c r="U267" t="n">
        <v>0.8100000000000001</v>
      </c>
      <c r="V267" t="n">
        <v>0.88</v>
      </c>
      <c r="W267" t="n">
        <v>12.29</v>
      </c>
      <c r="X267" t="n">
        <v>0.47</v>
      </c>
      <c r="Y267" t="n">
        <v>1</v>
      </c>
      <c r="Z267" t="n">
        <v>10</v>
      </c>
    </row>
    <row r="268">
      <c r="A268" t="n">
        <v>27</v>
      </c>
      <c r="B268" t="n">
        <v>85</v>
      </c>
      <c r="C268" t="inlineStr">
        <is>
          <t xml:space="preserve">CONCLUIDO	</t>
        </is>
      </c>
      <c r="D268" t="n">
        <v>2.1961</v>
      </c>
      <c r="E268" t="n">
        <v>45.53</v>
      </c>
      <c r="F268" t="n">
        <v>42.69</v>
      </c>
      <c r="G268" t="n">
        <v>182.95</v>
      </c>
      <c r="H268" t="n">
        <v>2.38</v>
      </c>
      <c r="I268" t="n">
        <v>14</v>
      </c>
      <c r="J268" t="n">
        <v>208.97</v>
      </c>
      <c r="K268" t="n">
        <v>51.39</v>
      </c>
      <c r="L268" t="n">
        <v>28</v>
      </c>
      <c r="M268" t="n">
        <v>12</v>
      </c>
      <c r="N268" t="n">
        <v>44.57</v>
      </c>
      <c r="O268" t="n">
        <v>26006.56</v>
      </c>
      <c r="P268" t="n">
        <v>489.63</v>
      </c>
      <c r="Q268" t="n">
        <v>796.35</v>
      </c>
      <c r="R268" t="n">
        <v>127.27</v>
      </c>
      <c r="S268" t="n">
        <v>102.58</v>
      </c>
      <c r="T268" t="n">
        <v>8289.52</v>
      </c>
      <c r="U268" t="n">
        <v>0.8100000000000001</v>
      </c>
      <c r="V268" t="n">
        <v>0.88</v>
      </c>
      <c r="W268" t="n">
        <v>12.29</v>
      </c>
      <c r="X268" t="n">
        <v>0.47</v>
      </c>
      <c r="Y268" t="n">
        <v>1</v>
      </c>
      <c r="Z268" t="n">
        <v>10</v>
      </c>
    </row>
    <row r="269">
      <c r="A269" t="n">
        <v>28</v>
      </c>
      <c r="B269" t="n">
        <v>85</v>
      </c>
      <c r="C269" t="inlineStr">
        <is>
          <t xml:space="preserve">CONCLUIDO	</t>
        </is>
      </c>
      <c r="D269" t="n">
        <v>2.1999</v>
      </c>
      <c r="E269" t="n">
        <v>45.46</v>
      </c>
      <c r="F269" t="n">
        <v>42.64</v>
      </c>
      <c r="G269" t="n">
        <v>196.82</v>
      </c>
      <c r="H269" t="n">
        <v>2.45</v>
      </c>
      <c r="I269" t="n">
        <v>13</v>
      </c>
      <c r="J269" t="n">
        <v>210.57</v>
      </c>
      <c r="K269" t="n">
        <v>51.39</v>
      </c>
      <c r="L269" t="n">
        <v>29</v>
      </c>
      <c r="M269" t="n">
        <v>11</v>
      </c>
      <c r="N269" t="n">
        <v>45.18</v>
      </c>
      <c r="O269" t="n">
        <v>26204.71</v>
      </c>
      <c r="P269" t="n">
        <v>483.44</v>
      </c>
      <c r="Q269" t="n">
        <v>796.41</v>
      </c>
      <c r="R269" t="n">
        <v>125.55</v>
      </c>
      <c r="S269" t="n">
        <v>102.58</v>
      </c>
      <c r="T269" t="n">
        <v>7433.66</v>
      </c>
      <c r="U269" t="n">
        <v>0.82</v>
      </c>
      <c r="V269" t="n">
        <v>0.88</v>
      </c>
      <c r="W269" t="n">
        <v>12.3</v>
      </c>
      <c r="X269" t="n">
        <v>0.43</v>
      </c>
      <c r="Y269" t="n">
        <v>1</v>
      </c>
      <c r="Z269" t="n">
        <v>10</v>
      </c>
    </row>
    <row r="270">
      <c r="A270" t="n">
        <v>29</v>
      </c>
      <c r="B270" t="n">
        <v>85</v>
      </c>
      <c r="C270" t="inlineStr">
        <is>
          <t xml:space="preserve">CONCLUIDO	</t>
        </is>
      </c>
      <c r="D270" t="n">
        <v>2.1989</v>
      </c>
      <c r="E270" t="n">
        <v>45.48</v>
      </c>
      <c r="F270" t="n">
        <v>42.66</v>
      </c>
      <c r="G270" t="n">
        <v>196.91</v>
      </c>
      <c r="H270" t="n">
        <v>2.51</v>
      </c>
      <c r="I270" t="n">
        <v>13</v>
      </c>
      <c r="J270" t="n">
        <v>212.19</v>
      </c>
      <c r="K270" t="n">
        <v>51.39</v>
      </c>
      <c r="L270" t="n">
        <v>30</v>
      </c>
      <c r="M270" t="n">
        <v>11</v>
      </c>
      <c r="N270" t="n">
        <v>45.79</v>
      </c>
      <c r="O270" t="n">
        <v>26403.69</v>
      </c>
      <c r="P270" t="n">
        <v>486.36</v>
      </c>
      <c r="Q270" t="n">
        <v>796.36</v>
      </c>
      <c r="R270" t="n">
        <v>126.45</v>
      </c>
      <c r="S270" t="n">
        <v>102.58</v>
      </c>
      <c r="T270" t="n">
        <v>7884.24</v>
      </c>
      <c r="U270" t="n">
        <v>0.8100000000000001</v>
      </c>
      <c r="V270" t="n">
        <v>0.88</v>
      </c>
      <c r="W270" t="n">
        <v>12.29</v>
      </c>
      <c r="X270" t="n">
        <v>0.45</v>
      </c>
      <c r="Y270" t="n">
        <v>1</v>
      </c>
      <c r="Z270" t="n">
        <v>10</v>
      </c>
    </row>
    <row r="271">
      <c r="A271" t="n">
        <v>30</v>
      </c>
      <c r="B271" t="n">
        <v>85</v>
      </c>
      <c r="C271" t="inlineStr">
        <is>
          <t xml:space="preserve">CONCLUIDO	</t>
        </is>
      </c>
      <c r="D271" t="n">
        <v>2.1979</v>
      </c>
      <c r="E271" t="n">
        <v>45.5</v>
      </c>
      <c r="F271" t="n">
        <v>42.68</v>
      </c>
      <c r="G271" t="n">
        <v>197</v>
      </c>
      <c r="H271" t="n">
        <v>2.58</v>
      </c>
      <c r="I271" t="n">
        <v>13</v>
      </c>
      <c r="J271" t="n">
        <v>213.81</v>
      </c>
      <c r="K271" t="n">
        <v>51.39</v>
      </c>
      <c r="L271" t="n">
        <v>31</v>
      </c>
      <c r="M271" t="n">
        <v>11</v>
      </c>
      <c r="N271" t="n">
        <v>46.41</v>
      </c>
      <c r="O271" t="n">
        <v>26603.52</v>
      </c>
      <c r="P271" t="n">
        <v>480.58</v>
      </c>
      <c r="Q271" t="n">
        <v>796.39</v>
      </c>
      <c r="R271" t="n">
        <v>127.07</v>
      </c>
      <c r="S271" t="n">
        <v>102.58</v>
      </c>
      <c r="T271" t="n">
        <v>8189.95</v>
      </c>
      <c r="U271" t="n">
        <v>0.8100000000000001</v>
      </c>
      <c r="V271" t="n">
        <v>0.88</v>
      </c>
      <c r="W271" t="n">
        <v>12.29</v>
      </c>
      <c r="X271" t="n">
        <v>0.47</v>
      </c>
      <c r="Y271" t="n">
        <v>1</v>
      </c>
      <c r="Z271" t="n">
        <v>10</v>
      </c>
    </row>
    <row r="272">
      <c r="A272" t="n">
        <v>31</v>
      </c>
      <c r="B272" t="n">
        <v>85</v>
      </c>
      <c r="C272" t="inlineStr">
        <is>
          <t xml:space="preserve">CONCLUIDO	</t>
        </is>
      </c>
      <c r="D272" t="n">
        <v>2.2027</v>
      </c>
      <c r="E272" t="n">
        <v>45.4</v>
      </c>
      <c r="F272" t="n">
        <v>42.62</v>
      </c>
      <c r="G272" t="n">
        <v>213.09</v>
      </c>
      <c r="H272" t="n">
        <v>2.64</v>
      </c>
      <c r="I272" t="n">
        <v>12</v>
      </c>
      <c r="J272" t="n">
        <v>215.43</v>
      </c>
      <c r="K272" t="n">
        <v>51.39</v>
      </c>
      <c r="L272" t="n">
        <v>32</v>
      </c>
      <c r="M272" t="n">
        <v>10</v>
      </c>
      <c r="N272" t="n">
        <v>47.04</v>
      </c>
      <c r="O272" t="n">
        <v>26804.21</v>
      </c>
      <c r="P272" t="n">
        <v>478.77</v>
      </c>
      <c r="Q272" t="n">
        <v>796.34</v>
      </c>
      <c r="R272" t="n">
        <v>124.96</v>
      </c>
      <c r="S272" t="n">
        <v>102.58</v>
      </c>
      <c r="T272" t="n">
        <v>7144.39</v>
      </c>
      <c r="U272" t="n">
        <v>0.82</v>
      </c>
      <c r="V272" t="n">
        <v>0.88</v>
      </c>
      <c r="W272" t="n">
        <v>12.29</v>
      </c>
      <c r="X272" t="n">
        <v>0.41</v>
      </c>
      <c r="Y272" t="n">
        <v>1</v>
      </c>
      <c r="Z272" t="n">
        <v>10</v>
      </c>
    </row>
    <row r="273">
      <c r="A273" t="n">
        <v>32</v>
      </c>
      <c r="B273" t="n">
        <v>85</v>
      </c>
      <c r="C273" t="inlineStr">
        <is>
          <t xml:space="preserve">CONCLUIDO	</t>
        </is>
      </c>
      <c r="D273" t="n">
        <v>2.2029</v>
      </c>
      <c r="E273" t="n">
        <v>45.4</v>
      </c>
      <c r="F273" t="n">
        <v>42.62</v>
      </c>
      <c r="G273" t="n">
        <v>213.08</v>
      </c>
      <c r="H273" t="n">
        <v>2.7</v>
      </c>
      <c r="I273" t="n">
        <v>12</v>
      </c>
      <c r="J273" t="n">
        <v>217.07</v>
      </c>
      <c r="K273" t="n">
        <v>51.39</v>
      </c>
      <c r="L273" t="n">
        <v>33</v>
      </c>
      <c r="M273" t="n">
        <v>10</v>
      </c>
      <c r="N273" t="n">
        <v>47.68</v>
      </c>
      <c r="O273" t="n">
        <v>27005.77</v>
      </c>
      <c r="P273" t="n">
        <v>477.17</v>
      </c>
      <c r="Q273" t="n">
        <v>796.36</v>
      </c>
      <c r="R273" t="n">
        <v>124.92</v>
      </c>
      <c r="S273" t="n">
        <v>102.58</v>
      </c>
      <c r="T273" t="n">
        <v>7124.07</v>
      </c>
      <c r="U273" t="n">
        <v>0.82</v>
      </c>
      <c r="V273" t="n">
        <v>0.88</v>
      </c>
      <c r="W273" t="n">
        <v>12.29</v>
      </c>
      <c r="X273" t="n">
        <v>0.4</v>
      </c>
      <c r="Y273" t="n">
        <v>1</v>
      </c>
      <c r="Z273" t="n">
        <v>10</v>
      </c>
    </row>
    <row r="274">
      <c r="A274" t="n">
        <v>33</v>
      </c>
      <c r="B274" t="n">
        <v>85</v>
      </c>
      <c r="C274" t="inlineStr">
        <is>
          <t xml:space="preserve">CONCLUIDO	</t>
        </is>
      </c>
      <c r="D274" t="n">
        <v>2.206</v>
      </c>
      <c r="E274" t="n">
        <v>45.33</v>
      </c>
      <c r="F274" t="n">
        <v>42.59</v>
      </c>
      <c r="G274" t="n">
        <v>232.28</v>
      </c>
      <c r="H274" t="n">
        <v>2.76</v>
      </c>
      <c r="I274" t="n">
        <v>11</v>
      </c>
      <c r="J274" t="n">
        <v>218.71</v>
      </c>
      <c r="K274" t="n">
        <v>51.39</v>
      </c>
      <c r="L274" t="n">
        <v>34</v>
      </c>
      <c r="M274" t="n">
        <v>7</v>
      </c>
      <c r="N274" t="n">
        <v>48.32</v>
      </c>
      <c r="O274" t="n">
        <v>27208.22</v>
      </c>
      <c r="P274" t="n">
        <v>472.61</v>
      </c>
      <c r="Q274" t="n">
        <v>796.39</v>
      </c>
      <c r="R274" t="n">
        <v>123.61</v>
      </c>
      <c r="S274" t="n">
        <v>102.58</v>
      </c>
      <c r="T274" t="n">
        <v>6472.98</v>
      </c>
      <c r="U274" t="n">
        <v>0.83</v>
      </c>
      <c r="V274" t="n">
        <v>0.88</v>
      </c>
      <c r="W274" t="n">
        <v>12.29</v>
      </c>
      <c r="X274" t="n">
        <v>0.37</v>
      </c>
      <c r="Y274" t="n">
        <v>1</v>
      </c>
      <c r="Z274" t="n">
        <v>10</v>
      </c>
    </row>
    <row r="275">
      <c r="A275" t="n">
        <v>34</v>
      </c>
      <c r="B275" t="n">
        <v>85</v>
      </c>
      <c r="C275" t="inlineStr">
        <is>
          <t xml:space="preserve">CONCLUIDO	</t>
        </is>
      </c>
      <c r="D275" t="n">
        <v>2.2056</v>
      </c>
      <c r="E275" t="n">
        <v>45.34</v>
      </c>
      <c r="F275" t="n">
        <v>42.59</v>
      </c>
      <c r="G275" t="n">
        <v>232.33</v>
      </c>
      <c r="H275" t="n">
        <v>2.82</v>
      </c>
      <c r="I275" t="n">
        <v>11</v>
      </c>
      <c r="J275" t="n">
        <v>220.36</v>
      </c>
      <c r="K275" t="n">
        <v>51.39</v>
      </c>
      <c r="L275" t="n">
        <v>35</v>
      </c>
      <c r="M275" t="n">
        <v>7</v>
      </c>
      <c r="N275" t="n">
        <v>48.97</v>
      </c>
      <c r="O275" t="n">
        <v>27411.55</v>
      </c>
      <c r="P275" t="n">
        <v>474.16</v>
      </c>
      <c r="Q275" t="n">
        <v>796.39</v>
      </c>
      <c r="R275" t="n">
        <v>123.97</v>
      </c>
      <c r="S275" t="n">
        <v>102.58</v>
      </c>
      <c r="T275" t="n">
        <v>6651.93</v>
      </c>
      <c r="U275" t="n">
        <v>0.83</v>
      </c>
      <c r="V275" t="n">
        <v>0.88</v>
      </c>
      <c r="W275" t="n">
        <v>12.29</v>
      </c>
      <c r="X275" t="n">
        <v>0.38</v>
      </c>
      <c r="Y275" t="n">
        <v>1</v>
      </c>
      <c r="Z275" t="n">
        <v>10</v>
      </c>
    </row>
    <row r="276">
      <c r="A276" t="n">
        <v>35</v>
      </c>
      <c r="B276" t="n">
        <v>85</v>
      </c>
      <c r="C276" t="inlineStr">
        <is>
          <t xml:space="preserve">CONCLUIDO	</t>
        </is>
      </c>
      <c r="D276" t="n">
        <v>2.2056</v>
      </c>
      <c r="E276" t="n">
        <v>45.34</v>
      </c>
      <c r="F276" t="n">
        <v>42.59</v>
      </c>
      <c r="G276" t="n">
        <v>232.33</v>
      </c>
      <c r="H276" t="n">
        <v>2.88</v>
      </c>
      <c r="I276" t="n">
        <v>11</v>
      </c>
      <c r="J276" t="n">
        <v>222.01</v>
      </c>
      <c r="K276" t="n">
        <v>51.39</v>
      </c>
      <c r="L276" t="n">
        <v>36</v>
      </c>
      <c r="M276" t="n">
        <v>2</v>
      </c>
      <c r="N276" t="n">
        <v>49.62</v>
      </c>
      <c r="O276" t="n">
        <v>27615.8</v>
      </c>
      <c r="P276" t="n">
        <v>474.49</v>
      </c>
      <c r="Q276" t="n">
        <v>796.4</v>
      </c>
      <c r="R276" t="n">
        <v>123.79</v>
      </c>
      <c r="S276" t="n">
        <v>102.58</v>
      </c>
      <c r="T276" t="n">
        <v>6561.84</v>
      </c>
      <c r="U276" t="n">
        <v>0.83</v>
      </c>
      <c r="V276" t="n">
        <v>0.88</v>
      </c>
      <c r="W276" t="n">
        <v>12.3</v>
      </c>
      <c r="X276" t="n">
        <v>0.38</v>
      </c>
      <c r="Y276" t="n">
        <v>1</v>
      </c>
      <c r="Z276" t="n">
        <v>10</v>
      </c>
    </row>
    <row r="277">
      <c r="A277" t="n">
        <v>36</v>
      </c>
      <c r="B277" t="n">
        <v>85</v>
      </c>
      <c r="C277" t="inlineStr">
        <is>
          <t xml:space="preserve">CONCLUIDO	</t>
        </is>
      </c>
      <c r="D277" t="n">
        <v>2.2058</v>
      </c>
      <c r="E277" t="n">
        <v>45.33</v>
      </c>
      <c r="F277" t="n">
        <v>42.59</v>
      </c>
      <c r="G277" t="n">
        <v>232.31</v>
      </c>
      <c r="H277" t="n">
        <v>2.94</v>
      </c>
      <c r="I277" t="n">
        <v>11</v>
      </c>
      <c r="J277" t="n">
        <v>223.68</v>
      </c>
      <c r="K277" t="n">
        <v>51.39</v>
      </c>
      <c r="L277" t="n">
        <v>37</v>
      </c>
      <c r="M277" t="n">
        <v>2</v>
      </c>
      <c r="N277" t="n">
        <v>50.29</v>
      </c>
      <c r="O277" t="n">
        <v>27821.09</v>
      </c>
      <c r="P277" t="n">
        <v>476.11</v>
      </c>
      <c r="Q277" t="n">
        <v>796.46</v>
      </c>
      <c r="R277" t="n">
        <v>123.57</v>
      </c>
      <c r="S277" t="n">
        <v>102.58</v>
      </c>
      <c r="T277" t="n">
        <v>6454.18</v>
      </c>
      <c r="U277" t="n">
        <v>0.83</v>
      </c>
      <c r="V277" t="n">
        <v>0.88</v>
      </c>
      <c r="W277" t="n">
        <v>12.3</v>
      </c>
      <c r="X277" t="n">
        <v>0.38</v>
      </c>
      <c r="Y277" t="n">
        <v>1</v>
      </c>
      <c r="Z277" t="n">
        <v>10</v>
      </c>
    </row>
    <row r="278">
      <c r="A278" t="n">
        <v>37</v>
      </c>
      <c r="B278" t="n">
        <v>85</v>
      </c>
      <c r="C278" t="inlineStr">
        <is>
          <t xml:space="preserve">CONCLUIDO	</t>
        </is>
      </c>
      <c r="D278" t="n">
        <v>2.2049</v>
      </c>
      <c r="E278" t="n">
        <v>45.35</v>
      </c>
      <c r="F278" t="n">
        <v>42.61</v>
      </c>
      <c r="G278" t="n">
        <v>232.41</v>
      </c>
      <c r="H278" t="n">
        <v>3</v>
      </c>
      <c r="I278" t="n">
        <v>11</v>
      </c>
      <c r="J278" t="n">
        <v>225.35</v>
      </c>
      <c r="K278" t="n">
        <v>51.39</v>
      </c>
      <c r="L278" t="n">
        <v>38</v>
      </c>
      <c r="M278" t="n">
        <v>1</v>
      </c>
      <c r="N278" t="n">
        <v>50.96</v>
      </c>
      <c r="O278" t="n">
        <v>28027.19</v>
      </c>
      <c r="P278" t="n">
        <v>478.68</v>
      </c>
      <c r="Q278" t="n">
        <v>796.41</v>
      </c>
      <c r="R278" t="n">
        <v>124.24</v>
      </c>
      <c r="S278" t="n">
        <v>102.58</v>
      </c>
      <c r="T278" t="n">
        <v>6784.93</v>
      </c>
      <c r="U278" t="n">
        <v>0.83</v>
      </c>
      <c r="V278" t="n">
        <v>0.88</v>
      </c>
      <c r="W278" t="n">
        <v>12.3</v>
      </c>
      <c r="X278" t="n">
        <v>0.4</v>
      </c>
      <c r="Y278" t="n">
        <v>1</v>
      </c>
      <c r="Z278" t="n">
        <v>10</v>
      </c>
    </row>
    <row r="279">
      <c r="A279" t="n">
        <v>38</v>
      </c>
      <c r="B279" t="n">
        <v>85</v>
      </c>
      <c r="C279" t="inlineStr">
        <is>
          <t xml:space="preserve">CONCLUIDO	</t>
        </is>
      </c>
      <c r="D279" t="n">
        <v>2.2048</v>
      </c>
      <c r="E279" t="n">
        <v>45.36</v>
      </c>
      <c r="F279" t="n">
        <v>42.61</v>
      </c>
      <c r="G279" t="n">
        <v>232.42</v>
      </c>
      <c r="H279" t="n">
        <v>3.05</v>
      </c>
      <c r="I279" t="n">
        <v>11</v>
      </c>
      <c r="J279" t="n">
        <v>227.03</v>
      </c>
      <c r="K279" t="n">
        <v>51.39</v>
      </c>
      <c r="L279" t="n">
        <v>39</v>
      </c>
      <c r="M279" t="n">
        <v>0</v>
      </c>
      <c r="N279" t="n">
        <v>51.64</v>
      </c>
      <c r="O279" t="n">
        <v>28234.24</v>
      </c>
      <c r="P279" t="n">
        <v>481.85</v>
      </c>
      <c r="Q279" t="n">
        <v>796.39</v>
      </c>
      <c r="R279" t="n">
        <v>124.19</v>
      </c>
      <c r="S279" t="n">
        <v>102.58</v>
      </c>
      <c r="T279" t="n">
        <v>6763.43</v>
      </c>
      <c r="U279" t="n">
        <v>0.83</v>
      </c>
      <c r="V279" t="n">
        <v>0.88</v>
      </c>
      <c r="W279" t="n">
        <v>12.3</v>
      </c>
      <c r="X279" t="n">
        <v>0.4</v>
      </c>
      <c r="Y279" t="n">
        <v>1</v>
      </c>
      <c r="Z279" t="n">
        <v>10</v>
      </c>
    </row>
    <row r="280">
      <c r="A280" t="n">
        <v>0</v>
      </c>
      <c r="B280" t="n">
        <v>20</v>
      </c>
      <c r="C280" t="inlineStr">
        <is>
          <t xml:space="preserve">CONCLUIDO	</t>
        </is>
      </c>
      <c r="D280" t="n">
        <v>1.8466</v>
      </c>
      <c r="E280" t="n">
        <v>54.15</v>
      </c>
      <c r="F280" t="n">
        <v>49.92</v>
      </c>
      <c r="G280" t="n">
        <v>14.76</v>
      </c>
      <c r="H280" t="n">
        <v>0.34</v>
      </c>
      <c r="I280" t="n">
        <v>203</v>
      </c>
      <c r="J280" t="n">
        <v>51.33</v>
      </c>
      <c r="K280" t="n">
        <v>24.83</v>
      </c>
      <c r="L280" t="n">
        <v>1</v>
      </c>
      <c r="M280" t="n">
        <v>201</v>
      </c>
      <c r="N280" t="n">
        <v>5.51</v>
      </c>
      <c r="O280" t="n">
        <v>6564.78</v>
      </c>
      <c r="P280" t="n">
        <v>279.76</v>
      </c>
      <c r="Q280" t="n">
        <v>796.84</v>
      </c>
      <c r="R280" t="n">
        <v>367.82</v>
      </c>
      <c r="S280" t="n">
        <v>102.58</v>
      </c>
      <c r="T280" t="n">
        <v>127615.78</v>
      </c>
      <c r="U280" t="n">
        <v>0.28</v>
      </c>
      <c r="V280" t="n">
        <v>0.75</v>
      </c>
      <c r="W280" t="n">
        <v>12.62</v>
      </c>
      <c r="X280" t="n">
        <v>7.7</v>
      </c>
      <c r="Y280" t="n">
        <v>1</v>
      </c>
      <c r="Z280" t="n">
        <v>10</v>
      </c>
    </row>
    <row r="281">
      <c r="A281" t="n">
        <v>1</v>
      </c>
      <c r="B281" t="n">
        <v>20</v>
      </c>
      <c r="C281" t="inlineStr">
        <is>
          <t xml:space="preserve">CONCLUIDO	</t>
        </is>
      </c>
      <c r="D281" t="n">
        <v>2.0678</v>
      </c>
      <c r="E281" t="n">
        <v>48.36</v>
      </c>
      <c r="F281" t="n">
        <v>45.53</v>
      </c>
      <c r="G281" t="n">
        <v>30.69</v>
      </c>
      <c r="H281" t="n">
        <v>0.66</v>
      </c>
      <c r="I281" t="n">
        <v>89</v>
      </c>
      <c r="J281" t="n">
        <v>52.47</v>
      </c>
      <c r="K281" t="n">
        <v>24.83</v>
      </c>
      <c r="L281" t="n">
        <v>2</v>
      </c>
      <c r="M281" t="n">
        <v>87</v>
      </c>
      <c r="N281" t="n">
        <v>5.64</v>
      </c>
      <c r="O281" t="n">
        <v>6705.1</v>
      </c>
      <c r="P281" t="n">
        <v>243.88</v>
      </c>
      <c r="Q281" t="n">
        <v>796.52</v>
      </c>
      <c r="R281" t="n">
        <v>221.57</v>
      </c>
      <c r="S281" t="n">
        <v>102.58</v>
      </c>
      <c r="T281" t="n">
        <v>55064.67</v>
      </c>
      <c r="U281" t="n">
        <v>0.46</v>
      </c>
      <c r="V281" t="n">
        <v>0.83</v>
      </c>
      <c r="W281" t="n">
        <v>12.42</v>
      </c>
      <c r="X281" t="n">
        <v>3.31</v>
      </c>
      <c r="Y281" t="n">
        <v>1</v>
      </c>
      <c r="Z281" t="n">
        <v>10</v>
      </c>
    </row>
    <row r="282">
      <c r="A282" t="n">
        <v>2</v>
      </c>
      <c r="B282" t="n">
        <v>20</v>
      </c>
      <c r="C282" t="inlineStr">
        <is>
          <t xml:space="preserve">CONCLUIDO	</t>
        </is>
      </c>
      <c r="D282" t="n">
        <v>2.143</v>
      </c>
      <c r="E282" t="n">
        <v>46.66</v>
      </c>
      <c r="F282" t="n">
        <v>44.24</v>
      </c>
      <c r="G282" t="n">
        <v>48.27</v>
      </c>
      <c r="H282" t="n">
        <v>0.97</v>
      </c>
      <c r="I282" t="n">
        <v>55</v>
      </c>
      <c r="J282" t="n">
        <v>53.61</v>
      </c>
      <c r="K282" t="n">
        <v>24.83</v>
      </c>
      <c r="L282" t="n">
        <v>3</v>
      </c>
      <c r="M282" t="n">
        <v>53</v>
      </c>
      <c r="N282" t="n">
        <v>5.78</v>
      </c>
      <c r="O282" t="n">
        <v>6845.59</v>
      </c>
      <c r="P282" t="n">
        <v>224.59</v>
      </c>
      <c r="Q282" t="n">
        <v>796.55</v>
      </c>
      <c r="R282" t="n">
        <v>178.82</v>
      </c>
      <c r="S282" t="n">
        <v>102.58</v>
      </c>
      <c r="T282" t="n">
        <v>33855.44</v>
      </c>
      <c r="U282" t="n">
        <v>0.57</v>
      </c>
      <c r="V282" t="n">
        <v>0.85</v>
      </c>
      <c r="W282" t="n">
        <v>12.37</v>
      </c>
      <c r="X282" t="n">
        <v>2.03</v>
      </c>
      <c r="Y282" t="n">
        <v>1</v>
      </c>
      <c r="Z282" t="n">
        <v>10</v>
      </c>
    </row>
    <row r="283">
      <c r="A283" t="n">
        <v>3</v>
      </c>
      <c r="B283" t="n">
        <v>20</v>
      </c>
      <c r="C283" t="inlineStr">
        <is>
          <t xml:space="preserve">CONCLUIDO	</t>
        </is>
      </c>
      <c r="D283" t="n">
        <v>2.1715</v>
      </c>
      <c r="E283" t="n">
        <v>46.05</v>
      </c>
      <c r="F283" t="n">
        <v>43.79</v>
      </c>
      <c r="G283" t="n">
        <v>62.56</v>
      </c>
      <c r="H283" t="n">
        <v>1.27</v>
      </c>
      <c r="I283" t="n">
        <v>42</v>
      </c>
      <c r="J283" t="n">
        <v>54.75</v>
      </c>
      <c r="K283" t="n">
        <v>24.83</v>
      </c>
      <c r="L283" t="n">
        <v>4</v>
      </c>
      <c r="M283" t="n">
        <v>11</v>
      </c>
      <c r="N283" t="n">
        <v>5.92</v>
      </c>
      <c r="O283" t="n">
        <v>6986.39</v>
      </c>
      <c r="P283" t="n">
        <v>212.71</v>
      </c>
      <c r="Q283" t="n">
        <v>796.6</v>
      </c>
      <c r="R283" t="n">
        <v>162.68</v>
      </c>
      <c r="S283" t="n">
        <v>102.58</v>
      </c>
      <c r="T283" t="n">
        <v>25850.22</v>
      </c>
      <c r="U283" t="n">
        <v>0.63</v>
      </c>
      <c r="V283" t="n">
        <v>0.86</v>
      </c>
      <c r="W283" t="n">
        <v>12.38</v>
      </c>
      <c r="X283" t="n">
        <v>1.57</v>
      </c>
      <c r="Y283" t="n">
        <v>1</v>
      </c>
      <c r="Z283" t="n">
        <v>10</v>
      </c>
    </row>
    <row r="284">
      <c r="A284" t="n">
        <v>4</v>
      </c>
      <c r="B284" t="n">
        <v>20</v>
      </c>
      <c r="C284" t="inlineStr">
        <is>
          <t xml:space="preserve">CONCLUIDO	</t>
        </is>
      </c>
      <c r="D284" t="n">
        <v>2.1729</v>
      </c>
      <c r="E284" t="n">
        <v>46.02</v>
      </c>
      <c r="F284" t="n">
        <v>43.77</v>
      </c>
      <c r="G284" t="n">
        <v>64.06</v>
      </c>
      <c r="H284" t="n">
        <v>1.55</v>
      </c>
      <c r="I284" t="n">
        <v>41</v>
      </c>
      <c r="J284" t="n">
        <v>55.89</v>
      </c>
      <c r="K284" t="n">
        <v>24.83</v>
      </c>
      <c r="L284" t="n">
        <v>5</v>
      </c>
      <c r="M284" t="n">
        <v>0</v>
      </c>
      <c r="N284" t="n">
        <v>6.07</v>
      </c>
      <c r="O284" t="n">
        <v>7127.49</v>
      </c>
      <c r="P284" t="n">
        <v>215.85</v>
      </c>
      <c r="Q284" t="n">
        <v>796.63</v>
      </c>
      <c r="R284" t="n">
        <v>161.48</v>
      </c>
      <c r="S284" t="n">
        <v>102.58</v>
      </c>
      <c r="T284" t="n">
        <v>25259.38</v>
      </c>
      <c r="U284" t="n">
        <v>0.64</v>
      </c>
      <c r="V284" t="n">
        <v>0.86</v>
      </c>
      <c r="W284" t="n">
        <v>12.39</v>
      </c>
      <c r="X284" t="n">
        <v>1.56</v>
      </c>
      <c r="Y284" t="n">
        <v>1</v>
      </c>
      <c r="Z284" t="n">
        <v>10</v>
      </c>
    </row>
    <row r="285">
      <c r="A285" t="n">
        <v>0</v>
      </c>
      <c r="B285" t="n">
        <v>65</v>
      </c>
      <c r="C285" t="inlineStr">
        <is>
          <t xml:space="preserve">CONCLUIDO	</t>
        </is>
      </c>
      <c r="D285" t="n">
        <v>1.296</v>
      </c>
      <c r="E285" t="n">
        <v>77.16</v>
      </c>
      <c r="F285" t="n">
        <v>61.53</v>
      </c>
      <c r="G285" t="n">
        <v>7.47</v>
      </c>
      <c r="H285" t="n">
        <v>0.13</v>
      </c>
      <c r="I285" t="n">
        <v>494</v>
      </c>
      <c r="J285" t="n">
        <v>133.21</v>
      </c>
      <c r="K285" t="n">
        <v>46.47</v>
      </c>
      <c r="L285" t="n">
        <v>1</v>
      </c>
      <c r="M285" t="n">
        <v>492</v>
      </c>
      <c r="N285" t="n">
        <v>20.75</v>
      </c>
      <c r="O285" t="n">
        <v>16663.42</v>
      </c>
      <c r="P285" t="n">
        <v>678.59</v>
      </c>
      <c r="Q285" t="n">
        <v>798</v>
      </c>
      <c r="R285" t="n">
        <v>757.1</v>
      </c>
      <c r="S285" t="n">
        <v>102.58</v>
      </c>
      <c r="T285" t="n">
        <v>320804.09</v>
      </c>
      <c r="U285" t="n">
        <v>0.14</v>
      </c>
      <c r="V285" t="n">
        <v>0.61</v>
      </c>
      <c r="W285" t="n">
        <v>13.07</v>
      </c>
      <c r="X285" t="n">
        <v>19.28</v>
      </c>
      <c r="Y285" t="n">
        <v>1</v>
      </c>
      <c r="Z285" t="n">
        <v>10</v>
      </c>
    </row>
    <row r="286">
      <c r="A286" t="n">
        <v>1</v>
      </c>
      <c r="B286" t="n">
        <v>65</v>
      </c>
      <c r="C286" t="inlineStr">
        <is>
          <t xml:space="preserve">CONCLUIDO	</t>
        </is>
      </c>
      <c r="D286" t="n">
        <v>1.7461</v>
      </c>
      <c r="E286" t="n">
        <v>57.27</v>
      </c>
      <c r="F286" t="n">
        <v>49.7</v>
      </c>
      <c r="G286" t="n">
        <v>15.06</v>
      </c>
      <c r="H286" t="n">
        <v>0.26</v>
      </c>
      <c r="I286" t="n">
        <v>198</v>
      </c>
      <c r="J286" t="n">
        <v>134.55</v>
      </c>
      <c r="K286" t="n">
        <v>46.47</v>
      </c>
      <c r="L286" t="n">
        <v>2</v>
      </c>
      <c r="M286" t="n">
        <v>196</v>
      </c>
      <c r="N286" t="n">
        <v>21.09</v>
      </c>
      <c r="O286" t="n">
        <v>16828.84</v>
      </c>
      <c r="P286" t="n">
        <v>545.42</v>
      </c>
      <c r="Q286" t="n">
        <v>796.85</v>
      </c>
      <c r="R286" t="n">
        <v>360.89</v>
      </c>
      <c r="S286" t="n">
        <v>102.58</v>
      </c>
      <c r="T286" t="n">
        <v>124178.58</v>
      </c>
      <c r="U286" t="n">
        <v>0.28</v>
      </c>
      <c r="V286" t="n">
        <v>0.76</v>
      </c>
      <c r="W286" t="n">
        <v>12.6</v>
      </c>
      <c r="X286" t="n">
        <v>7.47</v>
      </c>
      <c r="Y286" t="n">
        <v>1</v>
      </c>
      <c r="Z286" t="n">
        <v>10</v>
      </c>
    </row>
    <row r="287">
      <c r="A287" t="n">
        <v>2</v>
      </c>
      <c r="B287" t="n">
        <v>65</v>
      </c>
      <c r="C287" t="inlineStr">
        <is>
          <t xml:space="preserve">CONCLUIDO	</t>
        </is>
      </c>
      <c r="D287" t="n">
        <v>1.9077</v>
      </c>
      <c r="E287" t="n">
        <v>52.42</v>
      </c>
      <c r="F287" t="n">
        <v>46.86</v>
      </c>
      <c r="G287" t="n">
        <v>22.68</v>
      </c>
      <c r="H287" t="n">
        <v>0.39</v>
      </c>
      <c r="I287" t="n">
        <v>124</v>
      </c>
      <c r="J287" t="n">
        <v>135.9</v>
      </c>
      <c r="K287" t="n">
        <v>46.47</v>
      </c>
      <c r="L287" t="n">
        <v>3</v>
      </c>
      <c r="M287" t="n">
        <v>122</v>
      </c>
      <c r="N287" t="n">
        <v>21.43</v>
      </c>
      <c r="O287" t="n">
        <v>16994.64</v>
      </c>
      <c r="P287" t="n">
        <v>511.11</v>
      </c>
      <c r="Q287" t="n">
        <v>796.64</v>
      </c>
      <c r="R287" t="n">
        <v>266.2</v>
      </c>
      <c r="S287" t="n">
        <v>102.58</v>
      </c>
      <c r="T287" t="n">
        <v>77201.47</v>
      </c>
      <c r="U287" t="n">
        <v>0.39</v>
      </c>
      <c r="V287" t="n">
        <v>0.8</v>
      </c>
      <c r="W287" t="n">
        <v>12.48</v>
      </c>
      <c r="X287" t="n">
        <v>4.64</v>
      </c>
      <c r="Y287" t="n">
        <v>1</v>
      </c>
      <c r="Z287" t="n">
        <v>10</v>
      </c>
    </row>
    <row r="288">
      <c r="A288" t="n">
        <v>3</v>
      </c>
      <c r="B288" t="n">
        <v>65</v>
      </c>
      <c r="C288" t="inlineStr">
        <is>
          <t xml:space="preserve">CONCLUIDO	</t>
        </is>
      </c>
      <c r="D288" t="n">
        <v>1.9915</v>
      </c>
      <c r="E288" t="n">
        <v>50.21</v>
      </c>
      <c r="F288" t="n">
        <v>45.58</v>
      </c>
      <c r="G288" t="n">
        <v>30.39</v>
      </c>
      <c r="H288" t="n">
        <v>0.52</v>
      </c>
      <c r="I288" t="n">
        <v>90</v>
      </c>
      <c r="J288" t="n">
        <v>137.25</v>
      </c>
      <c r="K288" t="n">
        <v>46.47</v>
      </c>
      <c r="L288" t="n">
        <v>4</v>
      </c>
      <c r="M288" t="n">
        <v>88</v>
      </c>
      <c r="N288" t="n">
        <v>21.78</v>
      </c>
      <c r="O288" t="n">
        <v>17160.92</v>
      </c>
      <c r="P288" t="n">
        <v>493.62</v>
      </c>
      <c r="Q288" t="n">
        <v>796.63</v>
      </c>
      <c r="R288" t="n">
        <v>223.17</v>
      </c>
      <c r="S288" t="n">
        <v>102.58</v>
      </c>
      <c r="T288" t="n">
        <v>55857.92</v>
      </c>
      <c r="U288" t="n">
        <v>0.46</v>
      </c>
      <c r="V288" t="n">
        <v>0.83</v>
      </c>
      <c r="W288" t="n">
        <v>12.43</v>
      </c>
      <c r="X288" t="n">
        <v>3.36</v>
      </c>
      <c r="Y288" t="n">
        <v>1</v>
      </c>
      <c r="Z288" t="n">
        <v>10</v>
      </c>
    </row>
    <row r="289">
      <c r="A289" t="n">
        <v>4</v>
      </c>
      <c r="B289" t="n">
        <v>65</v>
      </c>
      <c r="C289" t="inlineStr">
        <is>
          <t xml:space="preserve">CONCLUIDO	</t>
        </is>
      </c>
      <c r="D289" t="n">
        <v>2.0421</v>
      </c>
      <c r="E289" t="n">
        <v>48.97</v>
      </c>
      <c r="F289" t="n">
        <v>44.86</v>
      </c>
      <c r="G289" t="n">
        <v>37.91</v>
      </c>
      <c r="H289" t="n">
        <v>0.64</v>
      </c>
      <c r="I289" t="n">
        <v>71</v>
      </c>
      <c r="J289" t="n">
        <v>138.6</v>
      </c>
      <c r="K289" t="n">
        <v>46.47</v>
      </c>
      <c r="L289" t="n">
        <v>5</v>
      </c>
      <c r="M289" t="n">
        <v>69</v>
      </c>
      <c r="N289" t="n">
        <v>22.13</v>
      </c>
      <c r="O289" t="n">
        <v>17327.69</v>
      </c>
      <c r="P289" t="n">
        <v>482.3</v>
      </c>
      <c r="Q289" t="n">
        <v>796.47</v>
      </c>
      <c r="R289" t="n">
        <v>199.28</v>
      </c>
      <c r="S289" t="n">
        <v>102.58</v>
      </c>
      <c r="T289" t="n">
        <v>44007.71</v>
      </c>
      <c r="U289" t="n">
        <v>0.51</v>
      </c>
      <c r="V289" t="n">
        <v>0.84</v>
      </c>
      <c r="W289" t="n">
        <v>12.39</v>
      </c>
      <c r="X289" t="n">
        <v>2.64</v>
      </c>
      <c r="Y289" t="n">
        <v>1</v>
      </c>
      <c r="Z289" t="n">
        <v>10</v>
      </c>
    </row>
    <row r="290">
      <c r="A290" t="n">
        <v>5</v>
      </c>
      <c r="B290" t="n">
        <v>65</v>
      </c>
      <c r="C290" t="inlineStr">
        <is>
          <t xml:space="preserve">CONCLUIDO	</t>
        </is>
      </c>
      <c r="D290" t="n">
        <v>2.0775</v>
      </c>
      <c r="E290" t="n">
        <v>48.14</v>
      </c>
      <c r="F290" t="n">
        <v>44.38</v>
      </c>
      <c r="G290" t="n">
        <v>45.91</v>
      </c>
      <c r="H290" t="n">
        <v>0.76</v>
      </c>
      <c r="I290" t="n">
        <v>58</v>
      </c>
      <c r="J290" t="n">
        <v>139.95</v>
      </c>
      <c r="K290" t="n">
        <v>46.47</v>
      </c>
      <c r="L290" t="n">
        <v>6</v>
      </c>
      <c r="M290" t="n">
        <v>56</v>
      </c>
      <c r="N290" t="n">
        <v>22.49</v>
      </c>
      <c r="O290" t="n">
        <v>17494.97</v>
      </c>
      <c r="P290" t="n">
        <v>474.08</v>
      </c>
      <c r="Q290" t="n">
        <v>796.48</v>
      </c>
      <c r="R290" t="n">
        <v>183.34</v>
      </c>
      <c r="S290" t="n">
        <v>102.58</v>
      </c>
      <c r="T290" t="n">
        <v>36102.97</v>
      </c>
      <c r="U290" t="n">
        <v>0.5600000000000001</v>
      </c>
      <c r="V290" t="n">
        <v>0.85</v>
      </c>
      <c r="W290" t="n">
        <v>12.37</v>
      </c>
      <c r="X290" t="n">
        <v>2.16</v>
      </c>
      <c r="Y290" t="n">
        <v>1</v>
      </c>
      <c r="Z290" t="n">
        <v>10</v>
      </c>
    </row>
    <row r="291">
      <c r="A291" t="n">
        <v>6</v>
      </c>
      <c r="B291" t="n">
        <v>65</v>
      </c>
      <c r="C291" t="inlineStr">
        <is>
          <t xml:space="preserve">CONCLUIDO	</t>
        </is>
      </c>
      <c r="D291" t="n">
        <v>2.1044</v>
      </c>
      <c r="E291" t="n">
        <v>47.52</v>
      </c>
      <c r="F291" t="n">
        <v>44</v>
      </c>
      <c r="G291" t="n">
        <v>53.88</v>
      </c>
      <c r="H291" t="n">
        <v>0.88</v>
      </c>
      <c r="I291" t="n">
        <v>49</v>
      </c>
      <c r="J291" t="n">
        <v>141.31</v>
      </c>
      <c r="K291" t="n">
        <v>46.47</v>
      </c>
      <c r="L291" t="n">
        <v>7</v>
      </c>
      <c r="M291" t="n">
        <v>47</v>
      </c>
      <c r="N291" t="n">
        <v>22.85</v>
      </c>
      <c r="O291" t="n">
        <v>17662.75</v>
      </c>
      <c r="P291" t="n">
        <v>466.48</v>
      </c>
      <c r="Q291" t="n">
        <v>796.55</v>
      </c>
      <c r="R291" t="n">
        <v>170.95</v>
      </c>
      <c r="S291" t="n">
        <v>102.58</v>
      </c>
      <c r="T291" t="n">
        <v>29951</v>
      </c>
      <c r="U291" t="n">
        <v>0.6</v>
      </c>
      <c r="V291" t="n">
        <v>0.85</v>
      </c>
      <c r="W291" t="n">
        <v>12.36</v>
      </c>
      <c r="X291" t="n">
        <v>1.79</v>
      </c>
      <c r="Y291" t="n">
        <v>1</v>
      </c>
      <c r="Z291" t="n">
        <v>10</v>
      </c>
    </row>
    <row r="292">
      <c r="A292" t="n">
        <v>7</v>
      </c>
      <c r="B292" t="n">
        <v>65</v>
      </c>
      <c r="C292" t="inlineStr">
        <is>
          <t xml:space="preserve">CONCLUIDO	</t>
        </is>
      </c>
      <c r="D292" t="n">
        <v>2.1212</v>
      </c>
      <c r="E292" t="n">
        <v>47.14</v>
      </c>
      <c r="F292" t="n">
        <v>43.79</v>
      </c>
      <c r="G292" t="n">
        <v>61.11</v>
      </c>
      <c r="H292" t="n">
        <v>0.99</v>
      </c>
      <c r="I292" t="n">
        <v>43</v>
      </c>
      <c r="J292" t="n">
        <v>142.68</v>
      </c>
      <c r="K292" t="n">
        <v>46.47</v>
      </c>
      <c r="L292" t="n">
        <v>8</v>
      </c>
      <c r="M292" t="n">
        <v>41</v>
      </c>
      <c r="N292" t="n">
        <v>23.21</v>
      </c>
      <c r="O292" t="n">
        <v>17831.04</v>
      </c>
      <c r="P292" t="n">
        <v>460.45</v>
      </c>
      <c r="Q292" t="n">
        <v>796.49</v>
      </c>
      <c r="R292" t="n">
        <v>163.86</v>
      </c>
      <c r="S292" t="n">
        <v>102.58</v>
      </c>
      <c r="T292" t="n">
        <v>26439</v>
      </c>
      <c r="U292" t="n">
        <v>0.63</v>
      </c>
      <c r="V292" t="n">
        <v>0.86</v>
      </c>
      <c r="W292" t="n">
        <v>12.35</v>
      </c>
      <c r="X292" t="n">
        <v>1.58</v>
      </c>
      <c r="Y292" t="n">
        <v>1</v>
      </c>
      <c r="Z292" t="n">
        <v>10</v>
      </c>
    </row>
    <row r="293">
      <c r="A293" t="n">
        <v>8</v>
      </c>
      <c r="B293" t="n">
        <v>65</v>
      </c>
      <c r="C293" t="inlineStr">
        <is>
          <t xml:space="preserve">CONCLUIDO	</t>
        </is>
      </c>
      <c r="D293" t="n">
        <v>2.136</v>
      </c>
      <c r="E293" t="n">
        <v>46.82</v>
      </c>
      <c r="F293" t="n">
        <v>43.6</v>
      </c>
      <c r="G293" t="n">
        <v>68.84</v>
      </c>
      <c r="H293" t="n">
        <v>1.11</v>
      </c>
      <c r="I293" t="n">
        <v>38</v>
      </c>
      <c r="J293" t="n">
        <v>144.05</v>
      </c>
      <c r="K293" t="n">
        <v>46.47</v>
      </c>
      <c r="L293" t="n">
        <v>9</v>
      </c>
      <c r="M293" t="n">
        <v>36</v>
      </c>
      <c r="N293" t="n">
        <v>23.58</v>
      </c>
      <c r="O293" t="n">
        <v>17999.83</v>
      </c>
      <c r="P293" t="n">
        <v>454.97</v>
      </c>
      <c r="Q293" t="n">
        <v>796.35</v>
      </c>
      <c r="R293" t="n">
        <v>157.36</v>
      </c>
      <c r="S293" t="n">
        <v>102.58</v>
      </c>
      <c r="T293" t="n">
        <v>23211.67</v>
      </c>
      <c r="U293" t="n">
        <v>0.65</v>
      </c>
      <c r="V293" t="n">
        <v>0.86</v>
      </c>
      <c r="W293" t="n">
        <v>12.34</v>
      </c>
      <c r="X293" t="n">
        <v>1.39</v>
      </c>
      <c r="Y293" t="n">
        <v>1</v>
      </c>
      <c r="Z293" t="n">
        <v>10</v>
      </c>
    </row>
    <row r="294">
      <c r="A294" t="n">
        <v>9</v>
      </c>
      <c r="B294" t="n">
        <v>65</v>
      </c>
      <c r="C294" t="inlineStr">
        <is>
          <t xml:space="preserve">CONCLUIDO	</t>
        </is>
      </c>
      <c r="D294" t="n">
        <v>2.1473</v>
      </c>
      <c r="E294" t="n">
        <v>46.57</v>
      </c>
      <c r="F294" t="n">
        <v>43.46</v>
      </c>
      <c r="G294" t="n">
        <v>76.7</v>
      </c>
      <c r="H294" t="n">
        <v>1.22</v>
      </c>
      <c r="I294" t="n">
        <v>34</v>
      </c>
      <c r="J294" t="n">
        <v>145.42</v>
      </c>
      <c r="K294" t="n">
        <v>46.47</v>
      </c>
      <c r="L294" t="n">
        <v>10</v>
      </c>
      <c r="M294" t="n">
        <v>32</v>
      </c>
      <c r="N294" t="n">
        <v>23.95</v>
      </c>
      <c r="O294" t="n">
        <v>18169.15</v>
      </c>
      <c r="P294" t="n">
        <v>449.81</v>
      </c>
      <c r="Q294" t="n">
        <v>796.36</v>
      </c>
      <c r="R294" t="n">
        <v>152.77</v>
      </c>
      <c r="S294" t="n">
        <v>102.58</v>
      </c>
      <c r="T294" t="n">
        <v>20936.55</v>
      </c>
      <c r="U294" t="n">
        <v>0.67</v>
      </c>
      <c r="V294" t="n">
        <v>0.87</v>
      </c>
      <c r="W294" t="n">
        <v>12.34</v>
      </c>
      <c r="X294" t="n">
        <v>1.25</v>
      </c>
      <c r="Y294" t="n">
        <v>1</v>
      </c>
      <c r="Z294" t="n">
        <v>10</v>
      </c>
    </row>
    <row r="295">
      <c r="A295" t="n">
        <v>10</v>
      </c>
      <c r="B295" t="n">
        <v>65</v>
      </c>
      <c r="C295" t="inlineStr">
        <is>
          <t xml:space="preserve">CONCLUIDO	</t>
        </is>
      </c>
      <c r="D295" t="n">
        <v>2.1602</v>
      </c>
      <c r="E295" t="n">
        <v>46.29</v>
      </c>
      <c r="F295" t="n">
        <v>43.3</v>
      </c>
      <c r="G295" t="n">
        <v>86.59</v>
      </c>
      <c r="H295" t="n">
        <v>1.33</v>
      </c>
      <c r="I295" t="n">
        <v>30</v>
      </c>
      <c r="J295" t="n">
        <v>146.8</v>
      </c>
      <c r="K295" t="n">
        <v>46.47</v>
      </c>
      <c r="L295" t="n">
        <v>11</v>
      </c>
      <c r="M295" t="n">
        <v>28</v>
      </c>
      <c r="N295" t="n">
        <v>24.33</v>
      </c>
      <c r="O295" t="n">
        <v>18338.99</v>
      </c>
      <c r="P295" t="n">
        <v>445.11</v>
      </c>
      <c r="Q295" t="n">
        <v>796.4299999999999</v>
      </c>
      <c r="R295" t="n">
        <v>147.26</v>
      </c>
      <c r="S295" t="n">
        <v>102.58</v>
      </c>
      <c r="T295" t="n">
        <v>18201.83</v>
      </c>
      <c r="U295" t="n">
        <v>0.7</v>
      </c>
      <c r="V295" t="n">
        <v>0.87</v>
      </c>
      <c r="W295" t="n">
        <v>12.33</v>
      </c>
      <c r="X295" t="n">
        <v>1.08</v>
      </c>
      <c r="Y295" t="n">
        <v>1</v>
      </c>
      <c r="Z295" t="n">
        <v>10</v>
      </c>
    </row>
    <row r="296">
      <c r="A296" t="n">
        <v>11</v>
      </c>
      <c r="B296" t="n">
        <v>65</v>
      </c>
      <c r="C296" t="inlineStr">
        <is>
          <t xml:space="preserve">CONCLUIDO	</t>
        </is>
      </c>
      <c r="D296" t="n">
        <v>2.1649</v>
      </c>
      <c r="E296" t="n">
        <v>46.19</v>
      </c>
      <c r="F296" t="n">
        <v>43.25</v>
      </c>
      <c r="G296" t="n">
        <v>92.68000000000001</v>
      </c>
      <c r="H296" t="n">
        <v>1.43</v>
      </c>
      <c r="I296" t="n">
        <v>28</v>
      </c>
      <c r="J296" t="n">
        <v>148.18</v>
      </c>
      <c r="K296" t="n">
        <v>46.47</v>
      </c>
      <c r="L296" t="n">
        <v>12</v>
      </c>
      <c r="M296" t="n">
        <v>26</v>
      </c>
      <c r="N296" t="n">
        <v>24.71</v>
      </c>
      <c r="O296" t="n">
        <v>18509.36</v>
      </c>
      <c r="P296" t="n">
        <v>441.38</v>
      </c>
      <c r="Q296" t="n">
        <v>796.39</v>
      </c>
      <c r="R296" t="n">
        <v>145.91</v>
      </c>
      <c r="S296" t="n">
        <v>102.58</v>
      </c>
      <c r="T296" t="n">
        <v>17535.73</v>
      </c>
      <c r="U296" t="n">
        <v>0.7</v>
      </c>
      <c r="V296" t="n">
        <v>0.87</v>
      </c>
      <c r="W296" t="n">
        <v>12.32</v>
      </c>
      <c r="X296" t="n">
        <v>1.04</v>
      </c>
      <c r="Y296" t="n">
        <v>1</v>
      </c>
      <c r="Z296" t="n">
        <v>10</v>
      </c>
    </row>
    <row r="297">
      <c r="A297" t="n">
        <v>12</v>
      </c>
      <c r="B297" t="n">
        <v>65</v>
      </c>
      <c r="C297" t="inlineStr">
        <is>
          <t xml:space="preserve">CONCLUIDO	</t>
        </is>
      </c>
      <c r="D297" t="n">
        <v>2.1757</v>
      </c>
      <c r="E297" t="n">
        <v>45.96</v>
      </c>
      <c r="F297" t="n">
        <v>43.1</v>
      </c>
      <c r="G297" t="n">
        <v>103.44</v>
      </c>
      <c r="H297" t="n">
        <v>1.54</v>
      </c>
      <c r="I297" t="n">
        <v>25</v>
      </c>
      <c r="J297" t="n">
        <v>149.56</v>
      </c>
      <c r="K297" t="n">
        <v>46.47</v>
      </c>
      <c r="L297" t="n">
        <v>13</v>
      </c>
      <c r="M297" t="n">
        <v>23</v>
      </c>
      <c r="N297" t="n">
        <v>25.1</v>
      </c>
      <c r="O297" t="n">
        <v>18680.25</v>
      </c>
      <c r="P297" t="n">
        <v>435.57</v>
      </c>
      <c r="Q297" t="n">
        <v>796.36</v>
      </c>
      <c r="R297" t="n">
        <v>141.06</v>
      </c>
      <c r="S297" t="n">
        <v>102.58</v>
      </c>
      <c r="T297" t="n">
        <v>15127.29</v>
      </c>
      <c r="U297" t="n">
        <v>0.73</v>
      </c>
      <c r="V297" t="n">
        <v>0.87</v>
      </c>
      <c r="W297" t="n">
        <v>12.31</v>
      </c>
      <c r="X297" t="n">
        <v>0.89</v>
      </c>
      <c r="Y297" t="n">
        <v>1</v>
      </c>
      <c r="Z297" t="n">
        <v>10</v>
      </c>
    </row>
    <row r="298">
      <c r="A298" t="n">
        <v>13</v>
      </c>
      <c r="B298" t="n">
        <v>65</v>
      </c>
      <c r="C298" t="inlineStr">
        <is>
          <t xml:space="preserve">CONCLUIDO	</t>
        </is>
      </c>
      <c r="D298" t="n">
        <v>2.182</v>
      </c>
      <c r="E298" t="n">
        <v>45.83</v>
      </c>
      <c r="F298" t="n">
        <v>43.02</v>
      </c>
      <c r="G298" t="n">
        <v>112.23</v>
      </c>
      <c r="H298" t="n">
        <v>1.64</v>
      </c>
      <c r="I298" t="n">
        <v>23</v>
      </c>
      <c r="J298" t="n">
        <v>150.95</v>
      </c>
      <c r="K298" t="n">
        <v>46.47</v>
      </c>
      <c r="L298" t="n">
        <v>14</v>
      </c>
      <c r="M298" t="n">
        <v>21</v>
      </c>
      <c r="N298" t="n">
        <v>25.49</v>
      </c>
      <c r="O298" t="n">
        <v>18851.69</v>
      </c>
      <c r="P298" t="n">
        <v>429.72</v>
      </c>
      <c r="Q298" t="n">
        <v>796.34</v>
      </c>
      <c r="R298" t="n">
        <v>138.51</v>
      </c>
      <c r="S298" t="n">
        <v>102.58</v>
      </c>
      <c r="T298" t="n">
        <v>13861.92</v>
      </c>
      <c r="U298" t="n">
        <v>0.74</v>
      </c>
      <c r="V298" t="n">
        <v>0.87</v>
      </c>
      <c r="W298" t="n">
        <v>12.3</v>
      </c>
      <c r="X298" t="n">
        <v>0.8100000000000001</v>
      </c>
      <c r="Y298" t="n">
        <v>1</v>
      </c>
      <c r="Z298" t="n">
        <v>10</v>
      </c>
    </row>
    <row r="299">
      <c r="A299" t="n">
        <v>14</v>
      </c>
      <c r="B299" t="n">
        <v>65</v>
      </c>
      <c r="C299" t="inlineStr">
        <is>
          <t xml:space="preserve">CONCLUIDO	</t>
        </is>
      </c>
      <c r="D299" t="n">
        <v>2.1852</v>
      </c>
      <c r="E299" t="n">
        <v>45.76</v>
      </c>
      <c r="F299" t="n">
        <v>42.98</v>
      </c>
      <c r="G299" t="n">
        <v>117.23</v>
      </c>
      <c r="H299" t="n">
        <v>1.74</v>
      </c>
      <c r="I299" t="n">
        <v>22</v>
      </c>
      <c r="J299" t="n">
        <v>152.35</v>
      </c>
      <c r="K299" t="n">
        <v>46.47</v>
      </c>
      <c r="L299" t="n">
        <v>15</v>
      </c>
      <c r="M299" t="n">
        <v>20</v>
      </c>
      <c r="N299" t="n">
        <v>25.88</v>
      </c>
      <c r="O299" t="n">
        <v>19023.66</v>
      </c>
      <c r="P299" t="n">
        <v>427.75</v>
      </c>
      <c r="Q299" t="n">
        <v>796.36</v>
      </c>
      <c r="R299" t="n">
        <v>137.02</v>
      </c>
      <c r="S299" t="n">
        <v>102.58</v>
      </c>
      <c r="T299" t="n">
        <v>13120.32</v>
      </c>
      <c r="U299" t="n">
        <v>0.75</v>
      </c>
      <c r="V299" t="n">
        <v>0.88</v>
      </c>
      <c r="W299" t="n">
        <v>12.31</v>
      </c>
      <c r="X299" t="n">
        <v>0.77</v>
      </c>
      <c r="Y299" t="n">
        <v>1</v>
      </c>
      <c r="Z299" t="n">
        <v>10</v>
      </c>
    </row>
    <row r="300">
      <c r="A300" t="n">
        <v>15</v>
      </c>
      <c r="B300" t="n">
        <v>65</v>
      </c>
      <c r="C300" t="inlineStr">
        <is>
          <t xml:space="preserve">CONCLUIDO	</t>
        </is>
      </c>
      <c r="D300" t="n">
        <v>2.1907</v>
      </c>
      <c r="E300" t="n">
        <v>45.65</v>
      </c>
      <c r="F300" t="n">
        <v>42.92</v>
      </c>
      <c r="G300" t="n">
        <v>128.77</v>
      </c>
      <c r="H300" t="n">
        <v>1.84</v>
      </c>
      <c r="I300" t="n">
        <v>20</v>
      </c>
      <c r="J300" t="n">
        <v>153.75</v>
      </c>
      <c r="K300" t="n">
        <v>46.47</v>
      </c>
      <c r="L300" t="n">
        <v>16</v>
      </c>
      <c r="M300" t="n">
        <v>18</v>
      </c>
      <c r="N300" t="n">
        <v>26.28</v>
      </c>
      <c r="O300" t="n">
        <v>19196.18</v>
      </c>
      <c r="P300" t="n">
        <v>422.04</v>
      </c>
      <c r="Q300" t="n">
        <v>796.39</v>
      </c>
      <c r="R300" t="n">
        <v>134.83</v>
      </c>
      <c r="S300" t="n">
        <v>102.58</v>
      </c>
      <c r="T300" t="n">
        <v>12036.28</v>
      </c>
      <c r="U300" t="n">
        <v>0.76</v>
      </c>
      <c r="V300" t="n">
        <v>0.88</v>
      </c>
      <c r="W300" t="n">
        <v>12.31</v>
      </c>
      <c r="X300" t="n">
        <v>0.71</v>
      </c>
      <c r="Y300" t="n">
        <v>1</v>
      </c>
      <c r="Z300" t="n">
        <v>10</v>
      </c>
    </row>
    <row r="301">
      <c r="A301" t="n">
        <v>16</v>
      </c>
      <c r="B301" t="n">
        <v>65</v>
      </c>
      <c r="C301" t="inlineStr">
        <is>
          <t xml:space="preserve">CONCLUIDO	</t>
        </is>
      </c>
      <c r="D301" t="n">
        <v>2.1943</v>
      </c>
      <c r="E301" t="n">
        <v>45.57</v>
      </c>
      <c r="F301" t="n">
        <v>42.88</v>
      </c>
      <c r="G301" t="n">
        <v>135.39</v>
      </c>
      <c r="H301" t="n">
        <v>1.94</v>
      </c>
      <c r="I301" t="n">
        <v>19</v>
      </c>
      <c r="J301" t="n">
        <v>155.15</v>
      </c>
      <c r="K301" t="n">
        <v>46.47</v>
      </c>
      <c r="L301" t="n">
        <v>17</v>
      </c>
      <c r="M301" t="n">
        <v>17</v>
      </c>
      <c r="N301" t="n">
        <v>26.68</v>
      </c>
      <c r="O301" t="n">
        <v>19369.26</v>
      </c>
      <c r="P301" t="n">
        <v>420.07</v>
      </c>
      <c r="Q301" t="n">
        <v>796.4299999999999</v>
      </c>
      <c r="R301" t="n">
        <v>133.71</v>
      </c>
      <c r="S301" t="n">
        <v>102.58</v>
      </c>
      <c r="T301" t="n">
        <v>11481.76</v>
      </c>
      <c r="U301" t="n">
        <v>0.77</v>
      </c>
      <c r="V301" t="n">
        <v>0.88</v>
      </c>
      <c r="W301" t="n">
        <v>12.29</v>
      </c>
      <c r="X301" t="n">
        <v>0.66</v>
      </c>
      <c r="Y301" t="n">
        <v>1</v>
      </c>
      <c r="Z301" t="n">
        <v>10</v>
      </c>
    </row>
    <row r="302">
      <c r="A302" t="n">
        <v>17</v>
      </c>
      <c r="B302" t="n">
        <v>65</v>
      </c>
      <c r="C302" t="inlineStr">
        <is>
          <t xml:space="preserve">CONCLUIDO	</t>
        </is>
      </c>
      <c r="D302" t="n">
        <v>2.1967</v>
      </c>
      <c r="E302" t="n">
        <v>45.52</v>
      </c>
      <c r="F302" t="n">
        <v>42.85</v>
      </c>
      <c r="G302" t="n">
        <v>142.84</v>
      </c>
      <c r="H302" t="n">
        <v>2.04</v>
      </c>
      <c r="I302" t="n">
        <v>18</v>
      </c>
      <c r="J302" t="n">
        <v>156.56</v>
      </c>
      <c r="K302" t="n">
        <v>46.47</v>
      </c>
      <c r="L302" t="n">
        <v>18</v>
      </c>
      <c r="M302" t="n">
        <v>16</v>
      </c>
      <c r="N302" t="n">
        <v>27.09</v>
      </c>
      <c r="O302" t="n">
        <v>19542.89</v>
      </c>
      <c r="P302" t="n">
        <v>415.73</v>
      </c>
      <c r="Q302" t="n">
        <v>796.41</v>
      </c>
      <c r="R302" t="n">
        <v>132.68</v>
      </c>
      <c r="S302" t="n">
        <v>102.58</v>
      </c>
      <c r="T302" t="n">
        <v>10970.22</v>
      </c>
      <c r="U302" t="n">
        <v>0.77</v>
      </c>
      <c r="V302" t="n">
        <v>0.88</v>
      </c>
      <c r="W302" t="n">
        <v>12.3</v>
      </c>
      <c r="X302" t="n">
        <v>0.64</v>
      </c>
      <c r="Y302" t="n">
        <v>1</v>
      </c>
      <c r="Z302" t="n">
        <v>10</v>
      </c>
    </row>
    <row r="303">
      <c r="A303" t="n">
        <v>18</v>
      </c>
      <c r="B303" t="n">
        <v>65</v>
      </c>
      <c r="C303" t="inlineStr">
        <is>
          <t xml:space="preserve">CONCLUIDO	</t>
        </is>
      </c>
      <c r="D303" t="n">
        <v>2.2006</v>
      </c>
      <c r="E303" t="n">
        <v>45.44</v>
      </c>
      <c r="F303" t="n">
        <v>42.8</v>
      </c>
      <c r="G303" t="n">
        <v>151.05</v>
      </c>
      <c r="H303" t="n">
        <v>2.13</v>
      </c>
      <c r="I303" t="n">
        <v>17</v>
      </c>
      <c r="J303" t="n">
        <v>157.97</v>
      </c>
      <c r="K303" t="n">
        <v>46.47</v>
      </c>
      <c r="L303" t="n">
        <v>19</v>
      </c>
      <c r="M303" t="n">
        <v>15</v>
      </c>
      <c r="N303" t="n">
        <v>27.5</v>
      </c>
      <c r="O303" t="n">
        <v>19717.08</v>
      </c>
      <c r="P303" t="n">
        <v>410.31</v>
      </c>
      <c r="Q303" t="n">
        <v>796.35</v>
      </c>
      <c r="R303" t="n">
        <v>130.84</v>
      </c>
      <c r="S303" t="n">
        <v>102.58</v>
      </c>
      <c r="T303" t="n">
        <v>10057.77</v>
      </c>
      <c r="U303" t="n">
        <v>0.78</v>
      </c>
      <c r="V303" t="n">
        <v>0.88</v>
      </c>
      <c r="W303" t="n">
        <v>12.3</v>
      </c>
      <c r="X303" t="n">
        <v>0.59</v>
      </c>
      <c r="Y303" t="n">
        <v>1</v>
      </c>
      <c r="Z303" t="n">
        <v>10</v>
      </c>
    </row>
    <row r="304">
      <c r="A304" t="n">
        <v>19</v>
      </c>
      <c r="B304" t="n">
        <v>65</v>
      </c>
      <c r="C304" t="inlineStr">
        <is>
          <t xml:space="preserve">CONCLUIDO	</t>
        </is>
      </c>
      <c r="D304" t="n">
        <v>2.203</v>
      </c>
      <c r="E304" t="n">
        <v>45.39</v>
      </c>
      <c r="F304" t="n">
        <v>42.78</v>
      </c>
      <c r="G304" t="n">
        <v>160.41</v>
      </c>
      <c r="H304" t="n">
        <v>2.22</v>
      </c>
      <c r="I304" t="n">
        <v>16</v>
      </c>
      <c r="J304" t="n">
        <v>159.39</v>
      </c>
      <c r="K304" t="n">
        <v>46.47</v>
      </c>
      <c r="L304" t="n">
        <v>20</v>
      </c>
      <c r="M304" t="n">
        <v>14</v>
      </c>
      <c r="N304" t="n">
        <v>27.92</v>
      </c>
      <c r="O304" t="n">
        <v>19891.97</v>
      </c>
      <c r="P304" t="n">
        <v>405.67</v>
      </c>
      <c r="Q304" t="n">
        <v>796.34</v>
      </c>
      <c r="R304" t="n">
        <v>130.12</v>
      </c>
      <c r="S304" t="n">
        <v>102.58</v>
      </c>
      <c r="T304" t="n">
        <v>9701.780000000001</v>
      </c>
      <c r="U304" t="n">
        <v>0.79</v>
      </c>
      <c r="V304" t="n">
        <v>0.88</v>
      </c>
      <c r="W304" t="n">
        <v>12.3</v>
      </c>
      <c r="X304" t="n">
        <v>0.5600000000000001</v>
      </c>
      <c r="Y304" t="n">
        <v>1</v>
      </c>
      <c r="Z304" t="n">
        <v>10</v>
      </c>
    </row>
    <row r="305">
      <c r="A305" t="n">
        <v>20</v>
      </c>
      <c r="B305" t="n">
        <v>65</v>
      </c>
      <c r="C305" t="inlineStr">
        <is>
          <t xml:space="preserve">CONCLUIDO	</t>
        </is>
      </c>
      <c r="D305" t="n">
        <v>2.2062</v>
      </c>
      <c r="E305" t="n">
        <v>45.33</v>
      </c>
      <c r="F305" t="n">
        <v>42.74</v>
      </c>
      <c r="G305" t="n">
        <v>170.96</v>
      </c>
      <c r="H305" t="n">
        <v>2.31</v>
      </c>
      <c r="I305" t="n">
        <v>15</v>
      </c>
      <c r="J305" t="n">
        <v>160.81</v>
      </c>
      <c r="K305" t="n">
        <v>46.47</v>
      </c>
      <c r="L305" t="n">
        <v>21</v>
      </c>
      <c r="M305" t="n">
        <v>12</v>
      </c>
      <c r="N305" t="n">
        <v>28.34</v>
      </c>
      <c r="O305" t="n">
        <v>20067.32</v>
      </c>
      <c r="P305" t="n">
        <v>402.07</v>
      </c>
      <c r="Q305" t="n">
        <v>796.3200000000001</v>
      </c>
      <c r="R305" t="n">
        <v>128.83</v>
      </c>
      <c r="S305" t="n">
        <v>102.58</v>
      </c>
      <c r="T305" t="n">
        <v>9064.27</v>
      </c>
      <c r="U305" t="n">
        <v>0.8</v>
      </c>
      <c r="V305" t="n">
        <v>0.88</v>
      </c>
      <c r="W305" t="n">
        <v>12.3</v>
      </c>
      <c r="X305" t="n">
        <v>0.53</v>
      </c>
      <c r="Y305" t="n">
        <v>1</v>
      </c>
      <c r="Z305" t="n">
        <v>10</v>
      </c>
    </row>
    <row r="306">
      <c r="A306" t="n">
        <v>21</v>
      </c>
      <c r="B306" t="n">
        <v>65</v>
      </c>
      <c r="C306" t="inlineStr">
        <is>
          <t xml:space="preserve">CONCLUIDO	</t>
        </is>
      </c>
      <c r="D306" t="n">
        <v>2.2102</v>
      </c>
      <c r="E306" t="n">
        <v>45.24</v>
      </c>
      <c r="F306" t="n">
        <v>42.68</v>
      </c>
      <c r="G306" t="n">
        <v>182.93</v>
      </c>
      <c r="H306" t="n">
        <v>2.4</v>
      </c>
      <c r="I306" t="n">
        <v>14</v>
      </c>
      <c r="J306" t="n">
        <v>162.24</v>
      </c>
      <c r="K306" t="n">
        <v>46.47</v>
      </c>
      <c r="L306" t="n">
        <v>22</v>
      </c>
      <c r="M306" t="n">
        <v>8</v>
      </c>
      <c r="N306" t="n">
        <v>28.77</v>
      </c>
      <c r="O306" t="n">
        <v>20243.25</v>
      </c>
      <c r="P306" t="n">
        <v>396.38</v>
      </c>
      <c r="Q306" t="n">
        <v>796.36</v>
      </c>
      <c r="R306" t="n">
        <v>126.96</v>
      </c>
      <c r="S306" t="n">
        <v>102.58</v>
      </c>
      <c r="T306" t="n">
        <v>8133.23</v>
      </c>
      <c r="U306" t="n">
        <v>0.8100000000000001</v>
      </c>
      <c r="V306" t="n">
        <v>0.88</v>
      </c>
      <c r="W306" t="n">
        <v>12.3</v>
      </c>
      <c r="X306" t="n">
        <v>0.47</v>
      </c>
      <c r="Y306" t="n">
        <v>1</v>
      </c>
      <c r="Z306" t="n">
        <v>10</v>
      </c>
    </row>
    <row r="307">
      <c r="A307" t="n">
        <v>22</v>
      </c>
      <c r="B307" t="n">
        <v>65</v>
      </c>
      <c r="C307" t="inlineStr">
        <is>
          <t xml:space="preserve">CONCLUIDO	</t>
        </is>
      </c>
      <c r="D307" t="n">
        <v>2.209</v>
      </c>
      <c r="E307" t="n">
        <v>45.27</v>
      </c>
      <c r="F307" t="n">
        <v>42.71</v>
      </c>
      <c r="G307" t="n">
        <v>183.04</v>
      </c>
      <c r="H307" t="n">
        <v>2.49</v>
      </c>
      <c r="I307" t="n">
        <v>14</v>
      </c>
      <c r="J307" t="n">
        <v>163.67</v>
      </c>
      <c r="K307" t="n">
        <v>46.47</v>
      </c>
      <c r="L307" t="n">
        <v>23</v>
      </c>
      <c r="M307" t="n">
        <v>4</v>
      </c>
      <c r="N307" t="n">
        <v>29.2</v>
      </c>
      <c r="O307" t="n">
        <v>20419.76</v>
      </c>
      <c r="P307" t="n">
        <v>397.05</v>
      </c>
      <c r="Q307" t="n">
        <v>796.39</v>
      </c>
      <c r="R307" t="n">
        <v>127.65</v>
      </c>
      <c r="S307" t="n">
        <v>102.58</v>
      </c>
      <c r="T307" t="n">
        <v>8475.34</v>
      </c>
      <c r="U307" t="n">
        <v>0.8</v>
      </c>
      <c r="V307" t="n">
        <v>0.88</v>
      </c>
      <c r="W307" t="n">
        <v>12.3</v>
      </c>
      <c r="X307" t="n">
        <v>0.5</v>
      </c>
      <c r="Y307" t="n">
        <v>1</v>
      </c>
      <c r="Z307" t="n">
        <v>10</v>
      </c>
    </row>
    <row r="308">
      <c r="A308" t="n">
        <v>23</v>
      </c>
      <c r="B308" t="n">
        <v>65</v>
      </c>
      <c r="C308" t="inlineStr">
        <is>
          <t xml:space="preserve">CONCLUIDO	</t>
        </is>
      </c>
      <c r="D308" t="n">
        <v>2.2086</v>
      </c>
      <c r="E308" t="n">
        <v>45.28</v>
      </c>
      <c r="F308" t="n">
        <v>42.72</v>
      </c>
      <c r="G308" t="n">
        <v>183.07</v>
      </c>
      <c r="H308" t="n">
        <v>2.58</v>
      </c>
      <c r="I308" t="n">
        <v>14</v>
      </c>
      <c r="J308" t="n">
        <v>165.1</v>
      </c>
      <c r="K308" t="n">
        <v>46.47</v>
      </c>
      <c r="L308" t="n">
        <v>24</v>
      </c>
      <c r="M308" t="n">
        <v>1</v>
      </c>
      <c r="N308" t="n">
        <v>29.64</v>
      </c>
      <c r="O308" t="n">
        <v>20596.86</v>
      </c>
      <c r="P308" t="n">
        <v>398.06</v>
      </c>
      <c r="Q308" t="n">
        <v>796.4</v>
      </c>
      <c r="R308" t="n">
        <v>127.65</v>
      </c>
      <c r="S308" t="n">
        <v>102.58</v>
      </c>
      <c r="T308" t="n">
        <v>8479.51</v>
      </c>
      <c r="U308" t="n">
        <v>0.8</v>
      </c>
      <c r="V308" t="n">
        <v>0.88</v>
      </c>
      <c r="W308" t="n">
        <v>12.31</v>
      </c>
      <c r="X308" t="n">
        <v>0.5</v>
      </c>
      <c r="Y308" t="n">
        <v>1</v>
      </c>
      <c r="Z308" t="n">
        <v>10</v>
      </c>
    </row>
    <row r="309">
      <c r="A309" t="n">
        <v>24</v>
      </c>
      <c r="B309" t="n">
        <v>65</v>
      </c>
      <c r="C309" t="inlineStr">
        <is>
          <t xml:space="preserve">CONCLUIDO	</t>
        </is>
      </c>
      <c r="D309" t="n">
        <v>2.2085</v>
      </c>
      <c r="E309" t="n">
        <v>45.28</v>
      </c>
      <c r="F309" t="n">
        <v>42.72</v>
      </c>
      <c r="G309" t="n">
        <v>183.08</v>
      </c>
      <c r="H309" t="n">
        <v>2.66</v>
      </c>
      <c r="I309" t="n">
        <v>14</v>
      </c>
      <c r="J309" t="n">
        <v>166.54</v>
      </c>
      <c r="K309" t="n">
        <v>46.47</v>
      </c>
      <c r="L309" t="n">
        <v>25</v>
      </c>
      <c r="M309" t="n">
        <v>1</v>
      </c>
      <c r="N309" t="n">
        <v>30.08</v>
      </c>
      <c r="O309" t="n">
        <v>20774.56</v>
      </c>
      <c r="P309" t="n">
        <v>400.41</v>
      </c>
      <c r="Q309" t="n">
        <v>796.4</v>
      </c>
      <c r="R309" t="n">
        <v>127.71</v>
      </c>
      <c r="S309" t="n">
        <v>102.58</v>
      </c>
      <c r="T309" t="n">
        <v>8508.139999999999</v>
      </c>
      <c r="U309" t="n">
        <v>0.8</v>
      </c>
      <c r="V309" t="n">
        <v>0.88</v>
      </c>
      <c r="W309" t="n">
        <v>12.31</v>
      </c>
      <c r="X309" t="n">
        <v>0.51</v>
      </c>
      <c r="Y309" t="n">
        <v>1</v>
      </c>
      <c r="Z309" t="n">
        <v>10</v>
      </c>
    </row>
    <row r="310">
      <c r="A310" t="n">
        <v>25</v>
      </c>
      <c r="B310" t="n">
        <v>65</v>
      </c>
      <c r="C310" t="inlineStr">
        <is>
          <t xml:space="preserve">CONCLUIDO	</t>
        </is>
      </c>
      <c r="D310" t="n">
        <v>2.2085</v>
      </c>
      <c r="E310" t="n">
        <v>45.28</v>
      </c>
      <c r="F310" t="n">
        <v>42.72</v>
      </c>
      <c r="G310" t="n">
        <v>183.08</v>
      </c>
      <c r="H310" t="n">
        <v>2.74</v>
      </c>
      <c r="I310" t="n">
        <v>14</v>
      </c>
      <c r="J310" t="n">
        <v>167.99</v>
      </c>
      <c r="K310" t="n">
        <v>46.47</v>
      </c>
      <c r="L310" t="n">
        <v>26</v>
      </c>
      <c r="M310" t="n">
        <v>0</v>
      </c>
      <c r="N310" t="n">
        <v>30.52</v>
      </c>
      <c r="O310" t="n">
        <v>20952.87</v>
      </c>
      <c r="P310" t="n">
        <v>403.44</v>
      </c>
      <c r="Q310" t="n">
        <v>796.4299999999999</v>
      </c>
      <c r="R310" t="n">
        <v>127.72</v>
      </c>
      <c r="S310" t="n">
        <v>102.58</v>
      </c>
      <c r="T310" t="n">
        <v>8513.540000000001</v>
      </c>
      <c r="U310" t="n">
        <v>0.8</v>
      </c>
      <c r="V310" t="n">
        <v>0.88</v>
      </c>
      <c r="W310" t="n">
        <v>12.31</v>
      </c>
      <c r="X310" t="n">
        <v>0.51</v>
      </c>
      <c r="Y310" t="n">
        <v>1</v>
      </c>
      <c r="Z310" t="n">
        <v>10</v>
      </c>
    </row>
    <row r="311">
      <c r="A311" t="n">
        <v>0</v>
      </c>
      <c r="B311" t="n">
        <v>75</v>
      </c>
      <c r="C311" t="inlineStr">
        <is>
          <t xml:space="preserve">CONCLUIDO	</t>
        </is>
      </c>
      <c r="D311" t="n">
        <v>1.1976</v>
      </c>
      <c r="E311" t="n">
        <v>83.5</v>
      </c>
      <c r="F311" t="n">
        <v>64.18000000000001</v>
      </c>
      <c r="G311" t="n">
        <v>6.9</v>
      </c>
      <c r="H311" t="n">
        <v>0.12</v>
      </c>
      <c r="I311" t="n">
        <v>558</v>
      </c>
      <c r="J311" t="n">
        <v>150.44</v>
      </c>
      <c r="K311" t="n">
        <v>49.1</v>
      </c>
      <c r="L311" t="n">
        <v>1</v>
      </c>
      <c r="M311" t="n">
        <v>556</v>
      </c>
      <c r="N311" t="n">
        <v>25.34</v>
      </c>
      <c r="O311" t="n">
        <v>18787.76</v>
      </c>
      <c r="P311" t="n">
        <v>766.01</v>
      </c>
      <c r="Q311" t="n">
        <v>797.91</v>
      </c>
      <c r="R311" t="n">
        <v>845.74</v>
      </c>
      <c r="S311" t="n">
        <v>102.58</v>
      </c>
      <c r="T311" t="n">
        <v>364801.32</v>
      </c>
      <c r="U311" t="n">
        <v>0.12</v>
      </c>
      <c r="V311" t="n">
        <v>0.59</v>
      </c>
      <c r="W311" t="n">
        <v>13.19</v>
      </c>
      <c r="X311" t="n">
        <v>21.92</v>
      </c>
      <c r="Y311" t="n">
        <v>1</v>
      </c>
      <c r="Z311" t="n">
        <v>10</v>
      </c>
    </row>
    <row r="312">
      <c r="A312" t="n">
        <v>1</v>
      </c>
      <c r="B312" t="n">
        <v>75</v>
      </c>
      <c r="C312" t="inlineStr">
        <is>
          <t xml:space="preserve">CONCLUIDO	</t>
        </is>
      </c>
      <c r="D312" t="n">
        <v>1.683</v>
      </c>
      <c r="E312" t="n">
        <v>59.42</v>
      </c>
      <c r="F312" t="n">
        <v>50.48</v>
      </c>
      <c r="G312" t="n">
        <v>13.89</v>
      </c>
      <c r="H312" t="n">
        <v>0.23</v>
      </c>
      <c r="I312" t="n">
        <v>218</v>
      </c>
      <c r="J312" t="n">
        <v>151.83</v>
      </c>
      <c r="K312" t="n">
        <v>49.1</v>
      </c>
      <c r="L312" t="n">
        <v>2</v>
      </c>
      <c r="M312" t="n">
        <v>216</v>
      </c>
      <c r="N312" t="n">
        <v>25.73</v>
      </c>
      <c r="O312" t="n">
        <v>18959.54</v>
      </c>
      <c r="P312" t="n">
        <v>600.58</v>
      </c>
      <c r="Q312" t="n">
        <v>797.09</v>
      </c>
      <c r="R312" t="n">
        <v>386.68</v>
      </c>
      <c r="S312" t="n">
        <v>102.58</v>
      </c>
      <c r="T312" t="n">
        <v>136971.89</v>
      </c>
      <c r="U312" t="n">
        <v>0.27</v>
      </c>
      <c r="V312" t="n">
        <v>0.75</v>
      </c>
      <c r="W312" t="n">
        <v>12.63</v>
      </c>
      <c r="X312" t="n">
        <v>8.25</v>
      </c>
      <c r="Y312" t="n">
        <v>1</v>
      </c>
      <c r="Z312" t="n">
        <v>10</v>
      </c>
    </row>
    <row r="313">
      <c r="A313" t="n">
        <v>2</v>
      </c>
      <c r="B313" t="n">
        <v>75</v>
      </c>
      <c r="C313" t="inlineStr">
        <is>
          <t xml:space="preserve">CONCLUIDO	</t>
        </is>
      </c>
      <c r="D313" t="n">
        <v>1.8609</v>
      </c>
      <c r="E313" t="n">
        <v>53.74</v>
      </c>
      <c r="F313" t="n">
        <v>47.31</v>
      </c>
      <c r="G313" t="n">
        <v>20.87</v>
      </c>
      <c r="H313" t="n">
        <v>0.35</v>
      </c>
      <c r="I313" t="n">
        <v>136</v>
      </c>
      <c r="J313" t="n">
        <v>153.23</v>
      </c>
      <c r="K313" t="n">
        <v>49.1</v>
      </c>
      <c r="L313" t="n">
        <v>3</v>
      </c>
      <c r="M313" t="n">
        <v>134</v>
      </c>
      <c r="N313" t="n">
        <v>26.13</v>
      </c>
      <c r="O313" t="n">
        <v>19131.85</v>
      </c>
      <c r="P313" t="n">
        <v>560.26</v>
      </c>
      <c r="Q313" t="n">
        <v>796.76</v>
      </c>
      <c r="R313" t="n">
        <v>281.35</v>
      </c>
      <c r="S313" t="n">
        <v>102.58</v>
      </c>
      <c r="T313" t="n">
        <v>84718.06</v>
      </c>
      <c r="U313" t="n">
        <v>0.36</v>
      </c>
      <c r="V313" t="n">
        <v>0.8</v>
      </c>
      <c r="W313" t="n">
        <v>12.48</v>
      </c>
      <c r="X313" t="n">
        <v>5.08</v>
      </c>
      <c r="Y313" t="n">
        <v>1</v>
      </c>
      <c r="Z313" t="n">
        <v>10</v>
      </c>
    </row>
    <row r="314">
      <c r="A314" t="n">
        <v>3</v>
      </c>
      <c r="B314" t="n">
        <v>75</v>
      </c>
      <c r="C314" t="inlineStr">
        <is>
          <t xml:space="preserve">CONCLUIDO	</t>
        </is>
      </c>
      <c r="D314" t="n">
        <v>1.9561</v>
      </c>
      <c r="E314" t="n">
        <v>51.12</v>
      </c>
      <c r="F314" t="n">
        <v>45.85</v>
      </c>
      <c r="G314" t="n">
        <v>28.07</v>
      </c>
      <c r="H314" t="n">
        <v>0.46</v>
      </c>
      <c r="I314" t="n">
        <v>98</v>
      </c>
      <c r="J314" t="n">
        <v>154.63</v>
      </c>
      <c r="K314" t="n">
        <v>49.1</v>
      </c>
      <c r="L314" t="n">
        <v>4</v>
      </c>
      <c r="M314" t="n">
        <v>96</v>
      </c>
      <c r="N314" t="n">
        <v>26.53</v>
      </c>
      <c r="O314" t="n">
        <v>19304.72</v>
      </c>
      <c r="P314" t="n">
        <v>540.24</v>
      </c>
      <c r="Q314" t="n">
        <v>796.5</v>
      </c>
      <c r="R314" t="n">
        <v>232.66</v>
      </c>
      <c r="S314" t="n">
        <v>102.58</v>
      </c>
      <c r="T314" t="n">
        <v>60563.45</v>
      </c>
      <c r="U314" t="n">
        <v>0.44</v>
      </c>
      <c r="V314" t="n">
        <v>0.82</v>
      </c>
      <c r="W314" t="n">
        <v>12.43</v>
      </c>
      <c r="X314" t="n">
        <v>3.63</v>
      </c>
      <c r="Y314" t="n">
        <v>1</v>
      </c>
      <c r="Z314" t="n">
        <v>10</v>
      </c>
    </row>
    <row r="315">
      <c r="A315" t="n">
        <v>4</v>
      </c>
      <c r="B315" t="n">
        <v>75</v>
      </c>
      <c r="C315" t="inlineStr">
        <is>
          <t xml:space="preserve">CONCLUIDO	</t>
        </is>
      </c>
      <c r="D315" t="n">
        <v>2.0128</v>
      </c>
      <c r="E315" t="n">
        <v>49.68</v>
      </c>
      <c r="F315" t="n">
        <v>45.05</v>
      </c>
      <c r="G315" t="n">
        <v>35.11</v>
      </c>
      <c r="H315" t="n">
        <v>0.57</v>
      </c>
      <c r="I315" t="n">
        <v>77</v>
      </c>
      <c r="J315" t="n">
        <v>156.03</v>
      </c>
      <c r="K315" t="n">
        <v>49.1</v>
      </c>
      <c r="L315" t="n">
        <v>5</v>
      </c>
      <c r="M315" t="n">
        <v>75</v>
      </c>
      <c r="N315" t="n">
        <v>26.94</v>
      </c>
      <c r="O315" t="n">
        <v>19478.15</v>
      </c>
      <c r="P315" t="n">
        <v>528.11</v>
      </c>
      <c r="Q315" t="n">
        <v>796.58</v>
      </c>
      <c r="R315" t="n">
        <v>205.96</v>
      </c>
      <c r="S315" t="n">
        <v>102.58</v>
      </c>
      <c r="T315" t="n">
        <v>47317.59</v>
      </c>
      <c r="U315" t="n">
        <v>0.5</v>
      </c>
      <c r="V315" t="n">
        <v>0.84</v>
      </c>
      <c r="W315" t="n">
        <v>12.4</v>
      </c>
      <c r="X315" t="n">
        <v>2.83</v>
      </c>
      <c r="Y315" t="n">
        <v>1</v>
      </c>
      <c r="Z315" t="n">
        <v>10</v>
      </c>
    </row>
    <row r="316">
      <c r="A316" t="n">
        <v>5</v>
      </c>
      <c r="B316" t="n">
        <v>75</v>
      </c>
      <c r="C316" t="inlineStr">
        <is>
          <t xml:space="preserve">CONCLUIDO	</t>
        </is>
      </c>
      <c r="D316" t="n">
        <v>2.0477</v>
      </c>
      <c r="E316" t="n">
        <v>48.83</v>
      </c>
      <c r="F316" t="n">
        <v>44.6</v>
      </c>
      <c r="G316" t="n">
        <v>41.81</v>
      </c>
      <c r="H316" t="n">
        <v>0.67</v>
      </c>
      <c r="I316" t="n">
        <v>64</v>
      </c>
      <c r="J316" t="n">
        <v>157.44</v>
      </c>
      <c r="K316" t="n">
        <v>49.1</v>
      </c>
      <c r="L316" t="n">
        <v>6</v>
      </c>
      <c r="M316" t="n">
        <v>62</v>
      </c>
      <c r="N316" t="n">
        <v>27.35</v>
      </c>
      <c r="O316" t="n">
        <v>19652.13</v>
      </c>
      <c r="P316" t="n">
        <v>520.55</v>
      </c>
      <c r="Q316" t="n">
        <v>796.59</v>
      </c>
      <c r="R316" t="n">
        <v>191.11</v>
      </c>
      <c r="S316" t="n">
        <v>102.58</v>
      </c>
      <c r="T316" t="n">
        <v>39955.12</v>
      </c>
      <c r="U316" t="n">
        <v>0.54</v>
      </c>
      <c r="V316" t="n">
        <v>0.84</v>
      </c>
      <c r="W316" t="n">
        <v>12.37</v>
      </c>
      <c r="X316" t="n">
        <v>2.38</v>
      </c>
      <c r="Y316" t="n">
        <v>1</v>
      </c>
      <c r="Z316" t="n">
        <v>10</v>
      </c>
    </row>
    <row r="317">
      <c r="A317" t="n">
        <v>6</v>
      </c>
      <c r="B317" t="n">
        <v>75</v>
      </c>
      <c r="C317" t="inlineStr">
        <is>
          <t xml:space="preserve">CONCLUIDO	</t>
        </is>
      </c>
      <c r="D317" t="n">
        <v>2.0783</v>
      </c>
      <c r="E317" t="n">
        <v>48.12</v>
      </c>
      <c r="F317" t="n">
        <v>44.19</v>
      </c>
      <c r="G317" t="n">
        <v>49.1</v>
      </c>
      <c r="H317" t="n">
        <v>0.78</v>
      </c>
      <c r="I317" t="n">
        <v>54</v>
      </c>
      <c r="J317" t="n">
        <v>158.86</v>
      </c>
      <c r="K317" t="n">
        <v>49.1</v>
      </c>
      <c r="L317" t="n">
        <v>7</v>
      </c>
      <c r="M317" t="n">
        <v>52</v>
      </c>
      <c r="N317" t="n">
        <v>27.77</v>
      </c>
      <c r="O317" t="n">
        <v>19826.68</v>
      </c>
      <c r="P317" t="n">
        <v>512.28</v>
      </c>
      <c r="Q317" t="n">
        <v>796.48</v>
      </c>
      <c r="R317" t="n">
        <v>176.91</v>
      </c>
      <c r="S317" t="n">
        <v>102.58</v>
      </c>
      <c r="T317" t="n">
        <v>32906</v>
      </c>
      <c r="U317" t="n">
        <v>0.58</v>
      </c>
      <c r="V317" t="n">
        <v>0.85</v>
      </c>
      <c r="W317" t="n">
        <v>12.37</v>
      </c>
      <c r="X317" t="n">
        <v>1.97</v>
      </c>
      <c r="Y317" t="n">
        <v>1</v>
      </c>
      <c r="Z317" t="n">
        <v>10</v>
      </c>
    </row>
    <row r="318">
      <c r="A318" t="n">
        <v>7</v>
      </c>
      <c r="B318" t="n">
        <v>75</v>
      </c>
      <c r="C318" t="inlineStr">
        <is>
          <t xml:space="preserve">CONCLUIDO	</t>
        </is>
      </c>
      <c r="D318" t="n">
        <v>2.0974</v>
      </c>
      <c r="E318" t="n">
        <v>47.68</v>
      </c>
      <c r="F318" t="n">
        <v>43.96</v>
      </c>
      <c r="G318" t="n">
        <v>56.13</v>
      </c>
      <c r="H318" t="n">
        <v>0.88</v>
      </c>
      <c r="I318" t="n">
        <v>47</v>
      </c>
      <c r="J318" t="n">
        <v>160.28</v>
      </c>
      <c r="K318" t="n">
        <v>49.1</v>
      </c>
      <c r="L318" t="n">
        <v>8</v>
      </c>
      <c r="M318" t="n">
        <v>45</v>
      </c>
      <c r="N318" t="n">
        <v>28.19</v>
      </c>
      <c r="O318" t="n">
        <v>20001.93</v>
      </c>
      <c r="P318" t="n">
        <v>506.99</v>
      </c>
      <c r="Q318" t="n">
        <v>796.4299999999999</v>
      </c>
      <c r="R318" t="n">
        <v>169.6</v>
      </c>
      <c r="S318" t="n">
        <v>102.58</v>
      </c>
      <c r="T318" t="n">
        <v>29285.8</v>
      </c>
      <c r="U318" t="n">
        <v>0.6</v>
      </c>
      <c r="V318" t="n">
        <v>0.86</v>
      </c>
      <c r="W318" t="n">
        <v>12.35</v>
      </c>
      <c r="X318" t="n">
        <v>1.75</v>
      </c>
      <c r="Y318" t="n">
        <v>1</v>
      </c>
      <c r="Z318" t="n">
        <v>10</v>
      </c>
    </row>
    <row r="319">
      <c r="A319" t="n">
        <v>8</v>
      </c>
      <c r="B319" t="n">
        <v>75</v>
      </c>
      <c r="C319" t="inlineStr">
        <is>
          <t xml:space="preserve">CONCLUIDO	</t>
        </is>
      </c>
      <c r="D319" t="n">
        <v>2.1159</v>
      </c>
      <c r="E319" t="n">
        <v>47.26</v>
      </c>
      <c r="F319" t="n">
        <v>43.73</v>
      </c>
      <c r="G319" t="n">
        <v>64</v>
      </c>
      <c r="H319" t="n">
        <v>0.99</v>
      </c>
      <c r="I319" t="n">
        <v>41</v>
      </c>
      <c r="J319" t="n">
        <v>161.71</v>
      </c>
      <c r="K319" t="n">
        <v>49.1</v>
      </c>
      <c r="L319" t="n">
        <v>9</v>
      </c>
      <c r="M319" t="n">
        <v>39</v>
      </c>
      <c r="N319" t="n">
        <v>28.61</v>
      </c>
      <c r="O319" t="n">
        <v>20177.64</v>
      </c>
      <c r="P319" t="n">
        <v>501.48</v>
      </c>
      <c r="Q319" t="n">
        <v>796.4400000000001</v>
      </c>
      <c r="R319" t="n">
        <v>162.26</v>
      </c>
      <c r="S319" t="n">
        <v>102.58</v>
      </c>
      <c r="T319" t="n">
        <v>25645.46</v>
      </c>
      <c r="U319" t="n">
        <v>0.63</v>
      </c>
      <c r="V319" t="n">
        <v>0.86</v>
      </c>
      <c r="W319" t="n">
        <v>12.33</v>
      </c>
      <c r="X319" t="n">
        <v>1.52</v>
      </c>
      <c r="Y319" t="n">
        <v>1</v>
      </c>
      <c r="Z319" t="n">
        <v>10</v>
      </c>
    </row>
    <row r="320">
      <c r="A320" t="n">
        <v>9</v>
      </c>
      <c r="B320" t="n">
        <v>75</v>
      </c>
      <c r="C320" t="inlineStr">
        <is>
          <t xml:space="preserve">CONCLUIDO	</t>
        </is>
      </c>
      <c r="D320" t="n">
        <v>2.1293</v>
      </c>
      <c r="E320" t="n">
        <v>46.96</v>
      </c>
      <c r="F320" t="n">
        <v>43.56</v>
      </c>
      <c r="G320" t="n">
        <v>70.63</v>
      </c>
      <c r="H320" t="n">
        <v>1.09</v>
      </c>
      <c r="I320" t="n">
        <v>37</v>
      </c>
      <c r="J320" t="n">
        <v>163.13</v>
      </c>
      <c r="K320" t="n">
        <v>49.1</v>
      </c>
      <c r="L320" t="n">
        <v>10</v>
      </c>
      <c r="M320" t="n">
        <v>35</v>
      </c>
      <c r="N320" t="n">
        <v>29.04</v>
      </c>
      <c r="O320" t="n">
        <v>20353.94</v>
      </c>
      <c r="P320" t="n">
        <v>496.9</v>
      </c>
      <c r="Q320" t="n">
        <v>796.4400000000001</v>
      </c>
      <c r="R320" t="n">
        <v>156.08</v>
      </c>
      <c r="S320" t="n">
        <v>102.58</v>
      </c>
      <c r="T320" t="n">
        <v>22577.85</v>
      </c>
      <c r="U320" t="n">
        <v>0.66</v>
      </c>
      <c r="V320" t="n">
        <v>0.86</v>
      </c>
      <c r="W320" t="n">
        <v>12.33</v>
      </c>
      <c r="X320" t="n">
        <v>1.34</v>
      </c>
      <c r="Y320" t="n">
        <v>1</v>
      </c>
      <c r="Z320" t="n">
        <v>10</v>
      </c>
    </row>
    <row r="321">
      <c r="A321" t="n">
        <v>10</v>
      </c>
      <c r="B321" t="n">
        <v>75</v>
      </c>
      <c r="C321" t="inlineStr">
        <is>
          <t xml:space="preserve">CONCLUIDO	</t>
        </is>
      </c>
      <c r="D321" t="n">
        <v>2.1419</v>
      </c>
      <c r="E321" t="n">
        <v>46.69</v>
      </c>
      <c r="F321" t="n">
        <v>43.4</v>
      </c>
      <c r="G321" t="n">
        <v>78.91</v>
      </c>
      <c r="H321" t="n">
        <v>1.18</v>
      </c>
      <c r="I321" t="n">
        <v>33</v>
      </c>
      <c r="J321" t="n">
        <v>164.57</v>
      </c>
      <c r="K321" t="n">
        <v>49.1</v>
      </c>
      <c r="L321" t="n">
        <v>11</v>
      </c>
      <c r="M321" t="n">
        <v>31</v>
      </c>
      <c r="N321" t="n">
        <v>29.47</v>
      </c>
      <c r="O321" t="n">
        <v>20530.82</v>
      </c>
      <c r="P321" t="n">
        <v>491.27</v>
      </c>
      <c r="Q321" t="n">
        <v>796.51</v>
      </c>
      <c r="R321" t="n">
        <v>150.92</v>
      </c>
      <c r="S321" t="n">
        <v>102.58</v>
      </c>
      <c r="T321" t="n">
        <v>20017.21</v>
      </c>
      <c r="U321" t="n">
        <v>0.68</v>
      </c>
      <c r="V321" t="n">
        <v>0.87</v>
      </c>
      <c r="W321" t="n">
        <v>12.33</v>
      </c>
      <c r="X321" t="n">
        <v>1.19</v>
      </c>
      <c r="Y321" t="n">
        <v>1</v>
      </c>
      <c r="Z321" t="n">
        <v>10</v>
      </c>
    </row>
    <row r="322">
      <c r="A322" t="n">
        <v>11</v>
      </c>
      <c r="B322" t="n">
        <v>75</v>
      </c>
      <c r="C322" t="inlineStr">
        <is>
          <t xml:space="preserve">CONCLUIDO	</t>
        </is>
      </c>
      <c r="D322" t="n">
        <v>2.1485</v>
      </c>
      <c r="E322" t="n">
        <v>46.54</v>
      </c>
      <c r="F322" t="n">
        <v>43.32</v>
      </c>
      <c r="G322" t="n">
        <v>83.84999999999999</v>
      </c>
      <c r="H322" t="n">
        <v>1.28</v>
      </c>
      <c r="I322" t="n">
        <v>31</v>
      </c>
      <c r="J322" t="n">
        <v>166.01</v>
      </c>
      <c r="K322" t="n">
        <v>49.1</v>
      </c>
      <c r="L322" t="n">
        <v>12</v>
      </c>
      <c r="M322" t="n">
        <v>29</v>
      </c>
      <c r="N322" t="n">
        <v>29.91</v>
      </c>
      <c r="O322" t="n">
        <v>20708.3</v>
      </c>
      <c r="P322" t="n">
        <v>488.18</v>
      </c>
      <c r="Q322" t="n">
        <v>796.4</v>
      </c>
      <c r="R322" t="n">
        <v>148.4</v>
      </c>
      <c r="S322" t="n">
        <v>102.58</v>
      </c>
      <c r="T322" t="n">
        <v>18765.13</v>
      </c>
      <c r="U322" t="n">
        <v>0.6899999999999999</v>
      </c>
      <c r="V322" t="n">
        <v>0.87</v>
      </c>
      <c r="W322" t="n">
        <v>12.32</v>
      </c>
      <c r="X322" t="n">
        <v>1.11</v>
      </c>
      <c r="Y322" t="n">
        <v>1</v>
      </c>
      <c r="Z322" t="n">
        <v>10</v>
      </c>
    </row>
    <row r="323">
      <c r="A323" t="n">
        <v>12</v>
      </c>
      <c r="B323" t="n">
        <v>75</v>
      </c>
      <c r="C323" t="inlineStr">
        <is>
          <t xml:space="preserve">CONCLUIDO	</t>
        </is>
      </c>
      <c r="D323" t="n">
        <v>2.1578</v>
      </c>
      <c r="E323" t="n">
        <v>46.34</v>
      </c>
      <c r="F323" t="n">
        <v>43.21</v>
      </c>
      <c r="G323" t="n">
        <v>92.59</v>
      </c>
      <c r="H323" t="n">
        <v>1.38</v>
      </c>
      <c r="I323" t="n">
        <v>28</v>
      </c>
      <c r="J323" t="n">
        <v>167.45</v>
      </c>
      <c r="K323" t="n">
        <v>49.1</v>
      </c>
      <c r="L323" t="n">
        <v>13</v>
      </c>
      <c r="M323" t="n">
        <v>26</v>
      </c>
      <c r="N323" t="n">
        <v>30.36</v>
      </c>
      <c r="O323" t="n">
        <v>20886.38</v>
      </c>
      <c r="P323" t="n">
        <v>484.36</v>
      </c>
      <c r="Q323" t="n">
        <v>796.35</v>
      </c>
      <c r="R323" t="n">
        <v>144.82</v>
      </c>
      <c r="S323" t="n">
        <v>102.58</v>
      </c>
      <c r="T323" t="n">
        <v>16990.55</v>
      </c>
      <c r="U323" t="n">
        <v>0.71</v>
      </c>
      <c r="V323" t="n">
        <v>0.87</v>
      </c>
      <c r="W323" t="n">
        <v>12.31</v>
      </c>
      <c r="X323" t="n">
        <v>1</v>
      </c>
      <c r="Y323" t="n">
        <v>1</v>
      </c>
      <c r="Z323" t="n">
        <v>10</v>
      </c>
    </row>
    <row r="324">
      <c r="A324" t="n">
        <v>13</v>
      </c>
      <c r="B324" t="n">
        <v>75</v>
      </c>
      <c r="C324" t="inlineStr">
        <is>
          <t xml:space="preserve">CONCLUIDO	</t>
        </is>
      </c>
      <c r="D324" t="n">
        <v>2.1638</v>
      </c>
      <c r="E324" t="n">
        <v>46.22</v>
      </c>
      <c r="F324" t="n">
        <v>43.14</v>
      </c>
      <c r="G324" t="n">
        <v>99.56</v>
      </c>
      <c r="H324" t="n">
        <v>1.47</v>
      </c>
      <c r="I324" t="n">
        <v>26</v>
      </c>
      <c r="J324" t="n">
        <v>168.9</v>
      </c>
      <c r="K324" t="n">
        <v>49.1</v>
      </c>
      <c r="L324" t="n">
        <v>14</v>
      </c>
      <c r="M324" t="n">
        <v>24</v>
      </c>
      <c r="N324" t="n">
        <v>30.81</v>
      </c>
      <c r="O324" t="n">
        <v>21065.06</v>
      </c>
      <c r="P324" t="n">
        <v>480.71</v>
      </c>
      <c r="Q324" t="n">
        <v>796.38</v>
      </c>
      <c r="R324" t="n">
        <v>142.32</v>
      </c>
      <c r="S324" t="n">
        <v>102.58</v>
      </c>
      <c r="T324" t="n">
        <v>15753.02</v>
      </c>
      <c r="U324" t="n">
        <v>0.72</v>
      </c>
      <c r="V324" t="n">
        <v>0.87</v>
      </c>
      <c r="W324" t="n">
        <v>12.31</v>
      </c>
      <c r="X324" t="n">
        <v>0.93</v>
      </c>
      <c r="Y324" t="n">
        <v>1</v>
      </c>
      <c r="Z324" t="n">
        <v>10</v>
      </c>
    </row>
    <row r="325">
      <c r="A325" t="n">
        <v>14</v>
      </c>
      <c r="B325" t="n">
        <v>75</v>
      </c>
      <c r="C325" t="inlineStr">
        <is>
          <t xml:space="preserve">CONCLUIDO	</t>
        </is>
      </c>
      <c r="D325" t="n">
        <v>2.1699</v>
      </c>
      <c r="E325" t="n">
        <v>46.08</v>
      </c>
      <c r="F325" t="n">
        <v>43.07</v>
      </c>
      <c r="G325" t="n">
        <v>107.69</v>
      </c>
      <c r="H325" t="n">
        <v>1.56</v>
      </c>
      <c r="I325" t="n">
        <v>24</v>
      </c>
      <c r="J325" t="n">
        <v>170.35</v>
      </c>
      <c r="K325" t="n">
        <v>49.1</v>
      </c>
      <c r="L325" t="n">
        <v>15</v>
      </c>
      <c r="M325" t="n">
        <v>22</v>
      </c>
      <c r="N325" t="n">
        <v>31.26</v>
      </c>
      <c r="O325" t="n">
        <v>21244.37</v>
      </c>
      <c r="P325" t="n">
        <v>476.92</v>
      </c>
      <c r="Q325" t="n">
        <v>796.42</v>
      </c>
      <c r="R325" t="n">
        <v>140.1</v>
      </c>
      <c r="S325" t="n">
        <v>102.58</v>
      </c>
      <c r="T325" t="n">
        <v>14650</v>
      </c>
      <c r="U325" t="n">
        <v>0.73</v>
      </c>
      <c r="V325" t="n">
        <v>0.87</v>
      </c>
      <c r="W325" t="n">
        <v>12.31</v>
      </c>
      <c r="X325" t="n">
        <v>0.86</v>
      </c>
      <c r="Y325" t="n">
        <v>1</v>
      </c>
      <c r="Z325" t="n">
        <v>10</v>
      </c>
    </row>
    <row r="326">
      <c r="A326" t="n">
        <v>15</v>
      </c>
      <c r="B326" t="n">
        <v>75</v>
      </c>
      <c r="C326" t="inlineStr">
        <is>
          <t xml:space="preserve">CONCLUIDO	</t>
        </is>
      </c>
      <c r="D326" t="n">
        <v>2.1734</v>
      </c>
      <c r="E326" t="n">
        <v>46.01</v>
      </c>
      <c r="F326" t="n">
        <v>43.03</v>
      </c>
      <c r="G326" t="n">
        <v>112.26</v>
      </c>
      <c r="H326" t="n">
        <v>1.65</v>
      </c>
      <c r="I326" t="n">
        <v>23</v>
      </c>
      <c r="J326" t="n">
        <v>171.81</v>
      </c>
      <c r="K326" t="n">
        <v>49.1</v>
      </c>
      <c r="L326" t="n">
        <v>16</v>
      </c>
      <c r="M326" t="n">
        <v>21</v>
      </c>
      <c r="N326" t="n">
        <v>31.72</v>
      </c>
      <c r="O326" t="n">
        <v>21424.29</v>
      </c>
      <c r="P326" t="n">
        <v>474.13</v>
      </c>
      <c r="Q326" t="n">
        <v>796.39</v>
      </c>
      <c r="R326" t="n">
        <v>138.72</v>
      </c>
      <c r="S326" t="n">
        <v>102.58</v>
      </c>
      <c r="T326" t="n">
        <v>13965.3</v>
      </c>
      <c r="U326" t="n">
        <v>0.74</v>
      </c>
      <c r="V326" t="n">
        <v>0.87</v>
      </c>
      <c r="W326" t="n">
        <v>12.3</v>
      </c>
      <c r="X326" t="n">
        <v>0.82</v>
      </c>
      <c r="Y326" t="n">
        <v>1</v>
      </c>
      <c r="Z326" t="n">
        <v>10</v>
      </c>
    </row>
    <row r="327">
      <c r="A327" t="n">
        <v>16</v>
      </c>
      <c r="B327" t="n">
        <v>75</v>
      </c>
      <c r="C327" t="inlineStr">
        <is>
          <t xml:space="preserve">CONCLUIDO	</t>
        </is>
      </c>
      <c r="D327" t="n">
        <v>2.1796</v>
      </c>
      <c r="E327" t="n">
        <v>45.88</v>
      </c>
      <c r="F327" t="n">
        <v>42.96</v>
      </c>
      <c r="G327" t="n">
        <v>122.75</v>
      </c>
      <c r="H327" t="n">
        <v>1.74</v>
      </c>
      <c r="I327" t="n">
        <v>21</v>
      </c>
      <c r="J327" t="n">
        <v>173.28</v>
      </c>
      <c r="K327" t="n">
        <v>49.1</v>
      </c>
      <c r="L327" t="n">
        <v>17</v>
      </c>
      <c r="M327" t="n">
        <v>19</v>
      </c>
      <c r="N327" t="n">
        <v>32.18</v>
      </c>
      <c r="O327" t="n">
        <v>21604.83</v>
      </c>
      <c r="P327" t="n">
        <v>470.38</v>
      </c>
      <c r="Q327" t="n">
        <v>796.38</v>
      </c>
      <c r="R327" t="n">
        <v>136.32</v>
      </c>
      <c r="S327" t="n">
        <v>102.58</v>
      </c>
      <c r="T327" t="n">
        <v>12778.25</v>
      </c>
      <c r="U327" t="n">
        <v>0.75</v>
      </c>
      <c r="V327" t="n">
        <v>0.88</v>
      </c>
      <c r="W327" t="n">
        <v>12.31</v>
      </c>
      <c r="X327" t="n">
        <v>0.75</v>
      </c>
      <c r="Y327" t="n">
        <v>1</v>
      </c>
      <c r="Z327" t="n">
        <v>10</v>
      </c>
    </row>
    <row r="328">
      <c r="A328" t="n">
        <v>17</v>
      </c>
      <c r="B328" t="n">
        <v>75</v>
      </c>
      <c r="C328" t="inlineStr">
        <is>
          <t xml:space="preserve">CONCLUIDO	</t>
        </is>
      </c>
      <c r="D328" t="n">
        <v>2.1828</v>
      </c>
      <c r="E328" t="n">
        <v>45.81</v>
      </c>
      <c r="F328" t="n">
        <v>42.93</v>
      </c>
      <c r="G328" t="n">
        <v>128.78</v>
      </c>
      <c r="H328" t="n">
        <v>1.83</v>
      </c>
      <c r="I328" t="n">
        <v>20</v>
      </c>
      <c r="J328" t="n">
        <v>174.75</v>
      </c>
      <c r="K328" t="n">
        <v>49.1</v>
      </c>
      <c r="L328" t="n">
        <v>18</v>
      </c>
      <c r="M328" t="n">
        <v>18</v>
      </c>
      <c r="N328" t="n">
        <v>32.65</v>
      </c>
      <c r="O328" t="n">
        <v>21786.02</v>
      </c>
      <c r="P328" t="n">
        <v>466.9</v>
      </c>
      <c r="Q328" t="n">
        <v>796.34</v>
      </c>
      <c r="R328" t="n">
        <v>135.22</v>
      </c>
      <c r="S328" t="n">
        <v>102.58</v>
      </c>
      <c r="T328" t="n">
        <v>12232.13</v>
      </c>
      <c r="U328" t="n">
        <v>0.76</v>
      </c>
      <c r="V328" t="n">
        <v>0.88</v>
      </c>
      <c r="W328" t="n">
        <v>12.3</v>
      </c>
      <c r="X328" t="n">
        <v>0.71</v>
      </c>
      <c r="Y328" t="n">
        <v>1</v>
      </c>
      <c r="Z328" t="n">
        <v>10</v>
      </c>
    </row>
    <row r="329">
      <c r="A329" t="n">
        <v>18</v>
      </c>
      <c r="B329" t="n">
        <v>75</v>
      </c>
      <c r="C329" t="inlineStr">
        <is>
          <t xml:space="preserve">CONCLUIDO	</t>
        </is>
      </c>
      <c r="D329" t="n">
        <v>2.1862</v>
      </c>
      <c r="E329" t="n">
        <v>45.74</v>
      </c>
      <c r="F329" t="n">
        <v>42.89</v>
      </c>
      <c r="G329" t="n">
        <v>135.43</v>
      </c>
      <c r="H329" t="n">
        <v>1.91</v>
      </c>
      <c r="I329" t="n">
        <v>19</v>
      </c>
      <c r="J329" t="n">
        <v>176.22</v>
      </c>
      <c r="K329" t="n">
        <v>49.1</v>
      </c>
      <c r="L329" t="n">
        <v>19</v>
      </c>
      <c r="M329" t="n">
        <v>17</v>
      </c>
      <c r="N329" t="n">
        <v>33.13</v>
      </c>
      <c r="O329" t="n">
        <v>21967.84</v>
      </c>
      <c r="P329" t="n">
        <v>463.23</v>
      </c>
      <c r="Q329" t="n">
        <v>796.47</v>
      </c>
      <c r="R329" t="n">
        <v>133.86</v>
      </c>
      <c r="S329" t="n">
        <v>102.58</v>
      </c>
      <c r="T329" t="n">
        <v>11556.3</v>
      </c>
      <c r="U329" t="n">
        <v>0.77</v>
      </c>
      <c r="V329" t="n">
        <v>0.88</v>
      </c>
      <c r="W329" t="n">
        <v>12.3</v>
      </c>
      <c r="X329" t="n">
        <v>0.67</v>
      </c>
      <c r="Y329" t="n">
        <v>1</v>
      </c>
      <c r="Z329" t="n">
        <v>10</v>
      </c>
    </row>
    <row r="330">
      <c r="A330" t="n">
        <v>19</v>
      </c>
      <c r="B330" t="n">
        <v>75</v>
      </c>
      <c r="C330" t="inlineStr">
        <is>
          <t xml:space="preserve">CONCLUIDO	</t>
        </is>
      </c>
      <c r="D330" t="n">
        <v>2.1892</v>
      </c>
      <c r="E330" t="n">
        <v>45.68</v>
      </c>
      <c r="F330" t="n">
        <v>42.85</v>
      </c>
      <c r="G330" t="n">
        <v>142.84</v>
      </c>
      <c r="H330" t="n">
        <v>2</v>
      </c>
      <c r="I330" t="n">
        <v>18</v>
      </c>
      <c r="J330" t="n">
        <v>177.7</v>
      </c>
      <c r="K330" t="n">
        <v>49.1</v>
      </c>
      <c r="L330" t="n">
        <v>20</v>
      </c>
      <c r="M330" t="n">
        <v>16</v>
      </c>
      <c r="N330" t="n">
        <v>33.61</v>
      </c>
      <c r="O330" t="n">
        <v>22150.3</v>
      </c>
      <c r="P330" t="n">
        <v>461.17</v>
      </c>
      <c r="Q330" t="n">
        <v>796.34</v>
      </c>
      <c r="R330" t="n">
        <v>132.71</v>
      </c>
      <c r="S330" t="n">
        <v>102.58</v>
      </c>
      <c r="T330" t="n">
        <v>10986.74</v>
      </c>
      <c r="U330" t="n">
        <v>0.77</v>
      </c>
      <c r="V330" t="n">
        <v>0.88</v>
      </c>
      <c r="W330" t="n">
        <v>12.3</v>
      </c>
      <c r="X330" t="n">
        <v>0.64</v>
      </c>
      <c r="Y330" t="n">
        <v>1</v>
      </c>
      <c r="Z330" t="n">
        <v>10</v>
      </c>
    </row>
    <row r="331">
      <c r="A331" t="n">
        <v>20</v>
      </c>
      <c r="B331" t="n">
        <v>75</v>
      </c>
      <c r="C331" t="inlineStr">
        <is>
          <t xml:space="preserve">CONCLUIDO	</t>
        </is>
      </c>
      <c r="D331" t="n">
        <v>2.1928</v>
      </c>
      <c r="E331" t="n">
        <v>45.6</v>
      </c>
      <c r="F331" t="n">
        <v>42.81</v>
      </c>
      <c r="G331" t="n">
        <v>151.08</v>
      </c>
      <c r="H331" t="n">
        <v>2.08</v>
      </c>
      <c r="I331" t="n">
        <v>17</v>
      </c>
      <c r="J331" t="n">
        <v>179.18</v>
      </c>
      <c r="K331" t="n">
        <v>49.1</v>
      </c>
      <c r="L331" t="n">
        <v>21</v>
      </c>
      <c r="M331" t="n">
        <v>15</v>
      </c>
      <c r="N331" t="n">
        <v>34.09</v>
      </c>
      <c r="O331" t="n">
        <v>22333.43</v>
      </c>
      <c r="P331" t="n">
        <v>457.07</v>
      </c>
      <c r="Q331" t="n">
        <v>796.37</v>
      </c>
      <c r="R331" t="n">
        <v>131.32</v>
      </c>
      <c r="S331" t="n">
        <v>102.58</v>
      </c>
      <c r="T331" t="n">
        <v>10297.14</v>
      </c>
      <c r="U331" t="n">
        <v>0.78</v>
      </c>
      <c r="V331" t="n">
        <v>0.88</v>
      </c>
      <c r="W331" t="n">
        <v>12.3</v>
      </c>
      <c r="X331" t="n">
        <v>0.59</v>
      </c>
      <c r="Y331" t="n">
        <v>1</v>
      </c>
      <c r="Z331" t="n">
        <v>10</v>
      </c>
    </row>
    <row r="332">
      <c r="A332" t="n">
        <v>21</v>
      </c>
      <c r="B332" t="n">
        <v>75</v>
      </c>
      <c r="C332" t="inlineStr">
        <is>
          <t xml:space="preserve">CONCLUIDO	</t>
        </is>
      </c>
      <c r="D332" t="n">
        <v>2.1961</v>
      </c>
      <c r="E332" t="n">
        <v>45.54</v>
      </c>
      <c r="F332" t="n">
        <v>42.77</v>
      </c>
      <c r="G332" t="n">
        <v>160.39</v>
      </c>
      <c r="H332" t="n">
        <v>2.16</v>
      </c>
      <c r="I332" t="n">
        <v>16</v>
      </c>
      <c r="J332" t="n">
        <v>180.67</v>
      </c>
      <c r="K332" t="n">
        <v>49.1</v>
      </c>
      <c r="L332" t="n">
        <v>22</v>
      </c>
      <c r="M332" t="n">
        <v>14</v>
      </c>
      <c r="N332" t="n">
        <v>34.58</v>
      </c>
      <c r="O332" t="n">
        <v>22517.21</v>
      </c>
      <c r="P332" t="n">
        <v>453.1</v>
      </c>
      <c r="Q332" t="n">
        <v>796.4299999999999</v>
      </c>
      <c r="R332" t="n">
        <v>130.05</v>
      </c>
      <c r="S332" t="n">
        <v>102.58</v>
      </c>
      <c r="T332" t="n">
        <v>9666.09</v>
      </c>
      <c r="U332" t="n">
        <v>0.79</v>
      </c>
      <c r="V332" t="n">
        <v>0.88</v>
      </c>
      <c r="W332" t="n">
        <v>12.3</v>
      </c>
      <c r="X332" t="n">
        <v>0.5600000000000001</v>
      </c>
      <c r="Y332" t="n">
        <v>1</v>
      </c>
      <c r="Z332" t="n">
        <v>10</v>
      </c>
    </row>
    <row r="333">
      <c r="A333" t="n">
        <v>22</v>
      </c>
      <c r="B333" t="n">
        <v>75</v>
      </c>
      <c r="C333" t="inlineStr">
        <is>
          <t xml:space="preserve">CONCLUIDO	</t>
        </is>
      </c>
      <c r="D333" t="n">
        <v>2.1994</v>
      </c>
      <c r="E333" t="n">
        <v>45.47</v>
      </c>
      <c r="F333" t="n">
        <v>42.73</v>
      </c>
      <c r="G333" t="n">
        <v>170.93</v>
      </c>
      <c r="H333" t="n">
        <v>2.24</v>
      </c>
      <c r="I333" t="n">
        <v>15</v>
      </c>
      <c r="J333" t="n">
        <v>182.17</v>
      </c>
      <c r="K333" t="n">
        <v>49.1</v>
      </c>
      <c r="L333" t="n">
        <v>23</v>
      </c>
      <c r="M333" t="n">
        <v>13</v>
      </c>
      <c r="N333" t="n">
        <v>35.08</v>
      </c>
      <c r="O333" t="n">
        <v>22701.78</v>
      </c>
      <c r="P333" t="n">
        <v>448.99</v>
      </c>
      <c r="Q333" t="n">
        <v>796.38</v>
      </c>
      <c r="R333" t="n">
        <v>128.64</v>
      </c>
      <c r="S333" t="n">
        <v>102.58</v>
      </c>
      <c r="T333" t="n">
        <v>8965.049999999999</v>
      </c>
      <c r="U333" t="n">
        <v>0.8</v>
      </c>
      <c r="V333" t="n">
        <v>0.88</v>
      </c>
      <c r="W333" t="n">
        <v>12.3</v>
      </c>
      <c r="X333" t="n">
        <v>0.52</v>
      </c>
      <c r="Y333" t="n">
        <v>1</v>
      </c>
      <c r="Z333" t="n">
        <v>10</v>
      </c>
    </row>
    <row r="334">
      <c r="A334" t="n">
        <v>23</v>
      </c>
      <c r="B334" t="n">
        <v>75</v>
      </c>
      <c r="C334" t="inlineStr">
        <is>
          <t xml:space="preserve">CONCLUIDO	</t>
        </is>
      </c>
      <c r="D334" t="n">
        <v>2.1991</v>
      </c>
      <c r="E334" t="n">
        <v>45.47</v>
      </c>
      <c r="F334" t="n">
        <v>42.74</v>
      </c>
      <c r="G334" t="n">
        <v>170.95</v>
      </c>
      <c r="H334" t="n">
        <v>2.32</v>
      </c>
      <c r="I334" t="n">
        <v>15</v>
      </c>
      <c r="J334" t="n">
        <v>183.67</v>
      </c>
      <c r="K334" t="n">
        <v>49.1</v>
      </c>
      <c r="L334" t="n">
        <v>24</v>
      </c>
      <c r="M334" t="n">
        <v>13</v>
      </c>
      <c r="N334" t="n">
        <v>35.58</v>
      </c>
      <c r="O334" t="n">
        <v>22886.92</v>
      </c>
      <c r="P334" t="n">
        <v>446.03</v>
      </c>
      <c r="Q334" t="n">
        <v>796.33</v>
      </c>
      <c r="R334" t="n">
        <v>129.02</v>
      </c>
      <c r="S334" t="n">
        <v>102.58</v>
      </c>
      <c r="T334" t="n">
        <v>9156.639999999999</v>
      </c>
      <c r="U334" t="n">
        <v>0.8</v>
      </c>
      <c r="V334" t="n">
        <v>0.88</v>
      </c>
      <c r="W334" t="n">
        <v>12.29</v>
      </c>
      <c r="X334" t="n">
        <v>0.53</v>
      </c>
      <c r="Y334" t="n">
        <v>1</v>
      </c>
      <c r="Z334" t="n">
        <v>10</v>
      </c>
    </row>
    <row r="335">
      <c r="A335" t="n">
        <v>24</v>
      </c>
      <c r="B335" t="n">
        <v>75</v>
      </c>
      <c r="C335" t="inlineStr">
        <is>
          <t xml:space="preserve">CONCLUIDO	</t>
        </is>
      </c>
      <c r="D335" t="n">
        <v>2.2029</v>
      </c>
      <c r="E335" t="n">
        <v>45.39</v>
      </c>
      <c r="F335" t="n">
        <v>42.69</v>
      </c>
      <c r="G335" t="n">
        <v>182.96</v>
      </c>
      <c r="H335" t="n">
        <v>2.4</v>
      </c>
      <c r="I335" t="n">
        <v>14</v>
      </c>
      <c r="J335" t="n">
        <v>185.18</v>
      </c>
      <c r="K335" t="n">
        <v>49.1</v>
      </c>
      <c r="L335" t="n">
        <v>25</v>
      </c>
      <c r="M335" t="n">
        <v>12</v>
      </c>
      <c r="N335" t="n">
        <v>36.08</v>
      </c>
      <c r="O335" t="n">
        <v>23072.73</v>
      </c>
      <c r="P335" t="n">
        <v>445.33</v>
      </c>
      <c r="Q335" t="n">
        <v>796.3200000000001</v>
      </c>
      <c r="R335" t="n">
        <v>127.4</v>
      </c>
      <c r="S335" t="n">
        <v>102.58</v>
      </c>
      <c r="T335" t="n">
        <v>8353.08</v>
      </c>
      <c r="U335" t="n">
        <v>0.8100000000000001</v>
      </c>
      <c r="V335" t="n">
        <v>0.88</v>
      </c>
      <c r="W335" t="n">
        <v>12.29</v>
      </c>
      <c r="X335" t="n">
        <v>0.48</v>
      </c>
      <c r="Y335" t="n">
        <v>1</v>
      </c>
      <c r="Z335" t="n">
        <v>10</v>
      </c>
    </row>
    <row r="336">
      <c r="A336" t="n">
        <v>25</v>
      </c>
      <c r="B336" t="n">
        <v>75</v>
      </c>
      <c r="C336" t="inlineStr">
        <is>
          <t xml:space="preserve">CONCLUIDO	</t>
        </is>
      </c>
      <c r="D336" t="n">
        <v>2.2064</v>
      </c>
      <c r="E336" t="n">
        <v>45.32</v>
      </c>
      <c r="F336" t="n">
        <v>42.65</v>
      </c>
      <c r="G336" t="n">
        <v>196.84</v>
      </c>
      <c r="H336" t="n">
        <v>2.47</v>
      </c>
      <c r="I336" t="n">
        <v>13</v>
      </c>
      <c r="J336" t="n">
        <v>186.69</v>
      </c>
      <c r="K336" t="n">
        <v>49.1</v>
      </c>
      <c r="L336" t="n">
        <v>26</v>
      </c>
      <c r="M336" t="n">
        <v>11</v>
      </c>
      <c r="N336" t="n">
        <v>36.6</v>
      </c>
      <c r="O336" t="n">
        <v>23259.24</v>
      </c>
      <c r="P336" t="n">
        <v>436.05</v>
      </c>
      <c r="Q336" t="n">
        <v>796.39</v>
      </c>
      <c r="R336" t="n">
        <v>125.92</v>
      </c>
      <c r="S336" t="n">
        <v>102.58</v>
      </c>
      <c r="T336" t="n">
        <v>7616.75</v>
      </c>
      <c r="U336" t="n">
        <v>0.8100000000000001</v>
      </c>
      <c r="V336" t="n">
        <v>0.88</v>
      </c>
      <c r="W336" t="n">
        <v>12.29</v>
      </c>
      <c r="X336" t="n">
        <v>0.44</v>
      </c>
      <c r="Y336" t="n">
        <v>1</v>
      </c>
      <c r="Z336" t="n">
        <v>10</v>
      </c>
    </row>
    <row r="337">
      <c r="A337" t="n">
        <v>26</v>
      </c>
      <c r="B337" t="n">
        <v>75</v>
      </c>
      <c r="C337" t="inlineStr">
        <is>
          <t xml:space="preserve">CONCLUIDO	</t>
        </is>
      </c>
      <c r="D337" t="n">
        <v>2.2058</v>
      </c>
      <c r="E337" t="n">
        <v>45.33</v>
      </c>
      <c r="F337" t="n">
        <v>42.66</v>
      </c>
      <c r="G337" t="n">
        <v>196.9</v>
      </c>
      <c r="H337" t="n">
        <v>2.55</v>
      </c>
      <c r="I337" t="n">
        <v>13</v>
      </c>
      <c r="J337" t="n">
        <v>188.21</v>
      </c>
      <c r="K337" t="n">
        <v>49.1</v>
      </c>
      <c r="L337" t="n">
        <v>27</v>
      </c>
      <c r="M337" t="n">
        <v>10</v>
      </c>
      <c r="N337" t="n">
        <v>37.11</v>
      </c>
      <c r="O337" t="n">
        <v>23446.45</v>
      </c>
      <c r="P337" t="n">
        <v>439.13</v>
      </c>
      <c r="Q337" t="n">
        <v>796.37</v>
      </c>
      <c r="R337" t="n">
        <v>126.36</v>
      </c>
      <c r="S337" t="n">
        <v>102.58</v>
      </c>
      <c r="T337" t="n">
        <v>7837.33</v>
      </c>
      <c r="U337" t="n">
        <v>0.8100000000000001</v>
      </c>
      <c r="V337" t="n">
        <v>0.88</v>
      </c>
      <c r="W337" t="n">
        <v>12.29</v>
      </c>
      <c r="X337" t="n">
        <v>0.45</v>
      </c>
      <c r="Y337" t="n">
        <v>1</v>
      </c>
      <c r="Z337" t="n">
        <v>10</v>
      </c>
    </row>
    <row r="338">
      <c r="A338" t="n">
        <v>27</v>
      </c>
      <c r="B338" t="n">
        <v>75</v>
      </c>
      <c r="C338" t="inlineStr">
        <is>
          <t xml:space="preserve">CONCLUIDO	</t>
        </is>
      </c>
      <c r="D338" t="n">
        <v>2.2055</v>
      </c>
      <c r="E338" t="n">
        <v>45.34</v>
      </c>
      <c r="F338" t="n">
        <v>42.67</v>
      </c>
      <c r="G338" t="n">
        <v>196.93</v>
      </c>
      <c r="H338" t="n">
        <v>2.62</v>
      </c>
      <c r="I338" t="n">
        <v>13</v>
      </c>
      <c r="J338" t="n">
        <v>189.73</v>
      </c>
      <c r="K338" t="n">
        <v>49.1</v>
      </c>
      <c r="L338" t="n">
        <v>28</v>
      </c>
      <c r="M338" t="n">
        <v>9</v>
      </c>
      <c r="N338" t="n">
        <v>37.64</v>
      </c>
      <c r="O338" t="n">
        <v>23634.36</v>
      </c>
      <c r="P338" t="n">
        <v>434.78</v>
      </c>
      <c r="Q338" t="n">
        <v>796.4400000000001</v>
      </c>
      <c r="R338" t="n">
        <v>126.36</v>
      </c>
      <c r="S338" t="n">
        <v>102.58</v>
      </c>
      <c r="T338" t="n">
        <v>7835.73</v>
      </c>
      <c r="U338" t="n">
        <v>0.8100000000000001</v>
      </c>
      <c r="V338" t="n">
        <v>0.88</v>
      </c>
      <c r="W338" t="n">
        <v>12.3</v>
      </c>
      <c r="X338" t="n">
        <v>0.46</v>
      </c>
      <c r="Y338" t="n">
        <v>1</v>
      </c>
      <c r="Z338" t="n">
        <v>10</v>
      </c>
    </row>
    <row r="339">
      <c r="A339" t="n">
        <v>28</v>
      </c>
      <c r="B339" t="n">
        <v>75</v>
      </c>
      <c r="C339" t="inlineStr">
        <is>
          <t xml:space="preserve">CONCLUIDO	</t>
        </is>
      </c>
      <c r="D339" t="n">
        <v>2.2093</v>
      </c>
      <c r="E339" t="n">
        <v>45.26</v>
      </c>
      <c r="F339" t="n">
        <v>42.62</v>
      </c>
      <c r="G339" t="n">
        <v>213.1</v>
      </c>
      <c r="H339" t="n">
        <v>2.69</v>
      </c>
      <c r="I339" t="n">
        <v>12</v>
      </c>
      <c r="J339" t="n">
        <v>191.26</v>
      </c>
      <c r="K339" t="n">
        <v>49.1</v>
      </c>
      <c r="L339" t="n">
        <v>29</v>
      </c>
      <c r="M339" t="n">
        <v>5</v>
      </c>
      <c r="N339" t="n">
        <v>38.17</v>
      </c>
      <c r="O339" t="n">
        <v>23822.99</v>
      </c>
      <c r="P339" t="n">
        <v>433.17</v>
      </c>
      <c r="Q339" t="n">
        <v>796.38</v>
      </c>
      <c r="R339" t="n">
        <v>124.84</v>
      </c>
      <c r="S339" t="n">
        <v>102.58</v>
      </c>
      <c r="T339" t="n">
        <v>7081.73</v>
      </c>
      <c r="U339" t="n">
        <v>0.82</v>
      </c>
      <c r="V339" t="n">
        <v>0.88</v>
      </c>
      <c r="W339" t="n">
        <v>12.29</v>
      </c>
      <c r="X339" t="n">
        <v>0.41</v>
      </c>
      <c r="Y339" t="n">
        <v>1</v>
      </c>
      <c r="Z339" t="n">
        <v>10</v>
      </c>
    </row>
    <row r="340">
      <c r="A340" t="n">
        <v>29</v>
      </c>
      <c r="B340" t="n">
        <v>75</v>
      </c>
      <c r="C340" t="inlineStr">
        <is>
          <t xml:space="preserve">CONCLUIDO	</t>
        </is>
      </c>
      <c r="D340" t="n">
        <v>2.209</v>
      </c>
      <c r="E340" t="n">
        <v>45.27</v>
      </c>
      <c r="F340" t="n">
        <v>42.63</v>
      </c>
      <c r="G340" t="n">
        <v>213.13</v>
      </c>
      <c r="H340" t="n">
        <v>2.76</v>
      </c>
      <c r="I340" t="n">
        <v>12</v>
      </c>
      <c r="J340" t="n">
        <v>192.8</v>
      </c>
      <c r="K340" t="n">
        <v>49.1</v>
      </c>
      <c r="L340" t="n">
        <v>30</v>
      </c>
      <c r="M340" t="n">
        <v>1</v>
      </c>
      <c r="N340" t="n">
        <v>38.7</v>
      </c>
      <c r="O340" t="n">
        <v>24012.34</v>
      </c>
      <c r="P340" t="n">
        <v>434.76</v>
      </c>
      <c r="Q340" t="n">
        <v>796.38</v>
      </c>
      <c r="R340" t="n">
        <v>124.84</v>
      </c>
      <c r="S340" t="n">
        <v>102.58</v>
      </c>
      <c r="T340" t="n">
        <v>7082.77</v>
      </c>
      <c r="U340" t="n">
        <v>0.82</v>
      </c>
      <c r="V340" t="n">
        <v>0.88</v>
      </c>
      <c r="W340" t="n">
        <v>12.3</v>
      </c>
      <c r="X340" t="n">
        <v>0.41</v>
      </c>
      <c r="Y340" t="n">
        <v>1</v>
      </c>
      <c r="Z340" t="n">
        <v>10</v>
      </c>
    </row>
    <row r="341">
      <c r="A341" t="n">
        <v>30</v>
      </c>
      <c r="B341" t="n">
        <v>75</v>
      </c>
      <c r="C341" t="inlineStr">
        <is>
          <t xml:space="preserve">CONCLUIDO	</t>
        </is>
      </c>
      <c r="D341" t="n">
        <v>2.2088</v>
      </c>
      <c r="E341" t="n">
        <v>45.27</v>
      </c>
      <c r="F341" t="n">
        <v>42.63</v>
      </c>
      <c r="G341" t="n">
        <v>213.15</v>
      </c>
      <c r="H341" t="n">
        <v>2.83</v>
      </c>
      <c r="I341" t="n">
        <v>12</v>
      </c>
      <c r="J341" t="n">
        <v>194.34</v>
      </c>
      <c r="K341" t="n">
        <v>49.1</v>
      </c>
      <c r="L341" t="n">
        <v>31</v>
      </c>
      <c r="M341" t="n">
        <v>0</v>
      </c>
      <c r="N341" t="n">
        <v>39.24</v>
      </c>
      <c r="O341" t="n">
        <v>24202.42</v>
      </c>
      <c r="P341" t="n">
        <v>438</v>
      </c>
      <c r="Q341" t="n">
        <v>796.41</v>
      </c>
      <c r="R341" t="n">
        <v>124.95</v>
      </c>
      <c r="S341" t="n">
        <v>102.58</v>
      </c>
      <c r="T341" t="n">
        <v>7137.61</v>
      </c>
      <c r="U341" t="n">
        <v>0.82</v>
      </c>
      <c r="V341" t="n">
        <v>0.88</v>
      </c>
      <c r="W341" t="n">
        <v>12.3</v>
      </c>
      <c r="X341" t="n">
        <v>0.42</v>
      </c>
      <c r="Y341" t="n">
        <v>1</v>
      </c>
      <c r="Z341" t="n">
        <v>10</v>
      </c>
    </row>
    <row r="342">
      <c r="A342" t="n">
        <v>0</v>
      </c>
      <c r="B342" t="n">
        <v>95</v>
      </c>
      <c r="C342" t="inlineStr">
        <is>
          <t xml:space="preserve">CONCLUIDO	</t>
        </is>
      </c>
      <c r="D342" t="n">
        <v>1.0143</v>
      </c>
      <c r="E342" t="n">
        <v>98.59999999999999</v>
      </c>
      <c r="F342" t="n">
        <v>70.11</v>
      </c>
      <c r="G342" t="n">
        <v>6.02</v>
      </c>
      <c r="H342" t="n">
        <v>0.1</v>
      </c>
      <c r="I342" t="n">
        <v>699</v>
      </c>
      <c r="J342" t="n">
        <v>185.69</v>
      </c>
      <c r="K342" t="n">
        <v>53.44</v>
      </c>
      <c r="L342" t="n">
        <v>1</v>
      </c>
      <c r="M342" t="n">
        <v>697</v>
      </c>
      <c r="N342" t="n">
        <v>36.26</v>
      </c>
      <c r="O342" t="n">
        <v>23136.14</v>
      </c>
      <c r="P342" t="n">
        <v>957.66</v>
      </c>
      <c r="Q342" t="n">
        <v>798.41</v>
      </c>
      <c r="R342" t="n">
        <v>1043.85</v>
      </c>
      <c r="S342" t="n">
        <v>102.58</v>
      </c>
      <c r="T342" t="n">
        <v>463151.83</v>
      </c>
      <c r="U342" t="n">
        <v>0.1</v>
      </c>
      <c r="V342" t="n">
        <v>0.54</v>
      </c>
      <c r="W342" t="n">
        <v>13.44</v>
      </c>
      <c r="X342" t="n">
        <v>27.84</v>
      </c>
      <c r="Y342" t="n">
        <v>1</v>
      </c>
      <c r="Z342" t="n">
        <v>10</v>
      </c>
    </row>
    <row r="343">
      <c r="A343" t="n">
        <v>1</v>
      </c>
      <c r="B343" t="n">
        <v>95</v>
      </c>
      <c r="C343" t="inlineStr">
        <is>
          <t xml:space="preserve">CONCLUIDO	</t>
        </is>
      </c>
      <c r="D343" t="n">
        <v>1.5618</v>
      </c>
      <c r="E343" t="n">
        <v>64.03</v>
      </c>
      <c r="F343" t="n">
        <v>51.99</v>
      </c>
      <c r="G343" t="n">
        <v>12.14</v>
      </c>
      <c r="H343" t="n">
        <v>0.19</v>
      </c>
      <c r="I343" t="n">
        <v>257</v>
      </c>
      <c r="J343" t="n">
        <v>187.21</v>
      </c>
      <c r="K343" t="n">
        <v>53.44</v>
      </c>
      <c r="L343" t="n">
        <v>2</v>
      </c>
      <c r="M343" t="n">
        <v>255</v>
      </c>
      <c r="N343" t="n">
        <v>36.77</v>
      </c>
      <c r="O343" t="n">
        <v>23322.88</v>
      </c>
      <c r="P343" t="n">
        <v>709.51</v>
      </c>
      <c r="Q343" t="n">
        <v>797.03</v>
      </c>
      <c r="R343" t="n">
        <v>437.02</v>
      </c>
      <c r="S343" t="n">
        <v>102.58</v>
      </c>
      <c r="T343" t="n">
        <v>161948.45</v>
      </c>
      <c r="U343" t="n">
        <v>0.23</v>
      </c>
      <c r="V343" t="n">
        <v>0.72</v>
      </c>
      <c r="W343" t="n">
        <v>12.71</v>
      </c>
      <c r="X343" t="n">
        <v>9.77</v>
      </c>
      <c r="Y343" t="n">
        <v>1</v>
      </c>
      <c r="Z343" t="n">
        <v>10</v>
      </c>
    </row>
    <row r="344">
      <c r="A344" t="n">
        <v>2</v>
      </c>
      <c r="B344" t="n">
        <v>95</v>
      </c>
      <c r="C344" t="inlineStr">
        <is>
          <t xml:space="preserve">CONCLUIDO	</t>
        </is>
      </c>
      <c r="D344" t="n">
        <v>1.7674</v>
      </c>
      <c r="E344" t="n">
        <v>56.58</v>
      </c>
      <c r="F344" t="n">
        <v>48.19</v>
      </c>
      <c r="G344" t="n">
        <v>18.19</v>
      </c>
      <c r="H344" t="n">
        <v>0.28</v>
      </c>
      <c r="I344" t="n">
        <v>159</v>
      </c>
      <c r="J344" t="n">
        <v>188.73</v>
      </c>
      <c r="K344" t="n">
        <v>53.44</v>
      </c>
      <c r="L344" t="n">
        <v>3</v>
      </c>
      <c r="M344" t="n">
        <v>157</v>
      </c>
      <c r="N344" t="n">
        <v>37.29</v>
      </c>
      <c r="O344" t="n">
        <v>23510.33</v>
      </c>
      <c r="P344" t="n">
        <v>656.05</v>
      </c>
      <c r="Q344" t="n">
        <v>796.64</v>
      </c>
      <c r="R344" t="n">
        <v>310.38</v>
      </c>
      <c r="S344" t="n">
        <v>102.58</v>
      </c>
      <c r="T344" t="n">
        <v>99119.21000000001</v>
      </c>
      <c r="U344" t="n">
        <v>0.33</v>
      </c>
      <c r="V344" t="n">
        <v>0.78</v>
      </c>
      <c r="W344" t="n">
        <v>12.54</v>
      </c>
      <c r="X344" t="n">
        <v>5.97</v>
      </c>
      <c r="Y344" t="n">
        <v>1</v>
      </c>
      <c r="Z344" t="n">
        <v>10</v>
      </c>
    </row>
    <row r="345">
      <c r="A345" t="n">
        <v>3</v>
      </c>
      <c r="B345" t="n">
        <v>95</v>
      </c>
      <c r="C345" t="inlineStr">
        <is>
          <t xml:space="preserve">CONCLUIDO	</t>
        </is>
      </c>
      <c r="D345" t="n">
        <v>1.8771</v>
      </c>
      <c r="E345" t="n">
        <v>53.27</v>
      </c>
      <c r="F345" t="n">
        <v>46.52</v>
      </c>
      <c r="G345" t="n">
        <v>24.27</v>
      </c>
      <c r="H345" t="n">
        <v>0.37</v>
      </c>
      <c r="I345" t="n">
        <v>115</v>
      </c>
      <c r="J345" t="n">
        <v>190.25</v>
      </c>
      <c r="K345" t="n">
        <v>53.44</v>
      </c>
      <c r="L345" t="n">
        <v>4</v>
      </c>
      <c r="M345" t="n">
        <v>113</v>
      </c>
      <c r="N345" t="n">
        <v>37.82</v>
      </c>
      <c r="O345" t="n">
        <v>23698.48</v>
      </c>
      <c r="P345" t="n">
        <v>631.53</v>
      </c>
      <c r="Q345" t="n">
        <v>796.75</v>
      </c>
      <c r="R345" t="n">
        <v>254.71</v>
      </c>
      <c r="S345" t="n">
        <v>102.58</v>
      </c>
      <c r="T345" t="n">
        <v>71503.00999999999</v>
      </c>
      <c r="U345" t="n">
        <v>0.4</v>
      </c>
      <c r="V345" t="n">
        <v>0.8100000000000001</v>
      </c>
      <c r="W345" t="n">
        <v>12.47</v>
      </c>
      <c r="X345" t="n">
        <v>4.3</v>
      </c>
      <c r="Y345" t="n">
        <v>1</v>
      </c>
      <c r="Z345" t="n">
        <v>10</v>
      </c>
    </row>
    <row r="346">
      <c r="A346" t="n">
        <v>4</v>
      </c>
      <c r="B346" t="n">
        <v>95</v>
      </c>
      <c r="C346" t="inlineStr">
        <is>
          <t xml:space="preserve">CONCLUIDO	</t>
        </is>
      </c>
      <c r="D346" t="n">
        <v>1.9459</v>
      </c>
      <c r="E346" t="n">
        <v>51.39</v>
      </c>
      <c r="F346" t="n">
        <v>45.57</v>
      </c>
      <c r="G346" t="n">
        <v>30.38</v>
      </c>
      <c r="H346" t="n">
        <v>0.46</v>
      </c>
      <c r="I346" t="n">
        <v>90</v>
      </c>
      <c r="J346" t="n">
        <v>191.78</v>
      </c>
      <c r="K346" t="n">
        <v>53.44</v>
      </c>
      <c r="L346" t="n">
        <v>5</v>
      </c>
      <c r="M346" t="n">
        <v>88</v>
      </c>
      <c r="N346" t="n">
        <v>38.35</v>
      </c>
      <c r="O346" t="n">
        <v>23887.36</v>
      </c>
      <c r="P346" t="n">
        <v>616.61</v>
      </c>
      <c r="Q346" t="n">
        <v>796.66</v>
      </c>
      <c r="R346" t="n">
        <v>223.25</v>
      </c>
      <c r="S346" t="n">
        <v>102.58</v>
      </c>
      <c r="T346" t="n">
        <v>55899.06</v>
      </c>
      <c r="U346" t="n">
        <v>0.46</v>
      </c>
      <c r="V346" t="n">
        <v>0.83</v>
      </c>
      <c r="W346" t="n">
        <v>12.42</v>
      </c>
      <c r="X346" t="n">
        <v>3.35</v>
      </c>
      <c r="Y346" t="n">
        <v>1</v>
      </c>
      <c r="Z346" t="n">
        <v>10</v>
      </c>
    </row>
    <row r="347">
      <c r="A347" t="n">
        <v>5</v>
      </c>
      <c r="B347" t="n">
        <v>95</v>
      </c>
      <c r="C347" t="inlineStr">
        <is>
          <t xml:space="preserve">CONCLUIDO	</t>
        </is>
      </c>
      <c r="D347" t="n">
        <v>1.9923</v>
      </c>
      <c r="E347" t="n">
        <v>50.19</v>
      </c>
      <c r="F347" t="n">
        <v>44.97</v>
      </c>
      <c r="G347" t="n">
        <v>36.46</v>
      </c>
      <c r="H347" t="n">
        <v>0.55</v>
      </c>
      <c r="I347" t="n">
        <v>74</v>
      </c>
      <c r="J347" t="n">
        <v>193.32</v>
      </c>
      <c r="K347" t="n">
        <v>53.44</v>
      </c>
      <c r="L347" t="n">
        <v>6</v>
      </c>
      <c r="M347" t="n">
        <v>72</v>
      </c>
      <c r="N347" t="n">
        <v>38.89</v>
      </c>
      <c r="O347" t="n">
        <v>24076.95</v>
      </c>
      <c r="P347" t="n">
        <v>607.04</v>
      </c>
      <c r="Q347" t="n">
        <v>796.55</v>
      </c>
      <c r="R347" t="n">
        <v>202.6</v>
      </c>
      <c r="S347" t="n">
        <v>102.58</v>
      </c>
      <c r="T347" t="n">
        <v>45653.81</v>
      </c>
      <c r="U347" t="n">
        <v>0.51</v>
      </c>
      <c r="V347" t="n">
        <v>0.84</v>
      </c>
      <c r="W347" t="n">
        <v>12.41</v>
      </c>
      <c r="X347" t="n">
        <v>2.75</v>
      </c>
      <c r="Y347" t="n">
        <v>1</v>
      </c>
      <c r="Z347" t="n">
        <v>10</v>
      </c>
    </row>
    <row r="348">
      <c r="A348" t="n">
        <v>6</v>
      </c>
      <c r="B348" t="n">
        <v>95</v>
      </c>
      <c r="C348" t="inlineStr">
        <is>
          <t xml:space="preserve">CONCLUIDO	</t>
        </is>
      </c>
      <c r="D348" t="n">
        <v>2.0259</v>
      </c>
      <c r="E348" t="n">
        <v>49.36</v>
      </c>
      <c r="F348" t="n">
        <v>44.55</v>
      </c>
      <c r="G348" t="n">
        <v>42.43</v>
      </c>
      <c r="H348" t="n">
        <v>0.64</v>
      </c>
      <c r="I348" t="n">
        <v>63</v>
      </c>
      <c r="J348" t="n">
        <v>194.86</v>
      </c>
      <c r="K348" t="n">
        <v>53.44</v>
      </c>
      <c r="L348" t="n">
        <v>7</v>
      </c>
      <c r="M348" t="n">
        <v>61</v>
      </c>
      <c r="N348" t="n">
        <v>39.43</v>
      </c>
      <c r="O348" t="n">
        <v>24267.28</v>
      </c>
      <c r="P348" t="n">
        <v>599.36</v>
      </c>
      <c r="Q348" t="n">
        <v>796.5</v>
      </c>
      <c r="R348" t="n">
        <v>188.94</v>
      </c>
      <c r="S348" t="n">
        <v>102.58</v>
      </c>
      <c r="T348" t="n">
        <v>38875.2</v>
      </c>
      <c r="U348" t="n">
        <v>0.54</v>
      </c>
      <c r="V348" t="n">
        <v>0.84</v>
      </c>
      <c r="W348" t="n">
        <v>12.38</v>
      </c>
      <c r="X348" t="n">
        <v>2.33</v>
      </c>
      <c r="Y348" t="n">
        <v>1</v>
      </c>
      <c r="Z348" t="n">
        <v>10</v>
      </c>
    </row>
    <row r="349">
      <c r="A349" t="n">
        <v>7</v>
      </c>
      <c r="B349" t="n">
        <v>95</v>
      </c>
      <c r="C349" t="inlineStr">
        <is>
          <t xml:space="preserve">CONCLUIDO	</t>
        </is>
      </c>
      <c r="D349" t="n">
        <v>2.0504</v>
      </c>
      <c r="E349" t="n">
        <v>48.77</v>
      </c>
      <c r="F349" t="n">
        <v>44.26</v>
      </c>
      <c r="G349" t="n">
        <v>48.28</v>
      </c>
      <c r="H349" t="n">
        <v>0.72</v>
      </c>
      <c r="I349" t="n">
        <v>55</v>
      </c>
      <c r="J349" t="n">
        <v>196.41</v>
      </c>
      <c r="K349" t="n">
        <v>53.44</v>
      </c>
      <c r="L349" t="n">
        <v>8</v>
      </c>
      <c r="M349" t="n">
        <v>53</v>
      </c>
      <c r="N349" t="n">
        <v>39.98</v>
      </c>
      <c r="O349" t="n">
        <v>24458.36</v>
      </c>
      <c r="P349" t="n">
        <v>593.6900000000001</v>
      </c>
      <c r="Q349" t="n">
        <v>796.45</v>
      </c>
      <c r="R349" t="n">
        <v>179.5</v>
      </c>
      <c r="S349" t="n">
        <v>102.58</v>
      </c>
      <c r="T349" t="n">
        <v>34195.07</v>
      </c>
      <c r="U349" t="n">
        <v>0.57</v>
      </c>
      <c r="V349" t="n">
        <v>0.85</v>
      </c>
      <c r="W349" t="n">
        <v>12.36</v>
      </c>
      <c r="X349" t="n">
        <v>2.04</v>
      </c>
      <c r="Y349" t="n">
        <v>1</v>
      </c>
      <c r="Z349" t="n">
        <v>10</v>
      </c>
    </row>
    <row r="350">
      <c r="A350" t="n">
        <v>8</v>
      </c>
      <c r="B350" t="n">
        <v>95</v>
      </c>
      <c r="C350" t="inlineStr">
        <is>
          <t xml:space="preserve">CONCLUIDO	</t>
        </is>
      </c>
      <c r="D350" t="n">
        <v>2.0738</v>
      </c>
      <c r="E350" t="n">
        <v>48.22</v>
      </c>
      <c r="F350" t="n">
        <v>43.97</v>
      </c>
      <c r="G350" t="n">
        <v>54.96</v>
      </c>
      <c r="H350" t="n">
        <v>0.8100000000000001</v>
      </c>
      <c r="I350" t="n">
        <v>48</v>
      </c>
      <c r="J350" t="n">
        <v>197.97</v>
      </c>
      <c r="K350" t="n">
        <v>53.44</v>
      </c>
      <c r="L350" t="n">
        <v>9</v>
      </c>
      <c r="M350" t="n">
        <v>46</v>
      </c>
      <c r="N350" t="n">
        <v>40.53</v>
      </c>
      <c r="O350" t="n">
        <v>24650.18</v>
      </c>
      <c r="P350" t="n">
        <v>587.48</v>
      </c>
      <c r="Q350" t="n">
        <v>796.37</v>
      </c>
      <c r="R350" t="n">
        <v>169.64</v>
      </c>
      <c r="S350" t="n">
        <v>102.58</v>
      </c>
      <c r="T350" t="n">
        <v>29303.71</v>
      </c>
      <c r="U350" t="n">
        <v>0.6</v>
      </c>
      <c r="V350" t="n">
        <v>0.86</v>
      </c>
      <c r="W350" t="n">
        <v>12.35</v>
      </c>
      <c r="X350" t="n">
        <v>1.75</v>
      </c>
      <c r="Y350" t="n">
        <v>1</v>
      </c>
      <c r="Z350" t="n">
        <v>10</v>
      </c>
    </row>
    <row r="351">
      <c r="A351" t="n">
        <v>9</v>
      </c>
      <c r="B351" t="n">
        <v>95</v>
      </c>
      <c r="C351" t="inlineStr">
        <is>
          <t xml:space="preserve">CONCLUIDO	</t>
        </is>
      </c>
      <c r="D351" t="n">
        <v>2.0898</v>
      </c>
      <c r="E351" t="n">
        <v>47.85</v>
      </c>
      <c r="F351" t="n">
        <v>43.78</v>
      </c>
      <c r="G351" t="n">
        <v>61.09</v>
      </c>
      <c r="H351" t="n">
        <v>0.89</v>
      </c>
      <c r="I351" t="n">
        <v>43</v>
      </c>
      <c r="J351" t="n">
        <v>199.53</v>
      </c>
      <c r="K351" t="n">
        <v>53.44</v>
      </c>
      <c r="L351" t="n">
        <v>10</v>
      </c>
      <c r="M351" t="n">
        <v>41</v>
      </c>
      <c r="N351" t="n">
        <v>41.1</v>
      </c>
      <c r="O351" t="n">
        <v>24842.77</v>
      </c>
      <c r="P351" t="n">
        <v>583.83</v>
      </c>
      <c r="Q351" t="n">
        <v>796.4299999999999</v>
      </c>
      <c r="R351" t="n">
        <v>163.42</v>
      </c>
      <c r="S351" t="n">
        <v>102.58</v>
      </c>
      <c r="T351" t="n">
        <v>26214.69</v>
      </c>
      <c r="U351" t="n">
        <v>0.63</v>
      </c>
      <c r="V351" t="n">
        <v>0.86</v>
      </c>
      <c r="W351" t="n">
        <v>12.35</v>
      </c>
      <c r="X351" t="n">
        <v>1.57</v>
      </c>
      <c r="Y351" t="n">
        <v>1</v>
      </c>
      <c r="Z351" t="n">
        <v>10</v>
      </c>
    </row>
    <row r="352">
      <c r="A352" t="n">
        <v>10</v>
      </c>
      <c r="B352" t="n">
        <v>95</v>
      </c>
      <c r="C352" t="inlineStr">
        <is>
          <t xml:space="preserve">CONCLUIDO	</t>
        </is>
      </c>
      <c r="D352" t="n">
        <v>2.1029</v>
      </c>
      <c r="E352" t="n">
        <v>47.55</v>
      </c>
      <c r="F352" t="n">
        <v>43.63</v>
      </c>
      <c r="G352" t="n">
        <v>67.13</v>
      </c>
      <c r="H352" t="n">
        <v>0.97</v>
      </c>
      <c r="I352" t="n">
        <v>39</v>
      </c>
      <c r="J352" t="n">
        <v>201.1</v>
      </c>
      <c r="K352" t="n">
        <v>53.44</v>
      </c>
      <c r="L352" t="n">
        <v>11</v>
      </c>
      <c r="M352" t="n">
        <v>37</v>
      </c>
      <c r="N352" t="n">
        <v>41.66</v>
      </c>
      <c r="O352" t="n">
        <v>25036.12</v>
      </c>
      <c r="P352" t="n">
        <v>579.62</v>
      </c>
      <c r="Q352" t="n">
        <v>796.4400000000001</v>
      </c>
      <c r="R352" t="n">
        <v>158.77</v>
      </c>
      <c r="S352" t="n">
        <v>102.58</v>
      </c>
      <c r="T352" t="n">
        <v>23910.24</v>
      </c>
      <c r="U352" t="n">
        <v>0.65</v>
      </c>
      <c r="V352" t="n">
        <v>0.86</v>
      </c>
      <c r="W352" t="n">
        <v>12.34</v>
      </c>
      <c r="X352" t="n">
        <v>1.42</v>
      </c>
      <c r="Y352" t="n">
        <v>1</v>
      </c>
      <c r="Z352" t="n">
        <v>10</v>
      </c>
    </row>
    <row r="353">
      <c r="A353" t="n">
        <v>11</v>
      </c>
      <c r="B353" t="n">
        <v>95</v>
      </c>
      <c r="C353" t="inlineStr">
        <is>
          <t xml:space="preserve">CONCLUIDO	</t>
        </is>
      </c>
      <c r="D353" t="n">
        <v>2.1126</v>
      </c>
      <c r="E353" t="n">
        <v>47.33</v>
      </c>
      <c r="F353" t="n">
        <v>43.53</v>
      </c>
      <c r="G353" t="n">
        <v>72.54000000000001</v>
      </c>
      <c r="H353" t="n">
        <v>1.05</v>
      </c>
      <c r="I353" t="n">
        <v>36</v>
      </c>
      <c r="J353" t="n">
        <v>202.67</v>
      </c>
      <c r="K353" t="n">
        <v>53.44</v>
      </c>
      <c r="L353" t="n">
        <v>12</v>
      </c>
      <c r="M353" t="n">
        <v>34</v>
      </c>
      <c r="N353" t="n">
        <v>42.24</v>
      </c>
      <c r="O353" t="n">
        <v>25230.25</v>
      </c>
      <c r="P353" t="n">
        <v>576.75</v>
      </c>
      <c r="Q353" t="n">
        <v>796.41</v>
      </c>
      <c r="R353" t="n">
        <v>155.2</v>
      </c>
      <c r="S353" t="n">
        <v>102.58</v>
      </c>
      <c r="T353" t="n">
        <v>22141.7</v>
      </c>
      <c r="U353" t="n">
        <v>0.66</v>
      </c>
      <c r="V353" t="n">
        <v>0.86</v>
      </c>
      <c r="W353" t="n">
        <v>12.33</v>
      </c>
      <c r="X353" t="n">
        <v>1.31</v>
      </c>
      <c r="Y353" t="n">
        <v>1</v>
      </c>
      <c r="Z353" t="n">
        <v>10</v>
      </c>
    </row>
    <row r="354">
      <c r="A354" t="n">
        <v>12</v>
      </c>
      <c r="B354" t="n">
        <v>95</v>
      </c>
      <c r="C354" t="inlineStr">
        <is>
          <t xml:space="preserve">CONCLUIDO	</t>
        </is>
      </c>
      <c r="D354" t="n">
        <v>2.1229</v>
      </c>
      <c r="E354" t="n">
        <v>47.11</v>
      </c>
      <c r="F354" t="n">
        <v>43.41</v>
      </c>
      <c r="G354" t="n">
        <v>78.93000000000001</v>
      </c>
      <c r="H354" t="n">
        <v>1.13</v>
      </c>
      <c r="I354" t="n">
        <v>33</v>
      </c>
      <c r="J354" t="n">
        <v>204.25</v>
      </c>
      <c r="K354" t="n">
        <v>53.44</v>
      </c>
      <c r="L354" t="n">
        <v>13</v>
      </c>
      <c r="M354" t="n">
        <v>31</v>
      </c>
      <c r="N354" t="n">
        <v>42.82</v>
      </c>
      <c r="O354" t="n">
        <v>25425.3</v>
      </c>
      <c r="P354" t="n">
        <v>573.48</v>
      </c>
      <c r="Q354" t="n">
        <v>796.39</v>
      </c>
      <c r="R354" t="n">
        <v>151.15</v>
      </c>
      <c r="S354" t="n">
        <v>102.58</v>
      </c>
      <c r="T354" t="n">
        <v>20133.69</v>
      </c>
      <c r="U354" t="n">
        <v>0.68</v>
      </c>
      <c r="V354" t="n">
        <v>0.87</v>
      </c>
      <c r="W354" t="n">
        <v>12.33</v>
      </c>
      <c r="X354" t="n">
        <v>1.2</v>
      </c>
      <c r="Y354" t="n">
        <v>1</v>
      </c>
      <c r="Z354" t="n">
        <v>10</v>
      </c>
    </row>
    <row r="355">
      <c r="A355" t="n">
        <v>13</v>
      </c>
      <c r="B355" t="n">
        <v>95</v>
      </c>
      <c r="C355" t="inlineStr">
        <is>
          <t xml:space="preserve">CONCLUIDO	</t>
        </is>
      </c>
      <c r="D355" t="n">
        <v>2.13</v>
      </c>
      <c r="E355" t="n">
        <v>46.95</v>
      </c>
      <c r="F355" t="n">
        <v>43.33</v>
      </c>
      <c r="G355" t="n">
        <v>83.84999999999999</v>
      </c>
      <c r="H355" t="n">
        <v>1.21</v>
      </c>
      <c r="I355" t="n">
        <v>31</v>
      </c>
      <c r="J355" t="n">
        <v>205.84</v>
      </c>
      <c r="K355" t="n">
        <v>53.44</v>
      </c>
      <c r="L355" t="n">
        <v>14</v>
      </c>
      <c r="M355" t="n">
        <v>29</v>
      </c>
      <c r="N355" t="n">
        <v>43.4</v>
      </c>
      <c r="O355" t="n">
        <v>25621.03</v>
      </c>
      <c r="P355" t="n">
        <v>570.24</v>
      </c>
      <c r="Q355" t="n">
        <v>796.4400000000001</v>
      </c>
      <c r="R355" t="n">
        <v>148.48</v>
      </c>
      <c r="S355" t="n">
        <v>102.58</v>
      </c>
      <c r="T355" t="n">
        <v>18805.85</v>
      </c>
      <c r="U355" t="n">
        <v>0.6899999999999999</v>
      </c>
      <c r="V355" t="n">
        <v>0.87</v>
      </c>
      <c r="W355" t="n">
        <v>12.32</v>
      </c>
      <c r="X355" t="n">
        <v>1.11</v>
      </c>
      <c r="Y355" t="n">
        <v>1</v>
      </c>
      <c r="Z355" t="n">
        <v>10</v>
      </c>
    </row>
    <row r="356">
      <c r="A356" t="n">
        <v>14</v>
      </c>
      <c r="B356" t="n">
        <v>95</v>
      </c>
      <c r="C356" t="inlineStr">
        <is>
          <t xml:space="preserve">CONCLUIDO	</t>
        </is>
      </c>
      <c r="D356" t="n">
        <v>2.136</v>
      </c>
      <c r="E356" t="n">
        <v>46.82</v>
      </c>
      <c r="F356" t="n">
        <v>43.27</v>
      </c>
      <c r="G356" t="n">
        <v>89.52</v>
      </c>
      <c r="H356" t="n">
        <v>1.28</v>
      </c>
      <c r="I356" t="n">
        <v>29</v>
      </c>
      <c r="J356" t="n">
        <v>207.43</v>
      </c>
      <c r="K356" t="n">
        <v>53.44</v>
      </c>
      <c r="L356" t="n">
        <v>15</v>
      </c>
      <c r="M356" t="n">
        <v>27</v>
      </c>
      <c r="N356" t="n">
        <v>44</v>
      </c>
      <c r="O356" t="n">
        <v>25817.56</v>
      </c>
      <c r="P356" t="n">
        <v>567.59</v>
      </c>
      <c r="Q356" t="n">
        <v>796.38</v>
      </c>
      <c r="R356" t="n">
        <v>146.65</v>
      </c>
      <c r="S356" t="n">
        <v>102.58</v>
      </c>
      <c r="T356" t="n">
        <v>17903.8</v>
      </c>
      <c r="U356" t="n">
        <v>0.7</v>
      </c>
      <c r="V356" t="n">
        <v>0.87</v>
      </c>
      <c r="W356" t="n">
        <v>12.32</v>
      </c>
      <c r="X356" t="n">
        <v>1.06</v>
      </c>
      <c r="Y356" t="n">
        <v>1</v>
      </c>
      <c r="Z356" t="n">
        <v>10</v>
      </c>
    </row>
    <row r="357">
      <c r="A357" t="n">
        <v>15</v>
      </c>
      <c r="B357" t="n">
        <v>95</v>
      </c>
      <c r="C357" t="inlineStr">
        <is>
          <t xml:space="preserve">CONCLUIDO	</t>
        </is>
      </c>
      <c r="D357" t="n">
        <v>2.1433</v>
      </c>
      <c r="E357" t="n">
        <v>46.66</v>
      </c>
      <c r="F357" t="n">
        <v>43.18</v>
      </c>
      <c r="G357" t="n">
        <v>95.95999999999999</v>
      </c>
      <c r="H357" t="n">
        <v>1.36</v>
      </c>
      <c r="I357" t="n">
        <v>27</v>
      </c>
      <c r="J357" t="n">
        <v>209.03</v>
      </c>
      <c r="K357" t="n">
        <v>53.44</v>
      </c>
      <c r="L357" t="n">
        <v>16</v>
      </c>
      <c r="M357" t="n">
        <v>25</v>
      </c>
      <c r="N357" t="n">
        <v>44.6</v>
      </c>
      <c r="O357" t="n">
        <v>26014.91</v>
      </c>
      <c r="P357" t="n">
        <v>564.89</v>
      </c>
      <c r="Q357" t="n">
        <v>796.38</v>
      </c>
      <c r="R357" t="n">
        <v>143.82</v>
      </c>
      <c r="S357" t="n">
        <v>102.58</v>
      </c>
      <c r="T357" t="n">
        <v>16497.49</v>
      </c>
      <c r="U357" t="n">
        <v>0.71</v>
      </c>
      <c r="V357" t="n">
        <v>0.87</v>
      </c>
      <c r="W357" t="n">
        <v>12.32</v>
      </c>
      <c r="X357" t="n">
        <v>0.97</v>
      </c>
      <c r="Y357" t="n">
        <v>1</v>
      </c>
      <c r="Z357" t="n">
        <v>10</v>
      </c>
    </row>
    <row r="358">
      <c r="A358" t="n">
        <v>16</v>
      </c>
      <c r="B358" t="n">
        <v>95</v>
      </c>
      <c r="C358" t="inlineStr">
        <is>
          <t xml:space="preserve">CONCLUIDO	</t>
        </is>
      </c>
      <c r="D358" t="n">
        <v>2.1503</v>
      </c>
      <c r="E358" t="n">
        <v>46.51</v>
      </c>
      <c r="F358" t="n">
        <v>43.11</v>
      </c>
      <c r="G358" t="n">
        <v>103.46</v>
      </c>
      <c r="H358" t="n">
        <v>1.43</v>
      </c>
      <c r="I358" t="n">
        <v>25</v>
      </c>
      <c r="J358" t="n">
        <v>210.64</v>
      </c>
      <c r="K358" t="n">
        <v>53.44</v>
      </c>
      <c r="L358" t="n">
        <v>17</v>
      </c>
      <c r="M358" t="n">
        <v>23</v>
      </c>
      <c r="N358" t="n">
        <v>45.21</v>
      </c>
      <c r="O358" t="n">
        <v>26213.09</v>
      </c>
      <c r="P358" t="n">
        <v>562.9</v>
      </c>
      <c r="Q358" t="n">
        <v>796.38</v>
      </c>
      <c r="R358" t="n">
        <v>141.07</v>
      </c>
      <c r="S358" t="n">
        <v>102.58</v>
      </c>
      <c r="T358" t="n">
        <v>15130.82</v>
      </c>
      <c r="U358" t="n">
        <v>0.73</v>
      </c>
      <c r="V358" t="n">
        <v>0.87</v>
      </c>
      <c r="W358" t="n">
        <v>12.31</v>
      </c>
      <c r="X358" t="n">
        <v>0.89</v>
      </c>
      <c r="Y358" t="n">
        <v>1</v>
      </c>
      <c r="Z358" t="n">
        <v>10</v>
      </c>
    </row>
    <row r="359">
      <c r="A359" t="n">
        <v>17</v>
      </c>
      <c r="B359" t="n">
        <v>95</v>
      </c>
      <c r="C359" t="inlineStr">
        <is>
          <t xml:space="preserve">CONCLUIDO	</t>
        </is>
      </c>
      <c r="D359" t="n">
        <v>2.1527</v>
      </c>
      <c r="E359" t="n">
        <v>46.45</v>
      </c>
      <c r="F359" t="n">
        <v>43.09</v>
      </c>
      <c r="G359" t="n">
        <v>107.73</v>
      </c>
      <c r="H359" t="n">
        <v>1.51</v>
      </c>
      <c r="I359" t="n">
        <v>24</v>
      </c>
      <c r="J359" t="n">
        <v>212.25</v>
      </c>
      <c r="K359" t="n">
        <v>53.44</v>
      </c>
      <c r="L359" t="n">
        <v>18</v>
      </c>
      <c r="M359" t="n">
        <v>22</v>
      </c>
      <c r="N359" t="n">
        <v>45.82</v>
      </c>
      <c r="O359" t="n">
        <v>26412.11</v>
      </c>
      <c r="P359" t="n">
        <v>559.54</v>
      </c>
      <c r="Q359" t="n">
        <v>796.34</v>
      </c>
      <c r="R359" t="n">
        <v>140.79</v>
      </c>
      <c r="S359" t="n">
        <v>102.58</v>
      </c>
      <c r="T359" t="n">
        <v>14996.03</v>
      </c>
      <c r="U359" t="n">
        <v>0.73</v>
      </c>
      <c r="V359" t="n">
        <v>0.87</v>
      </c>
      <c r="W359" t="n">
        <v>12.31</v>
      </c>
      <c r="X359" t="n">
        <v>0.88</v>
      </c>
      <c r="Y359" t="n">
        <v>1</v>
      </c>
      <c r="Z359" t="n">
        <v>10</v>
      </c>
    </row>
    <row r="360">
      <c r="A360" t="n">
        <v>18</v>
      </c>
      <c r="B360" t="n">
        <v>95</v>
      </c>
      <c r="C360" t="inlineStr">
        <is>
          <t xml:space="preserve">CONCLUIDO	</t>
        </is>
      </c>
      <c r="D360" t="n">
        <v>2.1602</v>
      </c>
      <c r="E360" t="n">
        <v>46.29</v>
      </c>
      <c r="F360" t="n">
        <v>43.01</v>
      </c>
      <c r="G360" t="n">
        <v>117.29</v>
      </c>
      <c r="H360" t="n">
        <v>1.58</v>
      </c>
      <c r="I360" t="n">
        <v>22</v>
      </c>
      <c r="J360" t="n">
        <v>213.87</v>
      </c>
      <c r="K360" t="n">
        <v>53.44</v>
      </c>
      <c r="L360" t="n">
        <v>19</v>
      </c>
      <c r="M360" t="n">
        <v>20</v>
      </c>
      <c r="N360" t="n">
        <v>46.44</v>
      </c>
      <c r="O360" t="n">
        <v>26611.98</v>
      </c>
      <c r="P360" t="n">
        <v>557.4</v>
      </c>
      <c r="Q360" t="n">
        <v>796.39</v>
      </c>
      <c r="R360" t="n">
        <v>137.66</v>
      </c>
      <c r="S360" t="n">
        <v>102.58</v>
      </c>
      <c r="T360" t="n">
        <v>13440.94</v>
      </c>
      <c r="U360" t="n">
        <v>0.75</v>
      </c>
      <c r="V360" t="n">
        <v>0.87</v>
      </c>
      <c r="W360" t="n">
        <v>12.31</v>
      </c>
      <c r="X360" t="n">
        <v>0.79</v>
      </c>
      <c r="Y360" t="n">
        <v>1</v>
      </c>
      <c r="Z360" t="n">
        <v>10</v>
      </c>
    </row>
    <row r="361">
      <c r="A361" t="n">
        <v>19</v>
      </c>
      <c r="B361" t="n">
        <v>95</v>
      </c>
      <c r="C361" t="inlineStr">
        <is>
          <t xml:space="preserve">CONCLUIDO	</t>
        </is>
      </c>
      <c r="D361" t="n">
        <v>2.164</v>
      </c>
      <c r="E361" t="n">
        <v>46.21</v>
      </c>
      <c r="F361" t="n">
        <v>42.96</v>
      </c>
      <c r="G361" t="n">
        <v>122.74</v>
      </c>
      <c r="H361" t="n">
        <v>1.65</v>
      </c>
      <c r="I361" t="n">
        <v>21</v>
      </c>
      <c r="J361" t="n">
        <v>215.5</v>
      </c>
      <c r="K361" t="n">
        <v>53.44</v>
      </c>
      <c r="L361" t="n">
        <v>20</v>
      </c>
      <c r="M361" t="n">
        <v>19</v>
      </c>
      <c r="N361" t="n">
        <v>47.07</v>
      </c>
      <c r="O361" t="n">
        <v>26812.71</v>
      </c>
      <c r="P361" t="n">
        <v>554.78</v>
      </c>
      <c r="Q361" t="n">
        <v>796.41</v>
      </c>
      <c r="R361" t="n">
        <v>136.1</v>
      </c>
      <c r="S361" t="n">
        <v>102.58</v>
      </c>
      <c r="T361" t="n">
        <v>12668.02</v>
      </c>
      <c r="U361" t="n">
        <v>0.75</v>
      </c>
      <c r="V361" t="n">
        <v>0.88</v>
      </c>
      <c r="W361" t="n">
        <v>12.31</v>
      </c>
      <c r="X361" t="n">
        <v>0.75</v>
      </c>
      <c r="Y361" t="n">
        <v>1</v>
      </c>
      <c r="Z361" t="n">
        <v>10</v>
      </c>
    </row>
    <row r="362">
      <c r="A362" t="n">
        <v>20</v>
      </c>
      <c r="B362" t="n">
        <v>95</v>
      </c>
      <c r="C362" t="inlineStr">
        <is>
          <t xml:space="preserve">CONCLUIDO	</t>
        </is>
      </c>
      <c r="D362" t="n">
        <v>2.1676</v>
      </c>
      <c r="E362" t="n">
        <v>46.13</v>
      </c>
      <c r="F362" t="n">
        <v>42.92</v>
      </c>
      <c r="G362" t="n">
        <v>128.76</v>
      </c>
      <c r="H362" t="n">
        <v>1.72</v>
      </c>
      <c r="I362" t="n">
        <v>20</v>
      </c>
      <c r="J362" t="n">
        <v>217.14</v>
      </c>
      <c r="K362" t="n">
        <v>53.44</v>
      </c>
      <c r="L362" t="n">
        <v>21</v>
      </c>
      <c r="M362" t="n">
        <v>18</v>
      </c>
      <c r="N362" t="n">
        <v>47.7</v>
      </c>
      <c r="O362" t="n">
        <v>27014.3</v>
      </c>
      <c r="P362" t="n">
        <v>552.66</v>
      </c>
      <c r="Q362" t="n">
        <v>796.34</v>
      </c>
      <c r="R362" t="n">
        <v>135.07</v>
      </c>
      <c r="S362" t="n">
        <v>102.58</v>
      </c>
      <c r="T362" t="n">
        <v>12159.2</v>
      </c>
      <c r="U362" t="n">
        <v>0.76</v>
      </c>
      <c r="V362" t="n">
        <v>0.88</v>
      </c>
      <c r="W362" t="n">
        <v>12.3</v>
      </c>
      <c r="X362" t="n">
        <v>0.71</v>
      </c>
      <c r="Y362" t="n">
        <v>1</v>
      </c>
      <c r="Z362" t="n">
        <v>10</v>
      </c>
    </row>
    <row r="363">
      <c r="A363" t="n">
        <v>21</v>
      </c>
      <c r="B363" t="n">
        <v>95</v>
      </c>
      <c r="C363" t="inlineStr">
        <is>
          <t xml:space="preserve">CONCLUIDO	</t>
        </is>
      </c>
      <c r="D363" t="n">
        <v>2.1714</v>
      </c>
      <c r="E363" t="n">
        <v>46.05</v>
      </c>
      <c r="F363" t="n">
        <v>42.88</v>
      </c>
      <c r="G363" t="n">
        <v>135.4</v>
      </c>
      <c r="H363" t="n">
        <v>1.79</v>
      </c>
      <c r="I363" t="n">
        <v>19</v>
      </c>
      <c r="J363" t="n">
        <v>218.78</v>
      </c>
      <c r="K363" t="n">
        <v>53.44</v>
      </c>
      <c r="L363" t="n">
        <v>22</v>
      </c>
      <c r="M363" t="n">
        <v>17</v>
      </c>
      <c r="N363" t="n">
        <v>48.34</v>
      </c>
      <c r="O363" t="n">
        <v>27216.79</v>
      </c>
      <c r="P363" t="n">
        <v>551.15</v>
      </c>
      <c r="Q363" t="n">
        <v>796.34</v>
      </c>
      <c r="R363" t="n">
        <v>133.48</v>
      </c>
      <c r="S363" t="n">
        <v>102.58</v>
      </c>
      <c r="T363" t="n">
        <v>11366.2</v>
      </c>
      <c r="U363" t="n">
        <v>0.77</v>
      </c>
      <c r="V363" t="n">
        <v>0.88</v>
      </c>
      <c r="W363" t="n">
        <v>12.3</v>
      </c>
      <c r="X363" t="n">
        <v>0.66</v>
      </c>
      <c r="Y363" t="n">
        <v>1</v>
      </c>
      <c r="Z363" t="n">
        <v>10</v>
      </c>
    </row>
    <row r="364">
      <c r="A364" t="n">
        <v>22</v>
      </c>
      <c r="B364" t="n">
        <v>95</v>
      </c>
      <c r="C364" t="inlineStr">
        <is>
          <t xml:space="preserve">CONCLUIDO	</t>
        </is>
      </c>
      <c r="D364" t="n">
        <v>2.1701</v>
      </c>
      <c r="E364" t="n">
        <v>46.08</v>
      </c>
      <c r="F364" t="n">
        <v>42.9</v>
      </c>
      <c r="G364" t="n">
        <v>135.49</v>
      </c>
      <c r="H364" t="n">
        <v>1.85</v>
      </c>
      <c r="I364" t="n">
        <v>19</v>
      </c>
      <c r="J364" t="n">
        <v>220.43</v>
      </c>
      <c r="K364" t="n">
        <v>53.44</v>
      </c>
      <c r="L364" t="n">
        <v>23</v>
      </c>
      <c r="M364" t="n">
        <v>17</v>
      </c>
      <c r="N364" t="n">
        <v>48.99</v>
      </c>
      <c r="O364" t="n">
        <v>27420.16</v>
      </c>
      <c r="P364" t="n">
        <v>547.96</v>
      </c>
      <c r="Q364" t="n">
        <v>796.38</v>
      </c>
      <c r="R364" t="n">
        <v>134.53</v>
      </c>
      <c r="S364" t="n">
        <v>102.58</v>
      </c>
      <c r="T364" t="n">
        <v>11890.97</v>
      </c>
      <c r="U364" t="n">
        <v>0.76</v>
      </c>
      <c r="V364" t="n">
        <v>0.88</v>
      </c>
      <c r="W364" t="n">
        <v>12.3</v>
      </c>
      <c r="X364" t="n">
        <v>0.6899999999999999</v>
      </c>
      <c r="Y364" t="n">
        <v>1</v>
      </c>
      <c r="Z364" t="n">
        <v>10</v>
      </c>
    </row>
    <row r="365">
      <c r="A365" t="n">
        <v>23</v>
      </c>
      <c r="B365" t="n">
        <v>95</v>
      </c>
      <c r="C365" t="inlineStr">
        <is>
          <t xml:space="preserve">CONCLUIDO	</t>
        </is>
      </c>
      <c r="D365" t="n">
        <v>2.1747</v>
      </c>
      <c r="E365" t="n">
        <v>45.98</v>
      </c>
      <c r="F365" t="n">
        <v>42.84</v>
      </c>
      <c r="G365" t="n">
        <v>142.82</v>
      </c>
      <c r="H365" t="n">
        <v>1.92</v>
      </c>
      <c r="I365" t="n">
        <v>18</v>
      </c>
      <c r="J365" t="n">
        <v>222.08</v>
      </c>
      <c r="K365" t="n">
        <v>53.44</v>
      </c>
      <c r="L365" t="n">
        <v>24</v>
      </c>
      <c r="M365" t="n">
        <v>16</v>
      </c>
      <c r="N365" t="n">
        <v>49.65</v>
      </c>
      <c r="O365" t="n">
        <v>27624.44</v>
      </c>
      <c r="P365" t="n">
        <v>548.3200000000001</v>
      </c>
      <c r="Q365" t="n">
        <v>796.33</v>
      </c>
      <c r="R365" t="n">
        <v>132.39</v>
      </c>
      <c r="S365" t="n">
        <v>102.58</v>
      </c>
      <c r="T365" t="n">
        <v>10828.17</v>
      </c>
      <c r="U365" t="n">
        <v>0.77</v>
      </c>
      <c r="V365" t="n">
        <v>0.88</v>
      </c>
      <c r="W365" t="n">
        <v>12.3</v>
      </c>
      <c r="X365" t="n">
        <v>0.63</v>
      </c>
      <c r="Y365" t="n">
        <v>1</v>
      </c>
      <c r="Z365" t="n">
        <v>10</v>
      </c>
    </row>
    <row r="366">
      <c r="A366" t="n">
        <v>24</v>
      </c>
      <c r="B366" t="n">
        <v>95</v>
      </c>
      <c r="C366" t="inlineStr">
        <is>
          <t xml:space="preserve">CONCLUIDO	</t>
        </is>
      </c>
      <c r="D366" t="n">
        <v>2.1783</v>
      </c>
      <c r="E366" t="n">
        <v>45.91</v>
      </c>
      <c r="F366" t="n">
        <v>42.81</v>
      </c>
      <c r="G366" t="n">
        <v>151.08</v>
      </c>
      <c r="H366" t="n">
        <v>1.99</v>
      </c>
      <c r="I366" t="n">
        <v>17</v>
      </c>
      <c r="J366" t="n">
        <v>223.75</v>
      </c>
      <c r="K366" t="n">
        <v>53.44</v>
      </c>
      <c r="L366" t="n">
        <v>25</v>
      </c>
      <c r="M366" t="n">
        <v>15</v>
      </c>
      <c r="N366" t="n">
        <v>50.31</v>
      </c>
      <c r="O366" t="n">
        <v>27829.77</v>
      </c>
      <c r="P366" t="n">
        <v>545.1900000000001</v>
      </c>
      <c r="Q366" t="n">
        <v>796.33</v>
      </c>
      <c r="R366" t="n">
        <v>131.25</v>
      </c>
      <c r="S366" t="n">
        <v>102.58</v>
      </c>
      <c r="T366" t="n">
        <v>10259.7</v>
      </c>
      <c r="U366" t="n">
        <v>0.78</v>
      </c>
      <c r="V366" t="n">
        <v>0.88</v>
      </c>
      <c r="W366" t="n">
        <v>12.3</v>
      </c>
      <c r="X366" t="n">
        <v>0.59</v>
      </c>
      <c r="Y366" t="n">
        <v>1</v>
      </c>
      <c r="Z366" t="n">
        <v>10</v>
      </c>
    </row>
    <row r="367">
      <c r="A367" t="n">
        <v>25</v>
      </c>
      <c r="B367" t="n">
        <v>95</v>
      </c>
      <c r="C367" t="inlineStr">
        <is>
          <t xml:space="preserve">CONCLUIDO	</t>
        </is>
      </c>
      <c r="D367" t="n">
        <v>2.1822</v>
      </c>
      <c r="E367" t="n">
        <v>45.82</v>
      </c>
      <c r="F367" t="n">
        <v>42.76</v>
      </c>
      <c r="G367" t="n">
        <v>160.35</v>
      </c>
      <c r="H367" t="n">
        <v>2.05</v>
      </c>
      <c r="I367" t="n">
        <v>16</v>
      </c>
      <c r="J367" t="n">
        <v>225.42</v>
      </c>
      <c r="K367" t="n">
        <v>53.44</v>
      </c>
      <c r="L367" t="n">
        <v>26</v>
      </c>
      <c r="M367" t="n">
        <v>14</v>
      </c>
      <c r="N367" t="n">
        <v>50.98</v>
      </c>
      <c r="O367" t="n">
        <v>28035.92</v>
      </c>
      <c r="P367" t="n">
        <v>541.72</v>
      </c>
      <c r="Q367" t="n">
        <v>796.35</v>
      </c>
      <c r="R367" t="n">
        <v>129.8</v>
      </c>
      <c r="S367" t="n">
        <v>102.58</v>
      </c>
      <c r="T367" t="n">
        <v>9543.92</v>
      </c>
      <c r="U367" t="n">
        <v>0.79</v>
      </c>
      <c r="V367" t="n">
        <v>0.88</v>
      </c>
      <c r="W367" t="n">
        <v>12.29</v>
      </c>
      <c r="X367" t="n">
        <v>0.55</v>
      </c>
      <c r="Y367" t="n">
        <v>1</v>
      </c>
      <c r="Z367" t="n">
        <v>10</v>
      </c>
    </row>
    <row r="368">
      <c r="A368" t="n">
        <v>26</v>
      </c>
      <c r="B368" t="n">
        <v>95</v>
      </c>
      <c r="C368" t="inlineStr">
        <is>
          <t xml:space="preserve">CONCLUIDO	</t>
        </is>
      </c>
      <c r="D368" t="n">
        <v>2.1823</v>
      </c>
      <c r="E368" t="n">
        <v>45.82</v>
      </c>
      <c r="F368" t="n">
        <v>42.76</v>
      </c>
      <c r="G368" t="n">
        <v>160.35</v>
      </c>
      <c r="H368" t="n">
        <v>2.11</v>
      </c>
      <c r="I368" t="n">
        <v>16</v>
      </c>
      <c r="J368" t="n">
        <v>227.1</v>
      </c>
      <c r="K368" t="n">
        <v>53.44</v>
      </c>
      <c r="L368" t="n">
        <v>27</v>
      </c>
      <c r="M368" t="n">
        <v>14</v>
      </c>
      <c r="N368" t="n">
        <v>51.66</v>
      </c>
      <c r="O368" t="n">
        <v>28243</v>
      </c>
      <c r="P368" t="n">
        <v>541.46</v>
      </c>
      <c r="Q368" t="n">
        <v>796.34</v>
      </c>
      <c r="R368" t="n">
        <v>129.82</v>
      </c>
      <c r="S368" t="n">
        <v>102.58</v>
      </c>
      <c r="T368" t="n">
        <v>9549.73</v>
      </c>
      <c r="U368" t="n">
        <v>0.79</v>
      </c>
      <c r="V368" t="n">
        <v>0.88</v>
      </c>
      <c r="W368" t="n">
        <v>12.29</v>
      </c>
      <c r="X368" t="n">
        <v>0.55</v>
      </c>
      <c r="Y368" t="n">
        <v>1</v>
      </c>
      <c r="Z368" t="n">
        <v>10</v>
      </c>
    </row>
    <row r="369">
      <c r="A369" t="n">
        <v>27</v>
      </c>
      <c r="B369" t="n">
        <v>95</v>
      </c>
      <c r="C369" t="inlineStr">
        <is>
          <t xml:space="preserve">CONCLUIDO	</t>
        </is>
      </c>
      <c r="D369" t="n">
        <v>2.1856</v>
      </c>
      <c r="E369" t="n">
        <v>45.75</v>
      </c>
      <c r="F369" t="n">
        <v>42.73</v>
      </c>
      <c r="G369" t="n">
        <v>170.91</v>
      </c>
      <c r="H369" t="n">
        <v>2.18</v>
      </c>
      <c r="I369" t="n">
        <v>15</v>
      </c>
      <c r="J369" t="n">
        <v>228.79</v>
      </c>
      <c r="K369" t="n">
        <v>53.44</v>
      </c>
      <c r="L369" t="n">
        <v>28</v>
      </c>
      <c r="M369" t="n">
        <v>13</v>
      </c>
      <c r="N369" t="n">
        <v>52.35</v>
      </c>
      <c r="O369" t="n">
        <v>28451.04</v>
      </c>
      <c r="P369" t="n">
        <v>538.51</v>
      </c>
      <c r="Q369" t="n">
        <v>796.36</v>
      </c>
      <c r="R369" t="n">
        <v>128.53</v>
      </c>
      <c r="S369" t="n">
        <v>102.58</v>
      </c>
      <c r="T369" t="n">
        <v>8910.629999999999</v>
      </c>
      <c r="U369" t="n">
        <v>0.8</v>
      </c>
      <c r="V369" t="n">
        <v>0.88</v>
      </c>
      <c r="W369" t="n">
        <v>12.29</v>
      </c>
      <c r="X369" t="n">
        <v>0.51</v>
      </c>
      <c r="Y369" t="n">
        <v>1</v>
      </c>
      <c r="Z369" t="n">
        <v>10</v>
      </c>
    </row>
    <row r="370">
      <c r="A370" t="n">
        <v>28</v>
      </c>
      <c r="B370" t="n">
        <v>95</v>
      </c>
      <c r="C370" t="inlineStr">
        <is>
          <t xml:space="preserve">CONCLUIDO	</t>
        </is>
      </c>
      <c r="D370" t="n">
        <v>2.185</v>
      </c>
      <c r="E370" t="n">
        <v>45.77</v>
      </c>
      <c r="F370" t="n">
        <v>42.74</v>
      </c>
      <c r="G370" t="n">
        <v>170.96</v>
      </c>
      <c r="H370" t="n">
        <v>2.24</v>
      </c>
      <c r="I370" t="n">
        <v>15</v>
      </c>
      <c r="J370" t="n">
        <v>230.48</v>
      </c>
      <c r="K370" t="n">
        <v>53.44</v>
      </c>
      <c r="L370" t="n">
        <v>29</v>
      </c>
      <c r="M370" t="n">
        <v>13</v>
      </c>
      <c r="N370" t="n">
        <v>53.05</v>
      </c>
      <c r="O370" t="n">
        <v>28660.06</v>
      </c>
      <c r="P370" t="n">
        <v>537.45</v>
      </c>
      <c r="Q370" t="n">
        <v>796.37</v>
      </c>
      <c r="R370" t="n">
        <v>129.12</v>
      </c>
      <c r="S370" t="n">
        <v>102.58</v>
      </c>
      <c r="T370" t="n">
        <v>9205.799999999999</v>
      </c>
      <c r="U370" t="n">
        <v>0.79</v>
      </c>
      <c r="V370" t="n">
        <v>0.88</v>
      </c>
      <c r="W370" t="n">
        <v>12.29</v>
      </c>
      <c r="X370" t="n">
        <v>0.53</v>
      </c>
      <c r="Y370" t="n">
        <v>1</v>
      </c>
      <c r="Z370" t="n">
        <v>10</v>
      </c>
    </row>
    <row r="371">
      <c r="A371" t="n">
        <v>29</v>
      </c>
      <c r="B371" t="n">
        <v>95</v>
      </c>
      <c r="C371" t="inlineStr">
        <is>
          <t xml:space="preserve">CONCLUIDO	</t>
        </is>
      </c>
      <c r="D371" t="n">
        <v>2.1892</v>
      </c>
      <c r="E371" t="n">
        <v>45.68</v>
      </c>
      <c r="F371" t="n">
        <v>42.69</v>
      </c>
      <c r="G371" t="n">
        <v>182.95</v>
      </c>
      <c r="H371" t="n">
        <v>2.3</v>
      </c>
      <c r="I371" t="n">
        <v>14</v>
      </c>
      <c r="J371" t="n">
        <v>232.18</v>
      </c>
      <c r="K371" t="n">
        <v>53.44</v>
      </c>
      <c r="L371" t="n">
        <v>30</v>
      </c>
      <c r="M371" t="n">
        <v>12</v>
      </c>
      <c r="N371" t="n">
        <v>53.75</v>
      </c>
      <c r="O371" t="n">
        <v>28870.05</v>
      </c>
      <c r="P371" t="n">
        <v>536.53</v>
      </c>
      <c r="Q371" t="n">
        <v>796.37</v>
      </c>
      <c r="R371" t="n">
        <v>127.3</v>
      </c>
      <c r="S371" t="n">
        <v>102.58</v>
      </c>
      <c r="T371" t="n">
        <v>8301.42</v>
      </c>
      <c r="U371" t="n">
        <v>0.8100000000000001</v>
      </c>
      <c r="V371" t="n">
        <v>0.88</v>
      </c>
      <c r="W371" t="n">
        <v>12.29</v>
      </c>
      <c r="X371" t="n">
        <v>0.48</v>
      </c>
      <c r="Y371" t="n">
        <v>1</v>
      </c>
      <c r="Z371" t="n">
        <v>10</v>
      </c>
    </row>
    <row r="372">
      <c r="A372" t="n">
        <v>30</v>
      </c>
      <c r="B372" t="n">
        <v>95</v>
      </c>
      <c r="C372" t="inlineStr">
        <is>
          <t xml:space="preserve">CONCLUIDO	</t>
        </is>
      </c>
      <c r="D372" t="n">
        <v>2.1889</v>
      </c>
      <c r="E372" t="n">
        <v>45.69</v>
      </c>
      <c r="F372" t="n">
        <v>42.7</v>
      </c>
      <c r="G372" t="n">
        <v>182.98</v>
      </c>
      <c r="H372" t="n">
        <v>2.36</v>
      </c>
      <c r="I372" t="n">
        <v>14</v>
      </c>
      <c r="J372" t="n">
        <v>233.89</v>
      </c>
      <c r="K372" t="n">
        <v>53.44</v>
      </c>
      <c r="L372" t="n">
        <v>31</v>
      </c>
      <c r="M372" t="n">
        <v>12</v>
      </c>
      <c r="N372" t="n">
        <v>54.46</v>
      </c>
      <c r="O372" t="n">
        <v>29081.05</v>
      </c>
      <c r="P372" t="n">
        <v>533.4299999999999</v>
      </c>
      <c r="Q372" t="n">
        <v>796.33</v>
      </c>
      <c r="R372" t="n">
        <v>127.51</v>
      </c>
      <c r="S372" t="n">
        <v>102.58</v>
      </c>
      <c r="T372" t="n">
        <v>8405.040000000001</v>
      </c>
      <c r="U372" t="n">
        <v>0.8</v>
      </c>
      <c r="V372" t="n">
        <v>0.88</v>
      </c>
      <c r="W372" t="n">
        <v>12.29</v>
      </c>
      <c r="X372" t="n">
        <v>0.48</v>
      </c>
      <c r="Y372" t="n">
        <v>1</v>
      </c>
      <c r="Z372" t="n">
        <v>10</v>
      </c>
    </row>
    <row r="373">
      <c r="A373" t="n">
        <v>31</v>
      </c>
      <c r="B373" t="n">
        <v>95</v>
      </c>
      <c r="C373" t="inlineStr">
        <is>
          <t xml:space="preserve">CONCLUIDO	</t>
        </is>
      </c>
      <c r="D373" t="n">
        <v>2.1932</v>
      </c>
      <c r="E373" t="n">
        <v>45.6</v>
      </c>
      <c r="F373" t="n">
        <v>42.64</v>
      </c>
      <c r="G373" t="n">
        <v>196.82</v>
      </c>
      <c r="H373" t="n">
        <v>2.41</v>
      </c>
      <c r="I373" t="n">
        <v>13</v>
      </c>
      <c r="J373" t="n">
        <v>235.61</v>
      </c>
      <c r="K373" t="n">
        <v>53.44</v>
      </c>
      <c r="L373" t="n">
        <v>32</v>
      </c>
      <c r="M373" t="n">
        <v>11</v>
      </c>
      <c r="N373" t="n">
        <v>55.18</v>
      </c>
      <c r="O373" t="n">
        <v>29293.06</v>
      </c>
      <c r="P373" t="n">
        <v>530.49</v>
      </c>
      <c r="Q373" t="n">
        <v>796.38</v>
      </c>
      <c r="R373" t="n">
        <v>125.7</v>
      </c>
      <c r="S373" t="n">
        <v>102.58</v>
      </c>
      <c r="T373" t="n">
        <v>7509.24</v>
      </c>
      <c r="U373" t="n">
        <v>0.82</v>
      </c>
      <c r="V373" t="n">
        <v>0.88</v>
      </c>
      <c r="W373" t="n">
        <v>12.29</v>
      </c>
      <c r="X373" t="n">
        <v>0.43</v>
      </c>
      <c r="Y373" t="n">
        <v>1</v>
      </c>
      <c r="Z373" t="n">
        <v>10</v>
      </c>
    </row>
    <row r="374">
      <c r="A374" t="n">
        <v>32</v>
      </c>
      <c r="B374" t="n">
        <v>95</v>
      </c>
      <c r="C374" t="inlineStr">
        <is>
          <t xml:space="preserve">CONCLUIDO	</t>
        </is>
      </c>
      <c r="D374" t="n">
        <v>2.1924</v>
      </c>
      <c r="E374" t="n">
        <v>45.61</v>
      </c>
      <c r="F374" t="n">
        <v>42.66</v>
      </c>
      <c r="G374" t="n">
        <v>196.89</v>
      </c>
      <c r="H374" t="n">
        <v>2.47</v>
      </c>
      <c r="I374" t="n">
        <v>13</v>
      </c>
      <c r="J374" t="n">
        <v>237.34</v>
      </c>
      <c r="K374" t="n">
        <v>53.44</v>
      </c>
      <c r="L374" t="n">
        <v>33</v>
      </c>
      <c r="M374" t="n">
        <v>11</v>
      </c>
      <c r="N374" t="n">
        <v>55.91</v>
      </c>
      <c r="O374" t="n">
        <v>29506.09</v>
      </c>
      <c r="P374" t="n">
        <v>533.55</v>
      </c>
      <c r="Q374" t="n">
        <v>796.3200000000001</v>
      </c>
      <c r="R374" t="n">
        <v>126.44</v>
      </c>
      <c r="S374" t="n">
        <v>102.58</v>
      </c>
      <c r="T374" t="n">
        <v>7876.45</v>
      </c>
      <c r="U374" t="n">
        <v>0.8100000000000001</v>
      </c>
      <c r="V374" t="n">
        <v>0.88</v>
      </c>
      <c r="W374" t="n">
        <v>12.29</v>
      </c>
      <c r="X374" t="n">
        <v>0.45</v>
      </c>
      <c r="Y374" t="n">
        <v>1</v>
      </c>
      <c r="Z374" t="n">
        <v>10</v>
      </c>
    </row>
    <row r="375">
      <c r="A375" t="n">
        <v>33</v>
      </c>
      <c r="B375" t="n">
        <v>95</v>
      </c>
      <c r="C375" t="inlineStr">
        <is>
          <t xml:space="preserve">CONCLUIDO	</t>
        </is>
      </c>
      <c r="D375" t="n">
        <v>2.1914</v>
      </c>
      <c r="E375" t="n">
        <v>45.63</v>
      </c>
      <c r="F375" t="n">
        <v>42.68</v>
      </c>
      <c r="G375" t="n">
        <v>196.99</v>
      </c>
      <c r="H375" t="n">
        <v>2.53</v>
      </c>
      <c r="I375" t="n">
        <v>13</v>
      </c>
      <c r="J375" t="n">
        <v>239.08</v>
      </c>
      <c r="K375" t="n">
        <v>53.44</v>
      </c>
      <c r="L375" t="n">
        <v>34</v>
      </c>
      <c r="M375" t="n">
        <v>11</v>
      </c>
      <c r="N375" t="n">
        <v>56.64</v>
      </c>
      <c r="O375" t="n">
        <v>29720.17</v>
      </c>
      <c r="P375" t="n">
        <v>528.17</v>
      </c>
      <c r="Q375" t="n">
        <v>796.37</v>
      </c>
      <c r="R375" t="n">
        <v>126.98</v>
      </c>
      <c r="S375" t="n">
        <v>102.58</v>
      </c>
      <c r="T375" t="n">
        <v>8147.44</v>
      </c>
      <c r="U375" t="n">
        <v>0.8100000000000001</v>
      </c>
      <c r="V375" t="n">
        <v>0.88</v>
      </c>
      <c r="W375" t="n">
        <v>12.29</v>
      </c>
      <c r="X375" t="n">
        <v>0.47</v>
      </c>
      <c r="Y375" t="n">
        <v>1</v>
      </c>
      <c r="Z375" t="n">
        <v>10</v>
      </c>
    </row>
    <row r="376">
      <c r="A376" t="n">
        <v>34</v>
      </c>
      <c r="B376" t="n">
        <v>95</v>
      </c>
      <c r="C376" t="inlineStr">
        <is>
          <t xml:space="preserve">CONCLUIDO	</t>
        </is>
      </c>
      <c r="D376" t="n">
        <v>2.1965</v>
      </c>
      <c r="E376" t="n">
        <v>45.53</v>
      </c>
      <c r="F376" t="n">
        <v>42.61</v>
      </c>
      <c r="G376" t="n">
        <v>213.06</v>
      </c>
      <c r="H376" t="n">
        <v>2.58</v>
      </c>
      <c r="I376" t="n">
        <v>12</v>
      </c>
      <c r="J376" t="n">
        <v>240.82</v>
      </c>
      <c r="K376" t="n">
        <v>53.44</v>
      </c>
      <c r="L376" t="n">
        <v>35</v>
      </c>
      <c r="M376" t="n">
        <v>10</v>
      </c>
      <c r="N376" t="n">
        <v>57.39</v>
      </c>
      <c r="O376" t="n">
        <v>29935.43</v>
      </c>
      <c r="P376" t="n">
        <v>527.0700000000001</v>
      </c>
      <c r="Q376" t="n">
        <v>796.33</v>
      </c>
      <c r="R376" t="n">
        <v>124.77</v>
      </c>
      <c r="S376" t="n">
        <v>102.58</v>
      </c>
      <c r="T376" t="n">
        <v>7048.1</v>
      </c>
      <c r="U376" t="n">
        <v>0.82</v>
      </c>
      <c r="V376" t="n">
        <v>0.88</v>
      </c>
      <c r="W376" t="n">
        <v>12.29</v>
      </c>
      <c r="X376" t="n">
        <v>0.4</v>
      </c>
      <c r="Y376" t="n">
        <v>1</v>
      </c>
      <c r="Z376" t="n">
        <v>10</v>
      </c>
    </row>
    <row r="377">
      <c r="A377" t="n">
        <v>35</v>
      </c>
      <c r="B377" t="n">
        <v>95</v>
      </c>
      <c r="C377" t="inlineStr">
        <is>
          <t xml:space="preserve">CONCLUIDO	</t>
        </is>
      </c>
      <c r="D377" t="n">
        <v>2.1962</v>
      </c>
      <c r="E377" t="n">
        <v>45.53</v>
      </c>
      <c r="F377" t="n">
        <v>42.62</v>
      </c>
      <c r="G377" t="n">
        <v>213.09</v>
      </c>
      <c r="H377" t="n">
        <v>2.64</v>
      </c>
      <c r="I377" t="n">
        <v>12</v>
      </c>
      <c r="J377" t="n">
        <v>242.57</v>
      </c>
      <c r="K377" t="n">
        <v>53.44</v>
      </c>
      <c r="L377" t="n">
        <v>36</v>
      </c>
      <c r="M377" t="n">
        <v>10</v>
      </c>
      <c r="N377" t="n">
        <v>58.14</v>
      </c>
      <c r="O377" t="n">
        <v>30151.65</v>
      </c>
      <c r="P377" t="n">
        <v>527.52</v>
      </c>
      <c r="Q377" t="n">
        <v>796.37</v>
      </c>
      <c r="R377" t="n">
        <v>124.94</v>
      </c>
      <c r="S377" t="n">
        <v>102.58</v>
      </c>
      <c r="T377" t="n">
        <v>7130.95</v>
      </c>
      <c r="U377" t="n">
        <v>0.82</v>
      </c>
      <c r="V377" t="n">
        <v>0.88</v>
      </c>
      <c r="W377" t="n">
        <v>12.29</v>
      </c>
      <c r="X377" t="n">
        <v>0.41</v>
      </c>
      <c r="Y377" t="n">
        <v>1</v>
      </c>
      <c r="Z377" t="n">
        <v>10</v>
      </c>
    </row>
    <row r="378">
      <c r="A378" t="n">
        <v>36</v>
      </c>
      <c r="B378" t="n">
        <v>95</v>
      </c>
      <c r="C378" t="inlineStr">
        <is>
          <t xml:space="preserve">CONCLUIDO	</t>
        </is>
      </c>
      <c r="D378" t="n">
        <v>2.196</v>
      </c>
      <c r="E378" t="n">
        <v>45.54</v>
      </c>
      <c r="F378" t="n">
        <v>42.62</v>
      </c>
      <c r="G378" t="n">
        <v>213.11</v>
      </c>
      <c r="H378" t="n">
        <v>2.69</v>
      </c>
      <c r="I378" t="n">
        <v>12</v>
      </c>
      <c r="J378" t="n">
        <v>244.34</v>
      </c>
      <c r="K378" t="n">
        <v>53.44</v>
      </c>
      <c r="L378" t="n">
        <v>37</v>
      </c>
      <c r="M378" t="n">
        <v>10</v>
      </c>
      <c r="N378" t="n">
        <v>58.9</v>
      </c>
      <c r="O378" t="n">
        <v>30368.96</v>
      </c>
      <c r="P378" t="n">
        <v>522.8099999999999</v>
      </c>
      <c r="Q378" t="n">
        <v>796.33</v>
      </c>
      <c r="R378" t="n">
        <v>125.08</v>
      </c>
      <c r="S378" t="n">
        <v>102.58</v>
      </c>
      <c r="T378" t="n">
        <v>7200.01</v>
      </c>
      <c r="U378" t="n">
        <v>0.82</v>
      </c>
      <c r="V378" t="n">
        <v>0.88</v>
      </c>
      <c r="W378" t="n">
        <v>12.29</v>
      </c>
      <c r="X378" t="n">
        <v>0.41</v>
      </c>
      <c r="Y378" t="n">
        <v>1</v>
      </c>
      <c r="Z378" t="n">
        <v>10</v>
      </c>
    </row>
    <row r="379">
      <c r="A379" t="n">
        <v>37</v>
      </c>
      <c r="B379" t="n">
        <v>95</v>
      </c>
      <c r="C379" t="inlineStr">
        <is>
          <t xml:space="preserve">CONCLUIDO	</t>
        </is>
      </c>
      <c r="D379" t="n">
        <v>2.1998</v>
      </c>
      <c r="E379" t="n">
        <v>45.46</v>
      </c>
      <c r="F379" t="n">
        <v>42.58</v>
      </c>
      <c r="G379" t="n">
        <v>232.25</v>
      </c>
      <c r="H379" t="n">
        <v>2.75</v>
      </c>
      <c r="I379" t="n">
        <v>11</v>
      </c>
      <c r="J379" t="n">
        <v>246.11</v>
      </c>
      <c r="K379" t="n">
        <v>53.44</v>
      </c>
      <c r="L379" t="n">
        <v>38</v>
      </c>
      <c r="M379" t="n">
        <v>9</v>
      </c>
      <c r="N379" t="n">
        <v>59.67</v>
      </c>
      <c r="O379" t="n">
        <v>30587.38</v>
      </c>
      <c r="P379" t="n">
        <v>521.62</v>
      </c>
      <c r="Q379" t="n">
        <v>796.34</v>
      </c>
      <c r="R379" t="n">
        <v>123.64</v>
      </c>
      <c r="S379" t="n">
        <v>102.58</v>
      </c>
      <c r="T379" t="n">
        <v>6485.71</v>
      </c>
      <c r="U379" t="n">
        <v>0.83</v>
      </c>
      <c r="V379" t="n">
        <v>0.88</v>
      </c>
      <c r="W379" t="n">
        <v>12.29</v>
      </c>
      <c r="X379" t="n">
        <v>0.37</v>
      </c>
      <c r="Y379" t="n">
        <v>1</v>
      </c>
      <c r="Z379" t="n">
        <v>10</v>
      </c>
    </row>
    <row r="380">
      <c r="A380" t="n">
        <v>38</v>
      </c>
      <c r="B380" t="n">
        <v>95</v>
      </c>
      <c r="C380" t="inlineStr">
        <is>
          <t xml:space="preserve">CONCLUIDO	</t>
        </is>
      </c>
      <c r="D380" t="n">
        <v>2.1993</v>
      </c>
      <c r="E380" t="n">
        <v>45.47</v>
      </c>
      <c r="F380" t="n">
        <v>42.59</v>
      </c>
      <c r="G380" t="n">
        <v>232.31</v>
      </c>
      <c r="H380" t="n">
        <v>2.8</v>
      </c>
      <c r="I380" t="n">
        <v>11</v>
      </c>
      <c r="J380" t="n">
        <v>247.89</v>
      </c>
      <c r="K380" t="n">
        <v>53.44</v>
      </c>
      <c r="L380" t="n">
        <v>39</v>
      </c>
      <c r="M380" t="n">
        <v>9</v>
      </c>
      <c r="N380" t="n">
        <v>60.45</v>
      </c>
      <c r="O380" t="n">
        <v>30806.92</v>
      </c>
      <c r="P380" t="n">
        <v>521.49</v>
      </c>
      <c r="Q380" t="n">
        <v>796.36</v>
      </c>
      <c r="R380" t="n">
        <v>124.04</v>
      </c>
      <c r="S380" t="n">
        <v>102.58</v>
      </c>
      <c r="T380" t="n">
        <v>6688.26</v>
      </c>
      <c r="U380" t="n">
        <v>0.83</v>
      </c>
      <c r="V380" t="n">
        <v>0.88</v>
      </c>
      <c r="W380" t="n">
        <v>12.29</v>
      </c>
      <c r="X380" t="n">
        <v>0.38</v>
      </c>
      <c r="Y380" t="n">
        <v>1</v>
      </c>
      <c r="Z380" t="n">
        <v>10</v>
      </c>
    </row>
    <row r="381">
      <c r="A381" t="n">
        <v>39</v>
      </c>
      <c r="B381" t="n">
        <v>95</v>
      </c>
      <c r="C381" t="inlineStr">
        <is>
          <t xml:space="preserve">CONCLUIDO	</t>
        </is>
      </c>
      <c r="D381" t="n">
        <v>2.1997</v>
      </c>
      <c r="E381" t="n">
        <v>45.46</v>
      </c>
      <c r="F381" t="n">
        <v>42.58</v>
      </c>
      <c r="G381" t="n">
        <v>232.27</v>
      </c>
      <c r="H381" t="n">
        <v>2.85</v>
      </c>
      <c r="I381" t="n">
        <v>11</v>
      </c>
      <c r="J381" t="n">
        <v>249.68</v>
      </c>
      <c r="K381" t="n">
        <v>53.44</v>
      </c>
      <c r="L381" t="n">
        <v>40</v>
      </c>
      <c r="M381" t="n">
        <v>9</v>
      </c>
      <c r="N381" t="n">
        <v>61.24</v>
      </c>
      <c r="O381" t="n">
        <v>31027.6</v>
      </c>
      <c r="P381" t="n">
        <v>519.6900000000001</v>
      </c>
      <c r="Q381" t="n">
        <v>796.36</v>
      </c>
      <c r="R381" t="n">
        <v>123.77</v>
      </c>
      <c r="S381" t="n">
        <v>102.58</v>
      </c>
      <c r="T381" t="n">
        <v>6550.42</v>
      </c>
      <c r="U381" t="n">
        <v>0.83</v>
      </c>
      <c r="V381" t="n">
        <v>0.88</v>
      </c>
      <c r="W381" t="n">
        <v>12.29</v>
      </c>
      <c r="X381" t="n">
        <v>0.37</v>
      </c>
      <c r="Y381" t="n">
        <v>1</v>
      </c>
      <c r="Z381" t="n">
        <v>10</v>
      </c>
    </row>
    <row r="382">
      <c r="A382" t="n">
        <v>0</v>
      </c>
      <c r="B382" t="n">
        <v>55</v>
      </c>
      <c r="C382" t="inlineStr">
        <is>
          <t xml:space="preserve">CONCLUIDO	</t>
        </is>
      </c>
      <c r="D382" t="n">
        <v>1.4018</v>
      </c>
      <c r="E382" t="n">
        <v>71.34</v>
      </c>
      <c r="F382" t="n">
        <v>58.96</v>
      </c>
      <c r="G382" t="n">
        <v>8.210000000000001</v>
      </c>
      <c r="H382" t="n">
        <v>0.15</v>
      </c>
      <c r="I382" t="n">
        <v>431</v>
      </c>
      <c r="J382" t="n">
        <v>116.05</v>
      </c>
      <c r="K382" t="n">
        <v>43.4</v>
      </c>
      <c r="L382" t="n">
        <v>1</v>
      </c>
      <c r="M382" t="n">
        <v>429</v>
      </c>
      <c r="N382" t="n">
        <v>16.65</v>
      </c>
      <c r="O382" t="n">
        <v>14546.17</v>
      </c>
      <c r="P382" t="n">
        <v>593.55</v>
      </c>
      <c r="Q382" t="n">
        <v>797.77</v>
      </c>
      <c r="R382" t="n">
        <v>669.98</v>
      </c>
      <c r="S382" t="n">
        <v>102.58</v>
      </c>
      <c r="T382" t="n">
        <v>277558.53</v>
      </c>
      <c r="U382" t="n">
        <v>0.15</v>
      </c>
      <c r="V382" t="n">
        <v>0.64</v>
      </c>
      <c r="W382" t="n">
        <v>13</v>
      </c>
      <c r="X382" t="n">
        <v>16.71</v>
      </c>
      <c r="Y382" t="n">
        <v>1</v>
      </c>
      <c r="Z382" t="n">
        <v>10</v>
      </c>
    </row>
    <row r="383">
      <c r="A383" t="n">
        <v>1</v>
      </c>
      <c r="B383" t="n">
        <v>55</v>
      </c>
      <c r="C383" t="inlineStr">
        <is>
          <t xml:space="preserve">CONCLUIDO	</t>
        </is>
      </c>
      <c r="D383" t="n">
        <v>1.8117</v>
      </c>
      <c r="E383" t="n">
        <v>55.2</v>
      </c>
      <c r="F383" t="n">
        <v>48.88</v>
      </c>
      <c r="G383" t="n">
        <v>16.57</v>
      </c>
      <c r="H383" t="n">
        <v>0.3</v>
      </c>
      <c r="I383" t="n">
        <v>177</v>
      </c>
      <c r="J383" t="n">
        <v>117.34</v>
      </c>
      <c r="K383" t="n">
        <v>43.4</v>
      </c>
      <c r="L383" t="n">
        <v>2</v>
      </c>
      <c r="M383" t="n">
        <v>175</v>
      </c>
      <c r="N383" t="n">
        <v>16.94</v>
      </c>
      <c r="O383" t="n">
        <v>14705.49</v>
      </c>
      <c r="P383" t="n">
        <v>488.57</v>
      </c>
      <c r="Q383" t="n">
        <v>796.9</v>
      </c>
      <c r="R383" t="n">
        <v>334.03</v>
      </c>
      <c r="S383" t="n">
        <v>102.58</v>
      </c>
      <c r="T383" t="n">
        <v>110851.62</v>
      </c>
      <c r="U383" t="n">
        <v>0.31</v>
      </c>
      <c r="V383" t="n">
        <v>0.77</v>
      </c>
      <c r="W383" t="n">
        <v>12.56</v>
      </c>
      <c r="X383" t="n">
        <v>6.66</v>
      </c>
      <c r="Y383" t="n">
        <v>1</v>
      </c>
      <c r="Z383" t="n">
        <v>10</v>
      </c>
    </row>
    <row r="384">
      <c r="A384" t="n">
        <v>2</v>
      </c>
      <c r="B384" t="n">
        <v>55</v>
      </c>
      <c r="C384" t="inlineStr">
        <is>
          <t xml:space="preserve">CONCLUIDO	</t>
        </is>
      </c>
      <c r="D384" t="n">
        <v>1.9578</v>
      </c>
      <c r="E384" t="n">
        <v>51.08</v>
      </c>
      <c r="F384" t="n">
        <v>46.34</v>
      </c>
      <c r="G384" t="n">
        <v>25.05</v>
      </c>
      <c r="H384" t="n">
        <v>0.45</v>
      </c>
      <c r="I384" t="n">
        <v>111</v>
      </c>
      <c r="J384" t="n">
        <v>118.63</v>
      </c>
      <c r="K384" t="n">
        <v>43.4</v>
      </c>
      <c r="L384" t="n">
        <v>3</v>
      </c>
      <c r="M384" t="n">
        <v>109</v>
      </c>
      <c r="N384" t="n">
        <v>17.23</v>
      </c>
      <c r="O384" t="n">
        <v>14865.24</v>
      </c>
      <c r="P384" t="n">
        <v>459.09</v>
      </c>
      <c r="Q384" t="n">
        <v>796.62</v>
      </c>
      <c r="R384" t="n">
        <v>249.2</v>
      </c>
      <c r="S384" t="n">
        <v>102.58</v>
      </c>
      <c r="T384" t="n">
        <v>68768.52</v>
      </c>
      <c r="U384" t="n">
        <v>0.41</v>
      </c>
      <c r="V384" t="n">
        <v>0.8100000000000001</v>
      </c>
      <c r="W384" t="n">
        <v>12.45</v>
      </c>
      <c r="X384" t="n">
        <v>4.12</v>
      </c>
      <c r="Y384" t="n">
        <v>1</v>
      </c>
      <c r="Z384" t="n">
        <v>10</v>
      </c>
    </row>
    <row r="385">
      <c r="A385" t="n">
        <v>3</v>
      </c>
      <c r="B385" t="n">
        <v>55</v>
      </c>
      <c r="C385" t="inlineStr">
        <is>
          <t xml:space="preserve">CONCLUIDO	</t>
        </is>
      </c>
      <c r="D385" t="n">
        <v>2.0307</v>
      </c>
      <c r="E385" t="n">
        <v>49.24</v>
      </c>
      <c r="F385" t="n">
        <v>45.22</v>
      </c>
      <c r="G385" t="n">
        <v>33.5</v>
      </c>
      <c r="H385" t="n">
        <v>0.59</v>
      </c>
      <c r="I385" t="n">
        <v>81</v>
      </c>
      <c r="J385" t="n">
        <v>119.93</v>
      </c>
      <c r="K385" t="n">
        <v>43.4</v>
      </c>
      <c r="L385" t="n">
        <v>4</v>
      </c>
      <c r="M385" t="n">
        <v>79</v>
      </c>
      <c r="N385" t="n">
        <v>17.53</v>
      </c>
      <c r="O385" t="n">
        <v>15025.44</v>
      </c>
      <c r="P385" t="n">
        <v>443.99</v>
      </c>
      <c r="Q385" t="n">
        <v>796.52</v>
      </c>
      <c r="R385" t="n">
        <v>212.2</v>
      </c>
      <c r="S385" t="n">
        <v>102.58</v>
      </c>
      <c r="T385" t="n">
        <v>50416.32</v>
      </c>
      <c r="U385" t="n">
        <v>0.48</v>
      </c>
      <c r="V385" t="n">
        <v>0.83</v>
      </c>
      <c r="W385" t="n">
        <v>12.39</v>
      </c>
      <c r="X385" t="n">
        <v>3.01</v>
      </c>
      <c r="Y385" t="n">
        <v>1</v>
      </c>
      <c r="Z385" t="n">
        <v>10</v>
      </c>
    </row>
    <row r="386">
      <c r="A386" t="n">
        <v>4</v>
      </c>
      <c r="B386" t="n">
        <v>55</v>
      </c>
      <c r="C386" t="inlineStr">
        <is>
          <t xml:space="preserve">CONCLUIDO	</t>
        </is>
      </c>
      <c r="D386" t="n">
        <v>2.0739</v>
      </c>
      <c r="E386" t="n">
        <v>48.22</v>
      </c>
      <c r="F386" t="n">
        <v>44.61</v>
      </c>
      <c r="G386" t="n">
        <v>41.82</v>
      </c>
      <c r="H386" t="n">
        <v>0.73</v>
      </c>
      <c r="I386" t="n">
        <v>64</v>
      </c>
      <c r="J386" t="n">
        <v>121.23</v>
      </c>
      <c r="K386" t="n">
        <v>43.4</v>
      </c>
      <c r="L386" t="n">
        <v>5</v>
      </c>
      <c r="M386" t="n">
        <v>62</v>
      </c>
      <c r="N386" t="n">
        <v>17.83</v>
      </c>
      <c r="O386" t="n">
        <v>15186.08</v>
      </c>
      <c r="P386" t="n">
        <v>434.24</v>
      </c>
      <c r="Q386" t="n">
        <v>796.5700000000001</v>
      </c>
      <c r="R386" t="n">
        <v>191.22</v>
      </c>
      <c r="S386" t="n">
        <v>102.58</v>
      </c>
      <c r="T386" t="n">
        <v>40014.24</v>
      </c>
      <c r="U386" t="n">
        <v>0.54</v>
      </c>
      <c r="V386" t="n">
        <v>0.84</v>
      </c>
      <c r="W386" t="n">
        <v>12.37</v>
      </c>
      <c r="X386" t="n">
        <v>2.39</v>
      </c>
      <c r="Y386" t="n">
        <v>1</v>
      </c>
      <c r="Z386" t="n">
        <v>10</v>
      </c>
    </row>
    <row r="387">
      <c r="A387" t="n">
        <v>5</v>
      </c>
      <c r="B387" t="n">
        <v>55</v>
      </c>
      <c r="C387" t="inlineStr">
        <is>
          <t xml:space="preserve">CONCLUIDO	</t>
        </is>
      </c>
      <c r="D387" t="n">
        <v>2.1069</v>
      </c>
      <c r="E387" t="n">
        <v>47.46</v>
      </c>
      <c r="F387" t="n">
        <v>44.14</v>
      </c>
      <c r="G387" t="n">
        <v>50.93</v>
      </c>
      <c r="H387" t="n">
        <v>0.86</v>
      </c>
      <c r="I387" t="n">
        <v>52</v>
      </c>
      <c r="J387" t="n">
        <v>122.54</v>
      </c>
      <c r="K387" t="n">
        <v>43.4</v>
      </c>
      <c r="L387" t="n">
        <v>6</v>
      </c>
      <c r="M387" t="n">
        <v>50</v>
      </c>
      <c r="N387" t="n">
        <v>18.14</v>
      </c>
      <c r="O387" t="n">
        <v>15347.16</v>
      </c>
      <c r="P387" t="n">
        <v>425.12</v>
      </c>
      <c r="Q387" t="n">
        <v>796.46</v>
      </c>
      <c r="R387" t="n">
        <v>175.3</v>
      </c>
      <c r="S387" t="n">
        <v>102.58</v>
      </c>
      <c r="T387" t="n">
        <v>32111.58</v>
      </c>
      <c r="U387" t="n">
        <v>0.59</v>
      </c>
      <c r="V387" t="n">
        <v>0.85</v>
      </c>
      <c r="W387" t="n">
        <v>12.36</v>
      </c>
      <c r="X387" t="n">
        <v>1.92</v>
      </c>
      <c r="Y387" t="n">
        <v>1</v>
      </c>
      <c r="Z387" t="n">
        <v>10</v>
      </c>
    </row>
    <row r="388">
      <c r="A388" t="n">
        <v>6</v>
      </c>
      <c r="B388" t="n">
        <v>55</v>
      </c>
      <c r="C388" t="inlineStr">
        <is>
          <t xml:space="preserve">CONCLUIDO	</t>
        </is>
      </c>
      <c r="D388" t="n">
        <v>2.1299</v>
      </c>
      <c r="E388" t="n">
        <v>46.95</v>
      </c>
      <c r="F388" t="n">
        <v>43.82</v>
      </c>
      <c r="G388" t="n">
        <v>59.75</v>
      </c>
      <c r="H388" t="n">
        <v>1</v>
      </c>
      <c r="I388" t="n">
        <v>44</v>
      </c>
      <c r="J388" t="n">
        <v>123.85</v>
      </c>
      <c r="K388" t="n">
        <v>43.4</v>
      </c>
      <c r="L388" t="n">
        <v>7</v>
      </c>
      <c r="M388" t="n">
        <v>42</v>
      </c>
      <c r="N388" t="n">
        <v>18.45</v>
      </c>
      <c r="O388" t="n">
        <v>15508.69</v>
      </c>
      <c r="P388" t="n">
        <v>417.21</v>
      </c>
      <c r="Q388" t="n">
        <v>796.47</v>
      </c>
      <c r="R388" t="n">
        <v>164.78</v>
      </c>
      <c r="S388" t="n">
        <v>102.58</v>
      </c>
      <c r="T388" t="n">
        <v>26892.21</v>
      </c>
      <c r="U388" t="n">
        <v>0.62</v>
      </c>
      <c r="V388" t="n">
        <v>0.86</v>
      </c>
      <c r="W388" t="n">
        <v>12.34</v>
      </c>
      <c r="X388" t="n">
        <v>1.6</v>
      </c>
      <c r="Y388" t="n">
        <v>1</v>
      </c>
      <c r="Z388" t="n">
        <v>10</v>
      </c>
    </row>
    <row r="389">
      <c r="A389" t="n">
        <v>7</v>
      </c>
      <c r="B389" t="n">
        <v>55</v>
      </c>
      <c r="C389" t="inlineStr">
        <is>
          <t xml:space="preserve">CONCLUIDO	</t>
        </is>
      </c>
      <c r="D389" t="n">
        <v>2.147</v>
      </c>
      <c r="E389" t="n">
        <v>46.58</v>
      </c>
      <c r="F389" t="n">
        <v>43.58</v>
      </c>
      <c r="G389" t="n">
        <v>68.81999999999999</v>
      </c>
      <c r="H389" t="n">
        <v>1.13</v>
      </c>
      <c r="I389" t="n">
        <v>38</v>
      </c>
      <c r="J389" t="n">
        <v>125.16</v>
      </c>
      <c r="K389" t="n">
        <v>43.4</v>
      </c>
      <c r="L389" t="n">
        <v>8</v>
      </c>
      <c r="M389" t="n">
        <v>36</v>
      </c>
      <c r="N389" t="n">
        <v>18.76</v>
      </c>
      <c r="O389" t="n">
        <v>15670.68</v>
      </c>
      <c r="P389" t="n">
        <v>411.06</v>
      </c>
      <c r="Q389" t="n">
        <v>796.38</v>
      </c>
      <c r="R389" t="n">
        <v>157.1</v>
      </c>
      <c r="S389" t="n">
        <v>102.58</v>
      </c>
      <c r="T389" t="n">
        <v>23081.13</v>
      </c>
      <c r="U389" t="n">
        <v>0.65</v>
      </c>
      <c r="V389" t="n">
        <v>0.86</v>
      </c>
      <c r="W389" t="n">
        <v>12.33</v>
      </c>
      <c r="X389" t="n">
        <v>1.37</v>
      </c>
      <c r="Y389" t="n">
        <v>1</v>
      </c>
      <c r="Z389" t="n">
        <v>10</v>
      </c>
    </row>
    <row r="390">
      <c r="A390" t="n">
        <v>8</v>
      </c>
      <c r="B390" t="n">
        <v>55</v>
      </c>
      <c r="C390" t="inlineStr">
        <is>
          <t xml:space="preserve">CONCLUIDO	</t>
        </is>
      </c>
      <c r="D390" t="n">
        <v>2.1569</v>
      </c>
      <c r="E390" t="n">
        <v>46.36</v>
      </c>
      <c r="F390" t="n">
        <v>43.47</v>
      </c>
      <c r="G390" t="n">
        <v>76.7</v>
      </c>
      <c r="H390" t="n">
        <v>1.26</v>
      </c>
      <c r="I390" t="n">
        <v>34</v>
      </c>
      <c r="J390" t="n">
        <v>126.48</v>
      </c>
      <c r="K390" t="n">
        <v>43.4</v>
      </c>
      <c r="L390" t="n">
        <v>9</v>
      </c>
      <c r="M390" t="n">
        <v>32</v>
      </c>
      <c r="N390" t="n">
        <v>19.08</v>
      </c>
      <c r="O390" t="n">
        <v>15833.12</v>
      </c>
      <c r="P390" t="n">
        <v>404.91</v>
      </c>
      <c r="Q390" t="n">
        <v>796.45</v>
      </c>
      <c r="R390" t="n">
        <v>152.75</v>
      </c>
      <c r="S390" t="n">
        <v>102.58</v>
      </c>
      <c r="T390" t="n">
        <v>20929.64</v>
      </c>
      <c r="U390" t="n">
        <v>0.67</v>
      </c>
      <c r="V390" t="n">
        <v>0.87</v>
      </c>
      <c r="W390" t="n">
        <v>12.34</v>
      </c>
      <c r="X390" t="n">
        <v>1.25</v>
      </c>
      <c r="Y390" t="n">
        <v>1</v>
      </c>
      <c r="Z390" t="n">
        <v>10</v>
      </c>
    </row>
    <row r="391">
      <c r="A391" t="n">
        <v>9</v>
      </c>
      <c r="B391" t="n">
        <v>55</v>
      </c>
      <c r="C391" t="inlineStr">
        <is>
          <t xml:space="preserve">CONCLUIDO	</t>
        </is>
      </c>
      <c r="D391" t="n">
        <v>2.1694</v>
      </c>
      <c r="E391" t="n">
        <v>46.1</v>
      </c>
      <c r="F391" t="n">
        <v>43.3</v>
      </c>
      <c r="G391" t="n">
        <v>86.59</v>
      </c>
      <c r="H391" t="n">
        <v>1.38</v>
      </c>
      <c r="I391" t="n">
        <v>30</v>
      </c>
      <c r="J391" t="n">
        <v>127.8</v>
      </c>
      <c r="K391" t="n">
        <v>43.4</v>
      </c>
      <c r="L391" t="n">
        <v>10</v>
      </c>
      <c r="M391" t="n">
        <v>28</v>
      </c>
      <c r="N391" t="n">
        <v>19.4</v>
      </c>
      <c r="O391" t="n">
        <v>15996.02</v>
      </c>
      <c r="P391" t="n">
        <v>399.77</v>
      </c>
      <c r="Q391" t="n">
        <v>796.34</v>
      </c>
      <c r="R391" t="n">
        <v>147.59</v>
      </c>
      <c r="S391" t="n">
        <v>102.58</v>
      </c>
      <c r="T391" t="n">
        <v>18368.7</v>
      </c>
      <c r="U391" t="n">
        <v>0.7</v>
      </c>
      <c r="V391" t="n">
        <v>0.87</v>
      </c>
      <c r="W391" t="n">
        <v>12.32</v>
      </c>
      <c r="X391" t="n">
        <v>1.08</v>
      </c>
      <c r="Y391" t="n">
        <v>1</v>
      </c>
      <c r="Z391" t="n">
        <v>10</v>
      </c>
    </row>
    <row r="392">
      <c r="A392" t="n">
        <v>10</v>
      </c>
      <c r="B392" t="n">
        <v>55</v>
      </c>
      <c r="C392" t="inlineStr">
        <is>
          <t xml:space="preserve">CONCLUIDO	</t>
        </is>
      </c>
      <c r="D392" t="n">
        <v>2.1781</v>
      </c>
      <c r="E392" t="n">
        <v>45.91</v>
      </c>
      <c r="F392" t="n">
        <v>43.18</v>
      </c>
      <c r="G392" t="n">
        <v>95.95999999999999</v>
      </c>
      <c r="H392" t="n">
        <v>1.5</v>
      </c>
      <c r="I392" t="n">
        <v>27</v>
      </c>
      <c r="J392" t="n">
        <v>129.13</v>
      </c>
      <c r="K392" t="n">
        <v>43.4</v>
      </c>
      <c r="L392" t="n">
        <v>11</v>
      </c>
      <c r="M392" t="n">
        <v>25</v>
      </c>
      <c r="N392" t="n">
        <v>19.73</v>
      </c>
      <c r="O392" t="n">
        <v>16159.39</v>
      </c>
      <c r="P392" t="n">
        <v>394</v>
      </c>
      <c r="Q392" t="n">
        <v>796.42</v>
      </c>
      <c r="R392" t="n">
        <v>143.52</v>
      </c>
      <c r="S392" t="n">
        <v>102.58</v>
      </c>
      <c r="T392" t="n">
        <v>16348.11</v>
      </c>
      <c r="U392" t="n">
        <v>0.71</v>
      </c>
      <c r="V392" t="n">
        <v>0.87</v>
      </c>
      <c r="W392" t="n">
        <v>12.32</v>
      </c>
      <c r="X392" t="n">
        <v>0.97</v>
      </c>
      <c r="Y392" t="n">
        <v>1</v>
      </c>
      <c r="Z392" t="n">
        <v>10</v>
      </c>
    </row>
    <row r="393">
      <c r="A393" t="n">
        <v>11</v>
      </c>
      <c r="B393" t="n">
        <v>55</v>
      </c>
      <c r="C393" t="inlineStr">
        <is>
          <t xml:space="preserve">CONCLUIDO	</t>
        </is>
      </c>
      <c r="D393" t="n">
        <v>2.184</v>
      </c>
      <c r="E393" t="n">
        <v>45.79</v>
      </c>
      <c r="F393" t="n">
        <v>43.11</v>
      </c>
      <c r="G393" t="n">
        <v>103.45</v>
      </c>
      <c r="H393" t="n">
        <v>1.63</v>
      </c>
      <c r="I393" t="n">
        <v>25</v>
      </c>
      <c r="J393" t="n">
        <v>130.45</v>
      </c>
      <c r="K393" t="n">
        <v>43.4</v>
      </c>
      <c r="L393" t="n">
        <v>12</v>
      </c>
      <c r="M393" t="n">
        <v>23</v>
      </c>
      <c r="N393" t="n">
        <v>20.05</v>
      </c>
      <c r="O393" t="n">
        <v>16323.22</v>
      </c>
      <c r="P393" t="n">
        <v>388.83</v>
      </c>
      <c r="Q393" t="n">
        <v>796.34</v>
      </c>
      <c r="R393" t="n">
        <v>141.21</v>
      </c>
      <c r="S393" t="n">
        <v>102.58</v>
      </c>
      <c r="T393" t="n">
        <v>15201.83</v>
      </c>
      <c r="U393" t="n">
        <v>0.73</v>
      </c>
      <c r="V393" t="n">
        <v>0.87</v>
      </c>
      <c r="W393" t="n">
        <v>12.31</v>
      </c>
      <c r="X393" t="n">
        <v>0.89</v>
      </c>
      <c r="Y393" t="n">
        <v>1</v>
      </c>
      <c r="Z393" t="n">
        <v>10</v>
      </c>
    </row>
    <row r="394">
      <c r="A394" t="n">
        <v>12</v>
      </c>
      <c r="B394" t="n">
        <v>55</v>
      </c>
      <c r="C394" t="inlineStr">
        <is>
          <t xml:space="preserve">CONCLUIDO	</t>
        </is>
      </c>
      <c r="D394" t="n">
        <v>2.1895</v>
      </c>
      <c r="E394" t="n">
        <v>45.67</v>
      </c>
      <c r="F394" t="n">
        <v>43.04</v>
      </c>
      <c r="G394" t="n">
        <v>112.28</v>
      </c>
      <c r="H394" t="n">
        <v>1.74</v>
      </c>
      <c r="I394" t="n">
        <v>23</v>
      </c>
      <c r="J394" t="n">
        <v>131.79</v>
      </c>
      <c r="K394" t="n">
        <v>43.4</v>
      </c>
      <c r="L394" t="n">
        <v>13</v>
      </c>
      <c r="M394" t="n">
        <v>21</v>
      </c>
      <c r="N394" t="n">
        <v>20.39</v>
      </c>
      <c r="O394" t="n">
        <v>16487.53</v>
      </c>
      <c r="P394" t="n">
        <v>384.06</v>
      </c>
      <c r="Q394" t="n">
        <v>796.42</v>
      </c>
      <c r="R394" t="n">
        <v>139.03</v>
      </c>
      <c r="S394" t="n">
        <v>102.58</v>
      </c>
      <c r="T394" t="n">
        <v>14119.7</v>
      </c>
      <c r="U394" t="n">
        <v>0.74</v>
      </c>
      <c r="V394" t="n">
        <v>0.87</v>
      </c>
      <c r="W394" t="n">
        <v>12.31</v>
      </c>
      <c r="X394" t="n">
        <v>0.82</v>
      </c>
      <c r="Y394" t="n">
        <v>1</v>
      </c>
      <c r="Z394" t="n">
        <v>10</v>
      </c>
    </row>
    <row r="395">
      <c r="A395" t="n">
        <v>13</v>
      </c>
      <c r="B395" t="n">
        <v>55</v>
      </c>
      <c r="C395" t="inlineStr">
        <is>
          <t xml:space="preserve">CONCLUIDO	</t>
        </is>
      </c>
      <c r="D395" t="n">
        <v>2.195</v>
      </c>
      <c r="E395" t="n">
        <v>45.56</v>
      </c>
      <c r="F395" t="n">
        <v>42.97</v>
      </c>
      <c r="G395" t="n">
        <v>122.78</v>
      </c>
      <c r="H395" t="n">
        <v>1.86</v>
      </c>
      <c r="I395" t="n">
        <v>21</v>
      </c>
      <c r="J395" t="n">
        <v>133.12</v>
      </c>
      <c r="K395" t="n">
        <v>43.4</v>
      </c>
      <c r="L395" t="n">
        <v>14</v>
      </c>
      <c r="M395" t="n">
        <v>19</v>
      </c>
      <c r="N395" t="n">
        <v>20.72</v>
      </c>
      <c r="O395" t="n">
        <v>16652.31</v>
      </c>
      <c r="P395" t="n">
        <v>379.03</v>
      </c>
      <c r="Q395" t="n">
        <v>796.36</v>
      </c>
      <c r="R395" t="n">
        <v>136.76</v>
      </c>
      <c r="S395" t="n">
        <v>102.58</v>
      </c>
      <c r="T395" t="n">
        <v>12999.45</v>
      </c>
      <c r="U395" t="n">
        <v>0.75</v>
      </c>
      <c r="V395" t="n">
        <v>0.88</v>
      </c>
      <c r="W395" t="n">
        <v>12.31</v>
      </c>
      <c r="X395" t="n">
        <v>0.76</v>
      </c>
      <c r="Y395" t="n">
        <v>1</v>
      </c>
      <c r="Z395" t="n">
        <v>10</v>
      </c>
    </row>
    <row r="396">
      <c r="A396" t="n">
        <v>14</v>
      </c>
      <c r="B396" t="n">
        <v>55</v>
      </c>
      <c r="C396" t="inlineStr">
        <is>
          <t xml:space="preserve">CONCLUIDO	</t>
        </is>
      </c>
      <c r="D396" t="n">
        <v>2.2011</v>
      </c>
      <c r="E396" t="n">
        <v>45.43</v>
      </c>
      <c r="F396" t="n">
        <v>42.89</v>
      </c>
      <c r="G396" t="n">
        <v>135.45</v>
      </c>
      <c r="H396" t="n">
        <v>1.97</v>
      </c>
      <c r="I396" t="n">
        <v>19</v>
      </c>
      <c r="J396" t="n">
        <v>134.46</v>
      </c>
      <c r="K396" t="n">
        <v>43.4</v>
      </c>
      <c r="L396" t="n">
        <v>15</v>
      </c>
      <c r="M396" t="n">
        <v>17</v>
      </c>
      <c r="N396" t="n">
        <v>21.06</v>
      </c>
      <c r="O396" t="n">
        <v>16817.7</v>
      </c>
      <c r="P396" t="n">
        <v>373.1</v>
      </c>
      <c r="Q396" t="n">
        <v>796.34</v>
      </c>
      <c r="R396" t="n">
        <v>134.1</v>
      </c>
      <c r="S396" t="n">
        <v>102.58</v>
      </c>
      <c r="T396" t="n">
        <v>11675.63</v>
      </c>
      <c r="U396" t="n">
        <v>0.76</v>
      </c>
      <c r="V396" t="n">
        <v>0.88</v>
      </c>
      <c r="W396" t="n">
        <v>12.3</v>
      </c>
      <c r="X396" t="n">
        <v>0.68</v>
      </c>
      <c r="Y396" t="n">
        <v>1</v>
      </c>
      <c r="Z396" t="n">
        <v>10</v>
      </c>
    </row>
    <row r="397">
      <c r="A397" t="n">
        <v>15</v>
      </c>
      <c r="B397" t="n">
        <v>55</v>
      </c>
      <c r="C397" t="inlineStr">
        <is>
          <t xml:space="preserve">CONCLUIDO	</t>
        </is>
      </c>
      <c r="D397" t="n">
        <v>2.2048</v>
      </c>
      <c r="E397" t="n">
        <v>45.36</v>
      </c>
      <c r="F397" t="n">
        <v>42.84</v>
      </c>
      <c r="G397" t="n">
        <v>142.81</v>
      </c>
      <c r="H397" t="n">
        <v>2.08</v>
      </c>
      <c r="I397" t="n">
        <v>18</v>
      </c>
      <c r="J397" t="n">
        <v>135.81</v>
      </c>
      <c r="K397" t="n">
        <v>43.4</v>
      </c>
      <c r="L397" t="n">
        <v>16</v>
      </c>
      <c r="M397" t="n">
        <v>16</v>
      </c>
      <c r="N397" t="n">
        <v>21.41</v>
      </c>
      <c r="O397" t="n">
        <v>16983.46</v>
      </c>
      <c r="P397" t="n">
        <v>368.22</v>
      </c>
      <c r="Q397" t="n">
        <v>796.36</v>
      </c>
      <c r="R397" t="n">
        <v>132.3</v>
      </c>
      <c r="S397" t="n">
        <v>102.58</v>
      </c>
      <c r="T397" t="n">
        <v>10784.08</v>
      </c>
      <c r="U397" t="n">
        <v>0.78</v>
      </c>
      <c r="V397" t="n">
        <v>0.88</v>
      </c>
      <c r="W397" t="n">
        <v>12.3</v>
      </c>
      <c r="X397" t="n">
        <v>0.63</v>
      </c>
      <c r="Y397" t="n">
        <v>1</v>
      </c>
      <c r="Z397" t="n">
        <v>10</v>
      </c>
    </row>
    <row r="398">
      <c r="A398" t="n">
        <v>16</v>
      </c>
      <c r="B398" t="n">
        <v>55</v>
      </c>
      <c r="C398" t="inlineStr">
        <is>
          <t xml:space="preserve">CONCLUIDO	</t>
        </is>
      </c>
      <c r="D398" t="n">
        <v>2.208</v>
      </c>
      <c r="E398" t="n">
        <v>45.29</v>
      </c>
      <c r="F398" t="n">
        <v>42.8</v>
      </c>
      <c r="G398" t="n">
        <v>151.05</v>
      </c>
      <c r="H398" t="n">
        <v>2.19</v>
      </c>
      <c r="I398" t="n">
        <v>17</v>
      </c>
      <c r="J398" t="n">
        <v>137.15</v>
      </c>
      <c r="K398" t="n">
        <v>43.4</v>
      </c>
      <c r="L398" t="n">
        <v>17</v>
      </c>
      <c r="M398" t="n">
        <v>12</v>
      </c>
      <c r="N398" t="n">
        <v>21.75</v>
      </c>
      <c r="O398" t="n">
        <v>17149.71</v>
      </c>
      <c r="P398" t="n">
        <v>360.68</v>
      </c>
      <c r="Q398" t="n">
        <v>796.38</v>
      </c>
      <c r="R398" t="n">
        <v>130.78</v>
      </c>
      <c r="S398" t="n">
        <v>102.58</v>
      </c>
      <c r="T398" t="n">
        <v>10027.54</v>
      </c>
      <c r="U398" t="n">
        <v>0.78</v>
      </c>
      <c r="V398" t="n">
        <v>0.88</v>
      </c>
      <c r="W398" t="n">
        <v>12.3</v>
      </c>
      <c r="X398" t="n">
        <v>0.59</v>
      </c>
      <c r="Y398" t="n">
        <v>1</v>
      </c>
      <c r="Z398" t="n">
        <v>10</v>
      </c>
    </row>
    <row r="399">
      <c r="A399" t="n">
        <v>17</v>
      </c>
      <c r="B399" t="n">
        <v>55</v>
      </c>
      <c r="C399" t="inlineStr">
        <is>
          <t xml:space="preserve">CONCLUIDO	</t>
        </is>
      </c>
      <c r="D399" t="n">
        <v>2.2104</v>
      </c>
      <c r="E399" t="n">
        <v>45.24</v>
      </c>
      <c r="F399" t="n">
        <v>42.77</v>
      </c>
      <c r="G399" t="n">
        <v>160.41</v>
      </c>
      <c r="H399" t="n">
        <v>2.3</v>
      </c>
      <c r="I399" t="n">
        <v>16</v>
      </c>
      <c r="J399" t="n">
        <v>138.51</v>
      </c>
      <c r="K399" t="n">
        <v>43.4</v>
      </c>
      <c r="L399" t="n">
        <v>18</v>
      </c>
      <c r="M399" t="n">
        <v>5</v>
      </c>
      <c r="N399" t="n">
        <v>22.11</v>
      </c>
      <c r="O399" t="n">
        <v>17316.45</v>
      </c>
      <c r="P399" t="n">
        <v>360.16</v>
      </c>
      <c r="Q399" t="n">
        <v>796.42</v>
      </c>
      <c r="R399" t="n">
        <v>129.89</v>
      </c>
      <c r="S399" t="n">
        <v>102.58</v>
      </c>
      <c r="T399" t="n">
        <v>9585.809999999999</v>
      </c>
      <c r="U399" t="n">
        <v>0.79</v>
      </c>
      <c r="V399" t="n">
        <v>0.88</v>
      </c>
      <c r="W399" t="n">
        <v>12.3</v>
      </c>
      <c r="X399" t="n">
        <v>0.5600000000000001</v>
      </c>
      <c r="Y399" t="n">
        <v>1</v>
      </c>
      <c r="Z399" t="n">
        <v>10</v>
      </c>
    </row>
    <row r="400">
      <c r="A400" t="n">
        <v>18</v>
      </c>
      <c r="B400" t="n">
        <v>55</v>
      </c>
      <c r="C400" t="inlineStr">
        <is>
          <t xml:space="preserve">CONCLUIDO	</t>
        </is>
      </c>
      <c r="D400" t="n">
        <v>2.2095</v>
      </c>
      <c r="E400" t="n">
        <v>45.26</v>
      </c>
      <c r="F400" t="n">
        <v>42.79</v>
      </c>
      <c r="G400" t="n">
        <v>160.47</v>
      </c>
      <c r="H400" t="n">
        <v>2.4</v>
      </c>
      <c r="I400" t="n">
        <v>16</v>
      </c>
      <c r="J400" t="n">
        <v>139.86</v>
      </c>
      <c r="K400" t="n">
        <v>43.4</v>
      </c>
      <c r="L400" t="n">
        <v>19</v>
      </c>
      <c r="M400" t="n">
        <v>1</v>
      </c>
      <c r="N400" t="n">
        <v>22.46</v>
      </c>
      <c r="O400" t="n">
        <v>17483.7</v>
      </c>
      <c r="P400" t="n">
        <v>362.74</v>
      </c>
      <c r="Q400" t="n">
        <v>796.45</v>
      </c>
      <c r="R400" t="n">
        <v>130.08</v>
      </c>
      <c r="S400" t="n">
        <v>102.58</v>
      </c>
      <c r="T400" t="n">
        <v>9683.950000000001</v>
      </c>
      <c r="U400" t="n">
        <v>0.79</v>
      </c>
      <c r="V400" t="n">
        <v>0.88</v>
      </c>
      <c r="W400" t="n">
        <v>12.32</v>
      </c>
      <c r="X400" t="n">
        <v>0.58</v>
      </c>
      <c r="Y400" t="n">
        <v>1</v>
      </c>
      <c r="Z400" t="n">
        <v>10</v>
      </c>
    </row>
    <row r="401">
      <c r="A401" t="n">
        <v>19</v>
      </c>
      <c r="B401" t="n">
        <v>55</v>
      </c>
      <c r="C401" t="inlineStr">
        <is>
          <t xml:space="preserve">CONCLUIDO	</t>
        </is>
      </c>
      <c r="D401" t="n">
        <v>2.2095</v>
      </c>
      <c r="E401" t="n">
        <v>45.26</v>
      </c>
      <c r="F401" t="n">
        <v>42.79</v>
      </c>
      <c r="G401" t="n">
        <v>160.47</v>
      </c>
      <c r="H401" t="n">
        <v>2.5</v>
      </c>
      <c r="I401" t="n">
        <v>16</v>
      </c>
      <c r="J401" t="n">
        <v>141.22</v>
      </c>
      <c r="K401" t="n">
        <v>43.4</v>
      </c>
      <c r="L401" t="n">
        <v>20</v>
      </c>
      <c r="M401" t="n">
        <v>0</v>
      </c>
      <c r="N401" t="n">
        <v>22.82</v>
      </c>
      <c r="O401" t="n">
        <v>17651.44</v>
      </c>
      <c r="P401" t="n">
        <v>365.74</v>
      </c>
      <c r="Q401" t="n">
        <v>796.5</v>
      </c>
      <c r="R401" t="n">
        <v>130.03</v>
      </c>
      <c r="S401" t="n">
        <v>102.58</v>
      </c>
      <c r="T401" t="n">
        <v>9658.049999999999</v>
      </c>
      <c r="U401" t="n">
        <v>0.79</v>
      </c>
      <c r="V401" t="n">
        <v>0.88</v>
      </c>
      <c r="W401" t="n">
        <v>12.32</v>
      </c>
      <c r="X401" t="n">
        <v>0.58</v>
      </c>
      <c r="Y401" t="n">
        <v>1</v>
      </c>
      <c r="Z40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INDEX(resultados!$A$2:$ZZ$401, 1, MATCH($B$1, resultados!$A$1:$ZZ$1, 0))</f>
        <v/>
      </c>
      <c r="B7">
        <f>INDEX(resultados!$A$2:$ZZ$401, 1, MATCH($B$2, resultados!$A$1:$ZZ$1, 0))</f>
        <v/>
      </c>
      <c r="C7">
        <f>INDEX(resultados!$A$2:$ZZ$401, 1, MATCH($B$3, resultados!$A$1:$ZZ$1, 0))</f>
        <v/>
      </c>
    </row>
    <row r="8">
      <c r="A8">
        <f>INDEX(resultados!$A$2:$ZZ$401, 2, MATCH($B$1, resultados!$A$1:$ZZ$1, 0))</f>
        <v/>
      </c>
      <c r="B8">
        <f>INDEX(resultados!$A$2:$ZZ$401, 2, MATCH($B$2, resultados!$A$1:$ZZ$1, 0))</f>
        <v/>
      </c>
      <c r="C8">
        <f>INDEX(resultados!$A$2:$ZZ$401, 2, MATCH($B$3, resultados!$A$1:$ZZ$1, 0))</f>
        <v/>
      </c>
    </row>
    <row r="9">
      <c r="A9">
        <f>INDEX(resultados!$A$2:$ZZ$401, 3, MATCH($B$1, resultados!$A$1:$ZZ$1, 0))</f>
        <v/>
      </c>
      <c r="B9">
        <f>INDEX(resultados!$A$2:$ZZ$401, 3, MATCH($B$2, resultados!$A$1:$ZZ$1, 0))</f>
        <v/>
      </c>
      <c r="C9">
        <f>INDEX(resultados!$A$2:$ZZ$401, 3, MATCH($B$3, resultados!$A$1:$ZZ$1, 0))</f>
        <v/>
      </c>
    </row>
    <row r="10">
      <c r="A10">
        <f>INDEX(resultados!$A$2:$ZZ$401, 4, MATCH($B$1, resultados!$A$1:$ZZ$1, 0))</f>
        <v/>
      </c>
      <c r="B10">
        <f>INDEX(resultados!$A$2:$ZZ$401, 4, MATCH($B$2, resultados!$A$1:$ZZ$1, 0))</f>
        <v/>
      </c>
      <c r="C10">
        <f>INDEX(resultados!$A$2:$ZZ$401, 4, MATCH($B$3, resultados!$A$1:$ZZ$1, 0))</f>
        <v/>
      </c>
    </row>
    <row r="11">
      <c r="A11">
        <f>INDEX(resultados!$A$2:$ZZ$401, 5, MATCH($B$1, resultados!$A$1:$ZZ$1, 0))</f>
        <v/>
      </c>
      <c r="B11">
        <f>INDEX(resultados!$A$2:$ZZ$401, 5, MATCH($B$2, resultados!$A$1:$ZZ$1, 0))</f>
        <v/>
      </c>
      <c r="C11">
        <f>INDEX(resultados!$A$2:$ZZ$401, 5, MATCH($B$3, resultados!$A$1:$ZZ$1, 0))</f>
        <v/>
      </c>
    </row>
    <row r="12">
      <c r="A12">
        <f>INDEX(resultados!$A$2:$ZZ$401, 6, MATCH($B$1, resultados!$A$1:$ZZ$1, 0))</f>
        <v/>
      </c>
      <c r="B12">
        <f>INDEX(resultados!$A$2:$ZZ$401, 6, MATCH($B$2, resultados!$A$1:$ZZ$1, 0))</f>
        <v/>
      </c>
      <c r="C12">
        <f>INDEX(resultados!$A$2:$ZZ$401, 6, MATCH($B$3, resultados!$A$1:$ZZ$1, 0))</f>
        <v/>
      </c>
    </row>
    <row r="13">
      <c r="A13">
        <f>INDEX(resultados!$A$2:$ZZ$401, 7, MATCH($B$1, resultados!$A$1:$ZZ$1, 0))</f>
        <v/>
      </c>
      <c r="B13">
        <f>INDEX(resultados!$A$2:$ZZ$401, 7, MATCH($B$2, resultados!$A$1:$ZZ$1, 0))</f>
        <v/>
      </c>
      <c r="C13">
        <f>INDEX(resultados!$A$2:$ZZ$401, 7, MATCH($B$3, resultados!$A$1:$ZZ$1, 0))</f>
        <v/>
      </c>
    </row>
    <row r="14">
      <c r="A14">
        <f>INDEX(resultados!$A$2:$ZZ$401, 8, MATCH($B$1, resultados!$A$1:$ZZ$1, 0))</f>
        <v/>
      </c>
      <c r="B14">
        <f>INDEX(resultados!$A$2:$ZZ$401, 8, MATCH($B$2, resultados!$A$1:$ZZ$1, 0))</f>
        <v/>
      </c>
      <c r="C14">
        <f>INDEX(resultados!$A$2:$ZZ$401, 8, MATCH($B$3, resultados!$A$1:$ZZ$1, 0))</f>
        <v/>
      </c>
    </row>
    <row r="15">
      <c r="A15">
        <f>INDEX(resultados!$A$2:$ZZ$401, 9, MATCH($B$1, resultados!$A$1:$ZZ$1, 0))</f>
        <v/>
      </c>
      <c r="B15">
        <f>INDEX(resultados!$A$2:$ZZ$401, 9, MATCH($B$2, resultados!$A$1:$ZZ$1, 0))</f>
        <v/>
      </c>
      <c r="C15">
        <f>INDEX(resultados!$A$2:$ZZ$401, 9, MATCH($B$3, resultados!$A$1:$ZZ$1, 0))</f>
        <v/>
      </c>
    </row>
    <row r="16">
      <c r="A16">
        <f>INDEX(resultados!$A$2:$ZZ$401, 10, MATCH($B$1, resultados!$A$1:$ZZ$1, 0))</f>
        <v/>
      </c>
      <c r="B16">
        <f>INDEX(resultados!$A$2:$ZZ$401, 10, MATCH($B$2, resultados!$A$1:$ZZ$1, 0))</f>
        <v/>
      </c>
      <c r="C16">
        <f>INDEX(resultados!$A$2:$ZZ$401, 10, MATCH($B$3, resultados!$A$1:$ZZ$1, 0))</f>
        <v/>
      </c>
    </row>
    <row r="17">
      <c r="A17">
        <f>INDEX(resultados!$A$2:$ZZ$401, 11, MATCH($B$1, resultados!$A$1:$ZZ$1, 0))</f>
        <v/>
      </c>
      <c r="B17">
        <f>INDEX(resultados!$A$2:$ZZ$401, 11, MATCH($B$2, resultados!$A$1:$ZZ$1, 0))</f>
        <v/>
      </c>
      <c r="C17">
        <f>INDEX(resultados!$A$2:$ZZ$401, 11, MATCH($B$3, resultados!$A$1:$ZZ$1, 0))</f>
        <v/>
      </c>
    </row>
    <row r="18">
      <c r="A18">
        <f>INDEX(resultados!$A$2:$ZZ$401, 12, MATCH($B$1, resultados!$A$1:$ZZ$1, 0))</f>
        <v/>
      </c>
      <c r="B18">
        <f>INDEX(resultados!$A$2:$ZZ$401, 12, MATCH($B$2, resultados!$A$1:$ZZ$1, 0))</f>
        <v/>
      </c>
      <c r="C18">
        <f>INDEX(resultados!$A$2:$ZZ$401, 12, MATCH($B$3, resultados!$A$1:$ZZ$1, 0))</f>
        <v/>
      </c>
    </row>
    <row r="19">
      <c r="A19">
        <f>INDEX(resultados!$A$2:$ZZ$401, 13, MATCH($B$1, resultados!$A$1:$ZZ$1, 0))</f>
        <v/>
      </c>
      <c r="B19">
        <f>INDEX(resultados!$A$2:$ZZ$401, 13, MATCH($B$2, resultados!$A$1:$ZZ$1, 0))</f>
        <v/>
      </c>
      <c r="C19">
        <f>INDEX(resultados!$A$2:$ZZ$401, 13, MATCH($B$3, resultados!$A$1:$ZZ$1, 0))</f>
        <v/>
      </c>
    </row>
    <row r="20">
      <c r="A20">
        <f>INDEX(resultados!$A$2:$ZZ$401, 14, MATCH($B$1, resultados!$A$1:$ZZ$1, 0))</f>
        <v/>
      </c>
      <c r="B20">
        <f>INDEX(resultados!$A$2:$ZZ$401, 14, MATCH($B$2, resultados!$A$1:$ZZ$1, 0))</f>
        <v/>
      </c>
      <c r="C20">
        <f>INDEX(resultados!$A$2:$ZZ$401, 14, MATCH($B$3, resultados!$A$1:$ZZ$1, 0))</f>
        <v/>
      </c>
    </row>
    <row r="21">
      <c r="A21">
        <f>INDEX(resultados!$A$2:$ZZ$401, 15, MATCH($B$1, resultados!$A$1:$ZZ$1, 0))</f>
        <v/>
      </c>
      <c r="B21">
        <f>INDEX(resultados!$A$2:$ZZ$401, 15, MATCH($B$2, resultados!$A$1:$ZZ$1, 0))</f>
        <v/>
      </c>
      <c r="C21">
        <f>INDEX(resultados!$A$2:$ZZ$401, 15, MATCH($B$3, resultados!$A$1:$ZZ$1, 0))</f>
        <v/>
      </c>
    </row>
    <row r="22">
      <c r="A22">
        <f>INDEX(resultados!$A$2:$ZZ$401, 16, MATCH($B$1, resultados!$A$1:$ZZ$1, 0))</f>
        <v/>
      </c>
      <c r="B22">
        <f>INDEX(resultados!$A$2:$ZZ$401, 16, MATCH($B$2, resultados!$A$1:$ZZ$1, 0))</f>
        <v/>
      </c>
      <c r="C22">
        <f>INDEX(resultados!$A$2:$ZZ$401, 16, MATCH($B$3, resultados!$A$1:$ZZ$1, 0))</f>
        <v/>
      </c>
    </row>
    <row r="23">
      <c r="A23">
        <f>INDEX(resultados!$A$2:$ZZ$401, 17, MATCH($B$1, resultados!$A$1:$ZZ$1, 0))</f>
        <v/>
      </c>
      <c r="B23">
        <f>INDEX(resultados!$A$2:$ZZ$401, 17, MATCH($B$2, resultados!$A$1:$ZZ$1, 0))</f>
        <v/>
      </c>
      <c r="C23">
        <f>INDEX(resultados!$A$2:$ZZ$401, 17, MATCH($B$3, resultados!$A$1:$ZZ$1, 0))</f>
        <v/>
      </c>
    </row>
    <row r="24">
      <c r="A24">
        <f>INDEX(resultados!$A$2:$ZZ$401, 18, MATCH($B$1, resultados!$A$1:$ZZ$1, 0))</f>
        <v/>
      </c>
      <c r="B24">
        <f>INDEX(resultados!$A$2:$ZZ$401, 18, MATCH($B$2, resultados!$A$1:$ZZ$1, 0))</f>
        <v/>
      </c>
      <c r="C24">
        <f>INDEX(resultados!$A$2:$ZZ$401, 18, MATCH($B$3, resultados!$A$1:$ZZ$1, 0))</f>
        <v/>
      </c>
    </row>
    <row r="25">
      <c r="A25">
        <f>INDEX(resultados!$A$2:$ZZ$401, 19, MATCH($B$1, resultados!$A$1:$ZZ$1, 0))</f>
        <v/>
      </c>
      <c r="B25">
        <f>INDEX(resultados!$A$2:$ZZ$401, 19, MATCH($B$2, resultados!$A$1:$ZZ$1, 0))</f>
        <v/>
      </c>
      <c r="C25">
        <f>INDEX(resultados!$A$2:$ZZ$401, 19, MATCH($B$3, resultados!$A$1:$ZZ$1, 0))</f>
        <v/>
      </c>
    </row>
    <row r="26">
      <c r="A26">
        <f>INDEX(resultados!$A$2:$ZZ$401, 20, MATCH($B$1, resultados!$A$1:$ZZ$1, 0))</f>
        <v/>
      </c>
      <c r="B26">
        <f>INDEX(resultados!$A$2:$ZZ$401, 20, MATCH($B$2, resultados!$A$1:$ZZ$1, 0))</f>
        <v/>
      </c>
      <c r="C26">
        <f>INDEX(resultados!$A$2:$ZZ$401, 20, MATCH($B$3, resultados!$A$1:$ZZ$1, 0))</f>
        <v/>
      </c>
    </row>
    <row r="27">
      <c r="A27">
        <f>INDEX(resultados!$A$2:$ZZ$401, 21, MATCH($B$1, resultados!$A$1:$ZZ$1, 0))</f>
        <v/>
      </c>
      <c r="B27">
        <f>INDEX(resultados!$A$2:$ZZ$401, 21, MATCH($B$2, resultados!$A$1:$ZZ$1, 0))</f>
        <v/>
      </c>
      <c r="C27">
        <f>INDEX(resultados!$A$2:$ZZ$401, 21, MATCH($B$3, resultados!$A$1:$ZZ$1, 0))</f>
        <v/>
      </c>
    </row>
    <row r="28">
      <c r="A28">
        <f>INDEX(resultados!$A$2:$ZZ$401, 22, MATCH($B$1, resultados!$A$1:$ZZ$1, 0))</f>
        <v/>
      </c>
      <c r="B28">
        <f>INDEX(resultados!$A$2:$ZZ$401, 22, MATCH($B$2, resultados!$A$1:$ZZ$1, 0))</f>
        <v/>
      </c>
      <c r="C28">
        <f>INDEX(resultados!$A$2:$ZZ$401, 22, MATCH($B$3, resultados!$A$1:$ZZ$1, 0))</f>
        <v/>
      </c>
    </row>
    <row r="29">
      <c r="A29">
        <f>INDEX(resultados!$A$2:$ZZ$401, 23, MATCH($B$1, resultados!$A$1:$ZZ$1, 0))</f>
        <v/>
      </c>
      <c r="B29">
        <f>INDEX(resultados!$A$2:$ZZ$401, 23, MATCH($B$2, resultados!$A$1:$ZZ$1, 0))</f>
        <v/>
      </c>
      <c r="C29">
        <f>INDEX(resultados!$A$2:$ZZ$401, 23, MATCH($B$3, resultados!$A$1:$ZZ$1, 0))</f>
        <v/>
      </c>
    </row>
    <row r="30">
      <c r="A30">
        <f>INDEX(resultados!$A$2:$ZZ$401, 24, MATCH($B$1, resultados!$A$1:$ZZ$1, 0))</f>
        <v/>
      </c>
      <c r="B30">
        <f>INDEX(resultados!$A$2:$ZZ$401, 24, MATCH($B$2, resultados!$A$1:$ZZ$1, 0))</f>
        <v/>
      </c>
      <c r="C30">
        <f>INDEX(resultados!$A$2:$ZZ$401, 24, MATCH($B$3, resultados!$A$1:$ZZ$1, 0))</f>
        <v/>
      </c>
    </row>
    <row r="31">
      <c r="A31">
        <f>INDEX(resultados!$A$2:$ZZ$401, 25, MATCH($B$1, resultados!$A$1:$ZZ$1, 0))</f>
        <v/>
      </c>
      <c r="B31">
        <f>INDEX(resultados!$A$2:$ZZ$401, 25, MATCH($B$2, resultados!$A$1:$ZZ$1, 0))</f>
        <v/>
      </c>
      <c r="C31">
        <f>INDEX(resultados!$A$2:$ZZ$401, 25, MATCH($B$3, resultados!$A$1:$ZZ$1, 0))</f>
        <v/>
      </c>
    </row>
    <row r="32">
      <c r="A32">
        <f>INDEX(resultados!$A$2:$ZZ$401, 26, MATCH($B$1, resultados!$A$1:$ZZ$1, 0))</f>
        <v/>
      </c>
      <c r="B32">
        <f>INDEX(resultados!$A$2:$ZZ$401, 26, MATCH($B$2, resultados!$A$1:$ZZ$1, 0))</f>
        <v/>
      </c>
      <c r="C32">
        <f>INDEX(resultados!$A$2:$ZZ$401, 26, MATCH($B$3, resultados!$A$1:$ZZ$1, 0))</f>
        <v/>
      </c>
    </row>
    <row r="33">
      <c r="A33">
        <f>INDEX(resultados!$A$2:$ZZ$401, 27, MATCH($B$1, resultados!$A$1:$ZZ$1, 0))</f>
        <v/>
      </c>
      <c r="B33">
        <f>INDEX(resultados!$A$2:$ZZ$401, 27, MATCH($B$2, resultados!$A$1:$ZZ$1, 0))</f>
        <v/>
      </c>
      <c r="C33">
        <f>INDEX(resultados!$A$2:$ZZ$401, 27, MATCH($B$3, resultados!$A$1:$ZZ$1, 0))</f>
        <v/>
      </c>
    </row>
    <row r="34">
      <c r="A34">
        <f>INDEX(resultados!$A$2:$ZZ$401, 28, MATCH($B$1, resultados!$A$1:$ZZ$1, 0))</f>
        <v/>
      </c>
      <c r="B34">
        <f>INDEX(resultados!$A$2:$ZZ$401, 28, MATCH($B$2, resultados!$A$1:$ZZ$1, 0))</f>
        <v/>
      </c>
      <c r="C34">
        <f>INDEX(resultados!$A$2:$ZZ$401, 28, MATCH($B$3, resultados!$A$1:$ZZ$1, 0))</f>
        <v/>
      </c>
    </row>
    <row r="35">
      <c r="A35">
        <f>INDEX(resultados!$A$2:$ZZ$401, 29, MATCH($B$1, resultados!$A$1:$ZZ$1, 0))</f>
        <v/>
      </c>
      <c r="B35">
        <f>INDEX(resultados!$A$2:$ZZ$401, 29, MATCH($B$2, resultados!$A$1:$ZZ$1, 0))</f>
        <v/>
      </c>
      <c r="C35">
        <f>INDEX(resultados!$A$2:$ZZ$401, 29, MATCH($B$3, resultados!$A$1:$ZZ$1, 0))</f>
        <v/>
      </c>
    </row>
    <row r="36">
      <c r="A36">
        <f>INDEX(resultados!$A$2:$ZZ$401, 30, MATCH($B$1, resultados!$A$1:$ZZ$1, 0))</f>
        <v/>
      </c>
      <c r="B36">
        <f>INDEX(resultados!$A$2:$ZZ$401, 30, MATCH($B$2, resultados!$A$1:$ZZ$1, 0))</f>
        <v/>
      </c>
      <c r="C36">
        <f>INDEX(resultados!$A$2:$ZZ$401, 30, MATCH($B$3, resultados!$A$1:$ZZ$1, 0))</f>
        <v/>
      </c>
    </row>
    <row r="37">
      <c r="A37">
        <f>INDEX(resultados!$A$2:$ZZ$401, 31, MATCH($B$1, resultados!$A$1:$ZZ$1, 0))</f>
        <v/>
      </c>
      <c r="B37">
        <f>INDEX(resultados!$A$2:$ZZ$401, 31, MATCH($B$2, resultados!$A$1:$ZZ$1, 0))</f>
        <v/>
      </c>
      <c r="C37">
        <f>INDEX(resultados!$A$2:$ZZ$401, 31, MATCH($B$3, resultados!$A$1:$ZZ$1, 0))</f>
        <v/>
      </c>
    </row>
    <row r="38">
      <c r="A38">
        <f>INDEX(resultados!$A$2:$ZZ$401, 32, MATCH($B$1, resultados!$A$1:$ZZ$1, 0))</f>
        <v/>
      </c>
      <c r="B38">
        <f>INDEX(resultados!$A$2:$ZZ$401, 32, MATCH($B$2, resultados!$A$1:$ZZ$1, 0))</f>
        <v/>
      </c>
      <c r="C38">
        <f>INDEX(resultados!$A$2:$ZZ$401, 32, MATCH($B$3, resultados!$A$1:$ZZ$1, 0))</f>
        <v/>
      </c>
    </row>
    <row r="39">
      <c r="A39">
        <f>INDEX(resultados!$A$2:$ZZ$401, 33, MATCH($B$1, resultados!$A$1:$ZZ$1, 0))</f>
        <v/>
      </c>
      <c r="B39">
        <f>INDEX(resultados!$A$2:$ZZ$401, 33, MATCH($B$2, resultados!$A$1:$ZZ$1, 0))</f>
        <v/>
      </c>
      <c r="C39">
        <f>INDEX(resultados!$A$2:$ZZ$401, 33, MATCH($B$3, resultados!$A$1:$ZZ$1, 0))</f>
        <v/>
      </c>
    </row>
    <row r="40">
      <c r="A40">
        <f>INDEX(resultados!$A$2:$ZZ$401, 34, MATCH($B$1, resultados!$A$1:$ZZ$1, 0))</f>
        <v/>
      </c>
      <c r="B40">
        <f>INDEX(resultados!$A$2:$ZZ$401, 34, MATCH($B$2, resultados!$A$1:$ZZ$1, 0))</f>
        <v/>
      </c>
      <c r="C40">
        <f>INDEX(resultados!$A$2:$ZZ$401, 34, MATCH($B$3, resultados!$A$1:$ZZ$1, 0))</f>
        <v/>
      </c>
    </row>
    <row r="41">
      <c r="A41">
        <f>INDEX(resultados!$A$2:$ZZ$401, 35, MATCH($B$1, resultados!$A$1:$ZZ$1, 0))</f>
        <v/>
      </c>
      <c r="B41">
        <f>INDEX(resultados!$A$2:$ZZ$401, 35, MATCH($B$2, resultados!$A$1:$ZZ$1, 0))</f>
        <v/>
      </c>
      <c r="C41">
        <f>INDEX(resultados!$A$2:$ZZ$401, 35, MATCH($B$3, resultados!$A$1:$ZZ$1, 0))</f>
        <v/>
      </c>
    </row>
    <row r="42">
      <c r="A42">
        <f>INDEX(resultados!$A$2:$ZZ$401, 36, MATCH($B$1, resultados!$A$1:$ZZ$1, 0))</f>
        <v/>
      </c>
      <c r="B42">
        <f>INDEX(resultados!$A$2:$ZZ$401, 36, MATCH($B$2, resultados!$A$1:$ZZ$1, 0))</f>
        <v/>
      </c>
      <c r="C42">
        <f>INDEX(resultados!$A$2:$ZZ$401, 36, MATCH($B$3, resultados!$A$1:$ZZ$1, 0))</f>
        <v/>
      </c>
    </row>
    <row r="43">
      <c r="A43">
        <f>INDEX(resultados!$A$2:$ZZ$401, 37, MATCH($B$1, resultados!$A$1:$ZZ$1, 0))</f>
        <v/>
      </c>
      <c r="B43">
        <f>INDEX(resultados!$A$2:$ZZ$401, 37, MATCH($B$2, resultados!$A$1:$ZZ$1, 0))</f>
        <v/>
      </c>
      <c r="C43">
        <f>INDEX(resultados!$A$2:$ZZ$401, 37, MATCH($B$3, resultados!$A$1:$ZZ$1, 0))</f>
        <v/>
      </c>
    </row>
    <row r="44">
      <c r="A44">
        <f>INDEX(resultados!$A$2:$ZZ$401, 38, MATCH($B$1, resultados!$A$1:$ZZ$1, 0))</f>
        <v/>
      </c>
      <c r="B44">
        <f>INDEX(resultados!$A$2:$ZZ$401, 38, MATCH($B$2, resultados!$A$1:$ZZ$1, 0))</f>
        <v/>
      </c>
      <c r="C44">
        <f>INDEX(resultados!$A$2:$ZZ$401, 38, MATCH($B$3, resultados!$A$1:$ZZ$1, 0))</f>
        <v/>
      </c>
    </row>
    <row r="45">
      <c r="A45">
        <f>INDEX(resultados!$A$2:$ZZ$401, 39, MATCH($B$1, resultados!$A$1:$ZZ$1, 0))</f>
        <v/>
      </c>
      <c r="B45">
        <f>INDEX(resultados!$A$2:$ZZ$401, 39, MATCH($B$2, resultados!$A$1:$ZZ$1, 0))</f>
        <v/>
      </c>
      <c r="C45">
        <f>INDEX(resultados!$A$2:$ZZ$401, 39, MATCH($B$3, resultados!$A$1:$ZZ$1, 0))</f>
        <v/>
      </c>
    </row>
    <row r="46">
      <c r="A46">
        <f>INDEX(resultados!$A$2:$ZZ$401, 40, MATCH($B$1, resultados!$A$1:$ZZ$1, 0))</f>
        <v/>
      </c>
      <c r="B46">
        <f>INDEX(resultados!$A$2:$ZZ$401, 40, MATCH($B$2, resultados!$A$1:$ZZ$1, 0))</f>
        <v/>
      </c>
      <c r="C46">
        <f>INDEX(resultados!$A$2:$ZZ$401, 40, MATCH($B$3, resultados!$A$1:$ZZ$1, 0))</f>
        <v/>
      </c>
    </row>
    <row r="47">
      <c r="A47">
        <f>INDEX(resultados!$A$2:$ZZ$401, 41, MATCH($B$1, resultados!$A$1:$ZZ$1, 0))</f>
        <v/>
      </c>
      <c r="B47">
        <f>INDEX(resultados!$A$2:$ZZ$401, 41, MATCH($B$2, resultados!$A$1:$ZZ$1, 0))</f>
        <v/>
      </c>
      <c r="C47">
        <f>INDEX(resultados!$A$2:$ZZ$401, 41, MATCH($B$3, resultados!$A$1:$ZZ$1, 0))</f>
        <v/>
      </c>
    </row>
    <row r="48">
      <c r="A48">
        <f>INDEX(resultados!$A$2:$ZZ$401, 42, MATCH($B$1, resultados!$A$1:$ZZ$1, 0))</f>
        <v/>
      </c>
      <c r="B48">
        <f>INDEX(resultados!$A$2:$ZZ$401, 42, MATCH($B$2, resultados!$A$1:$ZZ$1, 0))</f>
        <v/>
      </c>
      <c r="C48">
        <f>INDEX(resultados!$A$2:$ZZ$401, 42, MATCH($B$3, resultados!$A$1:$ZZ$1, 0))</f>
        <v/>
      </c>
    </row>
    <row r="49">
      <c r="A49">
        <f>INDEX(resultados!$A$2:$ZZ$401, 43, MATCH($B$1, resultados!$A$1:$ZZ$1, 0))</f>
        <v/>
      </c>
      <c r="B49">
        <f>INDEX(resultados!$A$2:$ZZ$401, 43, MATCH($B$2, resultados!$A$1:$ZZ$1, 0))</f>
        <v/>
      </c>
      <c r="C49">
        <f>INDEX(resultados!$A$2:$ZZ$401, 43, MATCH($B$3, resultados!$A$1:$ZZ$1, 0))</f>
        <v/>
      </c>
    </row>
    <row r="50">
      <c r="A50">
        <f>INDEX(resultados!$A$2:$ZZ$401, 44, MATCH($B$1, resultados!$A$1:$ZZ$1, 0))</f>
        <v/>
      </c>
      <c r="B50">
        <f>INDEX(resultados!$A$2:$ZZ$401, 44, MATCH($B$2, resultados!$A$1:$ZZ$1, 0))</f>
        <v/>
      </c>
      <c r="C50">
        <f>INDEX(resultados!$A$2:$ZZ$401, 44, MATCH($B$3, resultados!$A$1:$ZZ$1, 0))</f>
        <v/>
      </c>
    </row>
    <row r="51">
      <c r="A51">
        <f>INDEX(resultados!$A$2:$ZZ$401, 45, MATCH($B$1, resultados!$A$1:$ZZ$1, 0))</f>
        <v/>
      </c>
      <c r="B51">
        <f>INDEX(resultados!$A$2:$ZZ$401, 45, MATCH($B$2, resultados!$A$1:$ZZ$1, 0))</f>
        <v/>
      </c>
      <c r="C51">
        <f>INDEX(resultados!$A$2:$ZZ$401, 45, MATCH($B$3, resultados!$A$1:$ZZ$1, 0))</f>
        <v/>
      </c>
    </row>
    <row r="52">
      <c r="A52">
        <f>INDEX(resultados!$A$2:$ZZ$401, 46, MATCH($B$1, resultados!$A$1:$ZZ$1, 0))</f>
        <v/>
      </c>
      <c r="B52">
        <f>INDEX(resultados!$A$2:$ZZ$401, 46, MATCH($B$2, resultados!$A$1:$ZZ$1, 0))</f>
        <v/>
      </c>
      <c r="C52">
        <f>INDEX(resultados!$A$2:$ZZ$401, 46, MATCH($B$3, resultados!$A$1:$ZZ$1, 0))</f>
        <v/>
      </c>
    </row>
    <row r="53">
      <c r="A53">
        <f>INDEX(resultados!$A$2:$ZZ$401, 47, MATCH($B$1, resultados!$A$1:$ZZ$1, 0))</f>
        <v/>
      </c>
      <c r="B53">
        <f>INDEX(resultados!$A$2:$ZZ$401, 47, MATCH($B$2, resultados!$A$1:$ZZ$1, 0))</f>
        <v/>
      </c>
      <c r="C53">
        <f>INDEX(resultados!$A$2:$ZZ$401, 47, MATCH($B$3, resultados!$A$1:$ZZ$1, 0))</f>
        <v/>
      </c>
    </row>
    <row r="54">
      <c r="A54">
        <f>INDEX(resultados!$A$2:$ZZ$401, 48, MATCH($B$1, resultados!$A$1:$ZZ$1, 0))</f>
        <v/>
      </c>
      <c r="B54">
        <f>INDEX(resultados!$A$2:$ZZ$401, 48, MATCH($B$2, resultados!$A$1:$ZZ$1, 0))</f>
        <v/>
      </c>
      <c r="C54">
        <f>INDEX(resultados!$A$2:$ZZ$401, 48, MATCH($B$3, resultados!$A$1:$ZZ$1, 0))</f>
        <v/>
      </c>
    </row>
    <row r="55">
      <c r="A55">
        <f>INDEX(resultados!$A$2:$ZZ$401, 49, MATCH($B$1, resultados!$A$1:$ZZ$1, 0))</f>
        <v/>
      </c>
      <c r="B55">
        <f>INDEX(resultados!$A$2:$ZZ$401, 49, MATCH($B$2, resultados!$A$1:$ZZ$1, 0))</f>
        <v/>
      </c>
      <c r="C55">
        <f>INDEX(resultados!$A$2:$ZZ$401, 49, MATCH($B$3, resultados!$A$1:$ZZ$1, 0))</f>
        <v/>
      </c>
    </row>
    <row r="56">
      <c r="A56">
        <f>INDEX(resultados!$A$2:$ZZ$401, 50, MATCH($B$1, resultados!$A$1:$ZZ$1, 0))</f>
        <v/>
      </c>
      <c r="B56">
        <f>INDEX(resultados!$A$2:$ZZ$401, 50, MATCH($B$2, resultados!$A$1:$ZZ$1, 0))</f>
        <v/>
      </c>
      <c r="C56">
        <f>INDEX(resultados!$A$2:$ZZ$401, 50, MATCH($B$3, resultados!$A$1:$ZZ$1, 0))</f>
        <v/>
      </c>
    </row>
    <row r="57">
      <c r="A57">
        <f>INDEX(resultados!$A$2:$ZZ$401, 51, MATCH($B$1, resultados!$A$1:$ZZ$1, 0))</f>
        <v/>
      </c>
      <c r="B57">
        <f>INDEX(resultados!$A$2:$ZZ$401, 51, MATCH($B$2, resultados!$A$1:$ZZ$1, 0))</f>
        <v/>
      </c>
      <c r="C57">
        <f>INDEX(resultados!$A$2:$ZZ$401, 51, MATCH($B$3, resultados!$A$1:$ZZ$1, 0))</f>
        <v/>
      </c>
    </row>
    <row r="58">
      <c r="A58">
        <f>INDEX(resultados!$A$2:$ZZ$401, 52, MATCH($B$1, resultados!$A$1:$ZZ$1, 0))</f>
        <v/>
      </c>
      <c r="B58">
        <f>INDEX(resultados!$A$2:$ZZ$401, 52, MATCH($B$2, resultados!$A$1:$ZZ$1, 0))</f>
        <v/>
      </c>
      <c r="C58">
        <f>INDEX(resultados!$A$2:$ZZ$401, 52, MATCH($B$3, resultados!$A$1:$ZZ$1, 0))</f>
        <v/>
      </c>
    </row>
    <row r="59">
      <c r="A59">
        <f>INDEX(resultados!$A$2:$ZZ$401, 53, MATCH($B$1, resultados!$A$1:$ZZ$1, 0))</f>
        <v/>
      </c>
      <c r="B59">
        <f>INDEX(resultados!$A$2:$ZZ$401, 53, MATCH($B$2, resultados!$A$1:$ZZ$1, 0))</f>
        <v/>
      </c>
      <c r="C59">
        <f>INDEX(resultados!$A$2:$ZZ$401, 53, MATCH($B$3, resultados!$A$1:$ZZ$1, 0))</f>
        <v/>
      </c>
    </row>
    <row r="60">
      <c r="A60">
        <f>INDEX(resultados!$A$2:$ZZ$401, 54, MATCH($B$1, resultados!$A$1:$ZZ$1, 0))</f>
        <v/>
      </c>
      <c r="B60">
        <f>INDEX(resultados!$A$2:$ZZ$401, 54, MATCH($B$2, resultados!$A$1:$ZZ$1, 0))</f>
        <v/>
      </c>
      <c r="C60">
        <f>INDEX(resultados!$A$2:$ZZ$401, 54, MATCH($B$3, resultados!$A$1:$ZZ$1, 0))</f>
        <v/>
      </c>
    </row>
    <row r="61">
      <c r="A61">
        <f>INDEX(resultados!$A$2:$ZZ$401, 55, MATCH($B$1, resultados!$A$1:$ZZ$1, 0))</f>
        <v/>
      </c>
      <c r="B61">
        <f>INDEX(resultados!$A$2:$ZZ$401, 55, MATCH($B$2, resultados!$A$1:$ZZ$1, 0))</f>
        <v/>
      </c>
      <c r="C61">
        <f>INDEX(resultados!$A$2:$ZZ$401, 55, MATCH($B$3, resultados!$A$1:$ZZ$1, 0))</f>
        <v/>
      </c>
    </row>
    <row r="62">
      <c r="A62">
        <f>INDEX(resultados!$A$2:$ZZ$401, 56, MATCH($B$1, resultados!$A$1:$ZZ$1, 0))</f>
        <v/>
      </c>
      <c r="B62">
        <f>INDEX(resultados!$A$2:$ZZ$401, 56, MATCH($B$2, resultados!$A$1:$ZZ$1, 0))</f>
        <v/>
      </c>
      <c r="C62">
        <f>INDEX(resultados!$A$2:$ZZ$401, 56, MATCH($B$3, resultados!$A$1:$ZZ$1, 0))</f>
        <v/>
      </c>
    </row>
    <row r="63">
      <c r="A63">
        <f>INDEX(resultados!$A$2:$ZZ$401, 57, MATCH($B$1, resultados!$A$1:$ZZ$1, 0))</f>
        <v/>
      </c>
      <c r="B63">
        <f>INDEX(resultados!$A$2:$ZZ$401, 57, MATCH($B$2, resultados!$A$1:$ZZ$1, 0))</f>
        <v/>
      </c>
      <c r="C63">
        <f>INDEX(resultados!$A$2:$ZZ$401, 57, MATCH($B$3, resultados!$A$1:$ZZ$1, 0))</f>
        <v/>
      </c>
    </row>
    <row r="64">
      <c r="A64">
        <f>INDEX(resultados!$A$2:$ZZ$401, 58, MATCH($B$1, resultados!$A$1:$ZZ$1, 0))</f>
        <v/>
      </c>
      <c r="B64">
        <f>INDEX(resultados!$A$2:$ZZ$401, 58, MATCH($B$2, resultados!$A$1:$ZZ$1, 0))</f>
        <v/>
      </c>
      <c r="C64">
        <f>INDEX(resultados!$A$2:$ZZ$401, 58, MATCH($B$3, resultados!$A$1:$ZZ$1, 0))</f>
        <v/>
      </c>
    </row>
    <row r="65">
      <c r="A65">
        <f>INDEX(resultados!$A$2:$ZZ$401, 59, MATCH($B$1, resultados!$A$1:$ZZ$1, 0))</f>
        <v/>
      </c>
      <c r="B65">
        <f>INDEX(resultados!$A$2:$ZZ$401, 59, MATCH($B$2, resultados!$A$1:$ZZ$1, 0))</f>
        <v/>
      </c>
      <c r="C65">
        <f>INDEX(resultados!$A$2:$ZZ$401, 59, MATCH($B$3, resultados!$A$1:$ZZ$1, 0))</f>
        <v/>
      </c>
    </row>
    <row r="66">
      <c r="A66">
        <f>INDEX(resultados!$A$2:$ZZ$401, 60, MATCH($B$1, resultados!$A$1:$ZZ$1, 0))</f>
        <v/>
      </c>
      <c r="B66">
        <f>INDEX(resultados!$A$2:$ZZ$401, 60, MATCH($B$2, resultados!$A$1:$ZZ$1, 0))</f>
        <v/>
      </c>
      <c r="C66">
        <f>INDEX(resultados!$A$2:$ZZ$401, 60, MATCH($B$3, resultados!$A$1:$ZZ$1, 0))</f>
        <v/>
      </c>
    </row>
    <row r="67">
      <c r="A67">
        <f>INDEX(resultados!$A$2:$ZZ$401, 61, MATCH($B$1, resultados!$A$1:$ZZ$1, 0))</f>
        <v/>
      </c>
      <c r="B67">
        <f>INDEX(resultados!$A$2:$ZZ$401, 61, MATCH($B$2, resultados!$A$1:$ZZ$1, 0))</f>
        <v/>
      </c>
      <c r="C67">
        <f>INDEX(resultados!$A$2:$ZZ$401, 61, MATCH($B$3, resultados!$A$1:$ZZ$1, 0))</f>
        <v/>
      </c>
    </row>
    <row r="68">
      <c r="A68">
        <f>INDEX(resultados!$A$2:$ZZ$401, 62, MATCH($B$1, resultados!$A$1:$ZZ$1, 0))</f>
        <v/>
      </c>
      <c r="B68">
        <f>INDEX(resultados!$A$2:$ZZ$401, 62, MATCH($B$2, resultados!$A$1:$ZZ$1, 0))</f>
        <v/>
      </c>
      <c r="C68">
        <f>INDEX(resultados!$A$2:$ZZ$401, 62, MATCH($B$3, resultados!$A$1:$ZZ$1, 0))</f>
        <v/>
      </c>
    </row>
    <row r="69">
      <c r="A69">
        <f>INDEX(resultados!$A$2:$ZZ$401, 63, MATCH($B$1, resultados!$A$1:$ZZ$1, 0))</f>
        <v/>
      </c>
      <c r="B69">
        <f>INDEX(resultados!$A$2:$ZZ$401, 63, MATCH($B$2, resultados!$A$1:$ZZ$1, 0))</f>
        <v/>
      </c>
      <c r="C69">
        <f>INDEX(resultados!$A$2:$ZZ$401, 63, MATCH($B$3, resultados!$A$1:$ZZ$1, 0))</f>
        <v/>
      </c>
    </row>
    <row r="70">
      <c r="A70">
        <f>INDEX(resultados!$A$2:$ZZ$401, 64, MATCH($B$1, resultados!$A$1:$ZZ$1, 0))</f>
        <v/>
      </c>
      <c r="B70">
        <f>INDEX(resultados!$A$2:$ZZ$401, 64, MATCH($B$2, resultados!$A$1:$ZZ$1, 0))</f>
        <v/>
      </c>
      <c r="C70">
        <f>INDEX(resultados!$A$2:$ZZ$401, 64, MATCH($B$3, resultados!$A$1:$ZZ$1, 0))</f>
        <v/>
      </c>
    </row>
    <row r="71">
      <c r="A71">
        <f>INDEX(resultados!$A$2:$ZZ$401, 65, MATCH($B$1, resultados!$A$1:$ZZ$1, 0))</f>
        <v/>
      </c>
      <c r="B71">
        <f>INDEX(resultados!$A$2:$ZZ$401, 65, MATCH($B$2, resultados!$A$1:$ZZ$1, 0))</f>
        <v/>
      </c>
      <c r="C71">
        <f>INDEX(resultados!$A$2:$ZZ$401, 65, MATCH($B$3, resultados!$A$1:$ZZ$1, 0))</f>
        <v/>
      </c>
    </row>
    <row r="72">
      <c r="A72">
        <f>INDEX(resultados!$A$2:$ZZ$401, 66, MATCH($B$1, resultados!$A$1:$ZZ$1, 0))</f>
        <v/>
      </c>
      <c r="B72">
        <f>INDEX(resultados!$A$2:$ZZ$401, 66, MATCH($B$2, resultados!$A$1:$ZZ$1, 0))</f>
        <v/>
      </c>
      <c r="C72">
        <f>INDEX(resultados!$A$2:$ZZ$401, 66, MATCH($B$3, resultados!$A$1:$ZZ$1, 0))</f>
        <v/>
      </c>
    </row>
    <row r="73">
      <c r="A73">
        <f>INDEX(resultados!$A$2:$ZZ$401, 67, MATCH($B$1, resultados!$A$1:$ZZ$1, 0))</f>
        <v/>
      </c>
      <c r="B73">
        <f>INDEX(resultados!$A$2:$ZZ$401, 67, MATCH($B$2, resultados!$A$1:$ZZ$1, 0))</f>
        <v/>
      </c>
      <c r="C73">
        <f>INDEX(resultados!$A$2:$ZZ$401, 67, MATCH($B$3, resultados!$A$1:$ZZ$1, 0))</f>
        <v/>
      </c>
    </row>
    <row r="74">
      <c r="A74">
        <f>INDEX(resultados!$A$2:$ZZ$401, 68, MATCH($B$1, resultados!$A$1:$ZZ$1, 0))</f>
        <v/>
      </c>
      <c r="B74">
        <f>INDEX(resultados!$A$2:$ZZ$401, 68, MATCH($B$2, resultados!$A$1:$ZZ$1, 0))</f>
        <v/>
      </c>
      <c r="C74">
        <f>INDEX(resultados!$A$2:$ZZ$401, 68, MATCH($B$3, resultados!$A$1:$ZZ$1, 0))</f>
        <v/>
      </c>
    </row>
    <row r="75">
      <c r="A75">
        <f>INDEX(resultados!$A$2:$ZZ$401, 69, MATCH($B$1, resultados!$A$1:$ZZ$1, 0))</f>
        <v/>
      </c>
      <c r="B75">
        <f>INDEX(resultados!$A$2:$ZZ$401, 69, MATCH($B$2, resultados!$A$1:$ZZ$1, 0))</f>
        <v/>
      </c>
      <c r="C75">
        <f>INDEX(resultados!$A$2:$ZZ$401, 69, MATCH($B$3, resultados!$A$1:$ZZ$1, 0))</f>
        <v/>
      </c>
    </row>
    <row r="76">
      <c r="A76">
        <f>INDEX(resultados!$A$2:$ZZ$401, 70, MATCH($B$1, resultados!$A$1:$ZZ$1, 0))</f>
        <v/>
      </c>
      <c r="B76">
        <f>INDEX(resultados!$A$2:$ZZ$401, 70, MATCH($B$2, resultados!$A$1:$ZZ$1, 0))</f>
        <v/>
      </c>
      <c r="C76">
        <f>INDEX(resultados!$A$2:$ZZ$401, 70, MATCH($B$3, resultados!$A$1:$ZZ$1, 0))</f>
        <v/>
      </c>
    </row>
    <row r="77">
      <c r="A77">
        <f>INDEX(resultados!$A$2:$ZZ$401, 71, MATCH($B$1, resultados!$A$1:$ZZ$1, 0))</f>
        <v/>
      </c>
      <c r="B77">
        <f>INDEX(resultados!$A$2:$ZZ$401, 71, MATCH($B$2, resultados!$A$1:$ZZ$1, 0))</f>
        <v/>
      </c>
      <c r="C77">
        <f>INDEX(resultados!$A$2:$ZZ$401, 71, MATCH($B$3, resultados!$A$1:$ZZ$1, 0))</f>
        <v/>
      </c>
    </row>
    <row r="78">
      <c r="A78">
        <f>INDEX(resultados!$A$2:$ZZ$401, 72, MATCH($B$1, resultados!$A$1:$ZZ$1, 0))</f>
        <v/>
      </c>
      <c r="B78">
        <f>INDEX(resultados!$A$2:$ZZ$401, 72, MATCH($B$2, resultados!$A$1:$ZZ$1, 0))</f>
        <v/>
      </c>
      <c r="C78">
        <f>INDEX(resultados!$A$2:$ZZ$401, 72, MATCH($B$3, resultados!$A$1:$ZZ$1, 0))</f>
        <v/>
      </c>
    </row>
    <row r="79">
      <c r="A79">
        <f>INDEX(resultados!$A$2:$ZZ$401, 73, MATCH($B$1, resultados!$A$1:$ZZ$1, 0))</f>
        <v/>
      </c>
      <c r="B79">
        <f>INDEX(resultados!$A$2:$ZZ$401, 73, MATCH($B$2, resultados!$A$1:$ZZ$1, 0))</f>
        <v/>
      </c>
      <c r="C79">
        <f>INDEX(resultados!$A$2:$ZZ$401, 73, MATCH($B$3, resultados!$A$1:$ZZ$1, 0))</f>
        <v/>
      </c>
    </row>
    <row r="80">
      <c r="A80">
        <f>INDEX(resultados!$A$2:$ZZ$401, 74, MATCH($B$1, resultados!$A$1:$ZZ$1, 0))</f>
        <v/>
      </c>
      <c r="B80">
        <f>INDEX(resultados!$A$2:$ZZ$401, 74, MATCH($B$2, resultados!$A$1:$ZZ$1, 0))</f>
        <v/>
      </c>
      <c r="C80">
        <f>INDEX(resultados!$A$2:$ZZ$401, 74, MATCH($B$3, resultados!$A$1:$ZZ$1, 0))</f>
        <v/>
      </c>
    </row>
    <row r="81">
      <c r="A81">
        <f>INDEX(resultados!$A$2:$ZZ$401, 75, MATCH($B$1, resultados!$A$1:$ZZ$1, 0))</f>
        <v/>
      </c>
      <c r="B81">
        <f>INDEX(resultados!$A$2:$ZZ$401, 75, MATCH($B$2, resultados!$A$1:$ZZ$1, 0))</f>
        <v/>
      </c>
      <c r="C81">
        <f>INDEX(resultados!$A$2:$ZZ$401, 75, MATCH($B$3, resultados!$A$1:$ZZ$1, 0))</f>
        <v/>
      </c>
    </row>
    <row r="82">
      <c r="A82">
        <f>INDEX(resultados!$A$2:$ZZ$401, 76, MATCH($B$1, resultados!$A$1:$ZZ$1, 0))</f>
        <v/>
      </c>
      <c r="B82">
        <f>INDEX(resultados!$A$2:$ZZ$401, 76, MATCH($B$2, resultados!$A$1:$ZZ$1, 0))</f>
        <v/>
      </c>
      <c r="C82">
        <f>INDEX(resultados!$A$2:$ZZ$401, 76, MATCH($B$3, resultados!$A$1:$ZZ$1, 0))</f>
        <v/>
      </c>
    </row>
    <row r="83">
      <c r="A83">
        <f>INDEX(resultados!$A$2:$ZZ$401, 77, MATCH($B$1, resultados!$A$1:$ZZ$1, 0))</f>
        <v/>
      </c>
      <c r="B83">
        <f>INDEX(resultados!$A$2:$ZZ$401, 77, MATCH($B$2, resultados!$A$1:$ZZ$1, 0))</f>
        <v/>
      </c>
      <c r="C83">
        <f>INDEX(resultados!$A$2:$ZZ$401, 77, MATCH($B$3, resultados!$A$1:$ZZ$1, 0))</f>
        <v/>
      </c>
    </row>
    <row r="84">
      <c r="A84">
        <f>INDEX(resultados!$A$2:$ZZ$401, 78, MATCH($B$1, resultados!$A$1:$ZZ$1, 0))</f>
        <v/>
      </c>
      <c r="B84">
        <f>INDEX(resultados!$A$2:$ZZ$401, 78, MATCH($B$2, resultados!$A$1:$ZZ$1, 0))</f>
        <v/>
      </c>
      <c r="C84">
        <f>INDEX(resultados!$A$2:$ZZ$401, 78, MATCH($B$3, resultados!$A$1:$ZZ$1, 0))</f>
        <v/>
      </c>
    </row>
    <row r="85">
      <c r="A85">
        <f>INDEX(resultados!$A$2:$ZZ$401, 79, MATCH($B$1, resultados!$A$1:$ZZ$1, 0))</f>
        <v/>
      </c>
      <c r="B85">
        <f>INDEX(resultados!$A$2:$ZZ$401, 79, MATCH($B$2, resultados!$A$1:$ZZ$1, 0))</f>
        <v/>
      </c>
      <c r="C85">
        <f>INDEX(resultados!$A$2:$ZZ$401, 79, MATCH($B$3, resultados!$A$1:$ZZ$1, 0))</f>
        <v/>
      </c>
    </row>
    <row r="86">
      <c r="A86">
        <f>INDEX(resultados!$A$2:$ZZ$401, 80, MATCH($B$1, resultados!$A$1:$ZZ$1, 0))</f>
        <v/>
      </c>
      <c r="B86">
        <f>INDEX(resultados!$A$2:$ZZ$401, 80, MATCH($B$2, resultados!$A$1:$ZZ$1, 0))</f>
        <v/>
      </c>
      <c r="C86">
        <f>INDEX(resultados!$A$2:$ZZ$401, 80, MATCH($B$3, resultados!$A$1:$ZZ$1, 0))</f>
        <v/>
      </c>
    </row>
    <row r="87">
      <c r="A87">
        <f>INDEX(resultados!$A$2:$ZZ$401, 81, MATCH($B$1, resultados!$A$1:$ZZ$1, 0))</f>
        <v/>
      </c>
      <c r="B87">
        <f>INDEX(resultados!$A$2:$ZZ$401, 81, MATCH($B$2, resultados!$A$1:$ZZ$1, 0))</f>
        <v/>
      </c>
      <c r="C87">
        <f>INDEX(resultados!$A$2:$ZZ$401, 81, MATCH($B$3, resultados!$A$1:$ZZ$1, 0))</f>
        <v/>
      </c>
    </row>
    <row r="88">
      <c r="A88">
        <f>INDEX(resultados!$A$2:$ZZ$401, 82, MATCH($B$1, resultados!$A$1:$ZZ$1, 0))</f>
        <v/>
      </c>
      <c r="B88">
        <f>INDEX(resultados!$A$2:$ZZ$401, 82, MATCH($B$2, resultados!$A$1:$ZZ$1, 0))</f>
        <v/>
      </c>
      <c r="C88">
        <f>INDEX(resultados!$A$2:$ZZ$401, 82, MATCH($B$3, resultados!$A$1:$ZZ$1, 0))</f>
        <v/>
      </c>
    </row>
    <row r="89">
      <c r="A89">
        <f>INDEX(resultados!$A$2:$ZZ$401, 83, MATCH($B$1, resultados!$A$1:$ZZ$1, 0))</f>
        <v/>
      </c>
      <c r="B89">
        <f>INDEX(resultados!$A$2:$ZZ$401, 83, MATCH($B$2, resultados!$A$1:$ZZ$1, 0))</f>
        <v/>
      </c>
      <c r="C89">
        <f>INDEX(resultados!$A$2:$ZZ$401, 83, MATCH($B$3, resultados!$A$1:$ZZ$1, 0))</f>
        <v/>
      </c>
    </row>
    <row r="90">
      <c r="A90">
        <f>INDEX(resultados!$A$2:$ZZ$401, 84, MATCH($B$1, resultados!$A$1:$ZZ$1, 0))</f>
        <v/>
      </c>
      <c r="B90">
        <f>INDEX(resultados!$A$2:$ZZ$401, 84, MATCH($B$2, resultados!$A$1:$ZZ$1, 0))</f>
        <v/>
      </c>
      <c r="C90">
        <f>INDEX(resultados!$A$2:$ZZ$401, 84, MATCH($B$3, resultados!$A$1:$ZZ$1, 0))</f>
        <v/>
      </c>
    </row>
    <row r="91">
      <c r="A91">
        <f>INDEX(resultados!$A$2:$ZZ$401, 85, MATCH($B$1, resultados!$A$1:$ZZ$1, 0))</f>
        <v/>
      </c>
      <c r="B91">
        <f>INDEX(resultados!$A$2:$ZZ$401, 85, MATCH($B$2, resultados!$A$1:$ZZ$1, 0))</f>
        <v/>
      </c>
      <c r="C91">
        <f>INDEX(resultados!$A$2:$ZZ$401, 85, MATCH($B$3, resultados!$A$1:$ZZ$1, 0))</f>
        <v/>
      </c>
    </row>
    <row r="92">
      <c r="A92">
        <f>INDEX(resultados!$A$2:$ZZ$401, 86, MATCH($B$1, resultados!$A$1:$ZZ$1, 0))</f>
        <v/>
      </c>
      <c r="B92">
        <f>INDEX(resultados!$A$2:$ZZ$401, 86, MATCH($B$2, resultados!$A$1:$ZZ$1, 0))</f>
        <v/>
      </c>
      <c r="C92">
        <f>INDEX(resultados!$A$2:$ZZ$401, 86, MATCH($B$3, resultados!$A$1:$ZZ$1, 0))</f>
        <v/>
      </c>
    </row>
    <row r="93">
      <c r="A93">
        <f>INDEX(resultados!$A$2:$ZZ$401, 87, MATCH($B$1, resultados!$A$1:$ZZ$1, 0))</f>
        <v/>
      </c>
      <c r="B93">
        <f>INDEX(resultados!$A$2:$ZZ$401, 87, MATCH($B$2, resultados!$A$1:$ZZ$1, 0))</f>
        <v/>
      </c>
      <c r="C93">
        <f>INDEX(resultados!$A$2:$ZZ$401, 87, MATCH($B$3, resultados!$A$1:$ZZ$1, 0))</f>
        <v/>
      </c>
    </row>
    <row r="94">
      <c r="A94">
        <f>INDEX(resultados!$A$2:$ZZ$401, 88, MATCH($B$1, resultados!$A$1:$ZZ$1, 0))</f>
        <v/>
      </c>
      <c r="B94">
        <f>INDEX(resultados!$A$2:$ZZ$401, 88, MATCH($B$2, resultados!$A$1:$ZZ$1, 0))</f>
        <v/>
      </c>
      <c r="C94">
        <f>INDEX(resultados!$A$2:$ZZ$401, 88, MATCH($B$3, resultados!$A$1:$ZZ$1, 0))</f>
        <v/>
      </c>
    </row>
    <row r="95">
      <c r="A95">
        <f>INDEX(resultados!$A$2:$ZZ$401, 89, MATCH($B$1, resultados!$A$1:$ZZ$1, 0))</f>
        <v/>
      </c>
      <c r="B95">
        <f>INDEX(resultados!$A$2:$ZZ$401, 89, MATCH($B$2, resultados!$A$1:$ZZ$1, 0))</f>
        <v/>
      </c>
      <c r="C95">
        <f>INDEX(resultados!$A$2:$ZZ$401, 89, MATCH($B$3, resultados!$A$1:$ZZ$1, 0))</f>
        <v/>
      </c>
    </row>
    <row r="96">
      <c r="A96">
        <f>INDEX(resultados!$A$2:$ZZ$401, 90, MATCH($B$1, resultados!$A$1:$ZZ$1, 0))</f>
        <v/>
      </c>
      <c r="B96">
        <f>INDEX(resultados!$A$2:$ZZ$401, 90, MATCH($B$2, resultados!$A$1:$ZZ$1, 0))</f>
        <v/>
      </c>
      <c r="C96">
        <f>INDEX(resultados!$A$2:$ZZ$401, 90, MATCH($B$3, resultados!$A$1:$ZZ$1, 0))</f>
        <v/>
      </c>
    </row>
    <row r="97">
      <c r="A97">
        <f>INDEX(resultados!$A$2:$ZZ$401, 91, MATCH($B$1, resultados!$A$1:$ZZ$1, 0))</f>
        <v/>
      </c>
      <c r="B97">
        <f>INDEX(resultados!$A$2:$ZZ$401, 91, MATCH($B$2, resultados!$A$1:$ZZ$1, 0))</f>
        <v/>
      </c>
      <c r="C97">
        <f>INDEX(resultados!$A$2:$ZZ$401, 91, MATCH($B$3, resultados!$A$1:$ZZ$1, 0))</f>
        <v/>
      </c>
    </row>
    <row r="98">
      <c r="A98">
        <f>INDEX(resultados!$A$2:$ZZ$401, 92, MATCH($B$1, resultados!$A$1:$ZZ$1, 0))</f>
        <v/>
      </c>
      <c r="B98">
        <f>INDEX(resultados!$A$2:$ZZ$401, 92, MATCH($B$2, resultados!$A$1:$ZZ$1, 0))</f>
        <v/>
      </c>
      <c r="C98">
        <f>INDEX(resultados!$A$2:$ZZ$401, 92, MATCH($B$3, resultados!$A$1:$ZZ$1, 0))</f>
        <v/>
      </c>
    </row>
    <row r="99">
      <c r="A99">
        <f>INDEX(resultados!$A$2:$ZZ$401, 93, MATCH($B$1, resultados!$A$1:$ZZ$1, 0))</f>
        <v/>
      </c>
      <c r="B99">
        <f>INDEX(resultados!$A$2:$ZZ$401, 93, MATCH($B$2, resultados!$A$1:$ZZ$1, 0))</f>
        <v/>
      </c>
      <c r="C99">
        <f>INDEX(resultados!$A$2:$ZZ$401, 93, MATCH($B$3, resultados!$A$1:$ZZ$1, 0))</f>
        <v/>
      </c>
    </row>
    <row r="100">
      <c r="A100">
        <f>INDEX(resultados!$A$2:$ZZ$401, 94, MATCH($B$1, resultados!$A$1:$ZZ$1, 0))</f>
        <v/>
      </c>
      <c r="B100">
        <f>INDEX(resultados!$A$2:$ZZ$401, 94, MATCH($B$2, resultados!$A$1:$ZZ$1, 0))</f>
        <v/>
      </c>
      <c r="C100">
        <f>INDEX(resultados!$A$2:$ZZ$401, 94, MATCH($B$3, resultados!$A$1:$ZZ$1, 0))</f>
        <v/>
      </c>
    </row>
    <row r="101">
      <c r="A101">
        <f>INDEX(resultados!$A$2:$ZZ$401, 95, MATCH($B$1, resultados!$A$1:$ZZ$1, 0))</f>
        <v/>
      </c>
      <c r="B101">
        <f>INDEX(resultados!$A$2:$ZZ$401, 95, MATCH($B$2, resultados!$A$1:$ZZ$1, 0))</f>
        <v/>
      </c>
      <c r="C101">
        <f>INDEX(resultados!$A$2:$ZZ$401, 95, MATCH($B$3, resultados!$A$1:$ZZ$1, 0))</f>
        <v/>
      </c>
    </row>
    <row r="102">
      <c r="A102">
        <f>INDEX(resultados!$A$2:$ZZ$401, 96, MATCH($B$1, resultados!$A$1:$ZZ$1, 0))</f>
        <v/>
      </c>
      <c r="B102">
        <f>INDEX(resultados!$A$2:$ZZ$401, 96, MATCH($B$2, resultados!$A$1:$ZZ$1, 0))</f>
        <v/>
      </c>
      <c r="C102">
        <f>INDEX(resultados!$A$2:$ZZ$401, 96, MATCH($B$3, resultados!$A$1:$ZZ$1, 0))</f>
        <v/>
      </c>
    </row>
    <row r="103">
      <c r="A103">
        <f>INDEX(resultados!$A$2:$ZZ$401, 97, MATCH($B$1, resultados!$A$1:$ZZ$1, 0))</f>
        <v/>
      </c>
      <c r="B103">
        <f>INDEX(resultados!$A$2:$ZZ$401, 97, MATCH($B$2, resultados!$A$1:$ZZ$1, 0))</f>
        <v/>
      </c>
      <c r="C103">
        <f>INDEX(resultados!$A$2:$ZZ$401, 97, MATCH($B$3, resultados!$A$1:$ZZ$1, 0))</f>
        <v/>
      </c>
    </row>
    <row r="104">
      <c r="A104">
        <f>INDEX(resultados!$A$2:$ZZ$401, 98, MATCH($B$1, resultados!$A$1:$ZZ$1, 0))</f>
        <v/>
      </c>
      <c r="B104">
        <f>INDEX(resultados!$A$2:$ZZ$401, 98, MATCH($B$2, resultados!$A$1:$ZZ$1, 0))</f>
        <v/>
      </c>
      <c r="C104">
        <f>INDEX(resultados!$A$2:$ZZ$401, 98, MATCH($B$3, resultados!$A$1:$ZZ$1, 0))</f>
        <v/>
      </c>
    </row>
    <row r="105">
      <c r="A105">
        <f>INDEX(resultados!$A$2:$ZZ$401, 99, MATCH($B$1, resultados!$A$1:$ZZ$1, 0))</f>
        <v/>
      </c>
      <c r="B105">
        <f>INDEX(resultados!$A$2:$ZZ$401, 99, MATCH($B$2, resultados!$A$1:$ZZ$1, 0))</f>
        <v/>
      </c>
      <c r="C105">
        <f>INDEX(resultados!$A$2:$ZZ$401, 99, MATCH($B$3, resultados!$A$1:$ZZ$1, 0))</f>
        <v/>
      </c>
    </row>
    <row r="106">
      <c r="A106">
        <f>INDEX(resultados!$A$2:$ZZ$401, 100, MATCH($B$1, resultados!$A$1:$ZZ$1, 0))</f>
        <v/>
      </c>
      <c r="B106">
        <f>INDEX(resultados!$A$2:$ZZ$401, 100, MATCH($B$2, resultados!$A$1:$ZZ$1, 0))</f>
        <v/>
      </c>
      <c r="C106">
        <f>INDEX(resultados!$A$2:$ZZ$401, 100, MATCH($B$3, resultados!$A$1:$ZZ$1, 0))</f>
        <v/>
      </c>
    </row>
    <row r="107">
      <c r="A107">
        <f>INDEX(resultados!$A$2:$ZZ$401, 101, MATCH($B$1, resultados!$A$1:$ZZ$1, 0))</f>
        <v/>
      </c>
      <c r="B107">
        <f>INDEX(resultados!$A$2:$ZZ$401, 101, MATCH($B$2, resultados!$A$1:$ZZ$1, 0))</f>
        <v/>
      </c>
      <c r="C107">
        <f>INDEX(resultados!$A$2:$ZZ$401, 101, MATCH($B$3, resultados!$A$1:$ZZ$1, 0))</f>
        <v/>
      </c>
    </row>
    <row r="108">
      <c r="A108">
        <f>INDEX(resultados!$A$2:$ZZ$401, 102, MATCH($B$1, resultados!$A$1:$ZZ$1, 0))</f>
        <v/>
      </c>
      <c r="B108">
        <f>INDEX(resultados!$A$2:$ZZ$401, 102, MATCH($B$2, resultados!$A$1:$ZZ$1, 0))</f>
        <v/>
      </c>
      <c r="C108">
        <f>INDEX(resultados!$A$2:$ZZ$401, 102, MATCH($B$3, resultados!$A$1:$ZZ$1, 0))</f>
        <v/>
      </c>
    </row>
    <row r="109">
      <c r="A109">
        <f>INDEX(resultados!$A$2:$ZZ$401, 103, MATCH($B$1, resultados!$A$1:$ZZ$1, 0))</f>
        <v/>
      </c>
      <c r="B109">
        <f>INDEX(resultados!$A$2:$ZZ$401, 103, MATCH($B$2, resultados!$A$1:$ZZ$1, 0))</f>
        <v/>
      </c>
      <c r="C109">
        <f>INDEX(resultados!$A$2:$ZZ$401, 103, MATCH($B$3, resultados!$A$1:$ZZ$1, 0))</f>
        <v/>
      </c>
    </row>
    <row r="110">
      <c r="A110">
        <f>INDEX(resultados!$A$2:$ZZ$401, 104, MATCH($B$1, resultados!$A$1:$ZZ$1, 0))</f>
        <v/>
      </c>
      <c r="B110">
        <f>INDEX(resultados!$A$2:$ZZ$401, 104, MATCH($B$2, resultados!$A$1:$ZZ$1, 0))</f>
        <v/>
      </c>
      <c r="C110">
        <f>INDEX(resultados!$A$2:$ZZ$401, 104, MATCH($B$3, resultados!$A$1:$ZZ$1, 0))</f>
        <v/>
      </c>
    </row>
    <row r="111">
      <c r="A111">
        <f>INDEX(resultados!$A$2:$ZZ$401, 105, MATCH($B$1, resultados!$A$1:$ZZ$1, 0))</f>
        <v/>
      </c>
      <c r="B111">
        <f>INDEX(resultados!$A$2:$ZZ$401, 105, MATCH($B$2, resultados!$A$1:$ZZ$1, 0))</f>
        <v/>
      </c>
      <c r="C111">
        <f>INDEX(resultados!$A$2:$ZZ$401, 105, MATCH($B$3, resultados!$A$1:$ZZ$1, 0))</f>
        <v/>
      </c>
    </row>
    <row r="112">
      <c r="A112">
        <f>INDEX(resultados!$A$2:$ZZ$401, 106, MATCH($B$1, resultados!$A$1:$ZZ$1, 0))</f>
        <v/>
      </c>
      <c r="B112">
        <f>INDEX(resultados!$A$2:$ZZ$401, 106, MATCH($B$2, resultados!$A$1:$ZZ$1, 0))</f>
        <v/>
      </c>
      <c r="C112">
        <f>INDEX(resultados!$A$2:$ZZ$401, 106, MATCH($B$3, resultados!$A$1:$ZZ$1, 0))</f>
        <v/>
      </c>
    </row>
    <row r="113">
      <c r="A113">
        <f>INDEX(resultados!$A$2:$ZZ$401, 107, MATCH($B$1, resultados!$A$1:$ZZ$1, 0))</f>
        <v/>
      </c>
      <c r="B113">
        <f>INDEX(resultados!$A$2:$ZZ$401, 107, MATCH($B$2, resultados!$A$1:$ZZ$1, 0))</f>
        <v/>
      </c>
      <c r="C113">
        <f>INDEX(resultados!$A$2:$ZZ$401, 107, MATCH($B$3, resultados!$A$1:$ZZ$1, 0))</f>
        <v/>
      </c>
    </row>
    <row r="114">
      <c r="A114">
        <f>INDEX(resultados!$A$2:$ZZ$401, 108, MATCH($B$1, resultados!$A$1:$ZZ$1, 0))</f>
        <v/>
      </c>
      <c r="B114">
        <f>INDEX(resultados!$A$2:$ZZ$401, 108, MATCH($B$2, resultados!$A$1:$ZZ$1, 0))</f>
        <v/>
      </c>
      <c r="C114">
        <f>INDEX(resultados!$A$2:$ZZ$401, 108, MATCH($B$3, resultados!$A$1:$ZZ$1, 0))</f>
        <v/>
      </c>
    </row>
    <row r="115">
      <c r="A115">
        <f>INDEX(resultados!$A$2:$ZZ$401, 109, MATCH($B$1, resultados!$A$1:$ZZ$1, 0))</f>
        <v/>
      </c>
      <c r="B115">
        <f>INDEX(resultados!$A$2:$ZZ$401, 109, MATCH($B$2, resultados!$A$1:$ZZ$1, 0))</f>
        <v/>
      </c>
      <c r="C115">
        <f>INDEX(resultados!$A$2:$ZZ$401, 109, MATCH($B$3, resultados!$A$1:$ZZ$1, 0))</f>
        <v/>
      </c>
    </row>
    <row r="116">
      <c r="A116">
        <f>INDEX(resultados!$A$2:$ZZ$401, 110, MATCH($B$1, resultados!$A$1:$ZZ$1, 0))</f>
        <v/>
      </c>
      <c r="B116">
        <f>INDEX(resultados!$A$2:$ZZ$401, 110, MATCH($B$2, resultados!$A$1:$ZZ$1, 0))</f>
        <v/>
      </c>
      <c r="C116">
        <f>INDEX(resultados!$A$2:$ZZ$401, 110, MATCH($B$3, resultados!$A$1:$ZZ$1, 0))</f>
        <v/>
      </c>
    </row>
    <row r="117">
      <c r="A117">
        <f>INDEX(resultados!$A$2:$ZZ$401, 111, MATCH($B$1, resultados!$A$1:$ZZ$1, 0))</f>
        <v/>
      </c>
      <c r="B117">
        <f>INDEX(resultados!$A$2:$ZZ$401, 111, MATCH($B$2, resultados!$A$1:$ZZ$1, 0))</f>
        <v/>
      </c>
      <c r="C117">
        <f>INDEX(resultados!$A$2:$ZZ$401, 111, MATCH($B$3, resultados!$A$1:$ZZ$1, 0))</f>
        <v/>
      </c>
    </row>
    <row r="118">
      <c r="A118">
        <f>INDEX(resultados!$A$2:$ZZ$401, 112, MATCH($B$1, resultados!$A$1:$ZZ$1, 0))</f>
        <v/>
      </c>
      <c r="B118">
        <f>INDEX(resultados!$A$2:$ZZ$401, 112, MATCH($B$2, resultados!$A$1:$ZZ$1, 0))</f>
        <v/>
      </c>
      <c r="C118">
        <f>INDEX(resultados!$A$2:$ZZ$401, 112, MATCH($B$3, resultados!$A$1:$ZZ$1, 0))</f>
        <v/>
      </c>
    </row>
    <row r="119">
      <c r="A119">
        <f>INDEX(resultados!$A$2:$ZZ$401, 113, MATCH($B$1, resultados!$A$1:$ZZ$1, 0))</f>
        <v/>
      </c>
      <c r="B119">
        <f>INDEX(resultados!$A$2:$ZZ$401, 113, MATCH($B$2, resultados!$A$1:$ZZ$1, 0))</f>
        <v/>
      </c>
      <c r="C119">
        <f>INDEX(resultados!$A$2:$ZZ$401, 113, MATCH($B$3, resultados!$A$1:$ZZ$1, 0))</f>
        <v/>
      </c>
    </row>
    <row r="120">
      <c r="A120">
        <f>INDEX(resultados!$A$2:$ZZ$401, 114, MATCH($B$1, resultados!$A$1:$ZZ$1, 0))</f>
        <v/>
      </c>
      <c r="B120">
        <f>INDEX(resultados!$A$2:$ZZ$401, 114, MATCH($B$2, resultados!$A$1:$ZZ$1, 0))</f>
        <v/>
      </c>
      <c r="C120">
        <f>INDEX(resultados!$A$2:$ZZ$401, 114, MATCH($B$3, resultados!$A$1:$ZZ$1, 0))</f>
        <v/>
      </c>
    </row>
    <row r="121">
      <c r="A121">
        <f>INDEX(resultados!$A$2:$ZZ$401, 115, MATCH($B$1, resultados!$A$1:$ZZ$1, 0))</f>
        <v/>
      </c>
      <c r="B121">
        <f>INDEX(resultados!$A$2:$ZZ$401, 115, MATCH($B$2, resultados!$A$1:$ZZ$1, 0))</f>
        <v/>
      </c>
      <c r="C121">
        <f>INDEX(resultados!$A$2:$ZZ$401, 115, MATCH($B$3, resultados!$A$1:$ZZ$1, 0))</f>
        <v/>
      </c>
    </row>
    <row r="122">
      <c r="A122">
        <f>INDEX(resultados!$A$2:$ZZ$401, 116, MATCH($B$1, resultados!$A$1:$ZZ$1, 0))</f>
        <v/>
      </c>
      <c r="B122">
        <f>INDEX(resultados!$A$2:$ZZ$401, 116, MATCH($B$2, resultados!$A$1:$ZZ$1, 0))</f>
        <v/>
      </c>
      <c r="C122">
        <f>INDEX(resultados!$A$2:$ZZ$401, 116, MATCH($B$3, resultados!$A$1:$ZZ$1, 0))</f>
        <v/>
      </c>
    </row>
    <row r="123">
      <c r="A123">
        <f>INDEX(resultados!$A$2:$ZZ$401, 117, MATCH($B$1, resultados!$A$1:$ZZ$1, 0))</f>
        <v/>
      </c>
      <c r="B123">
        <f>INDEX(resultados!$A$2:$ZZ$401, 117, MATCH($B$2, resultados!$A$1:$ZZ$1, 0))</f>
        <v/>
      </c>
      <c r="C123">
        <f>INDEX(resultados!$A$2:$ZZ$401, 117, MATCH($B$3, resultados!$A$1:$ZZ$1, 0))</f>
        <v/>
      </c>
    </row>
    <row r="124">
      <c r="A124">
        <f>INDEX(resultados!$A$2:$ZZ$401, 118, MATCH($B$1, resultados!$A$1:$ZZ$1, 0))</f>
        <v/>
      </c>
      <c r="B124">
        <f>INDEX(resultados!$A$2:$ZZ$401, 118, MATCH($B$2, resultados!$A$1:$ZZ$1, 0))</f>
        <v/>
      </c>
      <c r="C124">
        <f>INDEX(resultados!$A$2:$ZZ$401, 118, MATCH($B$3, resultados!$A$1:$ZZ$1, 0))</f>
        <v/>
      </c>
    </row>
    <row r="125">
      <c r="A125">
        <f>INDEX(resultados!$A$2:$ZZ$401, 119, MATCH($B$1, resultados!$A$1:$ZZ$1, 0))</f>
        <v/>
      </c>
      <c r="B125">
        <f>INDEX(resultados!$A$2:$ZZ$401, 119, MATCH($B$2, resultados!$A$1:$ZZ$1, 0))</f>
        <v/>
      </c>
      <c r="C125">
        <f>INDEX(resultados!$A$2:$ZZ$401, 119, MATCH($B$3, resultados!$A$1:$ZZ$1, 0))</f>
        <v/>
      </c>
    </row>
    <row r="126">
      <c r="A126">
        <f>INDEX(resultados!$A$2:$ZZ$401, 120, MATCH($B$1, resultados!$A$1:$ZZ$1, 0))</f>
        <v/>
      </c>
      <c r="B126">
        <f>INDEX(resultados!$A$2:$ZZ$401, 120, MATCH($B$2, resultados!$A$1:$ZZ$1, 0))</f>
        <v/>
      </c>
      <c r="C126">
        <f>INDEX(resultados!$A$2:$ZZ$401, 120, MATCH($B$3, resultados!$A$1:$ZZ$1, 0))</f>
        <v/>
      </c>
    </row>
    <row r="127">
      <c r="A127">
        <f>INDEX(resultados!$A$2:$ZZ$401, 121, MATCH($B$1, resultados!$A$1:$ZZ$1, 0))</f>
        <v/>
      </c>
      <c r="B127">
        <f>INDEX(resultados!$A$2:$ZZ$401, 121, MATCH($B$2, resultados!$A$1:$ZZ$1, 0))</f>
        <v/>
      </c>
      <c r="C127">
        <f>INDEX(resultados!$A$2:$ZZ$401, 121, MATCH($B$3, resultados!$A$1:$ZZ$1, 0))</f>
        <v/>
      </c>
    </row>
    <row r="128">
      <c r="A128">
        <f>INDEX(resultados!$A$2:$ZZ$401, 122, MATCH($B$1, resultados!$A$1:$ZZ$1, 0))</f>
        <v/>
      </c>
      <c r="B128">
        <f>INDEX(resultados!$A$2:$ZZ$401, 122, MATCH($B$2, resultados!$A$1:$ZZ$1, 0))</f>
        <v/>
      </c>
      <c r="C128">
        <f>INDEX(resultados!$A$2:$ZZ$401, 122, MATCH($B$3, resultados!$A$1:$ZZ$1, 0))</f>
        <v/>
      </c>
    </row>
    <row r="129">
      <c r="A129">
        <f>INDEX(resultados!$A$2:$ZZ$401, 123, MATCH($B$1, resultados!$A$1:$ZZ$1, 0))</f>
        <v/>
      </c>
      <c r="B129">
        <f>INDEX(resultados!$A$2:$ZZ$401, 123, MATCH($B$2, resultados!$A$1:$ZZ$1, 0))</f>
        <v/>
      </c>
      <c r="C129">
        <f>INDEX(resultados!$A$2:$ZZ$401, 123, MATCH($B$3, resultados!$A$1:$ZZ$1, 0))</f>
        <v/>
      </c>
    </row>
    <row r="130">
      <c r="A130">
        <f>INDEX(resultados!$A$2:$ZZ$401, 124, MATCH($B$1, resultados!$A$1:$ZZ$1, 0))</f>
        <v/>
      </c>
      <c r="B130">
        <f>INDEX(resultados!$A$2:$ZZ$401, 124, MATCH($B$2, resultados!$A$1:$ZZ$1, 0))</f>
        <v/>
      </c>
      <c r="C130">
        <f>INDEX(resultados!$A$2:$ZZ$401, 124, MATCH($B$3, resultados!$A$1:$ZZ$1, 0))</f>
        <v/>
      </c>
    </row>
    <row r="131">
      <c r="A131">
        <f>INDEX(resultados!$A$2:$ZZ$401, 125, MATCH($B$1, resultados!$A$1:$ZZ$1, 0))</f>
        <v/>
      </c>
      <c r="B131">
        <f>INDEX(resultados!$A$2:$ZZ$401, 125, MATCH($B$2, resultados!$A$1:$ZZ$1, 0))</f>
        <v/>
      </c>
      <c r="C131">
        <f>INDEX(resultados!$A$2:$ZZ$401, 125, MATCH($B$3, resultados!$A$1:$ZZ$1, 0))</f>
        <v/>
      </c>
    </row>
    <row r="132">
      <c r="A132">
        <f>INDEX(resultados!$A$2:$ZZ$401, 126, MATCH($B$1, resultados!$A$1:$ZZ$1, 0))</f>
        <v/>
      </c>
      <c r="B132">
        <f>INDEX(resultados!$A$2:$ZZ$401, 126, MATCH($B$2, resultados!$A$1:$ZZ$1, 0))</f>
        <v/>
      </c>
      <c r="C132">
        <f>INDEX(resultados!$A$2:$ZZ$401, 126, MATCH($B$3, resultados!$A$1:$ZZ$1, 0))</f>
        <v/>
      </c>
    </row>
    <row r="133">
      <c r="A133">
        <f>INDEX(resultados!$A$2:$ZZ$401, 127, MATCH($B$1, resultados!$A$1:$ZZ$1, 0))</f>
        <v/>
      </c>
      <c r="B133">
        <f>INDEX(resultados!$A$2:$ZZ$401, 127, MATCH($B$2, resultados!$A$1:$ZZ$1, 0))</f>
        <v/>
      </c>
      <c r="C133">
        <f>INDEX(resultados!$A$2:$ZZ$401, 127, MATCH($B$3, resultados!$A$1:$ZZ$1, 0))</f>
        <v/>
      </c>
    </row>
    <row r="134">
      <c r="A134">
        <f>INDEX(resultados!$A$2:$ZZ$401, 128, MATCH($B$1, resultados!$A$1:$ZZ$1, 0))</f>
        <v/>
      </c>
      <c r="B134">
        <f>INDEX(resultados!$A$2:$ZZ$401, 128, MATCH($B$2, resultados!$A$1:$ZZ$1, 0))</f>
        <v/>
      </c>
      <c r="C134">
        <f>INDEX(resultados!$A$2:$ZZ$401, 128, MATCH($B$3, resultados!$A$1:$ZZ$1, 0))</f>
        <v/>
      </c>
    </row>
    <row r="135">
      <c r="A135">
        <f>INDEX(resultados!$A$2:$ZZ$401, 129, MATCH($B$1, resultados!$A$1:$ZZ$1, 0))</f>
        <v/>
      </c>
      <c r="B135">
        <f>INDEX(resultados!$A$2:$ZZ$401, 129, MATCH($B$2, resultados!$A$1:$ZZ$1, 0))</f>
        <v/>
      </c>
      <c r="C135">
        <f>INDEX(resultados!$A$2:$ZZ$401, 129, MATCH($B$3, resultados!$A$1:$ZZ$1, 0))</f>
        <v/>
      </c>
    </row>
    <row r="136">
      <c r="A136">
        <f>INDEX(resultados!$A$2:$ZZ$401, 130, MATCH($B$1, resultados!$A$1:$ZZ$1, 0))</f>
        <v/>
      </c>
      <c r="B136">
        <f>INDEX(resultados!$A$2:$ZZ$401, 130, MATCH($B$2, resultados!$A$1:$ZZ$1, 0))</f>
        <v/>
      </c>
      <c r="C136">
        <f>INDEX(resultados!$A$2:$ZZ$401, 130, MATCH($B$3, resultados!$A$1:$ZZ$1, 0))</f>
        <v/>
      </c>
    </row>
    <row r="137">
      <c r="A137">
        <f>INDEX(resultados!$A$2:$ZZ$401, 131, MATCH($B$1, resultados!$A$1:$ZZ$1, 0))</f>
        <v/>
      </c>
      <c r="B137">
        <f>INDEX(resultados!$A$2:$ZZ$401, 131, MATCH($B$2, resultados!$A$1:$ZZ$1, 0))</f>
        <v/>
      </c>
      <c r="C137">
        <f>INDEX(resultados!$A$2:$ZZ$401, 131, MATCH($B$3, resultados!$A$1:$ZZ$1, 0))</f>
        <v/>
      </c>
    </row>
    <row r="138">
      <c r="A138">
        <f>INDEX(resultados!$A$2:$ZZ$401, 132, MATCH($B$1, resultados!$A$1:$ZZ$1, 0))</f>
        <v/>
      </c>
      <c r="B138">
        <f>INDEX(resultados!$A$2:$ZZ$401, 132, MATCH($B$2, resultados!$A$1:$ZZ$1, 0))</f>
        <v/>
      </c>
      <c r="C138">
        <f>INDEX(resultados!$A$2:$ZZ$401, 132, MATCH($B$3, resultados!$A$1:$ZZ$1, 0))</f>
        <v/>
      </c>
    </row>
    <row r="139">
      <c r="A139">
        <f>INDEX(resultados!$A$2:$ZZ$401, 133, MATCH($B$1, resultados!$A$1:$ZZ$1, 0))</f>
        <v/>
      </c>
      <c r="B139">
        <f>INDEX(resultados!$A$2:$ZZ$401, 133, MATCH($B$2, resultados!$A$1:$ZZ$1, 0))</f>
        <v/>
      </c>
      <c r="C139">
        <f>INDEX(resultados!$A$2:$ZZ$401, 133, MATCH($B$3, resultados!$A$1:$ZZ$1, 0))</f>
        <v/>
      </c>
    </row>
    <row r="140">
      <c r="A140">
        <f>INDEX(resultados!$A$2:$ZZ$401, 134, MATCH($B$1, resultados!$A$1:$ZZ$1, 0))</f>
        <v/>
      </c>
      <c r="B140">
        <f>INDEX(resultados!$A$2:$ZZ$401, 134, MATCH($B$2, resultados!$A$1:$ZZ$1, 0))</f>
        <v/>
      </c>
      <c r="C140">
        <f>INDEX(resultados!$A$2:$ZZ$401, 134, MATCH($B$3, resultados!$A$1:$ZZ$1, 0))</f>
        <v/>
      </c>
    </row>
    <row r="141">
      <c r="A141">
        <f>INDEX(resultados!$A$2:$ZZ$401, 135, MATCH($B$1, resultados!$A$1:$ZZ$1, 0))</f>
        <v/>
      </c>
      <c r="B141">
        <f>INDEX(resultados!$A$2:$ZZ$401, 135, MATCH($B$2, resultados!$A$1:$ZZ$1, 0))</f>
        <v/>
      </c>
      <c r="C141">
        <f>INDEX(resultados!$A$2:$ZZ$401, 135, MATCH($B$3, resultados!$A$1:$ZZ$1, 0))</f>
        <v/>
      </c>
    </row>
    <row r="142">
      <c r="A142">
        <f>INDEX(resultados!$A$2:$ZZ$401, 136, MATCH($B$1, resultados!$A$1:$ZZ$1, 0))</f>
        <v/>
      </c>
      <c r="B142">
        <f>INDEX(resultados!$A$2:$ZZ$401, 136, MATCH($B$2, resultados!$A$1:$ZZ$1, 0))</f>
        <v/>
      </c>
      <c r="C142">
        <f>INDEX(resultados!$A$2:$ZZ$401, 136, MATCH($B$3, resultados!$A$1:$ZZ$1, 0))</f>
        <v/>
      </c>
    </row>
    <row r="143">
      <c r="A143">
        <f>INDEX(resultados!$A$2:$ZZ$401, 137, MATCH($B$1, resultados!$A$1:$ZZ$1, 0))</f>
        <v/>
      </c>
      <c r="B143">
        <f>INDEX(resultados!$A$2:$ZZ$401, 137, MATCH($B$2, resultados!$A$1:$ZZ$1, 0))</f>
        <v/>
      </c>
      <c r="C143">
        <f>INDEX(resultados!$A$2:$ZZ$401, 137, MATCH($B$3, resultados!$A$1:$ZZ$1, 0))</f>
        <v/>
      </c>
    </row>
    <row r="144">
      <c r="A144">
        <f>INDEX(resultados!$A$2:$ZZ$401, 138, MATCH($B$1, resultados!$A$1:$ZZ$1, 0))</f>
        <v/>
      </c>
      <c r="B144">
        <f>INDEX(resultados!$A$2:$ZZ$401, 138, MATCH($B$2, resultados!$A$1:$ZZ$1, 0))</f>
        <v/>
      </c>
      <c r="C144">
        <f>INDEX(resultados!$A$2:$ZZ$401, 138, MATCH($B$3, resultados!$A$1:$ZZ$1, 0))</f>
        <v/>
      </c>
    </row>
    <row r="145">
      <c r="A145">
        <f>INDEX(resultados!$A$2:$ZZ$401, 139, MATCH($B$1, resultados!$A$1:$ZZ$1, 0))</f>
        <v/>
      </c>
      <c r="B145">
        <f>INDEX(resultados!$A$2:$ZZ$401, 139, MATCH($B$2, resultados!$A$1:$ZZ$1, 0))</f>
        <v/>
      </c>
      <c r="C145">
        <f>INDEX(resultados!$A$2:$ZZ$401, 139, MATCH($B$3, resultados!$A$1:$ZZ$1, 0))</f>
        <v/>
      </c>
    </row>
    <row r="146">
      <c r="A146">
        <f>INDEX(resultados!$A$2:$ZZ$401, 140, MATCH($B$1, resultados!$A$1:$ZZ$1, 0))</f>
        <v/>
      </c>
      <c r="B146">
        <f>INDEX(resultados!$A$2:$ZZ$401, 140, MATCH($B$2, resultados!$A$1:$ZZ$1, 0))</f>
        <v/>
      </c>
      <c r="C146">
        <f>INDEX(resultados!$A$2:$ZZ$401, 140, MATCH($B$3, resultados!$A$1:$ZZ$1, 0))</f>
        <v/>
      </c>
    </row>
    <row r="147">
      <c r="A147">
        <f>INDEX(resultados!$A$2:$ZZ$401, 141, MATCH($B$1, resultados!$A$1:$ZZ$1, 0))</f>
        <v/>
      </c>
      <c r="B147">
        <f>INDEX(resultados!$A$2:$ZZ$401, 141, MATCH($B$2, resultados!$A$1:$ZZ$1, 0))</f>
        <v/>
      </c>
      <c r="C147">
        <f>INDEX(resultados!$A$2:$ZZ$401, 141, MATCH($B$3, resultados!$A$1:$ZZ$1, 0))</f>
        <v/>
      </c>
    </row>
    <row r="148">
      <c r="A148">
        <f>INDEX(resultados!$A$2:$ZZ$401, 142, MATCH($B$1, resultados!$A$1:$ZZ$1, 0))</f>
        <v/>
      </c>
      <c r="B148">
        <f>INDEX(resultados!$A$2:$ZZ$401, 142, MATCH($B$2, resultados!$A$1:$ZZ$1, 0))</f>
        <v/>
      </c>
      <c r="C148">
        <f>INDEX(resultados!$A$2:$ZZ$401, 142, MATCH($B$3, resultados!$A$1:$ZZ$1, 0))</f>
        <v/>
      </c>
    </row>
    <row r="149">
      <c r="A149">
        <f>INDEX(resultados!$A$2:$ZZ$401, 143, MATCH($B$1, resultados!$A$1:$ZZ$1, 0))</f>
        <v/>
      </c>
      <c r="B149">
        <f>INDEX(resultados!$A$2:$ZZ$401, 143, MATCH($B$2, resultados!$A$1:$ZZ$1, 0))</f>
        <v/>
      </c>
      <c r="C149">
        <f>INDEX(resultados!$A$2:$ZZ$401, 143, MATCH($B$3, resultados!$A$1:$ZZ$1, 0))</f>
        <v/>
      </c>
    </row>
    <row r="150">
      <c r="A150">
        <f>INDEX(resultados!$A$2:$ZZ$401, 144, MATCH($B$1, resultados!$A$1:$ZZ$1, 0))</f>
        <v/>
      </c>
      <c r="B150">
        <f>INDEX(resultados!$A$2:$ZZ$401, 144, MATCH($B$2, resultados!$A$1:$ZZ$1, 0))</f>
        <v/>
      </c>
      <c r="C150">
        <f>INDEX(resultados!$A$2:$ZZ$401, 144, MATCH($B$3, resultados!$A$1:$ZZ$1, 0))</f>
        <v/>
      </c>
    </row>
    <row r="151">
      <c r="A151">
        <f>INDEX(resultados!$A$2:$ZZ$401, 145, MATCH($B$1, resultados!$A$1:$ZZ$1, 0))</f>
        <v/>
      </c>
      <c r="B151">
        <f>INDEX(resultados!$A$2:$ZZ$401, 145, MATCH($B$2, resultados!$A$1:$ZZ$1, 0))</f>
        <v/>
      </c>
      <c r="C151">
        <f>INDEX(resultados!$A$2:$ZZ$401, 145, MATCH($B$3, resultados!$A$1:$ZZ$1, 0))</f>
        <v/>
      </c>
    </row>
    <row r="152">
      <c r="A152">
        <f>INDEX(resultados!$A$2:$ZZ$401, 146, MATCH($B$1, resultados!$A$1:$ZZ$1, 0))</f>
        <v/>
      </c>
      <c r="B152">
        <f>INDEX(resultados!$A$2:$ZZ$401, 146, MATCH($B$2, resultados!$A$1:$ZZ$1, 0))</f>
        <v/>
      </c>
      <c r="C152">
        <f>INDEX(resultados!$A$2:$ZZ$401, 146, MATCH($B$3, resultados!$A$1:$ZZ$1, 0))</f>
        <v/>
      </c>
    </row>
    <row r="153">
      <c r="A153">
        <f>INDEX(resultados!$A$2:$ZZ$401, 147, MATCH($B$1, resultados!$A$1:$ZZ$1, 0))</f>
        <v/>
      </c>
      <c r="B153">
        <f>INDEX(resultados!$A$2:$ZZ$401, 147, MATCH($B$2, resultados!$A$1:$ZZ$1, 0))</f>
        <v/>
      </c>
      <c r="C153">
        <f>INDEX(resultados!$A$2:$ZZ$401, 147, MATCH($B$3, resultados!$A$1:$ZZ$1, 0))</f>
        <v/>
      </c>
    </row>
    <row r="154">
      <c r="A154">
        <f>INDEX(resultados!$A$2:$ZZ$401, 148, MATCH($B$1, resultados!$A$1:$ZZ$1, 0))</f>
        <v/>
      </c>
      <c r="B154">
        <f>INDEX(resultados!$A$2:$ZZ$401, 148, MATCH($B$2, resultados!$A$1:$ZZ$1, 0))</f>
        <v/>
      </c>
      <c r="C154">
        <f>INDEX(resultados!$A$2:$ZZ$401, 148, MATCH($B$3, resultados!$A$1:$ZZ$1, 0))</f>
        <v/>
      </c>
    </row>
    <row r="155">
      <c r="A155">
        <f>INDEX(resultados!$A$2:$ZZ$401, 149, MATCH($B$1, resultados!$A$1:$ZZ$1, 0))</f>
        <v/>
      </c>
      <c r="B155">
        <f>INDEX(resultados!$A$2:$ZZ$401, 149, MATCH($B$2, resultados!$A$1:$ZZ$1, 0))</f>
        <v/>
      </c>
      <c r="C155">
        <f>INDEX(resultados!$A$2:$ZZ$401, 149, MATCH($B$3, resultados!$A$1:$ZZ$1, 0))</f>
        <v/>
      </c>
    </row>
    <row r="156">
      <c r="A156">
        <f>INDEX(resultados!$A$2:$ZZ$401, 150, MATCH($B$1, resultados!$A$1:$ZZ$1, 0))</f>
        <v/>
      </c>
      <c r="B156">
        <f>INDEX(resultados!$A$2:$ZZ$401, 150, MATCH($B$2, resultados!$A$1:$ZZ$1, 0))</f>
        <v/>
      </c>
      <c r="C156">
        <f>INDEX(resultados!$A$2:$ZZ$401, 150, MATCH($B$3, resultados!$A$1:$ZZ$1, 0))</f>
        <v/>
      </c>
    </row>
    <row r="157">
      <c r="A157">
        <f>INDEX(resultados!$A$2:$ZZ$401, 151, MATCH($B$1, resultados!$A$1:$ZZ$1, 0))</f>
        <v/>
      </c>
      <c r="B157">
        <f>INDEX(resultados!$A$2:$ZZ$401, 151, MATCH($B$2, resultados!$A$1:$ZZ$1, 0))</f>
        <v/>
      </c>
      <c r="C157">
        <f>INDEX(resultados!$A$2:$ZZ$401, 151, MATCH($B$3, resultados!$A$1:$ZZ$1, 0))</f>
        <v/>
      </c>
    </row>
    <row r="158">
      <c r="A158">
        <f>INDEX(resultados!$A$2:$ZZ$401, 152, MATCH($B$1, resultados!$A$1:$ZZ$1, 0))</f>
        <v/>
      </c>
      <c r="B158">
        <f>INDEX(resultados!$A$2:$ZZ$401, 152, MATCH($B$2, resultados!$A$1:$ZZ$1, 0))</f>
        <v/>
      </c>
      <c r="C158">
        <f>INDEX(resultados!$A$2:$ZZ$401, 152, MATCH($B$3, resultados!$A$1:$ZZ$1, 0))</f>
        <v/>
      </c>
    </row>
    <row r="159">
      <c r="A159">
        <f>INDEX(resultados!$A$2:$ZZ$401, 153, MATCH($B$1, resultados!$A$1:$ZZ$1, 0))</f>
        <v/>
      </c>
      <c r="B159">
        <f>INDEX(resultados!$A$2:$ZZ$401, 153, MATCH($B$2, resultados!$A$1:$ZZ$1, 0))</f>
        <v/>
      </c>
      <c r="C159">
        <f>INDEX(resultados!$A$2:$ZZ$401, 153, MATCH($B$3, resultados!$A$1:$ZZ$1, 0))</f>
        <v/>
      </c>
    </row>
    <row r="160">
      <c r="A160">
        <f>INDEX(resultados!$A$2:$ZZ$401, 154, MATCH($B$1, resultados!$A$1:$ZZ$1, 0))</f>
        <v/>
      </c>
      <c r="B160">
        <f>INDEX(resultados!$A$2:$ZZ$401, 154, MATCH($B$2, resultados!$A$1:$ZZ$1, 0))</f>
        <v/>
      </c>
      <c r="C160">
        <f>INDEX(resultados!$A$2:$ZZ$401, 154, MATCH($B$3, resultados!$A$1:$ZZ$1, 0))</f>
        <v/>
      </c>
    </row>
    <row r="161">
      <c r="A161">
        <f>INDEX(resultados!$A$2:$ZZ$401, 155, MATCH($B$1, resultados!$A$1:$ZZ$1, 0))</f>
        <v/>
      </c>
      <c r="B161">
        <f>INDEX(resultados!$A$2:$ZZ$401, 155, MATCH($B$2, resultados!$A$1:$ZZ$1, 0))</f>
        <v/>
      </c>
      <c r="C161">
        <f>INDEX(resultados!$A$2:$ZZ$401, 155, MATCH($B$3, resultados!$A$1:$ZZ$1, 0))</f>
        <v/>
      </c>
    </row>
    <row r="162">
      <c r="A162">
        <f>INDEX(resultados!$A$2:$ZZ$401, 156, MATCH($B$1, resultados!$A$1:$ZZ$1, 0))</f>
        <v/>
      </c>
      <c r="B162">
        <f>INDEX(resultados!$A$2:$ZZ$401, 156, MATCH($B$2, resultados!$A$1:$ZZ$1, 0))</f>
        <v/>
      </c>
      <c r="C162">
        <f>INDEX(resultados!$A$2:$ZZ$401, 156, MATCH($B$3, resultados!$A$1:$ZZ$1, 0))</f>
        <v/>
      </c>
    </row>
    <row r="163">
      <c r="A163">
        <f>INDEX(resultados!$A$2:$ZZ$401, 157, MATCH($B$1, resultados!$A$1:$ZZ$1, 0))</f>
        <v/>
      </c>
      <c r="B163">
        <f>INDEX(resultados!$A$2:$ZZ$401, 157, MATCH($B$2, resultados!$A$1:$ZZ$1, 0))</f>
        <v/>
      </c>
      <c r="C163">
        <f>INDEX(resultados!$A$2:$ZZ$401, 157, MATCH($B$3, resultados!$A$1:$ZZ$1, 0))</f>
        <v/>
      </c>
    </row>
    <row r="164">
      <c r="A164">
        <f>INDEX(resultados!$A$2:$ZZ$401, 158, MATCH($B$1, resultados!$A$1:$ZZ$1, 0))</f>
        <v/>
      </c>
      <c r="B164">
        <f>INDEX(resultados!$A$2:$ZZ$401, 158, MATCH($B$2, resultados!$A$1:$ZZ$1, 0))</f>
        <v/>
      </c>
      <c r="C164">
        <f>INDEX(resultados!$A$2:$ZZ$401, 158, MATCH($B$3, resultados!$A$1:$ZZ$1, 0))</f>
        <v/>
      </c>
    </row>
    <row r="165">
      <c r="A165">
        <f>INDEX(resultados!$A$2:$ZZ$401, 159, MATCH($B$1, resultados!$A$1:$ZZ$1, 0))</f>
        <v/>
      </c>
      <c r="B165">
        <f>INDEX(resultados!$A$2:$ZZ$401, 159, MATCH($B$2, resultados!$A$1:$ZZ$1, 0))</f>
        <v/>
      </c>
      <c r="C165">
        <f>INDEX(resultados!$A$2:$ZZ$401, 159, MATCH($B$3, resultados!$A$1:$ZZ$1, 0))</f>
        <v/>
      </c>
    </row>
    <row r="166">
      <c r="A166">
        <f>INDEX(resultados!$A$2:$ZZ$401, 160, MATCH($B$1, resultados!$A$1:$ZZ$1, 0))</f>
        <v/>
      </c>
      <c r="B166">
        <f>INDEX(resultados!$A$2:$ZZ$401, 160, MATCH($B$2, resultados!$A$1:$ZZ$1, 0))</f>
        <v/>
      </c>
      <c r="C166">
        <f>INDEX(resultados!$A$2:$ZZ$401, 160, MATCH($B$3, resultados!$A$1:$ZZ$1, 0))</f>
        <v/>
      </c>
    </row>
    <row r="167">
      <c r="A167">
        <f>INDEX(resultados!$A$2:$ZZ$401, 161, MATCH($B$1, resultados!$A$1:$ZZ$1, 0))</f>
        <v/>
      </c>
      <c r="B167">
        <f>INDEX(resultados!$A$2:$ZZ$401, 161, MATCH($B$2, resultados!$A$1:$ZZ$1, 0))</f>
        <v/>
      </c>
      <c r="C167">
        <f>INDEX(resultados!$A$2:$ZZ$401, 161, MATCH($B$3, resultados!$A$1:$ZZ$1, 0))</f>
        <v/>
      </c>
    </row>
    <row r="168">
      <c r="A168">
        <f>INDEX(resultados!$A$2:$ZZ$401, 162, MATCH($B$1, resultados!$A$1:$ZZ$1, 0))</f>
        <v/>
      </c>
      <c r="B168">
        <f>INDEX(resultados!$A$2:$ZZ$401, 162, MATCH($B$2, resultados!$A$1:$ZZ$1, 0))</f>
        <v/>
      </c>
      <c r="C168">
        <f>INDEX(resultados!$A$2:$ZZ$401, 162, MATCH($B$3, resultados!$A$1:$ZZ$1, 0))</f>
        <v/>
      </c>
    </row>
    <row r="169">
      <c r="A169">
        <f>INDEX(resultados!$A$2:$ZZ$401, 163, MATCH($B$1, resultados!$A$1:$ZZ$1, 0))</f>
        <v/>
      </c>
      <c r="B169">
        <f>INDEX(resultados!$A$2:$ZZ$401, 163, MATCH($B$2, resultados!$A$1:$ZZ$1, 0))</f>
        <v/>
      </c>
      <c r="C169">
        <f>INDEX(resultados!$A$2:$ZZ$401, 163, MATCH($B$3, resultados!$A$1:$ZZ$1, 0))</f>
        <v/>
      </c>
    </row>
    <row r="170">
      <c r="A170">
        <f>INDEX(resultados!$A$2:$ZZ$401, 164, MATCH($B$1, resultados!$A$1:$ZZ$1, 0))</f>
        <v/>
      </c>
      <c r="B170">
        <f>INDEX(resultados!$A$2:$ZZ$401, 164, MATCH($B$2, resultados!$A$1:$ZZ$1, 0))</f>
        <v/>
      </c>
      <c r="C170">
        <f>INDEX(resultados!$A$2:$ZZ$401, 164, MATCH($B$3, resultados!$A$1:$ZZ$1, 0))</f>
        <v/>
      </c>
    </row>
    <row r="171">
      <c r="A171">
        <f>INDEX(resultados!$A$2:$ZZ$401, 165, MATCH($B$1, resultados!$A$1:$ZZ$1, 0))</f>
        <v/>
      </c>
      <c r="B171">
        <f>INDEX(resultados!$A$2:$ZZ$401, 165, MATCH($B$2, resultados!$A$1:$ZZ$1, 0))</f>
        <v/>
      </c>
      <c r="C171">
        <f>INDEX(resultados!$A$2:$ZZ$401, 165, MATCH($B$3, resultados!$A$1:$ZZ$1, 0))</f>
        <v/>
      </c>
    </row>
    <row r="172">
      <c r="A172">
        <f>INDEX(resultados!$A$2:$ZZ$401, 166, MATCH($B$1, resultados!$A$1:$ZZ$1, 0))</f>
        <v/>
      </c>
      <c r="B172">
        <f>INDEX(resultados!$A$2:$ZZ$401, 166, MATCH($B$2, resultados!$A$1:$ZZ$1, 0))</f>
        <v/>
      </c>
      <c r="C172">
        <f>INDEX(resultados!$A$2:$ZZ$401, 166, MATCH($B$3, resultados!$A$1:$ZZ$1, 0))</f>
        <v/>
      </c>
    </row>
    <row r="173">
      <c r="A173">
        <f>INDEX(resultados!$A$2:$ZZ$401, 167, MATCH($B$1, resultados!$A$1:$ZZ$1, 0))</f>
        <v/>
      </c>
      <c r="B173">
        <f>INDEX(resultados!$A$2:$ZZ$401, 167, MATCH($B$2, resultados!$A$1:$ZZ$1, 0))</f>
        <v/>
      </c>
      <c r="C173">
        <f>INDEX(resultados!$A$2:$ZZ$401, 167, MATCH($B$3, resultados!$A$1:$ZZ$1, 0))</f>
        <v/>
      </c>
    </row>
    <row r="174">
      <c r="A174">
        <f>INDEX(resultados!$A$2:$ZZ$401, 168, MATCH($B$1, resultados!$A$1:$ZZ$1, 0))</f>
        <v/>
      </c>
      <c r="B174">
        <f>INDEX(resultados!$A$2:$ZZ$401, 168, MATCH($B$2, resultados!$A$1:$ZZ$1, 0))</f>
        <v/>
      </c>
      <c r="C174">
        <f>INDEX(resultados!$A$2:$ZZ$401, 168, MATCH($B$3, resultados!$A$1:$ZZ$1, 0))</f>
        <v/>
      </c>
    </row>
    <row r="175">
      <c r="A175">
        <f>INDEX(resultados!$A$2:$ZZ$401, 169, MATCH($B$1, resultados!$A$1:$ZZ$1, 0))</f>
        <v/>
      </c>
      <c r="B175">
        <f>INDEX(resultados!$A$2:$ZZ$401, 169, MATCH($B$2, resultados!$A$1:$ZZ$1, 0))</f>
        <v/>
      </c>
      <c r="C175">
        <f>INDEX(resultados!$A$2:$ZZ$401, 169, MATCH($B$3, resultados!$A$1:$ZZ$1, 0))</f>
        <v/>
      </c>
    </row>
    <row r="176">
      <c r="A176">
        <f>INDEX(resultados!$A$2:$ZZ$401, 170, MATCH($B$1, resultados!$A$1:$ZZ$1, 0))</f>
        <v/>
      </c>
      <c r="B176">
        <f>INDEX(resultados!$A$2:$ZZ$401, 170, MATCH($B$2, resultados!$A$1:$ZZ$1, 0))</f>
        <v/>
      </c>
      <c r="C176">
        <f>INDEX(resultados!$A$2:$ZZ$401, 170, MATCH($B$3, resultados!$A$1:$ZZ$1, 0))</f>
        <v/>
      </c>
    </row>
    <row r="177">
      <c r="A177">
        <f>INDEX(resultados!$A$2:$ZZ$401, 171, MATCH($B$1, resultados!$A$1:$ZZ$1, 0))</f>
        <v/>
      </c>
      <c r="B177">
        <f>INDEX(resultados!$A$2:$ZZ$401, 171, MATCH($B$2, resultados!$A$1:$ZZ$1, 0))</f>
        <v/>
      </c>
      <c r="C177">
        <f>INDEX(resultados!$A$2:$ZZ$401, 171, MATCH($B$3, resultados!$A$1:$ZZ$1, 0))</f>
        <v/>
      </c>
    </row>
    <row r="178">
      <c r="A178">
        <f>INDEX(resultados!$A$2:$ZZ$401, 172, MATCH($B$1, resultados!$A$1:$ZZ$1, 0))</f>
        <v/>
      </c>
      <c r="B178">
        <f>INDEX(resultados!$A$2:$ZZ$401, 172, MATCH($B$2, resultados!$A$1:$ZZ$1, 0))</f>
        <v/>
      </c>
      <c r="C178">
        <f>INDEX(resultados!$A$2:$ZZ$401, 172, MATCH($B$3, resultados!$A$1:$ZZ$1, 0))</f>
        <v/>
      </c>
    </row>
    <row r="179">
      <c r="A179">
        <f>INDEX(resultados!$A$2:$ZZ$401, 173, MATCH($B$1, resultados!$A$1:$ZZ$1, 0))</f>
        <v/>
      </c>
      <c r="B179">
        <f>INDEX(resultados!$A$2:$ZZ$401, 173, MATCH($B$2, resultados!$A$1:$ZZ$1, 0))</f>
        <v/>
      </c>
      <c r="C179">
        <f>INDEX(resultados!$A$2:$ZZ$401, 173, MATCH($B$3, resultados!$A$1:$ZZ$1, 0))</f>
        <v/>
      </c>
    </row>
    <row r="180">
      <c r="A180">
        <f>INDEX(resultados!$A$2:$ZZ$401, 174, MATCH($B$1, resultados!$A$1:$ZZ$1, 0))</f>
        <v/>
      </c>
      <c r="B180">
        <f>INDEX(resultados!$A$2:$ZZ$401, 174, MATCH($B$2, resultados!$A$1:$ZZ$1, 0))</f>
        <v/>
      </c>
      <c r="C180">
        <f>INDEX(resultados!$A$2:$ZZ$401, 174, MATCH($B$3, resultados!$A$1:$ZZ$1, 0))</f>
        <v/>
      </c>
    </row>
    <row r="181">
      <c r="A181">
        <f>INDEX(resultados!$A$2:$ZZ$401, 175, MATCH($B$1, resultados!$A$1:$ZZ$1, 0))</f>
        <v/>
      </c>
      <c r="B181">
        <f>INDEX(resultados!$A$2:$ZZ$401, 175, MATCH($B$2, resultados!$A$1:$ZZ$1, 0))</f>
        <v/>
      </c>
      <c r="C181">
        <f>INDEX(resultados!$A$2:$ZZ$401, 175, MATCH($B$3, resultados!$A$1:$ZZ$1, 0))</f>
        <v/>
      </c>
    </row>
    <row r="182">
      <c r="A182">
        <f>INDEX(resultados!$A$2:$ZZ$401, 176, MATCH($B$1, resultados!$A$1:$ZZ$1, 0))</f>
        <v/>
      </c>
      <c r="B182">
        <f>INDEX(resultados!$A$2:$ZZ$401, 176, MATCH($B$2, resultados!$A$1:$ZZ$1, 0))</f>
        <v/>
      </c>
      <c r="C182">
        <f>INDEX(resultados!$A$2:$ZZ$401, 176, MATCH($B$3, resultados!$A$1:$ZZ$1, 0))</f>
        <v/>
      </c>
    </row>
    <row r="183">
      <c r="A183">
        <f>INDEX(resultados!$A$2:$ZZ$401, 177, MATCH($B$1, resultados!$A$1:$ZZ$1, 0))</f>
        <v/>
      </c>
      <c r="B183">
        <f>INDEX(resultados!$A$2:$ZZ$401, 177, MATCH($B$2, resultados!$A$1:$ZZ$1, 0))</f>
        <v/>
      </c>
      <c r="C183">
        <f>INDEX(resultados!$A$2:$ZZ$401, 177, MATCH($B$3, resultados!$A$1:$ZZ$1, 0))</f>
        <v/>
      </c>
    </row>
    <row r="184">
      <c r="A184">
        <f>INDEX(resultados!$A$2:$ZZ$401, 178, MATCH($B$1, resultados!$A$1:$ZZ$1, 0))</f>
        <v/>
      </c>
      <c r="B184">
        <f>INDEX(resultados!$A$2:$ZZ$401, 178, MATCH($B$2, resultados!$A$1:$ZZ$1, 0))</f>
        <v/>
      </c>
      <c r="C184">
        <f>INDEX(resultados!$A$2:$ZZ$401, 178, MATCH($B$3, resultados!$A$1:$ZZ$1, 0))</f>
        <v/>
      </c>
    </row>
    <row r="185">
      <c r="A185">
        <f>INDEX(resultados!$A$2:$ZZ$401, 179, MATCH($B$1, resultados!$A$1:$ZZ$1, 0))</f>
        <v/>
      </c>
      <c r="B185">
        <f>INDEX(resultados!$A$2:$ZZ$401, 179, MATCH($B$2, resultados!$A$1:$ZZ$1, 0))</f>
        <v/>
      </c>
      <c r="C185">
        <f>INDEX(resultados!$A$2:$ZZ$401, 179, MATCH($B$3, resultados!$A$1:$ZZ$1, 0))</f>
        <v/>
      </c>
    </row>
    <row r="186">
      <c r="A186">
        <f>INDEX(resultados!$A$2:$ZZ$401, 180, MATCH($B$1, resultados!$A$1:$ZZ$1, 0))</f>
        <v/>
      </c>
      <c r="B186">
        <f>INDEX(resultados!$A$2:$ZZ$401, 180, MATCH($B$2, resultados!$A$1:$ZZ$1, 0))</f>
        <v/>
      </c>
      <c r="C186">
        <f>INDEX(resultados!$A$2:$ZZ$401, 180, MATCH($B$3, resultados!$A$1:$ZZ$1, 0))</f>
        <v/>
      </c>
    </row>
    <row r="187">
      <c r="A187">
        <f>INDEX(resultados!$A$2:$ZZ$401, 181, MATCH($B$1, resultados!$A$1:$ZZ$1, 0))</f>
        <v/>
      </c>
      <c r="B187">
        <f>INDEX(resultados!$A$2:$ZZ$401, 181, MATCH($B$2, resultados!$A$1:$ZZ$1, 0))</f>
        <v/>
      </c>
      <c r="C187">
        <f>INDEX(resultados!$A$2:$ZZ$401, 181, MATCH($B$3, resultados!$A$1:$ZZ$1, 0))</f>
        <v/>
      </c>
    </row>
    <row r="188">
      <c r="A188">
        <f>INDEX(resultados!$A$2:$ZZ$401, 182, MATCH($B$1, resultados!$A$1:$ZZ$1, 0))</f>
        <v/>
      </c>
      <c r="B188">
        <f>INDEX(resultados!$A$2:$ZZ$401, 182, MATCH($B$2, resultados!$A$1:$ZZ$1, 0))</f>
        <v/>
      </c>
      <c r="C188">
        <f>INDEX(resultados!$A$2:$ZZ$401, 182, MATCH($B$3, resultados!$A$1:$ZZ$1, 0))</f>
        <v/>
      </c>
    </row>
    <row r="189">
      <c r="A189">
        <f>INDEX(resultados!$A$2:$ZZ$401, 183, MATCH($B$1, resultados!$A$1:$ZZ$1, 0))</f>
        <v/>
      </c>
      <c r="B189">
        <f>INDEX(resultados!$A$2:$ZZ$401, 183, MATCH($B$2, resultados!$A$1:$ZZ$1, 0))</f>
        <v/>
      </c>
      <c r="C189">
        <f>INDEX(resultados!$A$2:$ZZ$401, 183, MATCH($B$3, resultados!$A$1:$ZZ$1, 0))</f>
        <v/>
      </c>
    </row>
    <row r="190">
      <c r="A190">
        <f>INDEX(resultados!$A$2:$ZZ$401, 184, MATCH($B$1, resultados!$A$1:$ZZ$1, 0))</f>
        <v/>
      </c>
      <c r="B190">
        <f>INDEX(resultados!$A$2:$ZZ$401, 184, MATCH($B$2, resultados!$A$1:$ZZ$1, 0))</f>
        <v/>
      </c>
      <c r="C190">
        <f>INDEX(resultados!$A$2:$ZZ$401, 184, MATCH($B$3, resultados!$A$1:$ZZ$1, 0))</f>
        <v/>
      </c>
    </row>
    <row r="191">
      <c r="A191">
        <f>INDEX(resultados!$A$2:$ZZ$401, 185, MATCH($B$1, resultados!$A$1:$ZZ$1, 0))</f>
        <v/>
      </c>
      <c r="B191">
        <f>INDEX(resultados!$A$2:$ZZ$401, 185, MATCH($B$2, resultados!$A$1:$ZZ$1, 0))</f>
        <v/>
      </c>
      <c r="C191">
        <f>INDEX(resultados!$A$2:$ZZ$401, 185, MATCH($B$3, resultados!$A$1:$ZZ$1, 0))</f>
        <v/>
      </c>
    </row>
    <row r="192">
      <c r="A192">
        <f>INDEX(resultados!$A$2:$ZZ$401, 186, MATCH($B$1, resultados!$A$1:$ZZ$1, 0))</f>
        <v/>
      </c>
      <c r="B192">
        <f>INDEX(resultados!$A$2:$ZZ$401, 186, MATCH($B$2, resultados!$A$1:$ZZ$1, 0))</f>
        <v/>
      </c>
      <c r="C192">
        <f>INDEX(resultados!$A$2:$ZZ$401, 186, MATCH($B$3, resultados!$A$1:$ZZ$1, 0))</f>
        <v/>
      </c>
    </row>
    <row r="193">
      <c r="A193">
        <f>INDEX(resultados!$A$2:$ZZ$401, 187, MATCH($B$1, resultados!$A$1:$ZZ$1, 0))</f>
        <v/>
      </c>
      <c r="B193">
        <f>INDEX(resultados!$A$2:$ZZ$401, 187, MATCH($B$2, resultados!$A$1:$ZZ$1, 0))</f>
        <v/>
      </c>
      <c r="C193">
        <f>INDEX(resultados!$A$2:$ZZ$401, 187, MATCH($B$3, resultados!$A$1:$ZZ$1, 0))</f>
        <v/>
      </c>
    </row>
    <row r="194">
      <c r="A194">
        <f>INDEX(resultados!$A$2:$ZZ$401, 188, MATCH($B$1, resultados!$A$1:$ZZ$1, 0))</f>
        <v/>
      </c>
      <c r="B194">
        <f>INDEX(resultados!$A$2:$ZZ$401, 188, MATCH($B$2, resultados!$A$1:$ZZ$1, 0))</f>
        <v/>
      </c>
      <c r="C194">
        <f>INDEX(resultados!$A$2:$ZZ$401, 188, MATCH($B$3, resultados!$A$1:$ZZ$1, 0))</f>
        <v/>
      </c>
    </row>
    <row r="195">
      <c r="A195">
        <f>INDEX(resultados!$A$2:$ZZ$401, 189, MATCH($B$1, resultados!$A$1:$ZZ$1, 0))</f>
        <v/>
      </c>
      <c r="B195">
        <f>INDEX(resultados!$A$2:$ZZ$401, 189, MATCH($B$2, resultados!$A$1:$ZZ$1, 0))</f>
        <v/>
      </c>
      <c r="C195">
        <f>INDEX(resultados!$A$2:$ZZ$401, 189, MATCH($B$3, resultados!$A$1:$ZZ$1, 0))</f>
        <v/>
      </c>
    </row>
    <row r="196">
      <c r="A196">
        <f>INDEX(resultados!$A$2:$ZZ$401, 190, MATCH($B$1, resultados!$A$1:$ZZ$1, 0))</f>
        <v/>
      </c>
      <c r="B196">
        <f>INDEX(resultados!$A$2:$ZZ$401, 190, MATCH($B$2, resultados!$A$1:$ZZ$1, 0))</f>
        <v/>
      </c>
      <c r="C196">
        <f>INDEX(resultados!$A$2:$ZZ$401, 190, MATCH($B$3, resultados!$A$1:$ZZ$1, 0))</f>
        <v/>
      </c>
    </row>
    <row r="197">
      <c r="A197">
        <f>INDEX(resultados!$A$2:$ZZ$401, 191, MATCH($B$1, resultados!$A$1:$ZZ$1, 0))</f>
        <v/>
      </c>
      <c r="B197">
        <f>INDEX(resultados!$A$2:$ZZ$401, 191, MATCH($B$2, resultados!$A$1:$ZZ$1, 0))</f>
        <v/>
      </c>
      <c r="C197">
        <f>INDEX(resultados!$A$2:$ZZ$401, 191, MATCH($B$3, resultados!$A$1:$ZZ$1, 0))</f>
        <v/>
      </c>
    </row>
    <row r="198">
      <c r="A198">
        <f>INDEX(resultados!$A$2:$ZZ$401, 192, MATCH($B$1, resultados!$A$1:$ZZ$1, 0))</f>
        <v/>
      </c>
      <c r="B198">
        <f>INDEX(resultados!$A$2:$ZZ$401, 192, MATCH($B$2, resultados!$A$1:$ZZ$1, 0))</f>
        <v/>
      </c>
      <c r="C198">
        <f>INDEX(resultados!$A$2:$ZZ$401, 192, MATCH($B$3, resultados!$A$1:$ZZ$1, 0))</f>
        <v/>
      </c>
    </row>
    <row r="199">
      <c r="A199">
        <f>INDEX(resultados!$A$2:$ZZ$401, 193, MATCH($B$1, resultados!$A$1:$ZZ$1, 0))</f>
        <v/>
      </c>
      <c r="B199">
        <f>INDEX(resultados!$A$2:$ZZ$401, 193, MATCH($B$2, resultados!$A$1:$ZZ$1, 0))</f>
        <v/>
      </c>
      <c r="C199">
        <f>INDEX(resultados!$A$2:$ZZ$401, 193, MATCH($B$3, resultados!$A$1:$ZZ$1, 0))</f>
        <v/>
      </c>
    </row>
    <row r="200">
      <c r="A200">
        <f>INDEX(resultados!$A$2:$ZZ$401, 194, MATCH($B$1, resultados!$A$1:$ZZ$1, 0))</f>
        <v/>
      </c>
      <c r="B200">
        <f>INDEX(resultados!$A$2:$ZZ$401, 194, MATCH($B$2, resultados!$A$1:$ZZ$1, 0))</f>
        <v/>
      </c>
      <c r="C200">
        <f>INDEX(resultados!$A$2:$ZZ$401, 194, MATCH($B$3, resultados!$A$1:$ZZ$1, 0))</f>
        <v/>
      </c>
    </row>
    <row r="201">
      <c r="A201">
        <f>INDEX(resultados!$A$2:$ZZ$401, 195, MATCH($B$1, resultados!$A$1:$ZZ$1, 0))</f>
        <v/>
      </c>
      <c r="B201">
        <f>INDEX(resultados!$A$2:$ZZ$401, 195, MATCH($B$2, resultados!$A$1:$ZZ$1, 0))</f>
        <v/>
      </c>
      <c r="C201">
        <f>INDEX(resultados!$A$2:$ZZ$401, 195, MATCH($B$3, resultados!$A$1:$ZZ$1, 0))</f>
        <v/>
      </c>
    </row>
    <row r="202">
      <c r="A202">
        <f>INDEX(resultados!$A$2:$ZZ$401, 196, MATCH($B$1, resultados!$A$1:$ZZ$1, 0))</f>
        <v/>
      </c>
      <c r="B202">
        <f>INDEX(resultados!$A$2:$ZZ$401, 196, MATCH($B$2, resultados!$A$1:$ZZ$1, 0))</f>
        <v/>
      </c>
      <c r="C202">
        <f>INDEX(resultados!$A$2:$ZZ$401, 196, MATCH($B$3, resultados!$A$1:$ZZ$1, 0))</f>
        <v/>
      </c>
    </row>
    <row r="203">
      <c r="A203">
        <f>INDEX(resultados!$A$2:$ZZ$401, 197, MATCH($B$1, resultados!$A$1:$ZZ$1, 0))</f>
        <v/>
      </c>
      <c r="B203">
        <f>INDEX(resultados!$A$2:$ZZ$401, 197, MATCH($B$2, resultados!$A$1:$ZZ$1, 0))</f>
        <v/>
      </c>
      <c r="C203">
        <f>INDEX(resultados!$A$2:$ZZ$401, 197, MATCH($B$3, resultados!$A$1:$ZZ$1, 0))</f>
        <v/>
      </c>
    </row>
    <row r="204">
      <c r="A204">
        <f>INDEX(resultados!$A$2:$ZZ$401, 198, MATCH($B$1, resultados!$A$1:$ZZ$1, 0))</f>
        <v/>
      </c>
      <c r="B204">
        <f>INDEX(resultados!$A$2:$ZZ$401, 198, MATCH($B$2, resultados!$A$1:$ZZ$1, 0))</f>
        <v/>
      </c>
      <c r="C204">
        <f>INDEX(resultados!$A$2:$ZZ$401, 198, MATCH($B$3, resultados!$A$1:$ZZ$1, 0))</f>
        <v/>
      </c>
    </row>
    <row r="205">
      <c r="A205">
        <f>INDEX(resultados!$A$2:$ZZ$401, 199, MATCH($B$1, resultados!$A$1:$ZZ$1, 0))</f>
        <v/>
      </c>
      <c r="B205">
        <f>INDEX(resultados!$A$2:$ZZ$401, 199, MATCH($B$2, resultados!$A$1:$ZZ$1, 0))</f>
        <v/>
      </c>
      <c r="C205">
        <f>INDEX(resultados!$A$2:$ZZ$401, 199, MATCH($B$3, resultados!$A$1:$ZZ$1, 0))</f>
        <v/>
      </c>
    </row>
    <row r="206">
      <c r="A206">
        <f>INDEX(resultados!$A$2:$ZZ$401, 200, MATCH($B$1, resultados!$A$1:$ZZ$1, 0))</f>
        <v/>
      </c>
      <c r="B206">
        <f>INDEX(resultados!$A$2:$ZZ$401, 200, MATCH($B$2, resultados!$A$1:$ZZ$1, 0))</f>
        <v/>
      </c>
      <c r="C206">
        <f>INDEX(resultados!$A$2:$ZZ$401, 200, MATCH($B$3, resultados!$A$1:$ZZ$1, 0))</f>
        <v/>
      </c>
    </row>
    <row r="207">
      <c r="A207">
        <f>INDEX(resultados!$A$2:$ZZ$401, 201, MATCH($B$1, resultados!$A$1:$ZZ$1, 0))</f>
        <v/>
      </c>
      <c r="B207">
        <f>INDEX(resultados!$A$2:$ZZ$401, 201, MATCH($B$2, resultados!$A$1:$ZZ$1, 0))</f>
        <v/>
      </c>
      <c r="C207">
        <f>INDEX(resultados!$A$2:$ZZ$401, 201, MATCH($B$3, resultados!$A$1:$ZZ$1, 0))</f>
        <v/>
      </c>
    </row>
    <row r="208">
      <c r="A208">
        <f>INDEX(resultados!$A$2:$ZZ$401, 202, MATCH($B$1, resultados!$A$1:$ZZ$1, 0))</f>
        <v/>
      </c>
      <c r="B208">
        <f>INDEX(resultados!$A$2:$ZZ$401, 202, MATCH($B$2, resultados!$A$1:$ZZ$1, 0))</f>
        <v/>
      </c>
      <c r="C208">
        <f>INDEX(resultados!$A$2:$ZZ$401, 202, MATCH($B$3, resultados!$A$1:$ZZ$1, 0))</f>
        <v/>
      </c>
    </row>
    <row r="209">
      <c r="A209">
        <f>INDEX(resultados!$A$2:$ZZ$401, 203, MATCH($B$1, resultados!$A$1:$ZZ$1, 0))</f>
        <v/>
      </c>
      <c r="B209">
        <f>INDEX(resultados!$A$2:$ZZ$401, 203, MATCH($B$2, resultados!$A$1:$ZZ$1, 0))</f>
        <v/>
      </c>
      <c r="C209">
        <f>INDEX(resultados!$A$2:$ZZ$401, 203, MATCH($B$3, resultados!$A$1:$ZZ$1, 0))</f>
        <v/>
      </c>
    </row>
    <row r="210">
      <c r="A210">
        <f>INDEX(resultados!$A$2:$ZZ$401, 204, MATCH($B$1, resultados!$A$1:$ZZ$1, 0))</f>
        <v/>
      </c>
      <c r="B210">
        <f>INDEX(resultados!$A$2:$ZZ$401, 204, MATCH($B$2, resultados!$A$1:$ZZ$1, 0))</f>
        <v/>
      </c>
      <c r="C210">
        <f>INDEX(resultados!$A$2:$ZZ$401, 204, MATCH($B$3, resultados!$A$1:$ZZ$1, 0))</f>
        <v/>
      </c>
    </row>
    <row r="211">
      <c r="A211">
        <f>INDEX(resultados!$A$2:$ZZ$401, 205, MATCH($B$1, resultados!$A$1:$ZZ$1, 0))</f>
        <v/>
      </c>
      <c r="B211">
        <f>INDEX(resultados!$A$2:$ZZ$401, 205, MATCH($B$2, resultados!$A$1:$ZZ$1, 0))</f>
        <v/>
      </c>
      <c r="C211">
        <f>INDEX(resultados!$A$2:$ZZ$401, 205, MATCH($B$3, resultados!$A$1:$ZZ$1, 0))</f>
        <v/>
      </c>
    </row>
    <row r="212">
      <c r="A212">
        <f>INDEX(resultados!$A$2:$ZZ$401, 206, MATCH($B$1, resultados!$A$1:$ZZ$1, 0))</f>
        <v/>
      </c>
      <c r="B212">
        <f>INDEX(resultados!$A$2:$ZZ$401, 206, MATCH($B$2, resultados!$A$1:$ZZ$1, 0))</f>
        <v/>
      </c>
      <c r="C212">
        <f>INDEX(resultados!$A$2:$ZZ$401, 206, MATCH($B$3, resultados!$A$1:$ZZ$1, 0))</f>
        <v/>
      </c>
    </row>
    <row r="213">
      <c r="A213">
        <f>INDEX(resultados!$A$2:$ZZ$401, 207, MATCH($B$1, resultados!$A$1:$ZZ$1, 0))</f>
        <v/>
      </c>
      <c r="B213">
        <f>INDEX(resultados!$A$2:$ZZ$401, 207, MATCH($B$2, resultados!$A$1:$ZZ$1, 0))</f>
        <v/>
      </c>
      <c r="C213">
        <f>INDEX(resultados!$A$2:$ZZ$401, 207, MATCH($B$3, resultados!$A$1:$ZZ$1, 0))</f>
        <v/>
      </c>
    </row>
    <row r="214">
      <c r="A214">
        <f>INDEX(resultados!$A$2:$ZZ$401, 208, MATCH($B$1, resultados!$A$1:$ZZ$1, 0))</f>
        <v/>
      </c>
      <c r="B214">
        <f>INDEX(resultados!$A$2:$ZZ$401, 208, MATCH($B$2, resultados!$A$1:$ZZ$1, 0))</f>
        <v/>
      </c>
      <c r="C214">
        <f>INDEX(resultados!$A$2:$ZZ$401, 208, MATCH($B$3, resultados!$A$1:$ZZ$1, 0))</f>
        <v/>
      </c>
    </row>
    <row r="215">
      <c r="A215">
        <f>INDEX(resultados!$A$2:$ZZ$401, 209, MATCH($B$1, resultados!$A$1:$ZZ$1, 0))</f>
        <v/>
      </c>
      <c r="B215">
        <f>INDEX(resultados!$A$2:$ZZ$401, 209, MATCH($B$2, resultados!$A$1:$ZZ$1, 0))</f>
        <v/>
      </c>
      <c r="C215">
        <f>INDEX(resultados!$A$2:$ZZ$401, 209, MATCH($B$3, resultados!$A$1:$ZZ$1, 0))</f>
        <v/>
      </c>
    </row>
    <row r="216">
      <c r="A216">
        <f>INDEX(resultados!$A$2:$ZZ$401, 210, MATCH($B$1, resultados!$A$1:$ZZ$1, 0))</f>
        <v/>
      </c>
      <c r="B216">
        <f>INDEX(resultados!$A$2:$ZZ$401, 210, MATCH($B$2, resultados!$A$1:$ZZ$1, 0))</f>
        <v/>
      </c>
      <c r="C216">
        <f>INDEX(resultados!$A$2:$ZZ$401, 210, MATCH($B$3, resultados!$A$1:$ZZ$1, 0))</f>
        <v/>
      </c>
    </row>
    <row r="217">
      <c r="A217">
        <f>INDEX(resultados!$A$2:$ZZ$401, 211, MATCH($B$1, resultados!$A$1:$ZZ$1, 0))</f>
        <v/>
      </c>
      <c r="B217">
        <f>INDEX(resultados!$A$2:$ZZ$401, 211, MATCH($B$2, resultados!$A$1:$ZZ$1, 0))</f>
        <v/>
      </c>
      <c r="C217">
        <f>INDEX(resultados!$A$2:$ZZ$401, 211, MATCH($B$3, resultados!$A$1:$ZZ$1, 0))</f>
        <v/>
      </c>
    </row>
    <row r="218">
      <c r="A218">
        <f>INDEX(resultados!$A$2:$ZZ$401, 212, MATCH($B$1, resultados!$A$1:$ZZ$1, 0))</f>
        <v/>
      </c>
      <c r="B218">
        <f>INDEX(resultados!$A$2:$ZZ$401, 212, MATCH($B$2, resultados!$A$1:$ZZ$1, 0))</f>
        <v/>
      </c>
      <c r="C218">
        <f>INDEX(resultados!$A$2:$ZZ$401, 212, MATCH($B$3, resultados!$A$1:$ZZ$1, 0))</f>
        <v/>
      </c>
    </row>
    <row r="219">
      <c r="A219">
        <f>INDEX(resultados!$A$2:$ZZ$401, 213, MATCH($B$1, resultados!$A$1:$ZZ$1, 0))</f>
        <v/>
      </c>
      <c r="B219">
        <f>INDEX(resultados!$A$2:$ZZ$401, 213, MATCH($B$2, resultados!$A$1:$ZZ$1, 0))</f>
        <v/>
      </c>
      <c r="C219">
        <f>INDEX(resultados!$A$2:$ZZ$401, 213, MATCH($B$3, resultados!$A$1:$ZZ$1, 0))</f>
        <v/>
      </c>
    </row>
    <row r="220">
      <c r="A220">
        <f>INDEX(resultados!$A$2:$ZZ$401, 214, MATCH($B$1, resultados!$A$1:$ZZ$1, 0))</f>
        <v/>
      </c>
      <c r="B220">
        <f>INDEX(resultados!$A$2:$ZZ$401, 214, MATCH($B$2, resultados!$A$1:$ZZ$1, 0))</f>
        <v/>
      </c>
      <c r="C220">
        <f>INDEX(resultados!$A$2:$ZZ$401, 214, MATCH($B$3, resultados!$A$1:$ZZ$1, 0))</f>
        <v/>
      </c>
    </row>
    <row r="221">
      <c r="A221">
        <f>INDEX(resultados!$A$2:$ZZ$401, 215, MATCH($B$1, resultados!$A$1:$ZZ$1, 0))</f>
        <v/>
      </c>
      <c r="B221">
        <f>INDEX(resultados!$A$2:$ZZ$401, 215, MATCH($B$2, resultados!$A$1:$ZZ$1, 0))</f>
        <v/>
      </c>
      <c r="C221">
        <f>INDEX(resultados!$A$2:$ZZ$401, 215, MATCH($B$3, resultados!$A$1:$ZZ$1, 0))</f>
        <v/>
      </c>
    </row>
    <row r="222">
      <c r="A222">
        <f>INDEX(resultados!$A$2:$ZZ$401, 216, MATCH($B$1, resultados!$A$1:$ZZ$1, 0))</f>
        <v/>
      </c>
      <c r="B222">
        <f>INDEX(resultados!$A$2:$ZZ$401, 216, MATCH($B$2, resultados!$A$1:$ZZ$1, 0))</f>
        <v/>
      </c>
      <c r="C222">
        <f>INDEX(resultados!$A$2:$ZZ$401, 216, MATCH($B$3, resultados!$A$1:$ZZ$1, 0))</f>
        <v/>
      </c>
    </row>
    <row r="223">
      <c r="A223">
        <f>INDEX(resultados!$A$2:$ZZ$401, 217, MATCH($B$1, resultados!$A$1:$ZZ$1, 0))</f>
        <v/>
      </c>
      <c r="B223">
        <f>INDEX(resultados!$A$2:$ZZ$401, 217, MATCH($B$2, resultados!$A$1:$ZZ$1, 0))</f>
        <v/>
      </c>
      <c r="C223">
        <f>INDEX(resultados!$A$2:$ZZ$401, 217, MATCH($B$3, resultados!$A$1:$ZZ$1, 0))</f>
        <v/>
      </c>
    </row>
    <row r="224">
      <c r="A224">
        <f>INDEX(resultados!$A$2:$ZZ$401, 218, MATCH($B$1, resultados!$A$1:$ZZ$1, 0))</f>
        <v/>
      </c>
      <c r="B224">
        <f>INDEX(resultados!$A$2:$ZZ$401, 218, MATCH($B$2, resultados!$A$1:$ZZ$1, 0))</f>
        <v/>
      </c>
      <c r="C224">
        <f>INDEX(resultados!$A$2:$ZZ$401, 218, MATCH($B$3, resultados!$A$1:$ZZ$1, 0))</f>
        <v/>
      </c>
    </row>
    <row r="225">
      <c r="A225">
        <f>INDEX(resultados!$A$2:$ZZ$401, 219, MATCH($B$1, resultados!$A$1:$ZZ$1, 0))</f>
        <v/>
      </c>
      <c r="B225">
        <f>INDEX(resultados!$A$2:$ZZ$401, 219, MATCH($B$2, resultados!$A$1:$ZZ$1, 0))</f>
        <v/>
      </c>
      <c r="C225">
        <f>INDEX(resultados!$A$2:$ZZ$401, 219, MATCH($B$3, resultados!$A$1:$ZZ$1, 0))</f>
        <v/>
      </c>
    </row>
    <row r="226">
      <c r="A226">
        <f>INDEX(resultados!$A$2:$ZZ$401, 220, MATCH($B$1, resultados!$A$1:$ZZ$1, 0))</f>
        <v/>
      </c>
      <c r="B226">
        <f>INDEX(resultados!$A$2:$ZZ$401, 220, MATCH($B$2, resultados!$A$1:$ZZ$1, 0))</f>
        <v/>
      </c>
      <c r="C226">
        <f>INDEX(resultados!$A$2:$ZZ$401, 220, MATCH($B$3, resultados!$A$1:$ZZ$1, 0))</f>
        <v/>
      </c>
    </row>
    <row r="227">
      <c r="A227">
        <f>INDEX(resultados!$A$2:$ZZ$401, 221, MATCH($B$1, resultados!$A$1:$ZZ$1, 0))</f>
        <v/>
      </c>
      <c r="B227">
        <f>INDEX(resultados!$A$2:$ZZ$401, 221, MATCH($B$2, resultados!$A$1:$ZZ$1, 0))</f>
        <v/>
      </c>
      <c r="C227">
        <f>INDEX(resultados!$A$2:$ZZ$401, 221, MATCH($B$3, resultados!$A$1:$ZZ$1, 0))</f>
        <v/>
      </c>
    </row>
    <row r="228">
      <c r="A228">
        <f>INDEX(resultados!$A$2:$ZZ$401, 222, MATCH($B$1, resultados!$A$1:$ZZ$1, 0))</f>
        <v/>
      </c>
      <c r="B228">
        <f>INDEX(resultados!$A$2:$ZZ$401, 222, MATCH($B$2, resultados!$A$1:$ZZ$1, 0))</f>
        <v/>
      </c>
      <c r="C228">
        <f>INDEX(resultados!$A$2:$ZZ$401, 222, MATCH($B$3, resultados!$A$1:$ZZ$1, 0))</f>
        <v/>
      </c>
    </row>
    <row r="229">
      <c r="A229">
        <f>INDEX(resultados!$A$2:$ZZ$401, 223, MATCH($B$1, resultados!$A$1:$ZZ$1, 0))</f>
        <v/>
      </c>
      <c r="B229">
        <f>INDEX(resultados!$A$2:$ZZ$401, 223, MATCH($B$2, resultados!$A$1:$ZZ$1, 0))</f>
        <v/>
      </c>
      <c r="C229">
        <f>INDEX(resultados!$A$2:$ZZ$401, 223, MATCH($B$3, resultados!$A$1:$ZZ$1, 0))</f>
        <v/>
      </c>
    </row>
    <row r="230">
      <c r="A230">
        <f>INDEX(resultados!$A$2:$ZZ$401, 224, MATCH($B$1, resultados!$A$1:$ZZ$1, 0))</f>
        <v/>
      </c>
      <c r="B230">
        <f>INDEX(resultados!$A$2:$ZZ$401, 224, MATCH($B$2, resultados!$A$1:$ZZ$1, 0))</f>
        <v/>
      </c>
      <c r="C230">
        <f>INDEX(resultados!$A$2:$ZZ$401, 224, MATCH($B$3, resultados!$A$1:$ZZ$1, 0))</f>
        <v/>
      </c>
    </row>
    <row r="231">
      <c r="A231">
        <f>INDEX(resultados!$A$2:$ZZ$401, 225, MATCH($B$1, resultados!$A$1:$ZZ$1, 0))</f>
        <v/>
      </c>
      <c r="B231">
        <f>INDEX(resultados!$A$2:$ZZ$401, 225, MATCH($B$2, resultados!$A$1:$ZZ$1, 0))</f>
        <v/>
      </c>
      <c r="C231">
        <f>INDEX(resultados!$A$2:$ZZ$401, 225, MATCH($B$3, resultados!$A$1:$ZZ$1, 0))</f>
        <v/>
      </c>
    </row>
    <row r="232">
      <c r="A232">
        <f>INDEX(resultados!$A$2:$ZZ$401, 226, MATCH($B$1, resultados!$A$1:$ZZ$1, 0))</f>
        <v/>
      </c>
      <c r="B232">
        <f>INDEX(resultados!$A$2:$ZZ$401, 226, MATCH($B$2, resultados!$A$1:$ZZ$1, 0))</f>
        <v/>
      </c>
      <c r="C232">
        <f>INDEX(resultados!$A$2:$ZZ$401, 226, MATCH($B$3, resultados!$A$1:$ZZ$1, 0))</f>
        <v/>
      </c>
    </row>
    <row r="233">
      <c r="A233">
        <f>INDEX(resultados!$A$2:$ZZ$401, 227, MATCH($B$1, resultados!$A$1:$ZZ$1, 0))</f>
        <v/>
      </c>
      <c r="B233">
        <f>INDEX(resultados!$A$2:$ZZ$401, 227, MATCH($B$2, resultados!$A$1:$ZZ$1, 0))</f>
        <v/>
      </c>
      <c r="C233">
        <f>INDEX(resultados!$A$2:$ZZ$401, 227, MATCH($B$3, resultados!$A$1:$ZZ$1, 0))</f>
        <v/>
      </c>
    </row>
    <row r="234">
      <c r="A234">
        <f>INDEX(resultados!$A$2:$ZZ$401, 228, MATCH($B$1, resultados!$A$1:$ZZ$1, 0))</f>
        <v/>
      </c>
      <c r="B234">
        <f>INDEX(resultados!$A$2:$ZZ$401, 228, MATCH($B$2, resultados!$A$1:$ZZ$1, 0))</f>
        <v/>
      </c>
      <c r="C234">
        <f>INDEX(resultados!$A$2:$ZZ$401, 228, MATCH($B$3, resultados!$A$1:$ZZ$1, 0))</f>
        <v/>
      </c>
    </row>
    <row r="235">
      <c r="A235">
        <f>INDEX(resultados!$A$2:$ZZ$401, 229, MATCH($B$1, resultados!$A$1:$ZZ$1, 0))</f>
        <v/>
      </c>
      <c r="B235">
        <f>INDEX(resultados!$A$2:$ZZ$401, 229, MATCH($B$2, resultados!$A$1:$ZZ$1, 0))</f>
        <v/>
      </c>
      <c r="C235">
        <f>INDEX(resultados!$A$2:$ZZ$401, 229, MATCH($B$3, resultados!$A$1:$ZZ$1, 0))</f>
        <v/>
      </c>
    </row>
    <row r="236">
      <c r="A236">
        <f>INDEX(resultados!$A$2:$ZZ$401, 230, MATCH($B$1, resultados!$A$1:$ZZ$1, 0))</f>
        <v/>
      </c>
      <c r="B236">
        <f>INDEX(resultados!$A$2:$ZZ$401, 230, MATCH($B$2, resultados!$A$1:$ZZ$1, 0))</f>
        <v/>
      </c>
      <c r="C236">
        <f>INDEX(resultados!$A$2:$ZZ$401, 230, MATCH($B$3, resultados!$A$1:$ZZ$1, 0))</f>
        <v/>
      </c>
    </row>
    <row r="237">
      <c r="A237">
        <f>INDEX(resultados!$A$2:$ZZ$401, 231, MATCH($B$1, resultados!$A$1:$ZZ$1, 0))</f>
        <v/>
      </c>
      <c r="B237">
        <f>INDEX(resultados!$A$2:$ZZ$401, 231, MATCH($B$2, resultados!$A$1:$ZZ$1, 0))</f>
        <v/>
      </c>
      <c r="C237">
        <f>INDEX(resultados!$A$2:$ZZ$401, 231, MATCH($B$3, resultados!$A$1:$ZZ$1, 0))</f>
        <v/>
      </c>
    </row>
    <row r="238">
      <c r="A238">
        <f>INDEX(resultados!$A$2:$ZZ$401, 232, MATCH($B$1, resultados!$A$1:$ZZ$1, 0))</f>
        <v/>
      </c>
      <c r="B238">
        <f>INDEX(resultados!$A$2:$ZZ$401, 232, MATCH($B$2, resultados!$A$1:$ZZ$1, 0))</f>
        <v/>
      </c>
      <c r="C238">
        <f>INDEX(resultados!$A$2:$ZZ$401, 232, MATCH($B$3, resultados!$A$1:$ZZ$1, 0))</f>
        <v/>
      </c>
    </row>
    <row r="239">
      <c r="A239">
        <f>INDEX(resultados!$A$2:$ZZ$401, 233, MATCH($B$1, resultados!$A$1:$ZZ$1, 0))</f>
        <v/>
      </c>
      <c r="B239">
        <f>INDEX(resultados!$A$2:$ZZ$401, 233, MATCH($B$2, resultados!$A$1:$ZZ$1, 0))</f>
        <v/>
      </c>
      <c r="C239">
        <f>INDEX(resultados!$A$2:$ZZ$401, 233, MATCH($B$3, resultados!$A$1:$ZZ$1, 0))</f>
        <v/>
      </c>
    </row>
    <row r="240">
      <c r="A240">
        <f>INDEX(resultados!$A$2:$ZZ$401, 234, MATCH($B$1, resultados!$A$1:$ZZ$1, 0))</f>
        <v/>
      </c>
      <c r="B240">
        <f>INDEX(resultados!$A$2:$ZZ$401, 234, MATCH($B$2, resultados!$A$1:$ZZ$1, 0))</f>
        <v/>
      </c>
      <c r="C240">
        <f>INDEX(resultados!$A$2:$ZZ$401, 234, MATCH($B$3, resultados!$A$1:$ZZ$1, 0))</f>
        <v/>
      </c>
    </row>
    <row r="241">
      <c r="A241">
        <f>INDEX(resultados!$A$2:$ZZ$401, 235, MATCH($B$1, resultados!$A$1:$ZZ$1, 0))</f>
        <v/>
      </c>
      <c r="B241">
        <f>INDEX(resultados!$A$2:$ZZ$401, 235, MATCH($B$2, resultados!$A$1:$ZZ$1, 0))</f>
        <v/>
      </c>
      <c r="C241">
        <f>INDEX(resultados!$A$2:$ZZ$401, 235, MATCH($B$3, resultados!$A$1:$ZZ$1, 0))</f>
        <v/>
      </c>
    </row>
    <row r="242">
      <c r="A242">
        <f>INDEX(resultados!$A$2:$ZZ$401, 236, MATCH($B$1, resultados!$A$1:$ZZ$1, 0))</f>
        <v/>
      </c>
      <c r="B242">
        <f>INDEX(resultados!$A$2:$ZZ$401, 236, MATCH($B$2, resultados!$A$1:$ZZ$1, 0))</f>
        <v/>
      </c>
      <c r="C242">
        <f>INDEX(resultados!$A$2:$ZZ$401, 236, MATCH($B$3, resultados!$A$1:$ZZ$1, 0))</f>
        <v/>
      </c>
    </row>
    <row r="243">
      <c r="A243">
        <f>INDEX(resultados!$A$2:$ZZ$401, 237, MATCH($B$1, resultados!$A$1:$ZZ$1, 0))</f>
        <v/>
      </c>
      <c r="B243">
        <f>INDEX(resultados!$A$2:$ZZ$401, 237, MATCH($B$2, resultados!$A$1:$ZZ$1, 0))</f>
        <v/>
      </c>
      <c r="C243">
        <f>INDEX(resultados!$A$2:$ZZ$401, 237, MATCH($B$3, resultados!$A$1:$ZZ$1, 0))</f>
        <v/>
      </c>
    </row>
    <row r="244">
      <c r="A244">
        <f>INDEX(resultados!$A$2:$ZZ$401, 238, MATCH($B$1, resultados!$A$1:$ZZ$1, 0))</f>
        <v/>
      </c>
      <c r="B244">
        <f>INDEX(resultados!$A$2:$ZZ$401, 238, MATCH($B$2, resultados!$A$1:$ZZ$1, 0))</f>
        <v/>
      </c>
      <c r="C244">
        <f>INDEX(resultados!$A$2:$ZZ$401, 238, MATCH($B$3, resultados!$A$1:$ZZ$1, 0))</f>
        <v/>
      </c>
    </row>
    <row r="245">
      <c r="A245">
        <f>INDEX(resultados!$A$2:$ZZ$401, 239, MATCH($B$1, resultados!$A$1:$ZZ$1, 0))</f>
        <v/>
      </c>
      <c r="B245">
        <f>INDEX(resultados!$A$2:$ZZ$401, 239, MATCH($B$2, resultados!$A$1:$ZZ$1, 0))</f>
        <v/>
      </c>
      <c r="C245">
        <f>INDEX(resultados!$A$2:$ZZ$401, 239, MATCH($B$3, resultados!$A$1:$ZZ$1, 0))</f>
        <v/>
      </c>
    </row>
    <row r="246">
      <c r="A246">
        <f>INDEX(resultados!$A$2:$ZZ$401, 240, MATCH($B$1, resultados!$A$1:$ZZ$1, 0))</f>
        <v/>
      </c>
      <c r="B246">
        <f>INDEX(resultados!$A$2:$ZZ$401, 240, MATCH($B$2, resultados!$A$1:$ZZ$1, 0))</f>
        <v/>
      </c>
      <c r="C246">
        <f>INDEX(resultados!$A$2:$ZZ$401, 240, MATCH($B$3, resultados!$A$1:$ZZ$1, 0))</f>
        <v/>
      </c>
    </row>
    <row r="247">
      <c r="A247">
        <f>INDEX(resultados!$A$2:$ZZ$401, 241, MATCH($B$1, resultados!$A$1:$ZZ$1, 0))</f>
        <v/>
      </c>
      <c r="B247">
        <f>INDEX(resultados!$A$2:$ZZ$401, 241, MATCH($B$2, resultados!$A$1:$ZZ$1, 0))</f>
        <v/>
      </c>
      <c r="C247">
        <f>INDEX(resultados!$A$2:$ZZ$401, 241, MATCH($B$3, resultados!$A$1:$ZZ$1, 0))</f>
        <v/>
      </c>
    </row>
    <row r="248">
      <c r="A248">
        <f>INDEX(resultados!$A$2:$ZZ$401, 242, MATCH($B$1, resultados!$A$1:$ZZ$1, 0))</f>
        <v/>
      </c>
      <c r="B248">
        <f>INDEX(resultados!$A$2:$ZZ$401, 242, MATCH($B$2, resultados!$A$1:$ZZ$1, 0))</f>
        <v/>
      </c>
      <c r="C248">
        <f>INDEX(resultados!$A$2:$ZZ$401, 242, MATCH($B$3, resultados!$A$1:$ZZ$1, 0))</f>
        <v/>
      </c>
    </row>
    <row r="249">
      <c r="A249">
        <f>INDEX(resultados!$A$2:$ZZ$401, 243, MATCH($B$1, resultados!$A$1:$ZZ$1, 0))</f>
        <v/>
      </c>
      <c r="B249">
        <f>INDEX(resultados!$A$2:$ZZ$401, 243, MATCH($B$2, resultados!$A$1:$ZZ$1, 0))</f>
        <v/>
      </c>
      <c r="C249">
        <f>INDEX(resultados!$A$2:$ZZ$401, 243, MATCH($B$3, resultados!$A$1:$ZZ$1, 0))</f>
        <v/>
      </c>
    </row>
    <row r="250">
      <c r="A250">
        <f>INDEX(resultados!$A$2:$ZZ$401, 244, MATCH($B$1, resultados!$A$1:$ZZ$1, 0))</f>
        <v/>
      </c>
      <c r="B250">
        <f>INDEX(resultados!$A$2:$ZZ$401, 244, MATCH($B$2, resultados!$A$1:$ZZ$1, 0))</f>
        <v/>
      </c>
      <c r="C250">
        <f>INDEX(resultados!$A$2:$ZZ$401, 244, MATCH($B$3, resultados!$A$1:$ZZ$1, 0))</f>
        <v/>
      </c>
    </row>
    <row r="251">
      <c r="A251">
        <f>INDEX(resultados!$A$2:$ZZ$401, 245, MATCH($B$1, resultados!$A$1:$ZZ$1, 0))</f>
        <v/>
      </c>
      <c r="B251">
        <f>INDEX(resultados!$A$2:$ZZ$401, 245, MATCH($B$2, resultados!$A$1:$ZZ$1, 0))</f>
        <v/>
      </c>
      <c r="C251">
        <f>INDEX(resultados!$A$2:$ZZ$401, 245, MATCH($B$3, resultados!$A$1:$ZZ$1, 0))</f>
        <v/>
      </c>
    </row>
    <row r="252">
      <c r="A252">
        <f>INDEX(resultados!$A$2:$ZZ$401, 246, MATCH($B$1, resultados!$A$1:$ZZ$1, 0))</f>
        <v/>
      </c>
      <c r="B252">
        <f>INDEX(resultados!$A$2:$ZZ$401, 246, MATCH($B$2, resultados!$A$1:$ZZ$1, 0))</f>
        <v/>
      </c>
      <c r="C252">
        <f>INDEX(resultados!$A$2:$ZZ$401, 246, MATCH($B$3, resultados!$A$1:$ZZ$1, 0))</f>
        <v/>
      </c>
    </row>
    <row r="253">
      <c r="A253">
        <f>INDEX(resultados!$A$2:$ZZ$401, 247, MATCH($B$1, resultados!$A$1:$ZZ$1, 0))</f>
        <v/>
      </c>
      <c r="B253">
        <f>INDEX(resultados!$A$2:$ZZ$401, 247, MATCH($B$2, resultados!$A$1:$ZZ$1, 0))</f>
        <v/>
      </c>
      <c r="C253">
        <f>INDEX(resultados!$A$2:$ZZ$401, 247, MATCH($B$3, resultados!$A$1:$ZZ$1, 0))</f>
        <v/>
      </c>
    </row>
    <row r="254">
      <c r="A254">
        <f>INDEX(resultados!$A$2:$ZZ$401, 248, MATCH($B$1, resultados!$A$1:$ZZ$1, 0))</f>
        <v/>
      </c>
      <c r="B254">
        <f>INDEX(resultados!$A$2:$ZZ$401, 248, MATCH($B$2, resultados!$A$1:$ZZ$1, 0))</f>
        <v/>
      </c>
      <c r="C254">
        <f>INDEX(resultados!$A$2:$ZZ$401, 248, MATCH($B$3, resultados!$A$1:$ZZ$1, 0))</f>
        <v/>
      </c>
    </row>
    <row r="255">
      <c r="A255">
        <f>INDEX(resultados!$A$2:$ZZ$401, 249, MATCH($B$1, resultados!$A$1:$ZZ$1, 0))</f>
        <v/>
      </c>
      <c r="B255">
        <f>INDEX(resultados!$A$2:$ZZ$401, 249, MATCH($B$2, resultados!$A$1:$ZZ$1, 0))</f>
        <v/>
      </c>
      <c r="C255">
        <f>INDEX(resultados!$A$2:$ZZ$401, 249, MATCH($B$3, resultados!$A$1:$ZZ$1, 0))</f>
        <v/>
      </c>
    </row>
    <row r="256">
      <c r="A256">
        <f>INDEX(resultados!$A$2:$ZZ$401, 250, MATCH($B$1, resultados!$A$1:$ZZ$1, 0))</f>
        <v/>
      </c>
      <c r="B256">
        <f>INDEX(resultados!$A$2:$ZZ$401, 250, MATCH($B$2, resultados!$A$1:$ZZ$1, 0))</f>
        <v/>
      </c>
      <c r="C256">
        <f>INDEX(resultados!$A$2:$ZZ$401, 250, MATCH($B$3, resultados!$A$1:$ZZ$1, 0))</f>
        <v/>
      </c>
    </row>
    <row r="257">
      <c r="A257">
        <f>INDEX(resultados!$A$2:$ZZ$401, 251, MATCH($B$1, resultados!$A$1:$ZZ$1, 0))</f>
        <v/>
      </c>
      <c r="B257">
        <f>INDEX(resultados!$A$2:$ZZ$401, 251, MATCH($B$2, resultados!$A$1:$ZZ$1, 0))</f>
        <v/>
      </c>
      <c r="C257">
        <f>INDEX(resultados!$A$2:$ZZ$401, 251, MATCH($B$3, resultados!$A$1:$ZZ$1, 0))</f>
        <v/>
      </c>
    </row>
    <row r="258">
      <c r="A258">
        <f>INDEX(resultados!$A$2:$ZZ$401, 252, MATCH($B$1, resultados!$A$1:$ZZ$1, 0))</f>
        <v/>
      </c>
      <c r="B258">
        <f>INDEX(resultados!$A$2:$ZZ$401, 252, MATCH($B$2, resultados!$A$1:$ZZ$1, 0))</f>
        <v/>
      </c>
      <c r="C258">
        <f>INDEX(resultados!$A$2:$ZZ$401, 252, MATCH($B$3, resultados!$A$1:$ZZ$1, 0))</f>
        <v/>
      </c>
    </row>
    <row r="259">
      <c r="A259">
        <f>INDEX(resultados!$A$2:$ZZ$401, 253, MATCH($B$1, resultados!$A$1:$ZZ$1, 0))</f>
        <v/>
      </c>
      <c r="B259">
        <f>INDEX(resultados!$A$2:$ZZ$401, 253, MATCH($B$2, resultados!$A$1:$ZZ$1, 0))</f>
        <v/>
      </c>
      <c r="C259">
        <f>INDEX(resultados!$A$2:$ZZ$401, 253, MATCH($B$3, resultados!$A$1:$ZZ$1, 0))</f>
        <v/>
      </c>
    </row>
    <row r="260">
      <c r="A260">
        <f>INDEX(resultados!$A$2:$ZZ$401, 254, MATCH($B$1, resultados!$A$1:$ZZ$1, 0))</f>
        <v/>
      </c>
      <c r="B260">
        <f>INDEX(resultados!$A$2:$ZZ$401, 254, MATCH($B$2, resultados!$A$1:$ZZ$1, 0))</f>
        <v/>
      </c>
      <c r="C260">
        <f>INDEX(resultados!$A$2:$ZZ$401, 254, MATCH($B$3, resultados!$A$1:$ZZ$1, 0))</f>
        <v/>
      </c>
    </row>
    <row r="261">
      <c r="A261">
        <f>INDEX(resultados!$A$2:$ZZ$401, 255, MATCH($B$1, resultados!$A$1:$ZZ$1, 0))</f>
        <v/>
      </c>
      <c r="B261">
        <f>INDEX(resultados!$A$2:$ZZ$401, 255, MATCH($B$2, resultados!$A$1:$ZZ$1, 0))</f>
        <v/>
      </c>
      <c r="C261">
        <f>INDEX(resultados!$A$2:$ZZ$401, 255, MATCH($B$3, resultados!$A$1:$ZZ$1, 0))</f>
        <v/>
      </c>
    </row>
    <row r="262">
      <c r="A262">
        <f>INDEX(resultados!$A$2:$ZZ$401, 256, MATCH($B$1, resultados!$A$1:$ZZ$1, 0))</f>
        <v/>
      </c>
      <c r="B262">
        <f>INDEX(resultados!$A$2:$ZZ$401, 256, MATCH($B$2, resultados!$A$1:$ZZ$1, 0))</f>
        <v/>
      </c>
      <c r="C262">
        <f>INDEX(resultados!$A$2:$ZZ$401, 256, MATCH($B$3, resultados!$A$1:$ZZ$1, 0))</f>
        <v/>
      </c>
    </row>
    <row r="263">
      <c r="A263">
        <f>INDEX(resultados!$A$2:$ZZ$401, 257, MATCH($B$1, resultados!$A$1:$ZZ$1, 0))</f>
        <v/>
      </c>
      <c r="B263">
        <f>INDEX(resultados!$A$2:$ZZ$401, 257, MATCH($B$2, resultados!$A$1:$ZZ$1, 0))</f>
        <v/>
      </c>
      <c r="C263">
        <f>INDEX(resultados!$A$2:$ZZ$401, 257, MATCH($B$3, resultados!$A$1:$ZZ$1, 0))</f>
        <v/>
      </c>
    </row>
    <row r="264">
      <c r="A264">
        <f>INDEX(resultados!$A$2:$ZZ$401, 258, MATCH($B$1, resultados!$A$1:$ZZ$1, 0))</f>
        <v/>
      </c>
      <c r="B264">
        <f>INDEX(resultados!$A$2:$ZZ$401, 258, MATCH($B$2, resultados!$A$1:$ZZ$1, 0))</f>
        <v/>
      </c>
      <c r="C264">
        <f>INDEX(resultados!$A$2:$ZZ$401, 258, MATCH($B$3, resultados!$A$1:$ZZ$1, 0))</f>
        <v/>
      </c>
    </row>
    <row r="265">
      <c r="A265">
        <f>INDEX(resultados!$A$2:$ZZ$401, 259, MATCH($B$1, resultados!$A$1:$ZZ$1, 0))</f>
        <v/>
      </c>
      <c r="B265">
        <f>INDEX(resultados!$A$2:$ZZ$401, 259, MATCH($B$2, resultados!$A$1:$ZZ$1, 0))</f>
        <v/>
      </c>
      <c r="C265">
        <f>INDEX(resultados!$A$2:$ZZ$401, 259, MATCH($B$3, resultados!$A$1:$ZZ$1, 0))</f>
        <v/>
      </c>
    </row>
    <row r="266">
      <c r="A266">
        <f>INDEX(resultados!$A$2:$ZZ$401, 260, MATCH($B$1, resultados!$A$1:$ZZ$1, 0))</f>
        <v/>
      </c>
      <c r="B266">
        <f>INDEX(resultados!$A$2:$ZZ$401, 260, MATCH($B$2, resultados!$A$1:$ZZ$1, 0))</f>
        <v/>
      </c>
      <c r="C266">
        <f>INDEX(resultados!$A$2:$ZZ$401, 260, MATCH($B$3, resultados!$A$1:$ZZ$1, 0))</f>
        <v/>
      </c>
    </row>
    <row r="267">
      <c r="A267">
        <f>INDEX(resultados!$A$2:$ZZ$401, 261, MATCH($B$1, resultados!$A$1:$ZZ$1, 0))</f>
        <v/>
      </c>
      <c r="B267">
        <f>INDEX(resultados!$A$2:$ZZ$401, 261, MATCH($B$2, resultados!$A$1:$ZZ$1, 0))</f>
        <v/>
      </c>
      <c r="C267">
        <f>INDEX(resultados!$A$2:$ZZ$401, 261, MATCH($B$3, resultados!$A$1:$ZZ$1, 0))</f>
        <v/>
      </c>
    </row>
    <row r="268">
      <c r="A268">
        <f>INDEX(resultados!$A$2:$ZZ$401, 262, MATCH($B$1, resultados!$A$1:$ZZ$1, 0))</f>
        <v/>
      </c>
      <c r="B268">
        <f>INDEX(resultados!$A$2:$ZZ$401, 262, MATCH($B$2, resultados!$A$1:$ZZ$1, 0))</f>
        <v/>
      </c>
      <c r="C268">
        <f>INDEX(resultados!$A$2:$ZZ$401, 262, MATCH($B$3, resultados!$A$1:$ZZ$1, 0))</f>
        <v/>
      </c>
    </row>
    <row r="269">
      <c r="A269">
        <f>INDEX(resultados!$A$2:$ZZ$401, 263, MATCH($B$1, resultados!$A$1:$ZZ$1, 0))</f>
        <v/>
      </c>
      <c r="B269">
        <f>INDEX(resultados!$A$2:$ZZ$401, 263, MATCH($B$2, resultados!$A$1:$ZZ$1, 0))</f>
        <v/>
      </c>
      <c r="C269">
        <f>INDEX(resultados!$A$2:$ZZ$401, 263, MATCH($B$3, resultados!$A$1:$ZZ$1, 0))</f>
        <v/>
      </c>
    </row>
    <row r="270">
      <c r="A270">
        <f>INDEX(resultados!$A$2:$ZZ$401, 264, MATCH($B$1, resultados!$A$1:$ZZ$1, 0))</f>
        <v/>
      </c>
      <c r="B270">
        <f>INDEX(resultados!$A$2:$ZZ$401, 264, MATCH($B$2, resultados!$A$1:$ZZ$1, 0))</f>
        <v/>
      </c>
      <c r="C270">
        <f>INDEX(resultados!$A$2:$ZZ$401, 264, MATCH($B$3, resultados!$A$1:$ZZ$1, 0))</f>
        <v/>
      </c>
    </row>
    <row r="271">
      <c r="A271">
        <f>INDEX(resultados!$A$2:$ZZ$401, 265, MATCH($B$1, resultados!$A$1:$ZZ$1, 0))</f>
        <v/>
      </c>
      <c r="B271">
        <f>INDEX(resultados!$A$2:$ZZ$401, 265, MATCH($B$2, resultados!$A$1:$ZZ$1, 0))</f>
        <v/>
      </c>
      <c r="C271">
        <f>INDEX(resultados!$A$2:$ZZ$401, 265, MATCH($B$3, resultados!$A$1:$ZZ$1, 0))</f>
        <v/>
      </c>
    </row>
    <row r="272">
      <c r="A272">
        <f>INDEX(resultados!$A$2:$ZZ$401, 266, MATCH($B$1, resultados!$A$1:$ZZ$1, 0))</f>
        <v/>
      </c>
      <c r="B272">
        <f>INDEX(resultados!$A$2:$ZZ$401, 266, MATCH($B$2, resultados!$A$1:$ZZ$1, 0))</f>
        <v/>
      </c>
      <c r="C272">
        <f>INDEX(resultados!$A$2:$ZZ$401, 266, MATCH($B$3, resultados!$A$1:$ZZ$1, 0))</f>
        <v/>
      </c>
    </row>
    <row r="273">
      <c r="A273">
        <f>INDEX(resultados!$A$2:$ZZ$401, 267, MATCH($B$1, resultados!$A$1:$ZZ$1, 0))</f>
        <v/>
      </c>
      <c r="B273">
        <f>INDEX(resultados!$A$2:$ZZ$401, 267, MATCH($B$2, resultados!$A$1:$ZZ$1, 0))</f>
        <v/>
      </c>
      <c r="C273">
        <f>INDEX(resultados!$A$2:$ZZ$401, 267, MATCH($B$3, resultados!$A$1:$ZZ$1, 0))</f>
        <v/>
      </c>
    </row>
    <row r="274">
      <c r="A274">
        <f>INDEX(resultados!$A$2:$ZZ$401, 268, MATCH($B$1, resultados!$A$1:$ZZ$1, 0))</f>
        <v/>
      </c>
      <c r="B274">
        <f>INDEX(resultados!$A$2:$ZZ$401, 268, MATCH($B$2, resultados!$A$1:$ZZ$1, 0))</f>
        <v/>
      </c>
      <c r="C274">
        <f>INDEX(resultados!$A$2:$ZZ$401, 268, MATCH($B$3, resultados!$A$1:$ZZ$1, 0))</f>
        <v/>
      </c>
    </row>
    <row r="275">
      <c r="A275">
        <f>INDEX(resultados!$A$2:$ZZ$401, 269, MATCH($B$1, resultados!$A$1:$ZZ$1, 0))</f>
        <v/>
      </c>
      <c r="B275">
        <f>INDEX(resultados!$A$2:$ZZ$401, 269, MATCH($B$2, resultados!$A$1:$ZZ$1, 0))</f>
        <v/>
      </c>
      <c r="C275">
        <f>INDEX(resultados!$A$2:$ZZ$401, 269, MATCH($B$3, resultados!$A$1:$ZZ$1, 0))</f>
        <v/>
      </c>
    </row>
    <row r="276">
      <c r="A276">
        <f>INDEX(resultados!$A$2:$ZZ$401, 270, MATCH($B$1, resultados!$A$1:$ZZ$1, 0))</f>
        <v/>
      </c>
      <c r="B276">
        <f>INDEX(resultados!$A$2:$ZZ$401, 270, MATCH($B$2, resultados!$A$1:$ZZ$1, 0))</f>
        <v/>
      </c>
      <c r="C276">
        <f>INDEX(resultados!$A$2:$ZZ$401, 270, MATCH($B$3, resultados!$A$1:$ZZ$1, 0))</f>
        <v/>
      </c>
    </row>
    <row r="277">
      <c r="A277">
        <f>INDEX(resultados!$A$2:$ZZ$401, 271, MATCH($B$1, resultados!$A$1:$ZZ$1, 0))</f>
        <v/>
      </c>
      <c r="B277">
        <f>INDEX(resultados!$A$2:$ZZ$401, 271, MATCH($B$2, resultados!$A$1:$ZZ$1, 0))</f>
        <v/>
      </c>
      <c r="C277">
        <f>INDEX(resultados!$A$2:$ZZ$401, 271, MATCH($B$3, resultados!$A$1:$ZZ$1, 0))</f>
        <v/>
      </c>
    </row>
    <row r="278">
      <c r="A278">
        <f>INDEX(resultados!$A$2:$ZZ$401, 272, MATCH($B$1, resultados!$A$1:$ZZ$1, 0))</f>
        <v/>
      </c>
      <c r="B278">
        <f>INDEX(resultados!$A$2:$ZZ$401, 272, MATCH($B$2, resultados!$A$1:$ZZ$1, 0))</f>
        <v/>
      </c>
      <c r="C278">
        <f>INDEX(resultados!$A$2:$ZZ$401, 272, MATCH($B$3, resultados!$A$1:$ZZ$1, 0))</f>
        <v/>
      </c>
    </row>
    <row r="279">
      <c r="A279">
        <f>INDEX(resultados!$A$2:$ZZ$401, 273, MATCH($B$1, resultados!$A$1:$ZZ$1, 0))</f>
        <v/>
      </c>
      <c r="B279">
        <f>INDEX(resultados!$A$2:$ZZ$401, 273, MATCH($B$2, resultados!$A$1:$ZZ$1, 0))</f>
        <v/>
      </c>
      <c r="C279">
        <f>INDEX(resultados!$A$2:$ZZ$401, 273, MATCH($B$3, resultados!$A$1:$ZZ$1, 0))</f>
        <v/>
      </c>
    </row>
    <row r="280">
      <c r="A280">
        <f>INDEX(resultados!$A$2:$ZZ$401, 274, MATCH($B$1, resultados!$A$1:$ZZ$1, 0))</f>
        <v/>
      </c>
      <c r="B280">
        <f>INDEX(resultados!$A$2:$ZZ$401, 274, MATCH($B$2, resultados!$A$1:$ZZ$1, 0))</f>
        <v/>
      </c>
      <c r="C280">
        <f>INDEX(resultados!$A$2:$ZZ$401, 274, MATCH($B$3, resultados!$A$1:$ZZ$1, 0))</f>
        <v/>
      </c>
    </row>
    <row r="281">
      <c r="A281">
        <f>INDEX(resultados!$A$2:$ZZ$401, 275, MATCH($B$1, resultados!$A$1:$ZZ$1, 0))</f>
        <v/>
      </c>
      <c r="B281">
        <f>INDEX(resultados!$A$2:$ZZ$401, 275, MATCH($B$2, resultados!$A$1:$ZZ$1, 0))</f>
        <v/>
      </c>
      <c r="C281">
        <f>INDEX(resultados!$A$2:$ZZ$401, 275, MATCH($B$3, resultados!$A$1:$ZZ$1, 0))</f>
        <v/>
      </c>
    </row>
    <row r="282">
      <c r="A282">
        <f>INDEX(resultados!$A$2:$ZZ$401, 276, MATCH($B$1, resultados!$A$1:$ZZ$1, 0))</f>
        <v/>
      </c>
      <c r="B282">
        <f>INDEX(resultados!$A$2:$ZZ$401, 276, MATCH($B$2, resultados!$A$1:$ZZ$1, 0))</f>
        <v/>
      </c>
      <c r="C282">
        <f>INDEX(resultados!$A$2:$ZZ$401, 276, MATCH($B$3, resultados!$A$1:$ZZ$1, 0))</f>
        <v/>
      </c>
    </row>
    <row r="283">
      <c r="A283">
        <f>INDEX(resultados!$A$2:$ZZ$401, 277, MATCH($B$1, resultados!$A$1:$ZZ$1, 0))</f>
        <v/>
      </c>
      <c r="B283">
        <f>INDEX(resultados!$A$2:$ZZ$401, 277, MATCH($B$2, resultados!$A$1:$ZZ$1, 0))</f>
        <v/>
      </c>
      <c r="C283">
        <f>INDEX(resultados!$A$2:$ZZ$401, 277, MATCH($B$3, resultados!$A$1:$ZZ$1, 0))</f>
        <v/>
      </c>
    </row>
    <row r="284">
      <c r="A284">
        <f>INDEX(resultados!$A$2:$ZZ$401, 278, MATCH($B$1, resultados!$A$1:$ZZ$1, 0))</f>
        <v/>
      </c>
      <c r="B284">
        <f>INDEX(resultados!$A$2:$ZZ$401, 278, MATCH($B$2, resultados!$A$1:$ZZ$1, 0))</f>
        <v/>
      </c>
      <c r="C284">
        <f>INDEX(resultados!$A$2:$ZZ$401, 278, MATCH($B$3, resultados!$A$1:$ZZ$1, 0))</f>
        <v/>
      </c>
    </row>
    <row r="285">
      <c r="A285">
        <f>INDEX(resultados!$A$2:$ZZ$401, 279, MATCH($B$1, resultados!$A$1:$ZZ$1, 0))</f>
        <v/>
      </c>
      <c r="B285">
        <f>INDEX(resultados!$A$2:$ZZ$401, 279, MATCH($B$2, resultados!$A$1:$ZZ$1, 0))</f>
        <v/>
      </c>
      <c r="C285">
        <f>INDEX(resultados!$A$2:$ZZ$401, 279, MATCH($B$3, resultados!$A$1:$ZZ$1, 0))</f>
        <v/>
      </c>
    </row>
    <row r="286">
      <c r="A286">
        <f>INDEX(resultados!$A$2:$ZZ$401, 280, MATCH($B$1, resultados!$A$1:$ZZ$1, 0))</f>
        <v/>
      </c>
      <c r="B286">
        <f>INDEX(resultados!$A$2:$ZZ$401, 280, MATCH($B$2, resultados!$A$1:$ZZ$1, 0))</f>
        <v/>
      </c>
      <c r="C286">
        <f>INDEX(resultados!$A$2:$ZZ$401, 280, MATCH($B$3, resultados!$A$1:$ZZ$1, 0))</f>
        <v/>
      </c>
    </row>
    <row r="287">
      <c r="A287">
        <f>INDEX(resultados!$A$2:$ZZ$401, 281, MATCH($B$1, resultados!$A$1:$ZZ$1, 0))</f>
        <v/>
      </c>
      <c r="B287">
        <f>INDEX(resultados!$A$2:$ZZ$401, 281, MATCH($B$2, resultados!$A$1:$ZZ$1, 0))</f>
        <v/>
      </c>
      <c r="C287">
        <f>INDEX(resultados!$A$2:$ZZ$401, 281, MATCH($B$3, resultados!$A$1:$ZZ$1, 0))</f>
        <v/>
      </c>
    </row>
    <row r="288">
      <c r="A288">
        <f>INDEX(resultados!$A$2:$ZZ$401, 282, MATCH($B$1, resultados!$A$1:$ZZ$1, 0))</f>
        <v/>
      </c>
      <c r="B288">
        <f>INDEX(resultados!$A$2:$ZZ$401, 282, MATCH($B$2, resultados!$A$1:$ZZ$1, 0))</f>
        <v/>
      </c>
      <c r="C288">
        <f>INDEX(resultados!$A$2:$ZZ$401, 282, MATCH($B$3, resultados!$A$1:$ZZ$1, 0))</f>
        <v/>
      </c>
    </row>
    <row r="289">
      <c r="A289">
        <f>INDEX(resultados!$A$2:$ZZ$401, 283, MATCH($B$1, resultados!$A$1:$ZZ$1, 0))</f>
        <v/>
      </c>
      <c r="B289">
        <f>INDEX(resultados!$A$2:$ZZ$401, 283, MATCH($B$2, resultados!$A$1:$ZZ$1, 0))</f>
        <v/>
      </c>
      <c r="C289">
        <f>INDEX(resultados!$A$2:$ZZ$401, 283, MATCH($B$3, resultados!$A$1:$ZZ$1, 0))</f>
        <v/>
      </c>
    </row>
    <row r="290">
      <c r="A290">
        <f>INDEX(resultados!$A$2:$ZZ$401, 284, MATCH($B$1, resultados!$A$1:$ZZ$1, 0))</f>
        <v/>
      </c>
      <c r="B290">
        <f>INDEX(resultados!$A$2:$ZZ$401, 284, MATCH($B$2, resultados!$A$1:$ZZ$1, 0))</f>
        <v/>
      </c>
      <c r="C290">
        <f>INDEX(resultados!$A$2:$ZZ$401, 284, MATCH($B$3, resultados!$A$1:$ZZ$1, 0))</f>
        <v/>
      </c>
    </row>
    <row r="291">
      <c r="A291">
        <f>INDEX(resultados!$A$2:$ZZ$401, 285, MATCH($B$1, resultados!$A$1:$ZZ$1, 0))</f>
        <v/>
      </c>
      <c r="B291">
        <f>INDEX(resultados!$A$2:$ZZ$401, 285, MATCH($B$2, resultados!$A$1:$ZZ$1, 0))</f>
        <v/>
      </c>
      <c r="C291">
        <f>INDEX(resultados!$A$2:$ZZ$401, 285, MATCH($B$3, resultados!$A$1:$ZZ$1, 0))</f>
        <v/>
      </c>
    </row>
    <row r="292">
      <c r="A292">
        <f>INDEX(resultados!$A$2:$ZZ$401, 286, MATCH($B$1, resultados!$A$1:$ZZ$1, 0))</f>
        <v/>
      </c>
      <c r="B292">
        <f>INDEX(resultados!$A$2:$ZZ$401, 286, MATCH($B$2, resultados!$A$1:$ZZ$1, 0))</f>
        <v/>
      </c>
      <c r="C292">
        <f>INDEX(resultados!$A$2:$ZZ$401, 286, MATCH($B$3, resultados!$A$1:$ZZ$1, 0))</f>
        <v/>
      </c>
    </row>
    <row r="293">
      <c r="A293">
        <f>INDEX(resultados!$A$2:$ZZ$401, 287, MATCH($B$1, resultados!$A$1:$ZZ$1, 0))</f>
        <v/>
      </c>
      <c r="B293">
        <f>INDEX(resultados!$A$2:$ZZ$401, 287, MATCH($B$2, resultados!$A$1:$ZZ$1, 0))</f>
        <v/>
      </c>
      <c r="C293">
        <f>INDEX(resultados!$A$2:$ZZ$401, 287, MATCH($B$3, resultados!$A$1:$ZZ$1, 0))</f>
        <v/>
      </c>
    </row>
    <row r="294">
      <c r="A294">
        <f>INDEX(resultados!$A$2:$ZZ$401, 288, MATCH($B$1, resultados!$A$1:$ZZ$1, 0))</f>
        <v/>
      </c>
      <c r="B294">
        <f>INDEX(resultados!$A$2:$ZZ$401, 288, MATCH($B$2, resultados!$A$1:$ZZ$1, 0))</f>
        <v/>
      </c>
      <c r="C294">
        <f>INDEX(resultados!$A$2:$ZZ$401, 288, MATCH($B$3, resultados!$A$1:$ZZ$1, 0))</f>
        <v/>
      </c>
    </row>
    <row r="295">
      <c r="A295">
        <f>INDEX(resultados!$A$2:$ZZ$401, 289, MATCH($B$1, resultados!$A$1:$ZZ$1, 0))</f>
        <v/>
      </c>
      <c r="B295">
        <f>INDEX(resultados!$A$2:$ZZ$401, 289, MATCH($B$2, resultados!$A$1:$ZZ$1, 0))</f>
        <v/>
      </c>
      <c r="C295">
        <f>INDEX(resultados!$A$2:$ZZ$401, 289, MATCH($B$3, resultados!$A$1:$ZZ$1, 0))</f>
        <v/>
      </c>
    </row>
    <row r="296">
      <c r="A296">
        <f>INDEX(resultados!$A$2:$ZZ$401, 290, MATCH($B$1, resultados!$A$1:$ZZ$1, 0))</f>
        <v/>
      </c>
      <c r="B296">
        <f>INDEX(resultados!$A$2:$ZZ$401, 290, MATCH($B$2, resultados!$A$1:$ZZ$1, 0))</f>
        <v/>
      </c>
      <c r="C296">
        <f>INDEX(resultados!$A$2:$ZZ$401, 290, MATCH($B$3, resultados!$A$1:$ZZ$1, 0))</f>
        <v/>
      </c>
    </row>
    <row r="297">
      <c r="A297">
        <f>INDEX(resultados!$A$2:$ZZ$401, 291, MATCH($B$1, resultados!$A$1:$ZZ$1, 0))</f>
        <v/>
      </c>
      <c r="B297">
        <f>INDEX(resultados!$A$2:$ZZ$401, 291, MATCH($B$2, resultados!$A$1:$ZZ$1, 0))</f>
        <v/>
      </c>
      <c r="C297">
        <f>INDEX(resultados!$A$2:$ZZ$401, 291, MATCH($B$3, resultados!$A$1:$ZZ$1, 0))</f>
        <v/>
      </c>
    </row>
    <row r="298">
      <c r="A298">
        <f>INDEX(resultados!$A$2:$ZZ$401, 292, MATCH($B$1, resultados!$A$1:$ZZ$1, 0))</f>
        <v/>
      </c>
      <c r="B298">
        <f>INDEX(resultados!$A$2:$ZZ$401, 292, MATCH($B$2, resultados!$A$1:$ZZ$1, 0))</f>
        <v/>
      </c>
      <c r="C298">
        <f>INDEX(resultados!$A$2:$ZZ$401, 292, MATCH($B$3, resultados!$A$1:$ZZ$1, 0))</f>
        <v/>
      </c>
    </row>
    <row r="299">
      <c r="A299">
        <f>INDEX(resultados!$A$2:$ZZ$401, 293, MATCH($B$1, resultados!$A$1:$ZZ$1, 0))</f>
        <v/>
      </c>
      <c r="B299">
        <f>INDEX(resultados!$A$2:$ZZ$401, 293, MATCH($B$2, resultados!$A$1:$ZZ$1, 0))</f>
        <v/>
      </c>
      <c r="C299">
        <f>INDEX(resultados!$A$2:$ZZ$401, 293, MATCH($B$3, resultados!$A$1:$ZZ$1, 0))</f>
        <v/>
      </c>
    </row>
    <row r="300">
      <c r="A300">
        <f>INDEX(resultados!$A$2:$ZZ$401, 294, MATCH($B$1, resultados!$A$1:$ZZ$1, 0))</f>
        <v/>
      </c>
      <c r="B300">
        <f>INDEX(resultados!$A$2:$ZZ$401, 294, MATCH($B$2, resultados!$A$1:$ZZ$1, 0))</f>
        <v/>
      </c>
      <c r="C300">
        <f>INDEX(resultados!$A$2:$ZZ$401, 294, MATCH($B$3, resultados!$A$1:$ZZ$1, 0))</f>
        <v/>
      </c>
    </row>
    <row r="301">
      <c r="A301">
        <f>INDEX(resultados!$A$2:$ZZ$401, 295, MATCH($B$1, resultados!$A$1:$ZZ$1, 0))</f>
        <v/>
      </c>
      <c r="B301">
        <f>INDEX(resultados!$A$2:$ZZ$401, 295, MATCH($B$2, resultados!$A$1:$ZZ$1, 0))</f>
        <v/>
      </c>
      <c r="C301">
        <f>INDEX(resultados!$A$2:$ZZ$401, 295, MATCH($B$3, resultados!$A$1:$ZZ$1, 0))</f>
        <v/>
      </c>
    </row>
    <row r="302">
      <c r="A302">
        <f>INDEX(resultados!$A$2:$ZZ$401, 296, MATCH($B$1, resultados!$A$1:$ZZ$1, 0))</f>
        <v/>
      </c>
      <c r="B302">
        <f>INDEX(resultados!$A$2:$ZZ$401, 296, MATCH($B$2, resultados!$A$1:$ZZ$1, 0))</f>
        <v/>
      </c>
      <c r="C302">
        <f>INDEX(resultados!$A$2:$ZZ$401, 296, MATCH($B$3, resultados!$A$1:$ZZ$1, 0))</f>
        <v/>
      </c>
    </row>
    <row r="303">
      <c r="A303">
        <f>INDEX(resultados!$A$2:$ZZ$401, 297, MATCH($B$1, resultados!$A$1:$ZZ$1, 0))</f>
        <v/>
      </c>
      <c r="B303">
        <f>INDEX(resultados!$A$2:$ZZ$401, 297, MATCH($B$2, resultados!$A$1:$ZZ$1, 0))</f>
        <v/>
      </c>
      <c r="C303">
        <f>INDEX(resultados!$A$2:$ZZ$401, 297, MATCH($B$3, resultados!$A$1:$ZZ$1, 0))</f>
        <v/>
      </c>
    </row>
    <row r="304">
      <c r="A304">
        <f>INDEX(resultados!$A$2:$ZZ$401, 298, MATCH($B$1, resultados!$A$1:$ZZ$1, 0))</f>
        <v/>
      </c>
      <c r="B304">
        <f>INDEX(resultados!$A$2:$ZZ$401, 298, MATCH($B$2, resultados!$A$1:$ZZ$1, 0))</f>
        <v/>
      </c>
      <c r="C304">
        <f>INDEX(resultados!$A$2:$ZZ$401, 298, MATCH($B$3, resultados!$A$1:$ZZ$1, 0))</f>
        <v/>
      </c>
    </row>
    <row r="305">
      <c r="A305">
        <f>INDEX(resultados!$A$2:$ZZ$401, 299, MATCH($B$1, resultados!$A$1:$ZZ$1, 0))</f>
        <v/>
      </c>
      <c r="B305">
        <f>INDEX(resultados!$A$2:$ZZ$401, 299, MATCH($B$2, resultados!$A$1:$ZZ$1, 0))</f>
        <v/>
      </c>
      <c r="C305">
        <f>INDEX(resultados!$A$2:$ZZ$401, 299, MATCH($B$3, resultados!$A$1:$ZZ$1, 0))</f>
        <v/>
      </c>
    </row>
    <row r="306">
      <c r="A306">
        <f>INDEX(resultados!$A$2:$ZZ$401, 300, MATCH($B$1, resultados!$A$1:$ZZ$1, 0))</f>
        <v/>
      </c>
      <c r="B306">
        <f>INDEX(resultados!$A$2:$ZZ$401, 300, MATCH($B$2, resultados!$A$1:$ZZ$1, 0))</f>
        <v/>
      </c>
      <c r="C306">
        <f>INDEX(resultados!$A$2:$ZZ$401, 300, MATCH($B$3, resultados!$A$1:$ZZ$1, 0))</f>
        <v/>
      </c>
    </row>
    <row r="307">
      <c r="A307">
        <f>INDEX(resultados!$A$2:$ZZ$401, 301, MATCH($B$1, resultados!$A$1:$ZZ$1, 0))</f>
        <v/>
      </c>
      <c r="B307">
        <f>INDEX(resultados!$A$2:$ZZ$401, 301, MATCH($B$2, resultados!$A$1:$ZZ$1, 0))</f>
        <v/>
      </c>
      <c r="C307">
        <f>INDEX(resultados!$A$2:$ZZ$401, 301, MATCH($B$3, resultados!$A$1:$ZZ$1, 0))</f>
        <v/>
      </c>
    </row>
    <row r="308">
      <c r="A308">
        <f>INDEX(resultados!$A$2:$ZZ$401, 302, MATCH($B$1, resultados!$A$1:$ZZ$1, 0))</f>
        <v/>
      </c>
      <c r="B308">
        <f>INDEX(resultados!$A$2:$ZZ$401, 302, MATCH($B$2, resultados!$A$1:$ZZ$1, 0))</f>
        <v/>
      </c>
      <c r="C308">
        <f>INDEX(resultados!$A$2:$ZZ$401, 302, MATCH($B$3, resultados!$A$1:$ZZ$1, 0))</f>
        <v/>
      </c>
    </row>
    <row r="309">
      <c r="A309">
        <f>INDEX(resultados!$A$2:$ZZ$401, 303, MATCH($B$1, resultados!$A$1:$ZZ$1, 0))</f>
        <v/>
      </c>
      <c r="B309">
        <f>INDEX(resultados!$A$2:$ZZ$401, 303, MATCH($B$2, resultados!$A$1:$ZZ$1, 0))</f>
        <v/>
      </c>
      <c r="C309">
        <f>INDEX(resultados!$A$2:$ZZ$401, 303, MATCH($B$3, resultados!$A$1:$ZZ$1, 0))</f>
        <v/>
      </c>
    </row>
    <row r="310">
      <c r="A310">
        <f>INDEX(resultados!$A$2:$ZZ$401, 304, MATCH($B$1, resultados!$A$1:$ZZ$1, 0))</f>
        <v/>
      </c>
      <c r="B310">
        <f>INDEX(resultados!$A$2:$ZZ$401, 304, MATCH($B$2, resultados!$A$1:$ZZ$1, 0))</f>
        <v/>
      </c>
      <c r="C310">
        <f>INDEX(resultados!$A$2:$ZZ$401, 304, MATCH($B$3, resultados!$A$1:$ZZ$1, 0))</f>
        <v/>
      </c>
    </row>
    <row r="311">
      <c r="A311">
        <f>INDEX(resultados!$A$2:$ZZ$401, 305, MATCH($B$1, resultados!$A$1:$ZZ$1, 0))</f>
        <v/>
      </c>
      <c r="B311">
        <f>INDEX(resultados!$A$2:$ZZ$401, 305, MATCH($B$2, resultados!$A$1:$ZZ$1, 0))</f>
        <v/>
      </c>
      <c r="C311">
        <f>INDEX(resultados!$A$2:$ZZ$401, 305, MATCH($B$3, resultados!$A$1:$ZZ$1, 0))</f>
        <v/>
      </c>
    </row>
    <row r="312">
      <c r="A312">
        <f>INDEX(resultados!$A$2:$ZZ$401, 306, MATCH($B$1, resultados!$A$1:$ZZ$1, 0))</f>
        <v/>
      </c>
      <c r="B312">
        <f>INDEX(resultados!$A$2:$ZZ$401, 306, MATCH($B$2, resultados!$A$1:$ZZ$1, 0))</f>
        <v/>
      </c>
      <c r="C312">
        <f>INDEX(resultados!$A$2:$ZZ$401, 306, MATCH($B$3, resultados!$A$1:$ZZ$1, 0))</f>
        <v/>
      </c>
    </row>
    <row r="313">
      <c r="A313">
        <f>INDEX(resultados!$A$2:$ZZ$401, 307, MATCH($B$1, resultados!$A$1:$ZZ$1, 0))</f>
        <v/>
      </c>
      <c r="B313">
        <f>INDEX(resultados!$A$2:$ZZ$401, 307, MATCH($B$2, resultados!$A$1:$ZZ$1, 0))</f>
        <v/>
      </c>
      <c r="C313">
        <f>INDEX(resultados!$A$2:$ZZ$401, 307, MATCH($B$3, resultados!$A$1:$ZZ$1, 0))</f>
        <v/>
      </c>
    </row>
    <row r="314">
      <c r="A314">
        <f>INDEX(resultados!$A$2:$ZZ$401, 308, MATCH($B$1, resultados!$A$1:$ZZ$1, 0))</f>
        <v/>
      </c>
      <c r="B314">
        <f>INDEX(resultados!$A$2:$ZZ$401, 308, MATCH($B$2, resultados!$A$1:$ZZ$1, 0))</f>
        <v/>
      </c>
      <c r="C314">
        <f>INDEX(resultados!$A$2:$ZZ$401, 308, MATCH($B$3, resultados!$A$1:$ZZ$1, 0))</f>
        <v/>
      </c>
    </row>
    <row r="315">
      <c r="A315">
        <f>INDEX(resultados!$A$2:$ZZ$401, 309, MATCH($B$1, resultados!$A$1:$ZZ$1, 0))</f>
        <v/>
      </c>
      <c r="B315">
        <f>INDEX(resultados!$A$2:$ZZ$401, 309, MATCH($B$2, resultados!$A$1:$ZZ$1, 0))</f>
        <v/>
      </c>
      <c r="C315">
        <f>INDEX(resultados!$A$2:$ZZ$401, 309, MATCH($B$3, resultados!$A$1:$ZZ$1, 0))</f>
        <v/>
      </c>
    </row>
    <row r="316">
      <c r="A316">
        <f>INDEX(resultados!$A$2:$ZZ$401, 310, MATCH($B$1, resultados!$A$1:$ZZ$1, 0))</f>
        <v/>
      </c>
      <c r="B316">
        <f>INDEX(resultados!$A$2:$ZZ$401, 310, MATCH($B$2, resultados!$A$1:$ZZ$1, 0))</f>
        <v/>
      </c>
      <c r="C316">
        <f>INDEX(resultados!$A$2:$ZZ$401, 310, MATCH($B$3, resultados!$A$1:$ZZ$1, 0))</f>
        <v/>
      </c>
    </row>
    <row r="317">
      <c r="A317">
        <f>INDEX(resultados!$A$2:$ZZ$401, 311, MATCH($B$1, resultados!$A$1:$ZZ$1, 0))</f>
        <v/>
      </c>
      <c r="B317">
        <f>INDEX(resultados!$A$2:$ZZ$401, 311, MATCH($B$2, resultados!$A$1:$ZZ$1, 0))</f>
        <v/>
      </c>
      <c r="C317">
        <f>INDEX(resultados!$A$2:$ZZ$401, 311, MATCH($B$3, resultados!$A$1:$ZZ$1, 0))</f>
        <v/>
      </c>
    </row>
    <row r="318">
      <c r="A318">
        <f>INDEX(resultados!$A$2:$ZZ$401, 312, MATCH($B$1, resultados!$A$1:$ZZ$1, 0))</f>
        <v/>
      </c>
      <c r="B318">
        <f>INDEX(resultados!$A$2:$ZZ$401, 312, MATCH($B$2, resultados!$A$1:$ZZ$1, 0))</f>
        <v/>
      </c>
      <c r="C318">
        <f>INDEX(resultados!$A$2:$ZZ$401, 312, MATCH($B$3, resultados!$A$1:$ZZ$1, 0))</f>
        <v/>
      </c>
    </row>
    <row r="319">
      <c r="A319">
        <f>INDEX(resultados!$A$2:$ZZ$401, 313, MATCH($B$1, resultados!$A$1:$ZZ$1, 0))</f>
        <v/>
      </c>
      <c r="B319">
        <f>INDEX(resultados!$A$2:$ZZ$401, 313, MATCH($B$2, resultados!$A$1:$ZZ$1, 0))</f>
        <v/>
      </c>
      <c r="C319">
        <f>INDEX(resultados!$A$2:$ZZ$401, 313, MATCH($B$3, resultados!$A$1:$ZZ$1, 0))</f>
        <v/>
      </c>
    </row>
    <row r="320">
      <c r="A320">
        <f>INDEX(resultados!$A$2:$ZZ$401, 314, MATCH($B$1, resultados!$A$1:$ZZ$1, 0))</f>
        <v/>
      </c>
      <c r="B320">
        <f>INDEX(resultados!$A$2:$ZZ$401, 314, MATCH($B$2, resultados!$A$1:$ZZ$1, 0))</f>
        <v/>
      </c>
      <c r="C320">
        <f>INDEX(resultados!$A$2:$ZZ$401, 314, MATCH($B$3, resultados!$A$1:$ZZ$1, 0))</f>
        <v/>
      </c>
    </row>
    <row r="321">
      <c r="A321">
        <f>INDEX(resultados!$A$2:$ZZ$401, 315, MATCH($B$1, resultados!$A$1:$ZZ$1, 0))</f>
        <v/>
      </c>
      <c r="B321">
        <f>INDEX(resultados!$A$2:$ZZ$401, 315, MATCH($B$2, resultados!$A$1:$ZZ$1, 0))</f>
        <v/>
      </c>
      <c r="C321">
        <f>INDEX(resultados!$A$2:$ZZ$401, 315, MATCH($B$3, resultados!$A$1:$ZZ$1, 0))</f>
        <v/>
      </c>
    </row>
    <row r="322">
      <c r="A322">
        <f>INDEX(resultados!$A$2:$ZZ$401, 316, MATCH($B$1, resultados!$A$1:$ZZ$1, 0))</f>
        <v/>
      </c>
      <c r="B322">
        <f>INDEX(resultados!$A$2:$ZZ$401, 316, MATCH($B$2, resultados!$A$1:$ZZ$1, 0))</f>
        <v/>
      </c>
      <c r="C322">
        <f>INDEX(resultados!$A$2:$ZZ$401, 316, MATCH($B$3, resultados!$A$1:$ZZ$1, 0))</f>
        <v/>
      </c>
    </row>
    <row r="323">
      <c r="A323">
        <f>INDEX(resultados!$A$2:$ZZ$401, 317, MATCH($B$1, resultados!$A$1:$ZZ$1, 0))</f>
        <v/>
      </c>
      <c r="B323">
        <f>INDEX(resultados!$A$2:$ZZ$401, 317, MATCH($B$2, resultados!$A$1:$ZZ$1, 0))</f>
        <v/>
      </c>
      <c r="C323">
        <f>INDEX(resultados!$A$2:$ZZ$401, 317, MATCH($B$3, resultados!$A$1:$ZZ$1, 0))</f>
        <v/>
      </c>
    </row>
    <row r="324">
      <c r="A324">
        <f>INDEX(resultados!$A$2:$ZZ$401, 318, MATCH($B$1, resultados!$A$1:$ZZ$1, 0))</f>
        <v/>
      </c>
      <c r="B324">
        <f>INDEX(resultados!$A$2:$ZZ$401, 318, MATCH($B$2, resultados!$A$1:$ZZ$1, 0))</f>
        <v/>
      </c>
      <c r="C324">
        <f>INDEX(resultados!$A$2:$ZZ$401, 318, MATCH($B$3, resultados!$A$1:$ZZ$1, 0))</f>
        <v/>
      </c>
    </row>
    <row r="325">
      <c r="A325">
        <f>INDEX(resultados!$A$2:$ZZ$401, 319, MATCH($B$1, resultados!$A$1:$ZZ$1, 0))</f>
        <v/>
      </c>
      <c r="B325">
        <f>INDEX(resultados!$A$2:$ZZ$401, 319, MATCH($B$2, resultados!$A$1:$ZZ$1, 0))</f>
        <v/>
      </c>
      <c r="C325">
        <f>INDEX(resultados!$A$2:$ZZ$401, 319, MATCH($B$3, resultados!$A$1:$ZZ$1, 0))</f>
        <v/>
      </c>
    </row>
    <row r="326">
      <c r="A326">
        <f>INDEX(resultados!$A$2:$ZZ$401, 320, MATCH($B$1, resultados!$A$1:$ZZ$1, 0))</f>
        <v/>
      </c>
      <c r="B326">
        <f>INDEX(resultados!$A$2:$ZZ$401, 320, MATCH($B$2, resultados!$A$1:$ZZ$1, 0))</f>
        <v/>
      </c>
      <c r="C326">
        <f>INDEX(resultados!$A$2:$ZZ$401, 320, MATCH($B$3, resultados!$A$1:$ZZ$1, 0))</f>
        <v/>
      </c>
    </row>
    <row r="327">
      <c r="A327">
        <f>INDEX(resultados!$A$2:$ZZ$401, 321, MATCH($B$1, resultados!$A$1:$ZZ$1, 0))</f>
        <v/>
      </c>
      <c r="B327">
        <f>INDEX(resultados!$A$2:$ZZ$401, 321, MATCH($B$2, resultados!$A$1:$ZZ$1, 0))</f>
        <v/>
      </c>
      <c r="C327">
        <f>INDEX(resultados!$A$2:$ZZ$401, 321, MATCH($B$3, resultados!$A$1:$ZZ$1, 0))</f>
        <v/>
      </c>
    </row>
    <row r="328">
      <c r="A328">
        <f>INDEX(resultados!$A$2:$ZZ$401, 322, MATCH($B$1, resultados!$A$1:$ZZ$1, 0))</f>
        <v/>
      </c>
      <c r="B328">
        <f>INDEX(resultados!$A$2:$ZZ$401, 322, MATCH($B$2, resultados!$A$1:$ZZ$1, 0))</f>
        <v/>
      </c>
      <c r="C328">
        <f>INDEX(resultados!$A$2:$ZZ$401, 322, MATCH($B$3, resultados!$A$1:$ZZ$1, 0))</f>
        <v/>
      </c>
    </row>
    <row r="329">
      <c r="A329">
        <f>INDEX(resultados!$A$2:$ZZ$401, 323, MATCH($B$1, resultados!$A$1:$ZZ$1, 0))</f>
        <v/>
      </c>
      <c r="B329">
        <f>INDEX(resultados!$A$2:$ZZ$401, 323, MATCH($B$2, resultados!$A$1:$ZZ$1, 0))</f>
        <v/>
      </c>
      <c r="C329">
        <f>INDEX(resultados!$A$2:$ZZ$401, 323, MATCH($B$3, resultados!$A$1:$ZZ$1, 0))</f>
        <v/>
      </c>
    </row>
    <row r="330">
      <c r="A330">
        <f>INDEX(resultados!$A$2:$ZZ$401, 324, MATCH($B$1, resultados!$A$1:$ZZ$1, 0))</f>
        <v/>
      </c>
      <c r="B330">
        <f>INDEX(resultados!$A$2:$ZZ$401, 324, MATCH($B$2, resultados!$A$1:$ZZ$1, 0))</f>
        <v/>
      </c>
      <c r="C330">
        <f>INDEX(resultados!$A$2:$ZZ$401, 324, MATCH($B$3, resultados!$A$1:$ZZ$1, 0))</f>
        <v/>
      </c>
    </row>
    <row r="331">
      <c r="A331">
        <f>INDEX(resultados!$A$2:$ZZ$401, 325, MATCH($B$1, resultados!$A$1:$ZZ$1, 0))</f>
        <v/>
      </c>
      <c r="B331">
        <f>INDEX(resultados!$A$2:$ZZ$401, 325, MATCH($B$2, resultados!$A$1:$ZZ$1, 0))</f>
        <v/>
      </c>
      <c r="C331">
        <f>INDEX(resultados!$A$2:$ZZ$401, 325, MATCH($B$3, resultados!$A$1:$ZZ$1, 0))</f>
        <v/>
      </c>
    </row>
    <row r="332">
      <c r="A332">
        <f>INDEX(resultados!$A$2:$ZZ$401, 326, MATCH($B$1, resultados!$A$1:$ZZ$1, 0))</f>
        <v/>
      </c>
      <c r="B332">
        <f>INDEX(resultados!$A$2:$ZZ$401, 326, MATCH($B$2, resultados!$A$1:$ZZ$1, 0))</f>
        <v/>
      </c>
      <c r="C332">
        <f>INDEX(resultados!$A$2:$ZZ$401, 326, MATCH($B$3, resultados!$A$1:$ZZ$1, 0))</f>
        <v/>
      </c>
    </row>
    <row r="333">
      <c r="A333">
        <f>INDEX(resultados!$A$2:$ZZ$401, 327, MATCH($B$1, resultados!$A$1:$ZZ$1, 0))</f>
        <v/>
      </c>
      <c r="B333">
        <f>INDEX(resultados!$A$2:$ZZ$401, 327, MATCH($B$2, resultados!$A$1:$ZZ$1, 0))</f>
        <v/>
      </c>
      <c r="C333">
        <f>INDEX(resultados!$A$2:$ZZ$401, 327, MATCH($B$3, resultados!$A$1:$ZZ$1, 0))</f>
        <v/>
      </c>
    </row>
    <row r="334">
      <c r="A334">
        <f>INDEX(resultados!$A$2:$ZZ$401, 328, MATCH($B$1, resultados!$A$1:$ZZ$1, 0))</f>
        <v/>
      </c>
      <c r="B334">
        <f>INDEX(resultados!$A$2:$ZZ$401, 328, MATCH($B$2, resultados!$A$1:$ZZ$1, 0))</f>
        <v/>
      </c>
      <c r="C334">
        <f>INDEX(resultados!$A$2:$ZZ$401, 328, MATCH($B$3, resultados!$A$1:$ZZ$1, 0))</f>
        <v/>
      </c>
    </row>
    <row r="335">
      <c r="A335">
        <f>INDEX(resultados!$A$2:$ZZ$401, 329, MATCH($B$1, resultados!$A$1:$ZZ$1, 0))</f>
        <v/>
      </c>
      <c r="B335">
        <f>INDEX(resultados!$A$2:$ZZ$401, 329, MATCH($B$2, resultados!$A$1:$ZZ$1, 0))</f>
        <v/>
      </c>
      <c r="C335">
        <f>INDEX(resultados!$A$2:$ZZ$401, 329, MATCH($B$3, resultados!$A$1:$ZZ$1, 0))</f>
        <v/>
      </c>
    </row>
    <row r="336">
      <c r="A336">
        <f>INDEX(resultados!$A$2:$ZZ$401, 330, MATCH($B$1, resultados!$A$1:$ZZ$1, 0))</f>
        <v/>
      </c>
      <c r="B336">
        <f>INDEX(resultados!$A$2:$ZZ$401, 330, MATCH($B$2, resultados!$A$1:$ZZ$1, 0))</f>
        <v/>
      </c>
      <c r="C336">
        <f>INDEX(resultados!$A$2:$ZZ$401, 330, MATCH($B$3, resultados!$A$1:$ZZ$1, 0))</f>
        <v/>
      </c>
    </row>
    <row r="337">
      <c r="A337">
        <f>INDEX(resultados!$A$2:$ZZ$401, 331, MATCH($B$1, resultados!$A$1:$ZZ$1, 0))</f>
        <v/>
      </c>
      <c r="B337">
        <f>INDEX(resultados!$A$2:$ZZ$401, 331, MATCH($B$2, resultados!$A$1:$ZZ$1, 0))</f>
        <v/>
      </c>
      <c r="C337">
        <f>INDEX(resultados!$A$2:$ZZ$401, 331, MATCH($B$3, resultados!$A$1:$ZZ$1, 0))</f>
        <v/>
      </c>
    </row>
    <row r="338">
      <c r="A338">
        <f>INDEX(resultados!$A$2:$ZZ$401, 332, MATCH($B$1, resultados!$A$1:$ZZ$1, 0))</f>
        <v/>
      </c>
      <c r="B338">
        <f>INDEX(resultados!$A$2:$ZZ$401, 332, MATCH($B$2, resultados!$A$1:$ZZ$1, 0))</f>
        <v/>
      </c>
      <c r="C338">
        <f>INDEX(resultados!$A$2:$ZZ$401, 332, MATCH($B$3, resultados!$A$1:$ZZ$1, 0))</f>
        <v/>
      </c>
    </row>
    <row r="339">
      <c r="A339">
        <f>INDEX(resultados!$A$2:$ZZ$401, 333, MATCH($B$1, resultados!$A$1:$ZZ$1, 0))</f>
        <v/>
      </c>
      <c r="B339">
        <f>INDEX(resultados!$A$2:$ZZ$401, 333, MATCH($B$2, resultados!$A$1:$ZZ$1, 0))</f>
        <v/>
      </c>
      <c r="C339">
        <f>INDEX(resultados!$A$2:$ZZ$401, 333, MATCH($B$3, resultados!$A$1:$ZZ$1, 0))</f>
        <v/>
      </c>
    </row>
    <row r="340">
      <c r="A340">
        <f>INDEX(resultados!$A$2:$ZZ$401, 334, MATCH($B$1, resultados!$A$1:$ZZ$1, 0))</f>
        <v/>
      </c>
      <c r="B340">
        <f>INDEX(resultados!$A$2:$ZZ$401, 334, MATCH($B$2, resultados!$A$1:$ZZ$1, 0))</f>
        <v/>
      </c>
      <c r="C340">
        <f>INDEX(resultados!$A$2:$ZZ$401, 334, MATCH($B$3, resultados!$A$1:$ZZ$1, 0))</f>
        <v/>
      </c>
    </row>
    <row r="341">
      <c r="A341">
        <f>INDEX(resultados!$A$2:$ZZ$401, 335, MATCH($B$1, resultados!$A$1:$ZZ$1, 0))</f>
        <v/>
      </c>
      <c r="B341">
        <f>INDEX(resultados!$A$2:$ZZ$401, 335, MATCH($B$2, resultados!$A$1:$ZZ$1, 0))</f>
        <v/>
      </c>
      <c r="C341">
        <f>INDEX(resultados!$A$2:$ZZ$401, 335, MATCH($B$3, resultados!$A$1:$ZZ$1, 0))</f>
        <v/>
      </c>
    </row>
    <row r="342">
      <c r="A342">
        <f>INDEX(resultados!$A$2:$ZZ$401, 336, MATCH($B$1, resultados!$A$1:$ZZ$1, 0))</f>
        <v/>
      </c>
      <c r="B342">
        <f>INDEX(resultados!$A$2:$ZZ$401, 336, MATCH($B$2, resultados!$A$1:$ZZ$1, 0))</f>
        <v/>
      </c>
      <c r="C342">
        <f>INDEX(resultados!$A$2:$ZZ$401, 336, MATCH($B$3, resultados!$A$1:$ZZ$1, 0))</f>
        <v/>
      </c>
    </row>
    <row r="343">
      <c r="A343">
        <f>INDEX(resultados!$A$2:$ZZ$401, 337, MATCH($B$1, resultados!$A$1:$ZZ$1, 0))</f>
        <v/>
      </c>
      <c r="B343">
        <f>INDEX(resultados!$A$2:$ZZ$401, 337, MATCH($B$2, resultados!$A$1:$ZZ$1, 0))</f>
        <v/>
      </c>
      <c r="C343">
        <f>INDEX(resultados!$A$2:$ZZ$401, 337, MATCH($B$3, resultados!$A$1:$ZZ$1, 0))</f>
        <v/>
      </c>
    </row>
    <row r="344">
      <c r="A344">
        <f>INDEX(resultados!$A$2:$ZZ$401, 338, MATCH($B$1, resultados!$A$1:$ZZ$1, 0))</f>
        <v/>
      </c>
      <c r="B344">
        <f>INDEX(resultados!$A$2:$ZZ$401, 338, MATCH($B$2, resultados!$A$1:$ZZ$1, 0))</f>
        <v/>
      </c>
      <c r="C344">
        <f>INDEX(resultados!$A$2:$ZZ$401, 338, MATCH($B$3, resultados!$A$1:$ZZ$1, 0))</f>
        <v/>
      </c>
    </row>
    <row r="345">
      <c r="A345">
        <f>INDEX(resultados!$A$2:$ZZ$401, 339, MATCH($B$1, resultados!$A$1:$ZZ$1, 0))</f>
        <v/>
      </c>
      <c r="B345">
        <f>INDEX(resultados!$A$2:$ZZ$401, 339, MATCH($B$2, resultados!$A$1:$ZZ$1, 0))</f>
        <v/>
      </c>
      <c r="C345">
        <f>INDEX(resultados!$A$2:$ZZ$401, 339, MATCH($B$3, resultados!$A$1:$ZZ$1, 0))</f>
        <v/>
      </c>
    </row>
    <row r="346">
      <c r="A346">
        <f>INDEX(resultados!$A$2:$ZZ$401, 340, MATCH($B$1, resultados!$A$1:$ZZ$1, 0))</f>
        <v/>
      </c>
      <c r="B346">
        <f>INDEX(resultados!$A$2:$ZZ$401, 340, MATCH($B$2, resultados!$A$1:$ZZ$1, 0))</f>
        <v/>
      </c>
      <c r="C346">
        <f>INDEX(resultados!$A$2:$ZZ$401, 340, MATCH($B$3, resultados!$A$1:$ZZ$1, 0))</f>
        <v/>
      </c>
    </row>
    <row r="347">
      <c r="A347">
        <f>INDEX(resultados!$A$2:$ZZ$401, 341, MATCH($B$1, resultados!$A$1:$ZZ$1, 0))</f>
        <v/>
      </c>
      <c r="B347">
        <f>INDEX(resultados!$A$2:$ZZ$401, 341, MATCH($B$2, resultados!$A$1:$ZZ$1, 0))</f>
        <v/>
      </c>
      <c r="C347">
        <f>INDEX(resultados!$A$2:$ZZ$401, 341, MATCH($B$3, resultados!$A$1:$ZZ$1, 0))</f>
        <v/>
      </c>
    </row>
    <row r="348">
      <c r="A348">
        <f>INDEX(resultados!$A$2:$ZZ$401, 342, MATCH($B$1, resultados!$A$1:$ZZ$1, 0))</f>
        <v/>
      </c>
      <c r="B348">
        <f>INDEX(resultados!$A$2:$ZZ$401, 342, MATCH($B$2, resultados!$A$1:$ZZ$1, 0))</f>
        <v/>
      </c>
      <c r="C348">
        <f>INDEX(resultados!$A$2:$ZZ$401, 342, MATCH($B$3, resultados!$A$1:$ZZ$1, 0))</f>
        <v/>
      </c>
    </row>
    <row r="349">
      <c r="A349">
        <f>INDEX(resultados!$A$2:$ZZ$401, 343, MATCH($B$1, resultados!$A$1:$ZZ$1, 0))</f>
        <v/>
      </c>
      <c r="B349">
        <f>INDEX(resultados!$A$2:$ZZ$401, 343, MATCH($B$2, resultados!$A$1:$ZZ$1, 0))</f>
        <v/>
      </c>
      <c r="C349">
        <f>INDEX(resultados!$A$2:$ZZ$401, 343, MATCH($B$3, resultados!$A$1:$ZZ$1, 0))</f>
        <v/>
      </c>
    </row>
    <row r="350">
      <c r="A350">
        <f>INDEX(resultados!$A$2:$ZZ$401, 344, MATCH($B$1, resultados!$A$1:$ZZ$1, 0))</f>
        <v/>
      </c>
      <c r="B350">
        <f>INDEX(resultados!$A$2:$ZZ$401, 344, MATCH($B$2, resultados!$A$1:$ZZ$1, 0))</f>
        <v/>
      </c>
      <c r="C350">
        <f>INDEX(resultados!$A$2:$ZZ$401, 344, MATCH($B$3, resultados!$A$1:$ZZ$1, 0))</f>
        <v/>
      </c>
    </row>
    <row r="351">
      <c r="A351">
        <f>INDEX(resultados!$A$2:$ZZ$401, 345, MATCH($B$1, resultados!$A$1:$ZZ$1, 0))</f>
        <v/>
      </c>
      <c r="B351">
        <f>INDEX(resultados!$A$2:$ZZ$401, 345, MATCH($B$2, resultados!$A$1:$ZZ$1, 0))</f>
        <v/>
      </c>
      <c r="C351">
        <f>INDEX(resultados!$A$2:$ZZ$401, 345, MATCH($B$3, resultados!$A$1:$ZZ$1, 0))</f>
        <v/>
      </c>
    </row>
    <row r="352">
      <c r="A352">
        <f>INDEX(resultados!$A$2:$ZZ$401, 346, MATCH($B$1, resultados!$A$1:$ZZ$1, 0))</f>
        <v/>
      </c>
      <c r="B352">
        <f>INDEX(resultados!$A$2:$ZZ$401, 346, MATCH($B$2, resultados!$A$1:$ZZ$1, 0))</f>
        <v/>
      </c>
      <c r="C352">
        <f>INDEX(resultados!$A$2:$ZZ$401, 346, MATCH($B$3, resultados!$A$1:$ZZ$1, 0))</f>
        <v/>
      </c>
    </row>
    <row r="353">
      <c r="A353">
        <f>INDEX(resultados!$A$2:$ZZ$401, 347, MATCH($B$1, resultados!$A$1:$ZZ$1, 0))</f>
        <v/>
      </c>
      <c r="B353">
        <f>INDEX(resultados!$A$2:$ZZ$401, 347, MATCH($B$2, resultados!$A$1:$ZZ$1, 0))</f>
        <v/>
      </c>
      <c r="C353">
        <f>INDEX(resultados!$A$2:$ZZ$401, 347, MATCH($B$3, resultados!$A$1:$ZZ$1, 0))</f>
        <v/>
      </c>
    </row>
    <row r="354">
      <c r="A354">
        <f>INDEX(resultados!$A$2:$ZZ$401, 348, MATCH($B$1, resultados!$A$1:$ZZ$1, 0))</f>
        <v/>
      </c>
      <c r="B354">
        <f>INDEX(resultados!$A$2:$ZZ$401, 348, MATCH($B$2, resultados!$A$1:$ZZ$1, 0))</f>
        <v/>
      </c>
      <c r="C354">
        <f>INDEX(resultados!$A$2:$ZZ$401, 348, MATCH($B$3, resultados!$A$1:$ZZ$1, 0))</f>
        <v/>
      </c>
    </row>
    <row r="355">
      <c r="A355">
        <f>INDEX(resultados!$A$2:$ZZ$401, 349, MATCH($B$1, resultados!$A$1:$ZZ$1, 0))</f>
        <v/>
      </c>
      <c r="B355">
        <f>INDEX(resultados!$A$2:$ZZ$401, 349, MATCH($B$2, resultados!$A$1:$ZZ$1, 0))</f>
        <v/>
      </c>
      <c r="C355">
        <f>INDEX(resultados!$A$2:$ZZ$401, 349, MATCH($B$3, resultados!$A$1:$ZZ$1, 0))</f>
        <v/>
      </c>
    </row>
    <row r="356">
      <c r="A356">
        <f>INDEX(resultados!$A$2:$ZZ$401, 350, MATCH($B$1, resultados!$A$1:$ZZ$1, 0))</f>
        <v/>
      </c>
      <c r="B356">
        <f>INDEX(resultados!$A$2:$ZZ$401, 350, MATCH($B$2, resultados!$A$1:$ZZ$1, 0))</f>
        <v/>
      </c>
      <c r="C356">
        <f>INDEX(resultados!$A$2:$ZZ$401, 350, MATCH($B$3, resultados!$A$1:$ZZ$1, 0))</f>
        <v/>
      </c>
    </row>
    <row r="357">
      <c r="A357">
        <f>INDEX(resultados!$A$2:$ZZ$401, 351, MATCH($B$1, resultados!$A$1:$ZZ$1, 0))</f>
        <v/>
      </c>
      <c r="B357">
        <f>INDEX(resultados!$A$2:$ZZ$401, 351, MATCH($B$2, resultados!$A$1:$ZZ$1, 0))</f>
        <v/>
      </c>
      <c r="C357">
        <f>INDEX(resultados!$A$2:$ZZ$401, 351, MATCH($B$3, resultados!$A$1:$ZZ$1, 0))</f>
        <v/>
      </c>
    </row>
    <row r="358">
      <c r="A358">
        <f>INDEX(resultados!$A$2:$ZZ$401, 352, MATCH($B$1, resultados!$A$1:$ZZ$1, 0))</f>
        <v/>
      </c>
      <c r="B358">
        <f>INDEX(resultados!$A$2:$ZZ$401, 352, MATCH($B$2, resultados!$A$1:$ZZ$1, 0))</f>
        <v/>
      </c>
      <c r="C358">
        <f>INDEX(resultados!$A$2:$ZZ$401, 352, MATCH($B$3, resultados!$A$1:$ZZ$1, 0))</f>
        <v/>
      </c>
    </row>
    <row r="359">
      <c r="A359">
        <f>INDEX(resultados!$A$2:$ZZ$401, 353, MATCH($B$1, resultados!$A$1:$ZZ$1, 0))</f>
        <v/>
      </c>
      <c r="B359">
        <f>INDEX(resultados!$A$2:$ZZ$401, 353, MATCH($B$2, resultados!$A$1:$ZZ$1, 0))</f>
        <v/>
      </c>
      <c r="C359">
        <f>INDEX(resultados!$A$2:$ZZ$401, 353, MATCH($B$3, resultados!$A$1:$ZZ$1, 0))</f>
        <v/>
      </c>
    </row>
    <row r="360">
      <c r="A360">
        <f>INDEX(resultados!$A$2:$ZZ$401, 354, MATCH($B$1, resultados!$A$1:$ZZ$1, 0))</f>
        <v/>
      </c>
      <c r="B360">
        <f>INDEX(resultados!$A$2:$ZZ$401, 354, MATCH($B$2, resultados!$A$1:$ZZ$1, 0))</f>
        <v/>
      </c>
      <c r="C360">
        <f>INDEX(resultados!$A$2:$ZZ$401, 354, MATCH($B$3, resultados!$A$1:$ZZ$1, 0))</f>
        <v/>
      </c>
    </row>
    <row r="361">
      <c r="A361">
        <f>INDEX(resultados!$A$2:$ZZ$401, 355, MATCH($B$1, resultados!$A$1:$ZZ$1, 0))</f>
        <v/>
      </c>
      <c r="B361">
        <f>INDEX(resultados!$A$2:$ZZ$401, 355, MATCH($B$2, resultados!$A$1:$ZZ$1, 0))</f>
        <v/>
      </c>
      <c r="C361">
        <f>INDEX(resultados!$A$2:$ZZ$401, 355, MATCH($B$3, resultados!$A$1:$ZZ$1, 0))</f>
        <v/>
      </c>
    </row>
    <row r="362">
      <c r="A362">
        <f>INDEX(resultados!$A$2:$ZZ$401, 356, MATCH($B$1, resultados!$A$1:$ZZ$1, 0))</f>
        <v/>
      </c>
      <c r="B362">
        <f>INDEX(resultados!$A$2:$ZZ$401, 356, MATCH($B$2, resultados!$A$1:$ZZ$1, 0))</f>
        <v/>
      </c>
      <c r="C362">
        <f>INDEX(resultados!$A$2:$ZZ$401, 356, MATCH($B$3, resultados!$A$1:$ZZ$1, 0))</f>
        <v/>
      </c>
    </row>
    <row r="363">
      <c r="A363">
        <f>INDEX(resultados!$A$2:$ZZ$401, 357, MATCH($B$1, resultados!$A$1:$ZZ$1, 0))</f>
        <v/>
      </c>
      <c r="B363">
        <f>INDEX(resultados!$A$2:$ZZ$401, 357, MATCH($B$2, resultados!$A$1:$ZZ$1, 0))</f>
        <v/>
      </c>
      <c r="C363">
        <f>INDEX(resultados!$A$2:$ZZ$401, 357, MATCH($B$3, resultados!$A$1:$ZZ$1, 0))</f>
        <v/>
      </c>
    </row>
    <row r="364">
      <c r="A364">
        <f>INDEX(resultados!$A$2:$ZZ$401, 358, MATCH($B$1, resultados!$A$1:$ZZ$1, 0))</f>
        <v/>
      </c>
      <c r="B364">
        <f>INDEX(resultados!$A$2:$ZZ$401, 358, MATCH($B$2, resultados!$A$1:$ZZ$1, 0))</f>
        <v/>
      </c>
      <c r="C364">
        <f>INDEX(resultados!$A$2:$ZZ$401, 358, MATCH($B$3, resultados!$A$1:$ZZ$1, 0))</f>
        <v/>
      </c>
    </row>
    <row r="365">
      <c r="A365">
        <f>INDEX(resultados!$A$2:$ZZ$401, 359, MATCH($B$1, resultados!$A$1:$ZZ$1, 0))</f>
        <v/>
      </c>
      <c r="B365">
        <f>INDEX(resultados!$A$2:$ZZ$401, 359, MATCH($B$2, resultados!$A$1:$ZZ$1, 0))</f>
        <v/>
      </c>
      <c r="C365">
        <f>INDEX(resultados!$A$2:$ZZ$401, 359, MATCH($B$3, resultados!$A$1:$ZZ$1, 0))</f>
        <v/>
      </c>
    </row>
    <row r="366">
      <c r="A366">
        <f>INDEX(resultados!$A$2:$ZZ$401, 360, MATCH($B$1, resultados!$A$1:$ZZ$1, 0))</f>
        <v/>
      </c>
      <c r="B366">
        <f>INDEX(resultados!$A$2:$ZZ$401, 360, MATCH($B$2, resultados!$A$1:$ZZ$1, 0))</f>
        <v/>
      </c>
      <c r="C366">
        <f>INDEX(resultados!$A$2:$ZZ$401, 360, MATCH($B$3, resultados!$A$1:$ZZ$1, 0))</f>
        <v/>
      </c>
    </row>
    <row r="367">
      <c r="A367">
        <f>INDEX(resultados!$A$2:$ZZ$401, 361, MATCH($B$1, resultados!$A$1:$ZZ$1, 0))</f>
        <v/>
      </c>
      <c r="B367">
        <f>INDEX(resultados!$A$2:$ZZ$401, 361, MATCH($B$2, resultados!$A$1:$ZZ$1, 0))</f>
        <v/>
      </c>
      <c r="C367">
        <f>INDEX(resultados!$A$2:$ZZ$401, 361, MATCH($B$3, resultados!$A$1:$ZZ$1, 0))</f>
        <v/>
      </c>
    </row>
    <row r="368">
      <c r="A368">
        <f>INDEX(resultados!$A$2:$ZZ$401, 362, MATCH($B$1, resultados!$A$1:$ZZ$1, 0))</f>
        <v/>
      </c>
      <c r="B368">
        <f>INDEX(resultados!$A$2:$ZZ$401, 362, MATCH($B$2, resultados!$A$1:$ZZ$1, 0))</f>
        <v/>
      </c>
      <c r="C368">
        <f>INDEX(resultados!$A$2:$ZZ$401, 362, MATCH($B$3, resultados!$A$1:$ZZ$1, 0))</f>
        <v/>
      </c>
    </row>
    <row r="369">
      <c r="A369">
        <f>INDEX(resultados!$A$2:$ZZ$401, 363, MATCH($B$1, resultados!$A$1:$ZZ$1, 0))</f>
        <v/>
      </c>
      <c r="B369">
        <f>INDEX(resultados!$A$2:$ZZ$401, 363, MATCH($B$2, resultados!$A$1:$ZZ$1, 0))</f>
        <v/>
      </c>
      <c r="C369">
        <f>INDEX(resultados!$A$2:$ZZ$401, 363, MATCH($B$3, resultados!$A$1:$ZZ$1, 0))</f>
        <v/>
      </c>
    </row>
    <row r="370">
      <c r="A370">
        <f>INDEX(resultados!$A$2:$ZZ$401, 364, MATCH($B$1, resultados!$A$1:$ZZ$1, 0))</f>
        <v/>
      </c>
      <c r="B370">
        <f>INDEX(resultados!$A$2:$ZZ$401, 364, MATCH($B$2, resultados!$A$1:$ZZ$1, 0))</f>
        <v/>
      </c>
      <c r="C370">
        <f>INDEX(resultados!$A$2:$ZZ$401, 364, MATCH($B$3, resultados!$A$1:$ZZ$1, 0))</f>
        <v/>
      </c>
    </row>
    <row r="371">
      <c r="A371">
        <f>INDEX(resultados!$A$2:$ZZ$401, 365, MATCH($B$1, resultados!$A$1:$ZZ$1, 0))</f>
        <v/>
      </c>
      <c r="B371">
        <f>INDEX(resultados!$A$2:$ZZ$401, 365, MATCH($B$2, resultados!$A$1:$ZZ$1, 0))</f>
        <v/>
      </c>
      <c r="C371">
        <f>INDEX(resultados!$A$2:$ZZ$401, 365, MATCH($B$3, resultados!$A$1:$ZZ$1, 0))</f>
        <v/>
      </c>
    </row>
    <row r="372">
      <c r="A372">
        <f>INDEX(resultados!$A$2:$ZZ$401, 366, MATCH($B$1, resultados!$A$1:$ZZ$1, 0))</f>
        <v/>
      </c>
      <c r="B372">
        <f>INDEX(resultados!$A$2:$ZZ$401, 366, MATCH($B$2, resultados!$A$1:$ZZ$1, 0))</f>
        <v/>
      </c>
      <c r="C372">
        <f>INDEX(resultados!$A$2:$ZZ$401, 366, MATCH($B$3, resultados!$A$1:$ZZ$1, 0))</f>
        <v/>
      </c>
    </row>
    <row r="373">
      <c r="A373">
        <f>INDEX(resultados!$A$2:$ZZ$401, 367, MATCH($B$1, resultados!$A$1:$ZZ$1, 0))</f>
        <v/>
      </c>
      <c r="B373">
        <f>INDEX(resultados!$A$2:$ZZ$401, 367, MATCH($B$2, resultados!$A$1:$ZZ$1, 0))</f>
        <v/>
      </c>
      <c r="C373">
        <f>INDEX(resultados!$A$2:$ZZ$401, 367, MATCH($B$3, resultados!$A$1:$ZZ$1, 0))</f>
        <v/>
      </c>
    </row>
    <row r="374">
      <c r="A374">
        <f>INDEX(resultados!$A$2:$ZZ$401, 368, MATCH($B$1, resultados!$A$1:$ZZ$1, 0))</f>
        <v/>
      </c>
      <c r="B374">
        <f>INDEX(resultados!$A$2:$ZZ$401, 368, MATCH($B$2, resultados!$A$1:$ZZ$1, 0))</f>
        <v/>
      </c>
      <c r="C374">
        <f>INDEX(resultados!$A$2:$ZZ$401, 368, MATCH($B$3, resultados!$A$1:$ZZ$1, 0))</f>
        <v/>
      </c>
    </row>
    <row r="375">
      <c r="A375">
        <f>INDEX(resultados!$A$2:$ZZ$401, 369, MATCH($B$1, resultados!$A$1:$ZZ$1, 0))</f>
        <v/>
      </c>
      <c r="B375">
        <f>INDEX(resultados!$A$2:$ZZ$401, 369, MATCH($B$2, resultados!$A$1:$ZZ$1, 0))</f>
        <v/>
      </c>
      <c r="C375">
        <f>INDEX(resultados!$A$2:$ZZ$401, 369, MATCH($B$3, resultados!$A$1:$ZZ$1, 0))</f>
        <v/>
      </c>
    </row>
    <row r="376">
      <c r="A376">
        <f>INDEX(resultados!$A$2:$ZZ$401, 370, MATCH($B$1, resultados!$A$1:$ZZ$1, 0))</f>
        <v/>
      </c>
      <c r="B376">
        <f>INDEX(resultados!$A$2:$ZZ$401, 370, MATCH($B$2, resultados!$A$1:$ZZ$1, 0))</f>
        <v/>
      </c>
      <c r="C376">
        <f>INDEX(resultados!$A$2:$ZZ$401, 370, MATCH($B$3, resultados!$A$1:$ZZ$1, 0))</f>
        <v/>
      </c>
    </row>
    <row r="377">
      <c r="A377">
        <f>INDEX(resultados!$A$2:$ZZ$401, 371, MATCH($B$1, resultados!$A$1:$ZZ$1, 0))</f>
        <v/>
      </c>
      <c r="B377">
        <f>INDEX(resultados!$A$2:$ZZ$401, 371, MATCH($B$2, resultados!$A$1:$ZZ$1, 0))</f>
        <v/>
      </c>
      <c r="C377">
        <f>INDEX(resultados!$A$2:$ZZ$401, 371, MATCH($B$3, resultados!$A$1:$ZZ$1, 0))</f>
        <v/>
      </c>
    </row>
    <row r="378">
      <c r="A378">
        <f>INDEX(resultados!$A$2:$ZZ$401, 372, MATCH($B$1, resultados!$A$1:$ZZ$1, 0))</f>
        <v/>
      </c>
      <c r="B378">
        <f>INDEX(resultados!$A$2:$ZZ$401, 372, MATCH($B$2, resultados!$A$1:$ZZ$1, 0))</f>
        <v/>
      </c>
      <c r="C378">
        <f>INDEX(resultados!$A$2:$ZZ$401, 372, MATCH($B$3, resultados!$A$1:$ZZ$1, 0))</f>
        <v/>
      </c>
    </row>
    <row r="379">
      <c r="A379">
        <f>INDEX(resultados!$A$2:$ZZ$401, 373, MATCH($B$1, resultados!$A$1:$ZZ$1, 0))</f>
        <v/>
      </c>
      <c r="B379">
        <f>INDEX(resultados!$A$2:$ZZ$401, 373, MATCH($B$2, resultados!$A$1:$ZZ$1, 0))</f>
        <v/>
      </c>
      <c r="C379">
        <f>INDEX(resultados!$A$2:$ZZ$401, 373, MATCH($B$3, resultados!$A$1:$ZZ$1, 0))</f>
        <v/>
      </c>
    </row>
    <row r="380">
      <c r="A380">
        <f>INDEX(resultados!$A$2:$ZZ$401, 374, MATCH($B$1, resultados!$A$1:$ZZ$1, 0))</f>
        <v/>
      </c>
      <c r="B380">
        <f>INDEX(resultados!$A$2:$ZZ$401, 374, MATCH($B$2, resultados!$A$1:$ZZ$1, 0))</f>
        <v/>
      </c>
      <c r="C380">
        <f>INDEX(resultados!$A$2:$ZZ$401, 374, MATCH($B$3, resultados!$A$1:$ZZ$1, 0))</f>
        <v/>
      </c>
    </row>
    <row r="381">
      <c r="A381">
        <f>INDEX(resultados!$A$2:$ZZ$401, 375, MATCH($B$1, resultados!$A$1:$ZZ$1, 0))</f>
        <v/>
      </c>
      <c r="B381">
        <f>INDEX(resultados!$A$2:$ZZ$401, 375, MATCH($B$2, resultados!$A$1:$ZZ$1, 0))</f>
        <v/>
      </c>
      <c r="C381">
        <f>INDEX(resultados!$A$2:$ZZ$401, 375, MATCH($B$3, resultados!$A$1:$ZZ$1, 0))</f>
        <v/>
      </c>
    </row>
    <row r="382">
      <c r="A382">
        <f>INDEX(resultados!$A$2:$ZZ$401, 376, MATCH($B$1, resultados!$A$1:$ZZ$1, 0))</f>
        <v/>
      </c>
      <c r="B382">
        <f>INDEX(resultados!$A$2:$ZZ$401, 376, MATCH($B$2, resultados!$A$1:$ZZ$1, 0))</f>
        <v/>
      </c>
      <c r="C382">
        <f>INDEX(resultados!$A$2:$ZZ$401, 376, MATCH($B$3, resultados!$A$1:$ZZ$1, 0))</f>
        <v/>
      </c>
    </row>
    <row r="383">
      <c r="A383">
        <f>INDEX(resultados!$A$2:$ZZ$401, 377, MATCH($B$1, resultados!$A$1:$ZZ$1, 0))</f>
        <v/>
      </c>
      <c r="B383">
        <f>INDEX(resultados!$A$2:$ZZ$401, 377, MATCH($B$2, resultados!$A$1:$ZZ$1, 0))</f>
        <v/>
      </c>
      <c r="C383">
        <f>INDEX(resultados!$A$2:$ZZ$401, 377, MATCH($B$3, resultados!$A$1:$ZZ$1, 0))</f>
        <v/>
      </c>
    </row>
    <row r="384">
      <c r="A384">
        <f>INDEX(resultados!$A$2:$ZZ$401, 378, MATCH($B$1, resultados!$A$1:$ZZ$1, 0))</f>
        <v/>
      </c>
      <c r="B384">
        <f>INDEX(resultados!$A$2:$ZZ$401, 378, MATCH($B$2, resultados!$A$1:$ZZ$1, 0))</f>
        <v/>
      </c>
      <c r="C384">
        <f>INDEX(resultados!$A$2:$ZZ$401, 378, MATCH($B$3, resultados!$A$1:$ZZ$1, 0))</f>
        <v/>
      </c>
    </row>
    <row r="385">
      <c r="A385">
        <f>INDEX(resultados!$A$2:$ZZ$401, 379, MATCH($B$1, resultados!$A$1:$ZZ$1, 0))</f>
        <v/>
      </c>
      <c r="B385">
        <f>INDEX(resultados!$A$2:$ZZ$401, 379, MATCH($B$2, resultados!$A$1:$ZZ$1, 0))</f>
        <v/>
      </c>
      <c r="C385">
        <f>INDEX(resultados!$A$2:$ZZ$401, 379, MATCH($B$3, resultados!$A$1:$ZZ$1, 0))</f>
        <v/>
      </c>
    </row>
    <row r="386">
      <c r="A386">
        <f>INDEX(resultados!$A$2:$ZZ$401, 380, MATCH($B$1, resultados!$A$1:$ZZ$1, 0))</f>
        <v/>
      </c>
      <c r="B386">
        <f>INDEX(resultados!$A$2:$ZZ$401, 380, MATCH($B$2, resultados!$A$1:$ZZ$1, 0))</f>
        <v/>
      </c>
      <c r="C386">
        <f>INDEX(resultados!$A$2:$ZZ$401, 380, MATCH($B$3, resultados!$A$1:$ZZ$1, 0))</f>
        <v/>
      </c>
    </row>
    <row r="387">
      <c r="A387">
        <f>INDEX(resultados!$A$2:$ZZ$401, 381, MATCH($B$1, resultados!$A$1:$ZZ$1, 0))</f>
        <v/>
      </c>
      <c r="B387">
        <f>INDEX(resultados!$A$2:$ZZ$401, 381, MATCH($B$2, resultados!$A$1:$ZZ$1, 0))</f>
        <v/>
      </c>
      <c r="C387">
        <f>INDEX(resultados!$A$2:$ZZ$401, 381, MATCH($B$3, resultados!$A$1:$ZZ$1, 0))</f>
        <v/>
      </c>
    </row>
    <row r="388">
      <c r="A388">
        <f>INDEX(resultados!$A$2:$ZZ$401, 382, MATCH($B$1, resultados!$A$1:$ZZ$1, 0))</f>
        <v/>
      </c>
      <c r="B388">
        <f>INDEX(resultados!$A$2:$ZZ$401, 382, MATCH($B$2, resultados!$A$1:$ZZ$1, 0))</f>
        <v/>
      </c>
      <c r="C388">
        <f>INDEX(resultados!$A$2:$ZZ$401, 382, MATCH($B$3, resultados!$A$1:$ZZ$1, 0))</f>
        <v/>
      </c>
    </row>
    <row r="389">
      <c r="A389">
        <f>INDEX(resultados!$A$2:$ZZ$401, 383, MATCH($B$1, resultados!$A$1:$ZZ$1, 0))</f>
        <v/>
      </c>
      <c r="B389">
        <f>INDEX(resultados!$A$2:$ZZ$401, 383, MATCH($B$2, resultados!$A$1:$ZZ$1, 0))</f>
        <v/>
      </c>
      <c r="C389">
        <f>INDEX(resultados!$A$2:$ZZ$401, 383, MATCH($B$3, resultados!$A$1:$ZZ$1, 0))</f>
        <v/>
      </c>
    </row>
    <row r="390">
      <c r="A390">
        <f>INDEX(resultados!$A$2:$ZZ$401, 384, MATCH($B$1, resultados!$A$1:$ZZ$1, 0))</f>
        <v/>
      </c>
      <c r="B390">
        <f>INDEX(resultados!$A$2:$ZZ$401, 384, MATCH($B$2, resultados!$A$1:$ZZ$1, 0))</f>
        <v/>
      </c>
      <c r="C390">
        <f>INDEX(resultados!$A$2:$ZZ$401, 384, MATCH($B$3, resultados!$A$1:$ZZ$1, 0))</f>
        <v/>
      </c>
    </row>
    <row r="391">
      <c r="A391">
        <f>INDEX(resultados!$A$2:$ZZ$401, 385, MATCH($B$1, resultados!$A$1:$ZZ$1, 0))</f>
        <v/>
      </c>
      <c r="B391">
        <f>INDEX(resultados!$A$2:$ZZ$401, 385, MATCH($B$2, resultados!$A$1:$ZZ$1, 0))</f>
        <v/>
      </c>
      <c r="C391">
        <f>INDEX(resultados!$A$2:$ZZ$401, 385, MATCH($B$3, resultados!$A$1:$ZZ$1, 0))</f>
        <v/>
      </c>
    </row>
    <row r="392">
      <c r="A392">
        <f>INDEX(resultados!$A$2:$ZZ$401, 386, MATCH($B$1, resultados!$A$1:$ZZ$1, 0))</f>
        <v/>
      </c>
      <c r="B392">
        <f>INDEX(resultados!$A$2:$ZZ$401, 386, MATCH($B$2, resultados!$A$1:$ZZ$1, 0))</f>
        <v/>
      </c>
      <c r="C392">
        <f>INDEX(resultados!$A$2:$ZZ$401, 386, MATCH($B$3, resultados!$A$1:$ZZ$1, 0))</f>
        <v/>
      </c>
    </row>
    <row r="393">
      <c r="A393">
        <f>INDEX(resultados!$A$2:$ZZ$401, 387, MATCH($B$1, resultados!$A$1:$ZZ$1, 0))</f>
        <v/>
      </c>
      <c r="B393">
        <f>INDEX(resultados!$A$2:$ZZ$401, 387, MATCH($B$2, resultados!$A$1:$ZZ$1, 0))</f>
        <v/>
      </c>
      <c r="C393">
        <f>INDEX(resultados!$A$2:$ZZ$401, 387, MATCH($B$3, resultados!$A$1:$ZZ$1, 0))</f>
        <v/>
      </c>
    </row>
    <row r="394">
      <c r="A394">
        <f>INDEX(resultados!$A$2:$ZZ$401, 388, MATCH($B$1, resultados!$A$1:$ZZ$1, 0))</f>
        <v/>
      </c>
      <c r="B394">
        <f>INDEX(resultados!$A$2:$ZZ$401, 388, MATCH($B$2, resultados!$A$1:$ZZ$1, 0))</f>
        <v/>
      </c>
      <c r="C394">
        <f>INDEX(resultados!$A$2:$ZZ$401, 388, MATCH($B$3, resultados!$A$1:$ZZ$1, 0))</f>
        <v/>
      </c>
    </row>
    <row r="395">
      <c r="A395">
        <f>INDEX(resultados!$A$2:$ZZ$401, 389, MATCH($B$1, resultados!$A$1:$ZZ$1, 0))</f>
        <v/>
      </c>
      <c r="B395">
        <f>INDEX(resultados!$A$2:$ZZ$401, 389, MATCH($B$2, resultados!$A$1:$ZZ$1, 0))</f>
        <v/>
      </c>
      <c r="C395">
        <f>INDEX(resultados!$A$2:$ZZ$401, 389, MATCH($B$3, resultados!$A$1:$ZZ$1, 0))</f>
        <v/>
      </c>
    </row>
    <row r="396">
      <c r="A396">
        <f>INDEX(resultados!$A$2:$ZZ$401, 390, MATCH($B$1, resultados!$A$1:$ZZ$1, 0))</f>
        <v/>
      </c>
      <c r="B396">
        <f>INDEX(resultados!$A$2:$ZZ$401, 390, MATCH($B$2, resultados!$A$1:$ZZ$1, 0))</f>
        <v/>
      </c>
      <c r="C396">
        <f>INDEX(resultados!$A$2:$ZZ$401, 390, MATCH($B$3, resultados!$A$1:$ZZ$1, 0))</f>
        <v/>
      </c>
    </row>
    <row r="397">
      <c r="A397">
        <f>INDEX(resultados!$A$2:$ZZ$401, 391, MATCH($B$1, resultados!$A$1:$ZZ$1, 0))</f>
        <v/>
      </c>
      <c r="B397">
        <f>INDEX(resultados!$A$2:$ZZ$401, 391, MATCH($B$2, resultados!$A$1:$ZZ$1, 0))</f>
        <v/>
      </c>
      <c r="C397">
        <f>INDEX(resultados!$A$2:$ZZ$401, 391, MATCH($B$3, resultados!$A$1:$ZZ$1, 0))</f>
        <v/>
      </c>
    </row>
    <row r="398">
      <c r="A398">
        <f>INDEX(resultados!$A$2:$ZZ$401, 392, MATCH($B$1, resultados!$A$1:$ZZ$1, 0))</f>
        <v/>
      </c>
      <c r="B398">
        <f>INDEX(resultados!$A$2:$ZZ$401, 392, MATCH($B$2, resultados!$A$1:$ZZ$1, 0))</f>
        <v/>
      </c>
      <c r="C398">
        <f>INDEX(resultados!$A$2:$ZZ$401, 392, MATCH($B$3, resultados!$A$1:$ZZ$1, 0))</f>
        <v/>
      </c>
    </row>
    <row r="399">
      <c r="A399">
        <f>INDEX(resultados!$A$2:$ZZ$401, 393, MATCH($B$1, resultados!$A$1:$ZZ$1, 0))</f>
        <v/>
      </c>
      <c r="B399">
        <f>INDEX(resultados!$A$2:$ZZ$401, 393, MATCH($B$2, resultados!$A$1:$ZZ$1, 0))</f>
        <v/>
      </c>
      <c r="C399">
        <f>INDEX(resultados!$A$2:$ZZ$401, 393, MATCH($B$3, resultados!$A$1:$ZZ$1, 0))</f>
        <v/>
      </c>
    </row>
    <row r="400">
      <c r="A400">
        <f>INDEX(resultados!$A$2:$ZZ$401, 394, MATCH($B$1, resultados!$A$1:$ZZ$1, 0))</f>
        <v/>
      </c>
      <c r="B400">
        <f>INDEX(resultados!$A$2:$ZZ$401, 394, MATCH($B$2, resultados!$A$1:$ZZ$1, 0))</f>
        <v/>
      </c>
      <c r="C400">
        <f>INDEX(resultados!$A$2:$ZZ$401, 394, MATCH($B$3, resultados!$A$1:$ZZ$1, 0))</f>
        <v/>
      </c>
    </row>
    <row r="401">
      <c r="A401">
        <f>INDEX(resultados!$A$2:$ZZ$401, 395, MATCH($B$1, resultados!$A$1:$ZZ$1, 0))</f>
        <v/>
      </c>
      <c r="B401">
        <f>INDEX(resultados!$A$2:$ZZ$401, 395, MATCH($B$2, resultados!$A$1:$ZZ$1, 0))</f>
        <v/>
      </c>
      <c r="C401">
        <f>INDEX(resultados!$A$2:$ZZ$401, 395, MATCH($B$3, resultados!$A$1:$ZZ$1, 0))</f>
        <v/>
      </c>
    </row>
    <row r="402">
      <c r="A402">
        <f>INDEX(resultados!$A$2:$ZZ$401, 396, MATCH($B$1, resultados!$A$1:$ZZ$1, 0))</f>
        <v/>
      </c>
      <c r="B402">
        <f>INDEX(resultados!$A$2:$ZZ$401, 396, MATCH($B$2, resultados!$A$1:$ZZ$1, 0))</f>
        <v/>
      </c>
      <c r="C402">
        <f>INDEX(resultados!$A$2:$ZZ$401, 396, MATCH($B$3, resultados!$A$1:$ZZ$1, 0))</f>
        <v/>
      </c>
    </row>
    <row r="403">
      <c r="A403">
        <f>INDEX(resultados!$A$2:$ZZ$401, 397, MATCH($B$1, resultados!$A$1:$ZZ$1, 0))</f>
        <v/>
      </c>
      <c r="B403">
        <f>INDEX(resultados!$A$2:$ZZ$401, 397, MATCH($B$2, resultados!$A$1:$ZZ$1, 0))</f>
        <v/>
      </c>
      <c r="C403">
        <f>INDEX(resultados!$A$2:$ZZ$401, 397, MATCH($B$3, resultados!$A$1:$ZZ$1, 0))</f>
        <v/>
      </c>
    </row>
    <row r="404">
      <c r="A404">
        <f>INDEX(resultados!$A$2:$ZZ$401, 398, MATCH($B$1, resultados!$A$1:$ZZ$1, 0))</f>
        <v/>
      </c>
      <c r="B404">
        <f>INDEX(resultados!$A$2:$ZZ$401, 398, MATCH($B$2, resultados!$A$1:$ZZ$1, 0))</f>
        <v/>
      </c>
      <c r="C404">
        <f>INDEX(resultados!$A$2:$ZZ$401, 398, MATCH($B$3, resultados!$A$1:$ZZ$1, 0))</f>
        <v/>
      </c>
    </row>
    <row r="405">
      <c r="A405">
        <f>INDEX(resultados!$A$2:$ZZ$401, 399, MATCH($B$1, resultados!$A$1:$ZZ$1, 0))</f>
        <v/>
      </c>
      <c r="B405">
        <f>INDEX(resultados!$A$2:$ZZ$401, 399, MATCH($B$2, resultados!$A$1:$ZZ$1, 0))</f>
        <v/>
      </c>
      <c r="C405">
        <f>INDEX(resultados!$A$2:$ZZ$401, 399, MATCH($B$3, resultados!$A$1:$ZZ$1, 0))</f>
        <v/>
      </c>
    </row>
    <row r="406">
      <c r="A406">
        <f>INDEX(resultados!$A$2:$ZZ$401, 400, MATCH($B$1, resultados!$A$1:$ZZ$1, 0))</f>
        <v/>
      </c>
      <c r="B406">
        <f>INDEX(resultados!$A$2:$ZZ$401, 400, MATCH($B$2, resultados!$A$1:$ZZ$1, 0))</f>
        <v/>
      </c>
      <c r="C406">
        <f>INDEX(resultados!$A$2:$ZZ$401, 400,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1.7004</v>
      </c>
      <c r="E2" t="n">
        <v>58.81</v>
      </c>
      <c r="F2" t="n">
        <v>52.69</v>
      </c>
      <c r="G2" t="n">
        <v>11.5</v>
      </c>
      <c r="H2" t="n">
        <v>0.24</v>
      </c>
      <c r="I2" t="n">
        <v>275</v>
      </c>
      <c r="J2" t="n">
        <v>71.52</v>
      </c>
      <c r="K2" t="n">
        <v>32.27</v>
      </c>
      <c r="L2" t="n">
        <v>1</v>
      </c>
      <c r="M2" t="n">
        <v>273</v>
      </c>
      <c r="N2" t="n">
        <v>8.25</v>
      </c>
      <c r="O2" t="n">
        <v>9054.6</v>
      </c>
      <c r="P2" t="n">
        <v>379.36</v>
      </c>
      <c r="Q2" t="n">
        <v>797.24</v>
      </c>
      <c r="R2" t="n">
        <v>460.83</v>
      </c>
      <c r="S2" t="n">
        <v>102.58</v>
      </c>
      <c r="T2" t="n">
        <v>173764.01</v>
      </c>
      <c r="U2" t="n">
        <v>0.22</v>
      </c>
      <c r="V2" t="n">
        <v>0.71</v>
      </c>
      <c r="W2" t="n">
        <v>12.72</v>
      </c>
      <c r="X2" t="n">
        <v>10.46</v>
      </c>
      <c r="Y2" t="n">
        <v>1</v>
      </c>
      <c r="Z2" t="n">
        <v>10</v>
      </c>
      <c r="AA2" t="n">
        <v>679.0081830965257</v>
      </c>
      <c r="AB2" t="n">
        <v>929.0489518395366</v>
      </c>
      <c r="AC2" t="n">
        <v>840.3818238043638</v>
      </c>
      <c r="AD2" t="n">
        <v>679008.1830965257</v>
      </c>
      <c r="AE2" t="n">
        <v>929048.9518395365</v>
      </c>
      <c r="AF2" t="n">
        <v>2.914869208345654e-06</v>
      </c>
      <c r="AG2" t="n">
        <v>19.14388020833333</v>
      </c>
      <c r="AH2" t="n">
        <v>840381.8238043637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1.9828</v>
      </c>
      <c r="E3" t="n">
        <v>50.43</v>
      </c>
      <c r="F3" t="n">
        <v>46.72</v>
      </c>
      <c r="G3" t="n">
        <v>23.36</v>
      </c>
      <c r="H3" t="n">
        <v>0.48</v>
      </c>
      <c r="I3" t="n">
        <v>120</v>
      </c>
      <c r="J3" t="n">
        <v>72.7</v>
      </c>
      <c r="K3" t="n">
        <v>32.27</v>
      </c>
      <c r="L3" t="n">
        <v>2</v>
      </c>
      <c r="M3" t="n">
        <v>118</v>
      </c>
      <c r="N3" t="n">
        <v>8.43</v>
      </c>
      <c r="O3" t="n">
        <v>9200.25</v>
      </c>
      <c r="P3" t="n">
        <v>329.1</v>
      </c>
      <c r="Q3" t="n">
        <v>796.75</v>
      </c>
      <c r="R3" t="n">
        <v>261.14</v>
      </c>
      <c r="S3" t="n">
        <v>102.58</v>
      </c>
      <c r="T3" t="n">
        <v>74694.11</v>
      </c>
      <c r="U3" t="n">
        <v>0.39</v>
      </c>
      <c r="V3" t="n">
        <v>0.8100000000000001</v>
      </c>
      <c r="W3" t="n">
        <v>12.48</v>
      </c>
      <c r="X3" t="n">
        <v>4.5</v>
      </c>
      <c r="Y3" t="n">
        <v>1</v>
      </c>
      <c r="Z3" t="n">
        <v>10</v>
      </c>
      <c r="AA3" t="n">
        <v>528.6540626580147</v>
      </c>
      <c r="AB3" t="n">
        <v>723.3278110999166</v>
      </c>
      <c r="AC3" t="n">
        <v>654.2944200054986</v>
      </c>
      <c r="AD3" t="n">
        <v>528654.0626580147</v>
      </c>
      <c r="AE3" t="n">
        <v>723327.8110999166</v>
      </c>
      <c r="AF3" t="n">
        <v>3.398966517471043e-06</v>
      </c>
      <c r="AG3" t="n">
        <v>16.416015625</v>
      </c>
      <c r="AH3" t="n">
        <v>654294.4200054987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2.0846</v>
      </c>
      <c r="E4" t="n">
        <v>47.97</v>
      </c>
      <c r="F4" t="n">
        <v>44.96</v>
      </c>
      <c r="G4" t="n">
        <v>35.97</v>
      </c>
      <c r="H4" t="n">
        <v>0.71</v>
      </c>
      <c r="I4" t="n">
        <v>75</v>
      </c>
      <c r="J4" t="n">
        <v>73.88</v>
      </c>
      <c r="K4" t="n">
        <v>32.27</v>
      </c>
      <c r="L4" t="n">
        <v>3</v>
      </c>
      <c r="M4" t="n">
        <v>73</v>
      </c>
      <c r="N4" t="n">
        <v>8.609999999999999</v>
      </c>
      <c r="O4" t="n">
        <v>9346.23</v>
      </c>
      <c r="P4" t="n">
        <v>308.63</v>
      </c>
      <c r="Q4" t="n">
        <v>796.53</v>
      </c>
      <c r="R4" t="n">
        <v>203.25</v>
      </c>
      <c r="S4" t="n">
        <v>102.58</v>
      </c>
      <c r="T4" t="n">
        <v>45969.91</v>
      </c>
      <c r="U4" t="n">
        <v>0.5</v>
      </c>
      <c r="V4" t="n">
        <v>0.84</v>
      </c>
      <c r="W4" t="n">
        <v>12.38</v>
      </c>
      <c r="X4" t="n">
        <v>2.75</v>
      </c>
      <c r="Y4" t="n">
        <v>1</v>
      </c>
      <c r="Z4" t="n">
        <v>10</v>
      </c>
      <c r="AA4" t="n">
        <v>487.4287283049143</v>
      </c>
      <c r="AB4" t="n">
        <v>666.9214899046127</v>
      </c>
      <c r="AC4" t="n">
        <v>603.2714389383057</v>
      </c>
      <c r="AD4" t="n">
        <v>487428.7283049143</v>
      </c>
      <c r="AE4" t="n">
        <v>666921.4899046128</v>
      </c>
      <c r="AF4" t="n">
        <v>3.573474683437632e-06</v>
      </c>
      <c r="AG4" t="n">
        <v>15.615234375</v>
      </c>
      <c r="AH4" t="n">
        <v>603271.4389383057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2.1297</v>
      </c>
      <c r="E5" t="n">
        <v>46.95</v>
      </c>
      <c r="F5" t="n">
        <v>44.25</v>
      </c>
      <c r="G5" t="n">
        <v>48.28</v>
      </c>
      <c r="H5" t="n">
        <v>0.93</v>
      </c>
      <c r="I5" t="n">
        <v>55</v>
      </c>
      <c r="J5" t="n">
        <v>75.06999999999999</v>
      </c>
      <c r="K5" t="n">
        <v>32.27</v>
      </c>
      <c r="L5" t="n">
        <v>4</v>
      </c>
      <c r="M5" t="n">
        <v>53</v>
      </c>
      <c r="N5" t="n">
        <v>8.800000000000001</v>
      </c>
      <c r="O5" t="n">
        <v>9492.549999999999</v>
      </c>
      <c r="P5" t="n">
        <v>296.37</v>
      </c>
      <c r="Q5" t="n">
        <v>796.52</v>
      </c>
      <c r="R5" t="n">
        <v>179.44</v>
      </c>
      <c r="S5" t="n">
        <v>102.58</v>
      </c>
      <c r="T5" t="n">
        <v>34166.81</v>
      </c>
      <c r="U5" t="n">
        <v>0.57</v>
      </c>
      <c r="V5" t="n">
        <v>0.85</v>
      </c>
      <c r="W5" t="n">
        <v>12.36</v>
      </c>
      <c r="X5" t="n">
        <v>2.04</v>
      </c>
      <c r="Y5" t="n">
        <v>1</v>
      </c>
      <c r="Z5" t="n">
        <v>10</v>
      </c>
      <c r="AA5" t="n">
        <v>471.5287705084726</v>
      </c>
      <c r="AB5" t="n">
        <v>645.1664661908897</v>
      </c>
      <c r="AC5" t="n">
        <v>583.5926841544527</v>
      </c>
      <c r="AD5" t="n">
        <v>471528.7705084726</v>
      </c>
      <c r="AE5" t="n">
        <v>645166.4661908896</v>
      </c>
      <c r="AF5" t="n">
        <v>3.650786257947389e-06</v>
      </c>
      <c r="AG5" t="n">
        <v>15.283203125</v>
      </c>
      <c r="AH5" t="n">
        <v>583592.6841544528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2.1637</v>
      </c>
      <c r="E6" t="n">
        <v>46.22</v>
      </c>
      <c r="F6" t="n">
        <v>43.72</v>
      </c>
      <c r="G6" t="n">
        <v>62.46</v>
      </c>
      <c r="H6" t="n">
        <v>1.15</v>
      </c>
      <c r="I6" t="n">
        <v>42</v>
      </c>
      <c r="J6" t="n">
        <v>76.26000000000001</v>
      </c>
      <c r="K6" t="n">
        <v>32.27</v>
      </c>
      <c r="L6" t="n">
        <v>5</v>
      </c>
      <c r="M6" t="n">
        <v>40</v>
      </c>
      <c r="N6" t="n">
        <v>8.99</v>
      </c>
      <c r="O6" t="n">
        <v>9639.200000000001</v>
      </c>
      <c r="P6" t="n">
        <v>283.36</v>
      </c>
      <c r="Q6" t="n">
        <v>796.5</v>
      </c>
      <c r="R6" t="n">
        <v>161.61</v>
      </c>
      <c r="S6" t="n">
        <v>102.58</v>
      </c>
      <c r="T6" t="n">
        <v>25315.01</v>
      </c>
      <c r="U6" t="n">
        <v>0.63</v>
      </c>
      <c r="V6" t="n">
        <v>0.86</v>
      </c>
      <c r="W6" t="n">
        <v>12.34</v>
      </c>
      <c r="X6" t="n">
        <v>1.5</v>
      </c>
      <c r="Y6" t="n">
        <v>1</v>
      </c>
      <c r="Z6" t="n">
        <v>10</v>
      </c>
      <c r="AA6" t="n">
        <v>450.2489214684252</v>
      </c>
      <c r="AB6" t="n">
        <v>616.0504379336143</v>
      </c>
      <c r="AC6" t="n">
        <v>557.2554487694495</v>
      </c>
      <c r="AD6" t="n">
        <v>450248.9214684252</v>
      </c>
      <c r="AE6" t="n">
        <v>616050.4379336142</v>
      </c>
      <c r="AF6" t="n">
        <v>3.70906992830951e-06</v>
      </c>
      <c r="AG6" t="n">
        <v>15.04557291666667</v>
      </c>
      <c r="AH6" t="n">
        <v>557255.4487694495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2.1818</v>
      </c>
      <c r="E7" t="n">
        <v>45.83</v>
      </c>
      <c r="F7" t="n">
        <v>43.46</v>
      </c>
      <c r="G7" t="n">
        <v>76.7</v>
      </c>
      <c r="H7" t="n">
        <v>1.36</v>
      </c>
      <c r="I7" t="n">
        <v>34</v>
      </c>
      <c r="J7" t="n">
        <v>77.45</v>
      </c>
      <c r="K7" t="n">
        <v>32.27</v>
      </c>
      <c r="L7" t="n">
        <v>6</v>
      </c>
      <c r="M7" t="n">
        <v>31</v>
      </c>
      <c r="N7" t="n">
        <v>9.18</v>
      </c>
      <c r="O7" t="n">
        <v>9786.190000000001</v>
      </c>
      <c r="P7" t="n">
        <v>272.54</v>
      </c>
      <c r="Q7" t="n">
        <v>796.53</v>
      </c>
      <c r="R7" t="n">
        <v>152.92</v>
      </c>
      <c r="S7" t="n">
        <v>102.58</v>
      </c>
      <c r="T7" t="n">
        <v>21011.23</v>
      </c>
      <c r="U7" t="n">
        <v>0.67</v>
      </c>
      <c r="V7" t="n">
        <v>0.87</v>
      </c>
      <c r="W7" t="n">
        <v>12.33</v>
      </c>
      <c r="X7" t="n">
        <v>1.25</v>
      </c>
      <c r="Y7" t="n">
        <v>1</v>
      </c>
      <c r="Z7" t="n">
        <v>10</v>
      </c>
      <c r="AA7" t="n">
        <v>440.534952581616</v>
      </c>
      <c r="AB7" t="n">
        <v>602.7593571526202</v>
      </c>
      <c r="AC7" t="n">
        <v>545.2328500840443</v>
      </c>
      <c r="AD7" t="n">
        <v>440534.952581616</v>
      </c>
      <c r="AE7" t="n">
        <v>602759.3571526202</v>
      </c>
      <c r="AF7" t="n">
        <v>3.740097411649346e-06</v>
      </c>
      <c r="AG7" t="n">
        <v>14.91861979166667</v>
      </c>
      <c r="AH7" t="n">
        <v>545232.8500840444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2.1948</v>
      </c>
      <c r="E8" t="n">
        <v>45.56</v>
      </c>
      <c r="F8" t="n">
        <v>43.27</v>
      </c>
      <c r="G8" t="n">
        <v>89.52</v>
      </c>
      <c r="H8" t="n">
        <v>1.56</v>
      </c>
      <c r="I8" t="n">
        <v>29</v>
      </c>
      <c r="J8" t="n">
        <v>78.65000000000001</v>
      </c>
      <c r="K8" t="n">
        <v>32.27</v>
      </c>
      <c r="L8" t="n">
        <v>7</v>
      </c>
      <c r="M8" t="n">
        <v>15</v>
      </c>
      <c r="N8" t="n">
        <v>9.380000000000001</v>
      </c>
      <c r="O8" t="n">
        <v>9933.52</v>
      </c>
      <c r="P8" t="n">
        <v>263.88</v>
      </c>
      <c r="Q8" t="n">
        <v>796.47</v>
      </c>
      <c r="R8" t="n">
        <v>145.96</v>
      </c>
      <c r="S8" t="n">
        <v>102.58</v>
      </c>
      <c r="T8" t="n">
        <v>17557.98</v>
      </c>
      <c r="U8" t="n">
        <v>0.7</v>
      </c>
      <c r="V8" t="n">
        <v>0.87</v>
      </c>
      <c r="W8" t="n">
        <v>12.34</v>
      </c>
      <c r="X8" t="n">
        <v>1.05</v>
      </c>
      <c r="Y8" t="n">
        <v>1</v>
      </c>
      <c r="Z8" t="n">
        <v>10</v>
      </c>
      <c r="AA8" t="n">
        <v>433.2199956756862</v>
      </c>
      <c r="AB8" t="n">
        <v>592.7507104008043</v>
      </c>
      <c r="AC8" t="n">
        <v>536.1794145309977</v>
      </c>
      <c r="AD8" t="n">
        <v>433219.9956756862</v>
      </c>
      <c r="AE8" t="n">
        <v>592750.7104008043</v>
      </c>
      <c r="AF8" t="n">
        <v>3.762382344434863e-06</v>
      </c>
      <c r="AG8" t="n">
        <v>14.83072916666667</v>
      </c>
      <c r="AH8" t="n">
        <v>536179.4145309977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2.1963</v>
      </c>
      <c r="E9" t="n">
        <v>45.53</v>
      </c>
      <c r="F9" t="n">
        <v>43.25</v>
      </c>
      <c r="G9" t="n">
        <v>92.68000000000001</v>
      </c>
      <c r="H9" t="n">
        <v>1.75</v>
      </c>
      <c r="I9" t="n">
        <v>28</v>
      </c>
      <c r="J9" t="n">
        <v>79.84</v>
      </c>
      <c r="K9" t="n">
        <v>32.27</v>
      </c>
      <c r="L9" t="n">
        <v>8</v>
      </c>
      <c r="M9" t="n">
        <v>0</v>
      </c>
      <c r="N9" t="n">
        <v>9.57</v>
      </c>
      <c r="O9" t="n">
        <v>10081.19</v>
      </c>
      <c r="P9" t="n">
        <v>265.17</v>
      </c>
      <c r="Q9" t="n">
        <v>796.6799999999999</v>
      </c>
      <c r="R9" t="n">
        <v>145.03</v>
      </c>
      <c r="S9" t="n">
        <v>102.58</v>
      </c>
      <c r="T9" t="n">
        <v>17097.73</v>
      </c>
      <c r="U9" t="n">
        <v>0.71</v>
      </c>
      <c r="V9" t="n">
        <v>0.87</v>
      </c>
      <c r="W9" t="n">
        <v>12.34</v>
      </c>
      <c r="X9" t="n">
        <v>1.04</v>
      </c>
      <c r="Y9" t="n">
        <v>1</v>
      </c>
      <c r="Z9" t="n">
        <v>10</v>
      </c>
      <c r="AA9" t="n">
        <v>433.8036146925774</v>
      </c>
      <c r="AB9" t="n">
        <v>593.5492436871687</v>
      </c>
      <c r="AC9" t="n">
        <v>536.9017369212602</v>
      </c>
      <c r="AD9" t="n">
        <v>433803.6146925774</v>
      </c>
      <c r="AE9" t="n">
        <v>593549.2436871687</v>
      </c>
      <c r="AF9" t="n">
        <v>3.764953682833192e-06</v>
      </c>
      <c r="AG9" t="n">
        <v>14.82096354166667</v>
      </c>
      <c r="AH9" t="n">
        <v>536901.7369212601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1.9364</v>
      </c>
      <c r="E2" t="n">
        <v>51.64</v>
      </c>
      <c r="F2" t="n">
        <v>48.18</v>
      </c>
      <c r="G2" t="n">
        <v>18.18</v>
      </c>
      <c r="H2" t="n">
        <v>0.43</v>
      </c>
      <c r="I2" t="n">
        <v>159</v>
      </c>
      <c r="J2" t="n">
        <v>39.78</v>
      </c>
      <c r="K2" t="n">
        <v>19.54</v>
      </c>
      <c r="L2" t="n">
        <v>1</v>
      </c>
      <c r="M2" t="n">
        <v>157</v>
      </c>
      <c r="N2" t="n">
        <v>4.24</v>
      </c>
      <c r="O2" t="n">
        <v>5140</v>
      </c>
      <c r="P2" t="n">
        <v>218.8</v>
      </c>
      <c r="Q2" t="n">
        <v>796.67</v>
      </c>
      <c r="R2" t="n">
        <v>310.79</v>
      </c>
      <c r="S2" t="n">
        <v>102.58</v>
      </c>
      <c r="T2" t="n">
        <v>99323.19</v>
      </c>
      <c r="U2" t="n">
        <v>0.33</v>
      </c>
      <c r="V2" t="n">
        <v>0.78</v>
      </c>
      <c r="W2" t="n">
        <v>12.51</v>
      </c>
      <c r="X2" t="n">
        <v>5.96</v>
      </c>
      <c r="Y2" t="n">
        <v>1</v>
      </c>
      <c r="Z2" t="n">
        <v>10</v>
      </c>
      <c r="AA2" t="n">
        <v>432.6131640160422</v>
      </c>
      <c r="AB2" t="n">
        <v>591.9204165525558</v>
      </c>
      <c r="AC2" t="n">
        <v>535.4283627623016</v>
      </c>
      <c r="AD2" t="n">
        <v>432613.1640160421</v>
      </c>
      <c r="AE2" t="n">
        <v>591920.4165525559</v>
      </c>
      <c r="AF2" t="n">
        <v>3.715976728766075e-06</v>
      </c>
      <c r="AG2" t="n">
        <v>16.80989583333333</v>
      </c>
      <c r="AH2" t="n">
        <v>535428.3627623016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2.119</v>
      </c>
      <c r="E3" t="n">
        <v>47.19</v>
      </c>
      <c r="F3" t="n">
        <v>44.74</v>
      </c>
      <c r="G3" t="n">
        <v>39.48</v>
      </c>
      <c r="H3" t="n">
        <v>0.84</v>
      </c>
      <c r="I3" t="n">
        <v>68</v>
      </c>
      <c r="J3" t="n">
        <v>40.89</v>
      </c>
      <c r="K3" t="n">
        <v>19.54</v>
      </c>
      <c r="L3" t="n">
        <v>2</v>
      </c>
      <c r="M3" t="n">
        <v>65</v>
      </c>
      <c r="N3" t="n">
        <v>4.35</v>
      </c>
      <c r="O3" t="n">
        <v>5277.26</v>
      </c>
      <c r="P3" t="n">
        <v>186.48</v>
      </c>
      <c r="Q3" t="n">
        <v>796.6</v>
      </c>
      <c r="R3" t="n">
        <v>195.46</v>
      </c>
      <c r="S3" t="n">
        <v>102.58</v>
      </c>
      <c r="T3" t="n">
        <v>42113.32</v>
      </c>
      <c r="U3" t="n">
        <v>0.52</v>
      </c>
      <c r="V3" t="n">
        <v>0.84</v>
      </c>
      <c r="W3" t="n">
        <v>12.38</v>
      </c>
      <c r="X3" t="n">
        <v>2.52</v>
      </c>
      <c r="Y3" t="n">
        <v>1</v>
      </c>
      <c r="Z3" t="n">
        <v>10</v>
      </c>
      <c r="AA3" t="n">
        <v>370.7671740996732</v>
      </c>
      <c r="AB3" t="n">
        <v>507.3000046964694</v>
      </c>
      <c r="AC3" t="n">
        <v>458.884004248266</v>
      </c>
      <c r="AD3" t="n">
        <v>370767.1740996732</v>
      </c>
      <c r="AE3" t="n">
        <v>507300.0046964694</v>
      </c>
      <c r="AF3" t="n">
        <v>4.066388498376014e-06</v>
      </c>
      <c r="AG3" t="n">
        <v>15.361328125</v>
      </c>
      <c r="AH3" t="n">
        <v>458884.004248266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2.1444</v>
      </c>
      <c r="E4" t="n">
        <v>46.63</v>
      </c>
      <c r="F4" t="n">
        <v>44.32</v>
      </c>
      <c r="G4" t="n">
        <v>48.35</v>
      </c>
      <c r="H4" t="n">
        <v>1.22</v>
      </c>
      <c r="I4" t="n">
        <v>55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180.14</v>
      </c>
      <c r="Q4" t="n">
        <v>796.73</v>
      </c>
      <c r="R4" t="n">
        <v>179.18</v>
      </c>
      <c r="S4" t="n">
        <v>102.58</v>
      </c>
      <c r="T4" t="n">
        <v>34038.34</v>
      </c>
      <c r="U4" t="n">
        <v>0.57</v>
      </c>
      <c r="V4" t="n">
        <v>0.85</v>
      </c>
      <c r="W4" t="n">
        <v>12.43</v>
      </c>
      <c r="X4" t="n">
        <v>2.1</v>
      </c>
      <c r="Y4" t="n">
        <v>1</v>
      </c>
      <c r="Z4" t="n">
        <v>10</v>
      </c>
      <c r="AA4" t="n">
        <v>356.6556758256719</v>
      </c>
      <c r="AB4" t="n">
        <v>487.9920302026148</v>
      </c>
      <c r="AC4" t="n">
        <v>441.4187557411925</v>
      </c>
      <c r="AD4" t="n">
        <v>356655.6758256719</v>
      </c>
      <c r="AE4" t="n">
        <v>487992.0302026148</v>
      </c>
      <c r="AF4" t="n">
        <v>4.115131427993169e-06</v>
      </c>
      <c r="AG4" t="n">
        <v>15.17903645833333</v>
      </c>
      <c r="AH4" t="n">
        <v>441418.7557411925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1.2455</v>
      </c>
      <c r="E2" t="n">
        <v>80.29000000000001</v>
      </c>
      <c r="F2" t="n">
        <v>62.87</v>
      </c>
      <c r="G2" t="n">
        <v>7.17</v>
      </c>
      <c r="H2" t="n">
        <v>0.12</v>
      </c>
      <c r="I2" t="n">
        <v>526</v>
      </c>
      <c r="J2" t="n">
        <v>141.81</v>
      </c>
      <c r="K2" t="n">
        <v>47.83</v>
      </c>
      <c r="L2" t="n">
        <v>1</v>
      </c>
      <c r="M2" t="n">
        <v>524</v>
      </c>
      <c r="N2" t="n">
        <v>22.98</v>
      </c>
      <c r="O2" t="n">
        <v>17723.39</v>
      </c>
      <c r="P2" t="n">
        <v>722.16</v>
      </c>
      <c r="Q2" t="n">
        <v>797.66</v>
      </c>
      <c r="R2" t="n">
        <v>801.71</v>
      </c>
      <c r="S2" t="n">
        <v>102.58</v>
      </c>
      <c r="T2" t="n">
        <v>342944.68</v>
      </c>
      <c r="U2" t="n">
        <v>0.13</v>
      </c>
      <c r="V2" t="n">
        <v>0.6</v>
      </c>
      <c r="W2" t="n">
        <v>13.13</v>
      </c>
      <c r="X2" t="n">
        <v>20.62</v>
      </c>
      <c r="Y2" t="n">
        <v>1</v>
      </c>
      <c r="Z2" t="n">
        <v>10</v>
      </c>
      <c r="AA2" t="n">
        <v>1450.972456378943</v>
      </c>
      <c r="AB2" t="n">
        <v>1985.284527204678</v>
      </c>
      <c r="AC2" t="n">
        <v>1795.811758292596</v>
      </c>
      <c r="AD2" t="n">
        <v>1450972.456378943</v>
      </c>
      <c r="AE2" t="n">
        <v>1985284.527204678</v>
      </c>
      <c r="AF2" t="n">
        <v>1.812046605224116e-06</v>
      </c>
      <c r="AG2" t="n">
        <v>26.13606770833333</v>
      </c>
      <c r="AH2" t="n">
        <v>1795811.758292596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1.7147</v>
      </c>
      <c r="E3" t="n">
        <v>58.32</v>
      </c>
      <c r="F3" t="n">
        <v>50.08</v>
      </c>
      <c r="G3" t="n">
        <v>14.45</v>
      </c>
      <c r="H3" t="n">
        <v>0.25</v>
      </c>
      <c r="I3" t="n">
        <v>208</v>
      </c>
      <c r="J3" t="n">
        <v>143.17</v>
      </c>
      <c r="K3" t="n">
        <v>47.83</v>
      </c>
      <c r="L3" t="n">
        <v>2</v>
      </c>
      <c r="M3" t="n">
        <v>206</v>
      </c>
      <c r="N3" t="n">
        <v>23.34</v>
      </c>
      <c r="O3" t="n">
        <v>17891.86</v>
      </c>
      <c r="P3" t="n">
        <v>572.99</v>
      </c>
      <c r="Q3" t="n">
        <v>796.9</v>
      </c>
      <c r="R3" t="n">
        <v>374.43</v>
      </c>
      <c r="S3" t="n">
        <v>102.58</v>
      </c>
      <c r="T3" t="n">
        <v>130898.22</v>
      </c>
      <c r="U3" t="n">
        <v>0.27</v>
      </c>
      <c r="V3" t="n">
        <v>0.75</v>
      </c>
      <c r="W3" t="n">
        <v>12.59</v>
      </c>
      <c r="X3" t="n">
        <v>7.86</v>
      </c>
      <c r="Y3" t="n">
        <v>1</v>
      </c>
      <c r="Z3" t="n">
        <v>10</v>
      </c>
      <c r="AA3" t="n">
        <v>887.1952263987234</v>
      </c>
      <c r="AB3" t="n">
        <v>1213.899649049739</v>
      </c>
      <c r="AC3" t="n">
        <v>1098.04677026329</v>
      </c>
      <c r="AD3" t="n">
        <v>887195.2263987234</v>
      </c>
      <c r="AE3" t="n">
        <v>1213899.649049739</v>
      </c>
      <c r="AF3" t="n">
        <v>2.494673877139937e-06</v>
      </c>
      <c r="AG3" t="n">
        <v>18.984375</v>
      </c>
      <c r="AH3" t="n">
        <v>1098046.77026329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1.8849</v>
      </c>
      <c r="E4" t="n">
        <v>53.05</v>
      </c>
      <c r="F4" t="n">
        <v>47.07</v>
      </c>
      <c r="G4" t="n">
        <v>21.72</v>
      </c>
      <c r="H4" t="n">
        <v>0.37</v>
      </c>
      <c r="I4" t="n">
        <v>130</v>
      </c>
      <c r="J4" t="n">
        <v>144.54</v>
      </c>
      <c r="K4" t="n">
        <v>47.83</v>
      </c>
      <c r="L4" t="n">
        <v>3</v>
      </c>
      <c r="M4" t="n">
        <v>128</v>
      </c>
      <c r="N4" t="n">
        <v>23.71</v>
      </c>
      <c r="O4" t="n">
        <v>18060.85</v>
      </c>
      <c r="P4" t="n">
        <v>535.6799999999999</v>
      </c>
      <c r="Q4" t="n">
        <v>796.65</v>
      </c>
      <c r="R4" t="n">
        <v>272.91</v>
      </c>
      <c r="S4" t="n">
        <v>102.58</v>
      </c>
      <c r="T4" t="n">
        <v>80525.64</v>
      </c>
      <c r="U4" t="n">
        <v>0.38</v>
      </c>
      <c r="V4" t="n">
        <v>0.8</v>
      </c>
      <c r="W4" t="n">
        <v>12.49</v>
      </c>
      <c r="X4" t="n">
        <v>4.85</v>
      </c>
      <c r="Y4" t="n">
        <v>1</v>
      </c>
      <c r="Z4" t="n">
        <v>10</v>
      </c>
      <c r="AA4" t="n">
        <v>775.0560021574422</v>
      </c>
      <c r="AB4" t="n">
        <v>1060.465815209403</v>
      </c>
      <c r="AC4" t="n">
        <v>959.2564461789366</v>
      </c>
      <c r="AD4" t="n">
        <v>775056.0021574422</v>
      </c>
      <c r="AE4" t="n">
        <v>1060465.815209403</v>
      </c>
      <c r="AF4" t="n">
        <v>2.742293573815284e-06</v>
      </c>
      <c r="AG4" t="n">
        <v>17.26888020833333</v>
      </c>
      <c r="AH4" t="n">
        <v>959256.4461789366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1.9744</v>
      </c>
      <c r="E5" t="n">
        <v>50.65</v>
      </c>
      <c r="F5" t="n">
        <v>45.71</v>
      </c>
      <c r="G5" t="n">
        <v>29.17</v>
      </c>
      <c r="H5" t="n">
        <v>0.49</v>
      </c>
      <c r="I5" t="n">
        <v>94</v>
      </c>
      <c r="J5" t="n">
        <v>145.92</v>
      </c>
      <c r="K5" t="n">
        <v>47.83</v>
      </c>
      <c r="L5" t="n">
        <v>4</v>
      </c>
      <c r="M5" t="n">
        <v>92</v>
      </c>
      <c r="N5" t="n">
        <v>24.09</v>
      </c>
      <c r="O5" t="n">
        <v>18230.35</v>
      </c>
      <c r="P5" t="n">
        <v>517.03</v>
      </c>
      <c r="Q5" t="n">
        <v>796.59</v>
      </c>
      <c r="R5" t="n">
        <v>227.5</v>
      </c>
      <c r="S5" t="n">
        <v>102.58</v>
      </c>
      <c r="T5" t="n">
        <v>58002.41</v>
      </c>
      <c r="U5" t="n">
        <v>0.45</v>
      </c>
      <c r="V5" t="n">
        <v>0.82</v>
      </c>
      <c r="W5" t="n">
        <v>12.43</v>
      </c>
      <c r="X5" t="n">
        <v>3.49</v>
      </c>
      <c r="Y5" t="n">
        <v>1</v>
      </c>
      <c r="Z5" t="n">
        <v>10</v>
      </c>
      <c r="AA5" t="n">
        <v>716.3039384353436</v>
      </c>
      <c r="AB5" t="n">
        <v>980.078649666708</v>
      </c>
      <c r="AC5" t="n">
        <v>886.5413188915409</v>
      </c>
      <c r="AD5" t="n">
        <v>716303.9384353437</v>
      </c>
      <c r="AE5" t="n">
        <v>980078.649666708</v>
      </c>
      <c r="AF5" t="n">
        <v>2.87250487142071e-06</v>
      </c>
      <c r="AG5" t="n">
        <v>16.48763020833333</v>
      </c>
      <c r="AH5" t="n">
        <v>886541.3188915409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2.027</v>
      </c>
      <c r="E6" t="n">
        <v>49.33</v>
      </c>
      <c r="F6" t="n">
        <v>44.97</v>
      </c>
      <c r="G6" t="n">
        <v>36.46</v>
      </c>
      <c r="H6" t="n">
        <v>0.6</v>
      </c>
      <c r="I6" t="n">
        <v>74</v>
      </c>
      <c r="J6" t="n">
        <v>147.3</v>
      </c>
      <c r="K6" t="n">
        <v>47.83</v>
      </c>
      <c r="L6" t="n">
        <v>5</v>
      </c>
      <c r="M6" t="n">
        <v>72</v>
      </c>
      <c r="N6" t="n">
        <v>24.47</v>
      </c>
      <c r="O6" t="n">
        <v>18400.38</v>
      </c>
      <c r="P6" t="n">
        <v>505.94</v>
      </c>
      <c r="Q6" t="n">
        <v>796.55</v>
      </c>
      <c r="R6" t="n">
        <v>202.61</v>
      </c>
      <c r="S6" t="n">
        <v>102.58</v>
      </c>
      <c r="T6" t="n">
        <v>45657.55</v>
      </c>
      <c r="U6" t="n">
        <v>0.51</v>
      </c>
      <c r="V6" t="n">
        <v>0.84</v>
      </c>
      <c r="W6" t="n">
        <v>12.4</v>
      </c>
      <c r="X6" t="n">
        <v>2.75</v>
      </c>
      <c r="Y6" t="n">
        <v>1</v>
      </c>
      <c r="Z6" t="n">
        <v>10</v>
      </c>
      <c r="AA6" t="n">
        <v>693.3667897635094</v>
      </c>
      <c r="AB6" t="n">
        <v>948.6950309383225</v>
      </c>
      <c r="AC6" t="n">
        <v>858.1529086874067</v>
      </c>
      <c r="AD6" t="n">
        <v>693366.7897635094</v>
      </c>
      <c r="AE6" t="n">
        <v>948695.0309383224</v>
      </c>
      <c r="AF6" t="n">
        <v>2.949031287667028e-06</v>
      </c>
      <c r="AG6" t="n">
        <v>16.05794270833333</v>
      </c>
      <c r="AH6" t="n">
        <v>858152.9086874067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2.0628</v>
      </c>
      <c r="E7" t="n">
        <v>48.48</v>
      </c>
      <c r="F7" t="n">
        <v>44.49</v>
      </c>
      <c r="G7" t="n">
        <v>43.76</v>
      </c>
      <c r="H7" t="n">
        <v>0.71</v>
      </c>
      <c r="I7" t="n">
        <v>61</v>
      </c>
      <c r="J7" t="n">
        <v>148.68</v>
      </c>
      <c r="K7" t="n">
        <v>47.83</v>
      </c>
      <c r="L7" t="n">
        <v>6</v>
      </c>
      <c r="M7" t="n">
        <v>59</v>
      </c>
      <c r="N7" t="n">
        <v>24.85</v>
      </c>
      <c r="O7" t="n">
        <v>18570.94</v>
      </c>
      <c r="P7" t="n">
        <v>497.19</v>
      </c>
      <c r="Q7" t="n">
        <v>796.5599999999999</v>
      </c>
      <c r="R7" t="n">
        <v>186.92</v>
      </c>
      <c r="S7" t="n">
        <v>102.58</v>
      </c>
      <c r="T7" t="n">
        <v>37874.98</v>
      </c>
      <c r="U7" t="n">
        <v>0.55</v>
      </c>
      <c r="V7" t="n">
        <v>0.85</v>
      </c>
      <c r="W7" t="n">
        <v>12.38</v>
      </c>
      <c r="X7" t="n">
        <v>2.27</v>
      </c>
      <c r="Y7" t="n">
        <v>1</v>
      </c>
      <c r="Z7" t="n">
        <v>10</v>
      </c>
      <c r="AA7" t="n">
        <v>669.4088562063328</v>
      </c>
      <c r="AB7" t="n">
        <v>915.9147292959607</v>
      </c>
      <c r="AC7" t="n">
        <v>828.5011130263496</v>
      </c>
      <c r="AD7" t="n">
        <v>669408.8562063328</v>
      </c>
      <c r="AE7" t="n">
        <v>915914.7292959606</v>
      </c>
      <c r="AF7" t="n">
        <v>3.001115806709199e-06</v>
      </c>
      <c r="AG7" t="n">
        <v>15.78125</v>
      </c>
      <c r="AH7" t="n">
        <v>828501.1130263496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2.0896</v>
      </c>
      <c r="E8" t="n">
        <v>47.86</v>
      </c>
      <c r="F8" t="n">
        <v>44.13</v>
      </c>
      <c r="G8" t="n">
        <v>50.91</v>
      </c>
      <c r="H8" t="n">
        <v>0.83</v>
      </c>
      <c r="I8" t="n">
        <v>52</v>
      </c>
      <c r="J8" t="n">
        <v>150.07</v>
      </c>
      <c r="K8" t="n">
        <v>47.83</v>
      </c>
      <c r="L8" t="n">
        <v>7</v>
      </c>
      <c r="M8" t="n">
        <v>50</v>
      </c>
      <c r="N8" t="n">
        <v>25.24</v>
      </c>
      <c r="O8" t="n">
        <v>18742.03</v>
      </c>
      <c r="P8" t="n">
        <v>489.97</v>
      </c>
      <c r="Q8" t="n">
        <v>796.58</v>
      </c>
      <c r="R8" t="n">
        <v>174.92</v>
      </c>
      <c r="S8" t="n">
        <v>102.58</v>
      </c>
      <c r="T8" t="n">
        <v>31923.59</v>
      </c>
      <c r="U8" t="n">
        <v>0.59</v>
      </c>
      <c r="V8" t="n">
        <v>0.85</v>
      </c>
      <c r="W8" t="n">
        <v>12.36</v>
      </c>
      <c r="X8" t="n">
        <v>1.91</v>
      </c>
      <c r="Y8" t="n">
        <v>1</v>
      </c>
      <c r="Z8" t="n">
        <v>10</v>
      </c>
      <c r="AA8" t="n">
        <v>657.5982119361565</v>
      </c>
      <c r="AB8" t="n">
        <v>899.7548847566542</v>
      </c>
      <c r="AC8" t="n">
        <v>813.8835413693904</v>
      </c>
      <c r="AD8" t="n">
        <v>657598.2119361565</v>
      </c>
      <c r="AE8" t="n">
        <v>899754.8847566542</v>
      </c>
      <c r="AF8" t="n">
        <v>3.040106452249146e-06</v>
      </c>
      <c r="AG8" t="n">
        <v>15.57942708333333</v>
      </c>
      <c r="AH8" t="n">
        <v>813883.5413693904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2.1109</v>
      </c>
      <c r="E9" t="n">
        <v>47.37</v>
      </c>
      <c r="F9" t="n">
        <v>43.85</v>
      </c>
      <c r="G9" t="n">
        <v>58.46</v>
      </c>
      <c r="H9" t="n">
        <v>0.9399999999999999</v>
      </c>
      <c r="I9" t="n">
        <v>45</v>
      </c>
      <c r="J9" t="n">
        <v>151.46</v>
      </c>
      <c r="K9" t="n">
        <v>47.83</v>
      </c>
      <c r="L9" t="n">
        <v>8</v>
      </c>
      <c r="M9" t="n">
        <v>43</v>
      </c>
      <c r="N9" t="n">
        <v>25.63</v>
      </c>
      <c r="O9" t="n">
        <v>18913.66</v>
      </c>
      <c r="P9" t="n">
        <v>484</v>
      </c>
      <c r="Q9" t="n">
        <v>796.39</v>
      </c>
      <c r="R9" t="n">
        <v>165.88</v>
      </c>
      <c r="S9" t="n">
        <v>102.58</v>
      </c>
      <c r="T9" t="n">
        <v>27436.86</v>
      </c>
      <c r="U9" t="n">
        <v>0.62</v>
      </c>
      <c r="V9" t="n">
        <v>0.86</v>
      </c>
      <c r="W9" t="n">
        <v>12.34</v>
      </c>
      <c r="X9" t="n">
        <v>1.63</v>
      </c>
      <c r="Y9" t="n">
        <v>1</v>
      </c>
      <c r="Z9" t="n">
        <v>10</v>
      </c>
      <c r="AA9" t="n">
        <v>648.1241068650694</v>
      </c>
      <c r="AB9" t="n">
        <v>886.7919962303755</v>
      </c>
      <c r="AC9" t="n">
        <v>802.1578127305314</v>
      </c>
      <c r="AD9" t="n">
        <v>648124.1068650694</v>
      </c>
      <c r="AE9" t="n">
        <v>886791.9962303755</v>
      </c>
      <c r="AF9" t="n">
        <v>3.071095286204404e-06</v>
      </c>
      <c r="AG9" t="n">
        <v>15.419921875</v>
      </c>
      <c r="AH9" t="n">
        <v>802157.8127305314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2.1251</v>
      </c>
      <c r="E10" t="n">
        <v>47.06</v>
      </c>
      <c r="F10" t="n">
        <v>43.67</v>
      </c>
      <c r="G10" t="n">
        <v>65.51000000000001</v>
      </c>
      <c r="H10" t="n">
        <v>1.04</v>
      </c>
      <c r="I10" t="n">
        <v>40</v>
      </c>
      <c r="J10" t="n">
        <v>152.85</v>
      </c>
      <c r="K10" t="n">
        <v>47.83</v>
      </c>
      <c r="L10" t="n">
        <v>9</v>
      </c>
      <c r="M10" t="n">
        <v>38</v>
      </c>
      <c r="N10" t="n">
        <v>26.03</v>
      </c>
      <c r="O10" t="n">
        <v>19085.83</v>
      </c>
      <c r="P10" t="n">
        <v>478.42</v>
      </c>
      <c r="Q10" t="n">
        <v>796.48</v>
      </c>
      <c r="R10" t="n">
        <v>159.69</v>
      </c>
      <c r="S10" t="n">
        <v>102.58</v>
      </c>
      <c r="T10" t="n">
        <v>24368.4</v>
      </c>
      <c r="U10" t="n">
        <v>0.64</v>
      </c>
      <c r="V10" t="n">
        <v>0.86</v>
      </c>
      <c r="W10" t="n">
        <v>12.34</v>
      </c>
      <c r="X10" t="n">
        <v>1.46</v>
      </c>
      <c r="Y10" t="n">
        <v>1</v>
      </c>
      <c r="Z10" t="n">
        <v>10</v>
      </c>
      <c r="AA10" t="n">
        <v>641.0213513343215</v>
      </c>
      <c r="AB10" t="n">
        <v>877.0736927617476</v>
      </c>
      <c r="AC10" t="n">
        <v>793.3670105052246</v>
      </c>
      <c r="AD10" t="n">
        <v>641021.3513343214</v>
      </c>
      <c r="AE10" t="n">
        <v>877073.6927617475</v>
      </c>
      <c r="AF10" t="n">
        <v>3.091754508841243e-06</v>
      </c>
      <c r="AG10" t="n">
        <v>15.31901041666667</v>
      </c>
      <c r="AH10" t="n">
        <v>793367.0105052246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2.141</v>
      </c>
      <c r="E11" t="n">
        <v>46.71</v>
      </c>
      <c r="F11" t="n">
        <v>43.47</v>
      </c>
      <c r="G11" t="n">
        <v>74.52</v>
      </c>
      <c r="H11" t="n">
        <v>1.15</v>
      </c>
      <c r="I11" t="n">
        <v>35</v>
      </c>
      <c r="J11" t="n">
        <v>154.25</v>
      </c>
      <c r="K11" t="n">
        <v>47.83</v>
      </c>
      <c r="L11" t="n">
        <v>10</v>
      </c>
      <c r="M11" t="n">
        <v>33</v>
      </c>
      <c r="N11" t="n">
        <v>26.43</v>
      </c>
      <c r="O11" t="n">
        <v>19258.55</v>
      </c>
      <c r="P11" t="n">
        <v>473.18</v>
      </c>
      <c r="Q11" t="n">
        <v>796.36</v>
      </c>
      <c r="R11" t="n">
        <v>153.15</v>
      </c>
      <c r="S11" t="n">
        <v>102.58</v>
      </c>
      <c r="T11" t="n">
        <v>21122.47</v>
      </c>
      <c r="U11" t="n">
        <v>0.67</v>
      </c>
      <c r="V11" t="n">
        <v>0.87</v>
      </c>
      <c r="W11" t="n">
        <v>12.33</v>
      </c>
      <c r="X11" t="n">
        <v>1.25</v>
      </c>
      <c r="Y11" t="n">
        <v>1</v>
      </c>
      <c r="Z11" t="n">
        <v>10</v>
      </c>
      <c r="AA11" t="n">
        <v>633.8253061904193</v>
      </c>
      <c r="AB11" t="n">
        <v>867.2277463287546</v>
      </c>
      <c r="AC11" t="n">
        <v>784.460747380924</v>
      </c>
      <c r="AD11" t="n">
        <v>633825.3061904192</v>
      </c>
      <c r="AE11" t="n">
        <v>867227.7463287546</v>
      </c>
      <c r="AF11" t="n">
        <v>3.114887018695169e-06</v>
      </c>
      <c r="AG11" t="n">
        <v>15.205078125</v>
      </c>
      <c r="AH11" t="n">
        <v>784460.7473809239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2.1492</v>
      </c>
      <c r="E12" t="n">
        <v>46.53</v>
      </c>
      <c r="F12" t="n">
        <v>43.38</v>
      </c>
      <c r="G12" t="n">
        <v>81.33</v>
      </c>
      <c r="H12" t="n">
        <v>1.25</v>
      </c>
      <c r="I12" t="n">
        <v>32</v>
      </c>
      <c r="J12" t="n">
        <v>155.66</v>
      </c>
      <c r="K12" t="n">
        <v>47.83</v>
      </c>
      <c r="L12" t="n">
        <v>11</v>
      </c>
      <c r="M12" t="n">
        <v>30</v>
      </c>
      <c r="N12" t="n">
        <v>26.83</v>
      </c>
      <c r="O12" t="n">
        <v>19431.82</v>
      </c>
      <c r="P12" t="n">
        <v>469.64</v>
      </c>
      <c r="Q12" t="n">
        <v>796.4400000000001</v>
      </c>
      <c r="R12" t="n">
        <v>150.2</v>
      </c>
      <c r="S12" t="n">
        <v>102.58</v>
      </c>
      <c r="T12" t="n">
        <v>19660.84</v>
      </c>
      <c r="U12" t="n">
        <v>0.68</v>
      </c>
      <c r="V12" t="n">
        <v>0.87</v>
      </c>
      <c r="W12" t="n">
        <v>12.32</v>
      </c>
      <c r="X12" t="n">
        <v>1.16</v>
      </c>
      <c r="Y12" t="n">
        <v>1</v>
      </c>
      <c r="Z12" t="n">
        <v>10</v>
      </c>
      <c r="AA12" t="n">
        <v>621.5385834058942</v>
      </c>
      <c r="AB12" t="n">
        <v>850.4165101630142</v>
      </c>
      <c r="AC12" t="n">
        <v>769.2539520001237</v>
      </c>
      <c r="AD12" t="n">
        <v>621538.5834058942</v>
      </c>
      <c r="AE12" t="n">
        <v>850416.5101630142</v>
      </c>
      <c r="AF12" t="n">
        <v>3.126816992330526e-06</v>
      </c>
      <c r="AG12" t="n">
        <v>15.146484375</v>
      </c>
      <c r="AH12" t="n">
        <v>769253.9520001237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2.1588</v>
      </c>
      <c r="E13" t="n">
        <v>46.32</v>
      </c>
      <c r="F13" t="n">
        <v>43.26</v>
      </c>
      <c r="G13" t="n">
        <v>89.48999999999999</v>
      </c>
      <c r="H13" t="n">
        <v>1.35</v>
      </c>
      <c r="I13" t="n">
        <v>29</v>
      </c>
      <c r="J13" t="n">
        <v>157.07</v>
      </c>
      <c r="K13" t="n">
        <v>47.83</v>
      </c>
      <c r="L13" t="n">
        <v>12</v>
      </c>
      <c r="M13" t="n">
        <v>27</v>
      </c>
      <c r="N13" t="n">
        <v>27.24</v>
      </c>
      <c r="O13" t="n">
        <v>19605.66</v>
      </c>
      <c r="P13" t="n">
        <v>464.72</v>
      </c>
      <c r="Q13" t="n">
        <v>796.41</v>
      </c>
      <c r="R13" t="n">
        <v>146.29</v>
      </c>
      <c r="S13" t="n">
        <v>102.58</v>
      </c>
      <c r="T13" t="n">
        <v>17723.85</v>
      </c>
      <c r="U13" t="n">
        <v>0.7</v>
      </c>
      <c r="V13" t="n">
        <v>0.87</v>
      </c>
      <c r="W13" t="n">
        <v>12.31</v>
      </c>
      <c r="X13" t="n">
        <v>1.04</v>
      </c>
      <c r="Y13" t="n">
        <v>1</v>
      </c>
      <c r="Z13" t="n">
        <v>10</v>
      </c>
      <c r="AA13" t="n">
        <v>616.1756024796398</v>
      </c>
      <c r="AB13" t="n">
        <v>843.0786430616927</v>
      </c>
      <c r="AC13" t="n">
        <v>762.6164006361911</v>
      </c>
      <c r="AD13" t="n">
        <v>616175.6024796398</v>
      </c>
      <c r="AE13" t="n">
        <v>843078.6430616927</v>
      </c>
      <c r="AF13" t="n">
        <v>3.140783790732895e-06</v>
      </c>
      <c r="AG13" t="n">
        <v>15.078125</v>
      </c>
      <c r="AH13" t="n">
        <v>762616.4006361911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2.1648</v>
      </c>
      <c r="E14" t="n">
        <v>46.19</v>
      </c>
      <c r="F14" t="n">
        <v>43.19</v>
      </c>
      <c r="G14" t="n">
        <v>95.97</v>
      </c>
      <c r="H14" t="n">
        <v>1.45</v>
      </c>
      <c r="I14" t="n">
        <v>27</v>
      </c>
      <c r="J14" t="n">
        <v>158.48</v>
      </c>
      <c r="K14" t="n">
        <v>47.83</v>
      </c>
      <c r="L14" t="n">
        <v>13</v>
      </c>
      <c r="M14" t="n">
        <v>25</v>
      </c>
      <c r="N14" t="n">
        <v>27.65</v>
      </c>
      <c r="O14" t="n">
        <v>19780.06</v>
      </c>
      <c r="P14" t="n">
        <v>461.28</v>
      </c>
      <c r="Q14" t="n">
        <v>796.34</v>
      </c>
      <c r="R14" t="n">
        <v>143.61</v>
      </c>
      <c r="S14" t="n">
        <v>102.58</v>
      </c>
      <c r="T14" t="n">
        <v>16389.71</v>
      </c>
      <c r="U14" t="n">
        <v>0.71</v>
      </c>
      <c r="V14" t="n">
        <v>0.87</v>
      </c>
      <c r="W14" t="n">
        <v>12.32</v>
      </c>
      <c r="X14" t="n">
        <v>0.97</v>
      </c>
      <c r="Y14" t="n">
        <v>1</v>
      </c>
      <c r="Z14" t="n">
        <v>10</v>
      </c>
      <c r="AA14" t="n">
        <v>612.6334487633428</v>
      </c>
      <c r="AB14" t="n">
        <v>838.232112078262</v>
      </c>
      <c r="AC14" t="n">
        <v>758.2324157676702</v>
      </c>
      <c r="AD14" t="n">
        <v>612633.4487633428</v>
      </c>
      <c r="AE14" t="n">
        <v>838232.112078262</v>
      </c>
      <c r="AF14" t="n">
        <v>3.149513039734376e-06</v>
      </c>
      <c r="AG14" t="n">
        <v>15.03580729166667</v>
      </c>
      <c r="AH14" t="n">
        <v>758232.4157676703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2.1718</v>
      </c>
      <c r="E15" t="n">
        <v>46.04</v>
      </c>
      <c r="F15" t="n">
        <v>43.09</v>
      </c>
      <c r="G15" t="n">
        <v>103.43</v>
      </c>
      <c r="H15" t="n">
        <v>1.55</v>
      </c>
      <c r="I15" t="n">
        <v>25</v>
      </c>
      <c r="J15" t="n">
        <v>159.9</v>
      </c>
      <c r="K15" t="n">
        <v>47.83</v>
      </c>
      <c r="L15" t="n">
        <v>14</v>
      </c>
      <c r="M15" t="n">
        <v>23</v>
      </c>
      <c r="N15" t="n">
        <v>28.07</v>
      </c>
      <c r="O15" t="n">
        <v>19955.16</v>
      </c>
      <c r="P15" t="n">
        <v>456.9</v>
      </c>
      <c r="Q15" t="n">
        <v>796.33</v>
      </c>
      <c r="R15" t="n">
        <v>140.82</v>
      </c>
      <c r="S15" t="n">
        <v>102.58</v>
      </c>
      <c r="T15" t="n">
        <v>15007.33</v>
      </c>
      <c r="U15" t="n">
        <v>0.73</v>
      </c>
      <c r="V15" t="n">
        <v>0.87</v>
      </c>
      <c r="W15" t="n">
        <v>12.31</v>
      </c>
      <c r="X15" t="n">
        <v>0.88</v>
      </c>
      <c r="Y15" t="n">
        <v>1</v>
      </c>
      <c r="Z15" t="n">
        <v>10</v>
      </c>
      <c r="AA15" t="n">
        <v>608.0707736556747</v>
      </c>
      <c r="AB15" t="n">
        <v>831.9892587049312</v>
      </c>
      <c r="AC15" t="n">
        <v>752.5853715583902</v>
      </c>
      <c r="AD15" t="n">
        <v>608070.7736556747</v>
      </c>
      <c r="AE15" t="n">
        <v>831989.2587049312</v>
      </c>
      <c r="AF15" t="n">
        <v>3.159697163569438e-06</v>
      </c>
      <c r="AG15" t="n">
        <v>14.98697916666667</v>
      </c>
      <c r="AH15" t="n">
        <v>752585.3715583902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2.1769</v>
      </c>
      <c r="E16" t="n">
        <v>45.94</v>
      </c>
      <c r="F16" t="n">
        <v>43.04</v>
      </c>
      <c r="G16" t="n">
        <v>112.29</v>
      </c>
      <c r="H16" t="n">
        <v>1.65</v>
      </c>
      <c r="I16" t="n">
        <v>23</v>
      </c>
      <c r="J16" t="n">
        <v>161.32</v>
      </c>
      <c r="K16" t="n">
        <v>47.83</v>
      </c>
      <c r="L16" t="n">
        <v>15</v>
      </c>
      <c r="M16" t="n">
        <v>21</v>
      </c>
      <c r="N16" t="n">
        <v>28.5</v>
      </c>
      <c r="O16" t="n">
        <v>20130.71</v>
      </c>
      <c r="P16" t="n">
        <v>453.33</v>
      </c>
      <c r="Q16" t="n">
        <v>796.38</v>
      </c>
      <c r="R16" t="n">
        <v>138.94</v>
      </c>
      <c r="S16" t="n">
        <v>102.58</v>
      </c>
      <c r="T16" t="n">
        <v>14078.42</v>
      </c>
      <c r="U16" t="n">
        <v>0.74</v>
      </c>
      <c r="V16" t="n">
        <v>0.87</v>
      </c>
      <c r="W16" t="n">
        <v>12.31</v>
      </c>
      <c r="X16" t="n">
        <v>0.83</v>
      </c>
      <c r="Y16" t="n">
        <v>1</v>
      </c>
      <c r="Z16" t="n">
        <v>10</v>
      </c>
      <c r="AA16" t="n">
        <v>604.7197718670607</v>
      </c>
      <c r="AB16" t="n">
        <v>827.4042702219843</v>
      </c>
      <c r="AC16" t="n">
        <v>748.4379679411841</v>
      </c>
      <c r="AD16" t="n">
        <v>604719.7718670607</v>
      </c>
      <c r="AE16" t="n">
        <v>827404.2702219844</v>
      </c>
      <c r="AF16" t="n">
        <v>3.167117025220697e-06</v>
      </c>
      <c r="AG16" t="n">
        <v>14.95442708333333</v>
      </c>
      <c r="AH16" t="n">
        <v>748437.9679411841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2.1838</v>
      </c>
      <c r="E17" t="n">
        <v>45.79</v>
      </c>
      <c r="F17" t="n">
        <v>42.96</v>
      </c>
      <c r="G17" t="n">
        <v>122.73</v>
      </c>
      <c r="H17" t="n">
        <v>1.74</v>
      </c>
      <c r="I17" t="n">
        <v>21</v>
      </c>
      <c r="J17" t="n">
        <v>162.75</v>
      </c>
      <c r="K17" t="n">
        <v>47.83</v>
      </c>
      <c r="L17" t="n">
        <v>16</v>
      </c>
      <c r="M17" t="n">
        <v>19</v>
      </c>
      <c r="N17" t="n">
        <v>28.92</v>
      </c>
      <c r="O17" t="n">
        <v>20306.85</v>
      </c>
      <c r="P17" t="n">
        <v>447.09</v>
      </c>
      <c r="Q17" t="n">
        <v>796.4</v>
      </c>
      <c r="R17" t="n">
        <v>136.19</v>
      </c>
      <c r="S17" t="n">
        <v>102.58</v>
      </c>
      <c r="T17" t="n">
        <v>12713.01</v>
      </c>
      <c r="U17" t="n">
        <v>0.75</v>
      </c>
      <c r="V17" t="n">
        <v>0.88</v>
      </c>
      <c r="W17" t="n">
        <v>12.3</v>
      </c>
      <c r="X17" t="n">
        <v>0.74</v>
      </c>
      <c r="Y17" t="n">
        <v>1</v>
      </c>
      <c r="Z17" t="n">
        <v>10</v>
      </c>
      <c r="AA17" t="n">
        <v>599.2959611389043</v>
      </c>
      <c r="AB17" t="n">
        <v>819.9831731020791</v>
      </c>
      <c r="AC17" t="n">
        <v>741.7251299148273</v>
      </c>
      <c r="AD17" t="n">
        <v>599295.9611389043</v>
      </c>
      <c r="AE17" t="n">
        <v>819983.1731020792</v>
      </c>
      <c r="AF17" t="n">
        <v>3.1771556615724e-06</v>
      </c>
      <c r="AG17" t="n">
        <v>14.90559895833333</v>
      </c>
      <c r="AH17" t="n">
        <v>741725.1299148273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2.187</v>
      </c>
      <c r="E18" t="n">
        <v>45.73</v>
      </c>
      <c r="F18" t="n">
        <v>42.92</v>
      </c>
      <c r="G18" t="n">
        <v>128.76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18</v>
      </c>
      <c r="N18" t="n">
        <v>29.36</v>
      </c>
      <c r="O18" t="n">
        <v>20483.57</v>
      </c>
      <c r="P18" t="n">
        <v>444.75</v>
      </c>
      <c r="Q18" t="n">
        <v>796.39</v>
      </c>
      <c r="R18" t="n">
        <v>134.77</v>
      </c>
      <c r="S18" t="n">
        <v>102.58</v>
      </c>
      <c r="T18" t="n">
        <v>12004.86</v>
      </c>
      <c r="U18" t="n">
        <v>0.76</v>
      </c>
      <c r="V18" t="n">
        <v>0.88</v>
      </c>
      <c r="W18" t="n">
        <v>12.31</v>
      </c>
      <c r="X18" t="n">
        <v>0.71</v>
      </c>
      <c r="Y18" t="n">
        <v>1</v>
      </c>
      <c r="Z18" t="n">
        <v>10</v>
      </c>
      <c r="AA18" t="n">
        <v>597.1281909845661</v>
      </c>
      <c r="AB18" t="n">
        <v>817.017134341644</v>
      </c>
      <c r="AC18" t="n">
        <v>739.0421657308267</v>
      </c>
      <c r="AD18" t="n">
        <v>597128.1909845661</v>
      </c>
      <c r="AE18" t="n">
        <v>817017.134341644</v>
      </c>
      <c r="AF18" t="n">
        <v>3.181811261039856e-06</v>
      </c>
      <c r="AG18" t="n">
        <v>14.88606770833333</v>
      </c>
      <c r="AH18" t="n">
        <v>739042.1657308267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2.1899</v>
      </c>
      <c r="E19" t="n">
        <v>45.66</v>
      </c>
      <c r="F19" t="n">
        <v>42.89</v>
      </c>
      <c r="G19" t="n">
        <v>135.43</v>
      </c>
      <c r="H19" t="n">
        <v>1.93</v>
      </c>
      <c r="I19" t="n">
        <v>19</v>
      </c>
      <c r="J19" t="n">
        <v>165.62</v>
      </c>
      <c r="K19" t="n">
        <v>47.83</v>
      </c>
      <c r="L19" t="n">
        <v>18</v>
      </c>
      <c r="M19" t="n">
        <v>17</v>
      </c>
      <c r="N19" t="n">
        <v>29.8</v>
      </c>
      <c r="O19" t="n">
        <v>20660.89</v>
      </c>
      <c r="P19" t="n">
        <v>442.08</v>
      </c>
      <c r="Q19" t="n">
        <v>796.37</v>
      </c>
      <c r="R19" t="n">
        <v>134.05</v>
      </c>
      <c r="S19" t="n">
        <v>102.58</v>
      </c>
      <c r="T19" t="n">
        <v>11649.87</v>
      </c>
      <c r="U19" t="n">
        <v>0.77</v>
      </c>
      <c r="V19" t="n">
        <v>0.88</v>
      </c>
      <c r="W19" t="n">
        <v>12.3</v>
      </c>
      <c r="X19" t="n">
        <v>0.67</v>
      </c>
      <c r="Y19" t="n">
        <v>1</v>
      </c>
      <c r="Z19" t="n">
        <v>10</v>
      </c>
      <c r="AA19" t="n">
        <v>594.8462833347504</v>
      </c>
      <c r="AB19" t="n">
        <v>813.8949276245055</v>
      </c>
      <c r="AC19" t="n">
        <v>736.2179380407273</v>
      </c>
      <c r="AD19" t="n">
        <v>594846.2833347504</v>
      </c>
      <c r="AE19" t="n">
        <v>813894.9276245055</v>
      </c>
      <c r="AF19" t="n">
        <v>3.186030398057239e-06</v>
      </c>
      <c r="AG19" t="n">
        <v>14.86328125</v>
      </c>
      <c r="AH19" t="n">
        <v>736217.9380407273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2.1928</v>
      </c>
      <c r="E20" t="n">
        <v>45.6</v>
      </c>
      <c r="F20" t="n">
        <v>42.86</v>
      </c>
      <c r="G20" t="n">
        <v>142.85</v>
      </c>
      <c r="H20" t="n">
        <v>2.02</v>
      </c>
      <c r="I20" t="n">
        <v>18</v>
      </c>
      <c r="J20" t="n">
        <v>167.07</v>
      </c>
      <c r="K20" t="n">
        <v>47.83</v>
      </c>
      <c r="L20" t="n">
        <v>19</v>
      </c>
      <c r="M20" t="n">
        <v>16</v>
      </c>
      <c r="N20" t="n">
        <v>30.24</v>
      </c>
      <c r="O20" t="n">
        <v>20838.81</v>
      </c>
      <c r="P20" t="n">
        <v>438.66</v>
      </c>
      <c r="Q20" t="n">
        <v>796.38</v>
      </c>
      <c r="R20" t="n">
        <v>132.63</v>
      </c>
      <c r="S20" t="n">
        <v>102.58</v>
      </c>
      <c r="T20" t="n">
        <v>10945.23</v>
      </c>
      <c r="U20" t="n">
        <v>0.77</v>
      </c>
      <c r="V20" t="n">
        <v>0.88</v>
      </c>
      <c r="W20" t="n">
        <v>12.31</v>
      </c>
      <c r="X20" t="n">
        <v>0.64</v>
      </c>
      <c r="Y20" t="n">
        <v>1</v>
      </c>
      <c r="Z20" t="n">
        <v>10</v>
      </c>
      <c r="AA20" t="n">
        <v>592.1050852038442</v>
      </c>
      <c r="AB20" t="n">
        <v>810.144299408673</v>
      </c>
      <c r="AC20" t="n">
        <v>732.8252645177741</v>
      </c>
      <c r="AD20" t="n">
        <v>592105.0852038441</v>
      </c>
      <c r="AE20" t="n">
        <v>810144.299408673</v>
      </c>
      <c r="AF20" t="n">
        <v>3.190249535074621e-06</v>
      </c>
      <c r="AG20" t="n">
        <v>14.84375</v>
      </c>
      <c r="AH20" t="n">
        <v>732825.2645177741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2.1966</v>
      </c>
      <c r="E21" t="n">
        <v>45.52</v>
      </c>
      <c r="F21" t="n">
        <v>42.8</v>
      </c>
      <c r="G21" t="n">
        <v>151.08</v>
      </c>
      <c r="H21" t="n">
        <v>2.1</v>
      </c>
      <c r="I21" t="n">
        <v>17</v>
      </c>
      <c r="J21" t="n">
        <v>168.51</v>
      </c>
      <c r="K21" t="n">
        <v>47.83</v>
      </c>
      <c r="L21" t="n">
        <v>20</v>
      </c>
      <c r="M21" t="n">
        <v>15</v>
      </c>
      <c r="N21" t="n">
        <v>30.69</v>
      </c>
      <c r="O21" t="n">
        <v>21017.33</v>
      </c>
      <c r="P21" t="n">
        <v>433.82</v>
      </c>
      <c r="Q21" t="n">
        <v>796.34</v>
      </c>
      <c r="R21" t="n">
        <v>131.14</v>
      </c>
      <c r="S21" t="n">
        <v>102.58</v>
      </c>
      <c r="T21" t="n">
        <v>10209.41</v>
      </c>
      <c r="U21" t="n">
        <v>0.78</v>
      </c>
      <c r="V21" t="n">
        <v>0.88</v>
      </c>
      <c r="W21" t="n">
        <v>12.3</v>
      </c>
      <c r="X21" t="n">
        <v>0.59</v>
      </c>
      <c r="Y21" t="n">
        <v>1</v>
      </c>
      <c r="Z21" t="n">
        <v>10</v>
      </c>
      <c r="AA21" t="n">
        <v>588.2410727617061</v>
      </c>
      <c r="AB21" t="n">
        <v>804.8573871171419</v>
      </c>
      <c r="AC21" t="n">
        <v>728.0429277151186</v>
      </c>
      <c r="AD21" t="n">
        <v>588241.0727617061</v>
      </c>
      <c r="AE21" t="n">
        <v>804857.3871171419</v>
      </c>
      <c r="AF21" t="n">
        <v>3.195778059442227e-06</v>
      </c>
      <c r="AG21" t="n">
        <v>14.81770833333333</v>
      </c>
      <c r="AH21" t="n">
        <v>728042.9277151186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2.1997</v>
      </c>
      <c r="E22" t="n">
        <v>45.46</v>
      </c>
      <c r="F22" t="n">
        <v>42.77</v>
      </c>
      <c r="G22" t="n">
        <v>160.39</v>
      </c>
      <c r="H22" t="n">
        <v>2.19</v>
      </c>
      <c r="I22" t="n">
        <v>16</v>
      </c>
      <c r="J22" t="n">
        <v>169.97</v>
      </c>
      <c r="K22" t="n">
        <v>47.83</v>
      </c>
      <c r="L22" t="n">
        <v>21</v>
      </c>
      <c r="M22" t="n">
        <v>14</v>
      </c>
      <c r="N22" t="n">
        <v>31.14</v>
      </c>
      <c r="O22" t="n">
        <v>21196.47</v>
      </c>
      <c r="P22" t="n">
        <v>428.78</v>
      </c>
      <c r="Q22" t="n">
        <v>796.36</v>
      </c>
      <c r="R22" t="n">
        <v>129.87</v>
      </c>
      <c r="S22" t="n">
        <v>102.58</v>
      </c>
      <c r="T22" t="n">
        <v>9579.23</v>
      </c>
      <c r="U22" t="n">
        <v>0.79</v>
      </c>
      <c r="V22" t="n">
        <v>0.88</v>
      </c>
      <c r="W22" t="n">
        <v>12.3</v>
      </c>
      <c r="X22" t="n">
        <v>0.5600000000000001</v>
      </c>
      <c r="Y22" t="n">
        <v>1</v>
      </c>
      <c r="Z22" t="n">
        <v>10</v>
      </c>
      <c r="AA22" t="n">
        <v>584.4793381506655</v>
      </c>
      <c r="AB22" t="n">
        <v>799.7104158662978</v>
      </c>
      <c r="AC22" t="n">
        <v>723.3871761766356</v>
      </c>
      <c r="AD22" t="n">
        <v>584479.3381506655</v>
      </c>
      <c r="AE22" t="n">
        <v>799710.4158662978</v>
      </c>
      <c r="AF22" t="n">
        <v>3.200288171426324e-06</v>
      </c>
      <c r="AG22" t="n">
        <v>14.79817708333333</v>
      </c>
      <c r="AH22" t="n">
        <v>723387.1761766357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2.203</v>
      </c>
      <c r="E23" t="n">
        <v>45.39</v>
      </c>
      <c r="F23" t="n">
        <v>42.73</v>
      </c>
      <c r="G23" t="n">
        <v>170.93</v>
      </c>
      <c r="H23" t="n">
        <v>2.28</v>
      </c>
      <c r="I23" t="n">
        <v>15</v>
      </c>
      <c r="J23" t="n">
        <v>171.42</v>
      </c>
      <c r="K23" t="n">
        <v>47.83</v>
      </c>
      <c r="L23" t="n">
        <v>22</v>
      </c>
      <c r="M23" t="n">
        <v>13</v>
      </c>
      <c r="N23" t="n">
        <v>31.6</v>
      </c>
      <c r="O23" t="n">
        <v>21376.23</v>
      </c>
      <c r="P23" t="n">
        <v>425.64</v>
      </c>
      <c r="Q23" t="n">
        <v>796.36</v>
      </c>
      <c r="R23" t="n">
        <v>128.61</v>
      </c>
      <c r="S23" t="n">
        <v>102.58</v>
      </c>
      <c r="T23" t="n">
        <v>8953.77</v>
      </c>
      <c r="U23" t="n">
        <v>0.8</v>
      </c>
      <c r="V23" t="n">
        <v>0.88</v>
      </c>
      <c r="W23" t="n">
        <v>12.3</v>
      </c>
      <c r="X23" t="n">
        <v>0.52</v>
      </c>
      <c r="Y23" t="n">
        <v>1</v>
      </c>
      <c r="Z23" t="n">
        <v>10</v>
      </c>
      <c r="AA23" t="n">
        <v>581.8370363800549</v>
      </c>
      <c r="AB23" t="n">
        <v>796.0951020136214</v>
      </c>
      <c r="AC23" t="n">
        <v>720.1169028039337</v>
      </c>
      <c r="AD23" t="n">
        <v>581837.0363800549</v>
      </c>
      <c r="AE23" t="n">
        <v>796095.1020136214</v>
      </c>
      <c r="AF23" t="n">
        <v>3.205089258377139e-06</v>
      </c>
      <c r="AG23" t="n">
        <v>14.775390625</v>
      </c>
      <c r="AH23" t="n">
        <v>720116.9028039337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2.2031</v>
      </c>
      <c r="E24" t="n">
        <v>45.39</v>
      </c>
      <c r="F24" t="n">
        <v>42.73</v>
      </c>
      <c r="G24" t="n">
        <v>170.91</v>
      </c>
      <c r="H24" t="n">
        <v>2.36</v>
      </c>
      <c r="I24" t="n">
        <v>15</v>
      </c>
      <c r="J24" t="n">
        <v>172.89</v>
      </c>
      <c r="K24" t="n">
        <v>47.83</v>
      </c>
      <c r="L24" t="n">
        <v>23</v>
      </c>
      <c r="M24" t="n">
        <v>13</v>
      </c>
      <c r="N24" t="n">
        <v>32.06</v>
      </c>
      <c r="O24" t="n">
        <v>21556.61</v>
      </c>
      <c r="P24" t="n">
        <v>420.56</v>
      </c>
      <c r="Q24" t="n">
        <v>796.34</v>
      </c>
      <c r="R24" t="n">
        <v>128.63</v>
      </c>
      <c r="S24" t="n">
        <v>102.58</v>
      </c>
      <c r="T24" t="n">
        <v>8961.129999999999</v>
      </c>
      <c r="U24" t="n">
        <v>0.8</v>
      </c>
      <c r="V24" t="n">
        <v>0.88</v>
      </c>
      <c r="W24" t="n">
        <v>12.29</v>
      </c>
      <c r="X24" t="n">
        <v>0.52</v>
      </c>
      <c r="Y24" t="n">
        <v>1</v>
      </c>
      <c r="Z24" t="n">
        <v>10</v>
      </c>
      <c r="AA24" t="n">
        <v>578.682335230244</v>
      </c>
      <c r="AB24" t="n">
        <v>791.7787007248579</v>
      </c>
      <c r="AC24" t="n">
        <v>716.2124527960626</v>
      </c>
      <c r="AD24" t="n">
        <v>578682.335230244</v>
      </c>
      <c r="AE24" t="n">
        <v>791778.7007248579</v>
      </c>
      <c r="AF24" t="n">
        <v>3.205234745860498e-06</v>
      </c>
      <c r="AG24" t="n">
        <v>14.775390625</v>
      </c>
      <c r="AH24" t="n">
        <v>716212.4527960626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2.206</v>
      </c>
      <c r="E25" t="n">
        <v>45.33</v>
      </c>
      <c r="F25" t="n">
        <v>42.7</v>
      </c>
      <c r="G25" t="n">
        <v>183</v>
      </c>
      <c r="H25" t="n">
        <v>2.44</v>
      </c>
      <c r="I25" t="n">
        <v>14</v>
      </c>
      <c r="J25" t="n">
        <v>174.35</v>
      </c>
      <c r="K25" t="n">
        <v>47.83</v>
      </c>
      <c r="L25" t="n">
        <v>24</v>
      </c>
      <c r="M25" t="n">
        <v>10</v>
      </c>
      <c r="N25" t="n">
        <v>32.53</v>
      </c>
      <c r="O25" t="n">
        <v>21737.62</v>
      </c>
      <c r="P25" t="n">
        <v>420.08</v>
      </c>
      <c r="Q25" t="n">
        <v>796.37</v>
      </c>
      <c r="R25" t="n">
        <v>127.56</v>
      </c>
      <c r="S25" t="n">
        <v>102.58</v>
      </c>
      <c r="T25" t="n">
        <v>8430.01</v>
      </c>
      <c r="U25" t="n">
        <v>0.8</v>
      </c>
      <c r="V25" t="n">
        <v>0.88</v>
      </c>
      <c r="W25" t="n">
        <v>12.3</v>
      </c>
      <c r="X25" t="n">
        <v>0.49</v>
      </c>
      <c r="Y25" t="n">
        <v>1</v>
      </c>
      <c r="Z25" t="n">
        <v>10</v>
      </c>
      <c r="AA25" t="n">
        <v>577.7919525170828</v>
      </c>
      <c r="AB25" t="n">
        <v>790.5604398157976</v>
      </c>
      <c r="AC25" t="n">
        <v>715.1104609983232</v>
      </c>
      <c r="AD25" t="n">
        <v>577791.9525170828</v>
      </c>
      <c r="AE25" t="n">
        <v>790560.4398157976</v>
      </c>
      <c r="AF25" t="n">
        <v>3.20945388287788e-06</v>
      </c>
      <c r="AG25" t="n">
        <v>14.755859375</v>
      </c>
      <c r="AH25" t="n">
        <v>715110.4609983232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2.2097</v>
      </c>
      <c r="E26" t="n">
        <v>45.26</v>
      </c>
      <c r="F26" t="n">
        <v>42.65</v>
      </c>
      <c r="G26" t="n">
        <v>196.85</v>
      </c>
      <c r="H26" t="n">
        <v>2.52</v>
      </c>
      <c r="I26" t="n">
        <v>13</v>
      </c>
      <c r="J26" t="n">
        <v>175.83</v>
      </c>
      <c r="K26" t="n">
        <v>47.83</v>
      </c>
      <c r="L26" t="n">
        <v>25</v>
      </c>
      <c r="M26" t="n">
        <v>7</v>
      </c>
      <c r="N26" t="n">
        <v>33</v>
      </c>
      <c r="O26" t="n">
        <v>21919.27</v>
      </c>
      <c r="P26" t="n">
        <v>413.86</v>
      </c>
      <c r="Q26" t="n">
        <v>796.37</v>
      </c>
      <c r="R26" t="n">
        <v>125.85</v>
      </c>
      <c r="S26" t="n">
        <v>102.58</v>
      </c>
      <c r="T26" t="n">
        <v>7580.02</v>
      </c>
      <c r="U26" t="n">
        <v>0.82</v>
      </c>
      <c r="V26" t="n">
        <v>0.88</v>
      </c>
      <c r="W26" t="n">
        <v>12.29</v>
      </c>
      <c r="X26" t="n">
        <v>0.44</v>
      </c>
      <c r="Y26" t="n">
        <v>1</v>
      </c>
      <c r="Z26" t="n">
        <v>10</v>
      </c>
      <c r="AA26" t="n">
        <v>573.1724800319972</v>
      </c>
      <c r="AB26" t="n">
        <v>784.2398737649606</v>
      </c>
      <c r="AC26" t="n">
        <v>709.393120900408</v>
      </c>
      <c r="AD26" t="n">
        <v>573172.4800319972</v>
      </c>
      <c r="AE26" t="n">
        <v>784239.8737649607</v>
      </c>
      <c r="AF26" t="n">
        <v>3.214836919762127e-06</v>
      </c>
      <c r="AG26" t="n">
        <v>14.73307291666667</v>
      </c>
      <c r="AH26" t="n">
        <v>709393.120900408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2.2093</v>
      </c>
      <c r="E27" t="n">
        <v>45.26</v>
      </c>
      <c r="F27" t="n">
        <v>42.66</v>
      </c>
      <c r="G27" t="n">
        <v>196.88</v>
      </c>
      <c r="H27" t="n">
        <v>2.6</v>
      </c>
      <c r="I27" t="n">
        <v>13</v>
      </c>
      <c r="J27" t="n">
        <v>177.3</v>
      </c>
      <c r="K27" t="n">
        <v>47.83</v>
      </c>
      <c r="L27" t="n">
        <v>26</v>
      </c>
      <c r="M27" t="n">
        <v>6</v>
      </c>
      <c r="N27" t="n">
        <v>33.48</v>
      </c>
      <c r="O27" t="n">
        <v>22101.56</v>
      </c>
      <c r="P27" t="n">
        <v>416.88</v>
      </c>
      <c r="Q27" t="n">
        <v>796.37</v>
      </c>
      <c r="R27" t="n">
        <v>125.96</v>
      </c>
      <c r="S27" t="n">
        <v>102.58</v>
      </c>
      <c r="T27" t="n">
        <v>7638.45</v>
      </c>
      <c r="U27" t="n">
        <v>0.8100000000000001</v>
      </c>
      <c r="V27" t="n">
        <v>0.88</v>
      </c>
      <c r="W27" t="n">
        <v>12.3</v>
      </c>
      <c r="X27" t="n">
        <v>0.45</v>
      </c>
      <c r="Y27" t="n">
        <v>1</v>
      </c>
      <c r="Z27" t="n">
        <v>10</v>
      </c>
      <c r="AA27" t="n">
        <v>575.1302262659767</v>
      </c>
      <c r="AB27" t="n">
        <v>786.9185485319598</v>
      </c>
      <c r="AC27" t="n">
        <v>711.8161467071882</v>
      </c>
      <c r="AD27" t="n">
        <v>575130.2262659767</v>
      </c>
      <c r="AE27" t="n">
        <v>786918.5485319598</v>
      </c>
      <c r="AF27" t="n">
        <v>3.214254969828694e-06</v>
      </c>
      <c r="AG27" t="n">
        <v>14.73307291666667</v>
      </c>
      <c r="AH27" t="n">
        <v>711816.1467071882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2.2085</v>
      </c>
      <c r="E28" t="n">
        <v>45.28</v>
      </c>
      <c r="F28" t="n">
        <v>42.68</v>
      </c>
      <c r="G28" t="n">
        <v>196.97</v>
      </c>
      <c r="H28" t="n">
        <v>2.68</v>
      </c>
      <c r="I28" t="n">
        <v>13</v>
      </c>
      <c r="J28" t="n">
        <v>178.79</v>
      </c>
      <c r="K28" t="n">
        <v>47.83</v>
      </c>
      <c r="L28" t="n">
        <v>27</v>
      </c>
      <c r="M28" t="n">
        <v>3</v>
      </c>
      <c r="N28" t="n">
        <v>33.96</v>
      </c>
      <c r="O28" t="n">
        <v>22284.51</v>
      </c>
      <c r="P28" t="n">
        <v>419.46</v>
      </c>
      <c r="Q28" t="n">
        <v>796.35</v>
      </c>
      <c r="R28" t="n">
        <v>126.55</v>
      </c>
      <c r="S28" t="n">
        <v>102.58</v>
      </c>
      <c r="T28" t="n">
        <v>7932.94</v>
      </c>
      <c r="U28" t="n">
        <v>0.8100000000000001</v>
      </c>
      <c r="V28" t="n">
        <v>0.88</v>
      </c>
      <c r="W28" t="n">
        <v>12.3</v>
      </c>
      <c r="X28" t="n">
        <v>0.46</v>
      </c>
      <c r="Y28" t="n">
        <v>1</v>
      </c>
      <c r="Z28" t="n">
        <v>10</v>
      </c>
      <c r="AA28" t="n">
        <v>576.9164021980707</v>
      </c>
      <c r="AB28" t="n">
        <v>789.3624732427714</v>
      </c>
      <c r="AC28" t="n">
        <v>714.02682667367</v>
      </c>
      <c r="AD28" t="n">
        <v>576916.4021980708</v>
      </c>
      <c r="AE28" t="n">
        <v>789362.4732427715</v>
      </c>
      <c r="AF28" t="n">
        <v>3.21309106996183e-06</v>
      </c>
      <c r="AG28" t="n">
        <v>14.73958333333333</v>
      </c>
      <c r="AH28" t="n">
        <v>714026.82667367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2.2084</v>
      </c>
      <c r="E29" t="n">
        <v>45.28</v>
      </c>
      <c r="F29" t="n">
        <v>42.68</v>
      </c>
      <c r="G29" t="n">
        <v>196.97</v>
      </c>
      <c r="H29" t="n">
        <v>2.75</v>
      </c>
      <c r="I29" t="n">
        <v>13</v>
      </c>
      <c r="J29" t="n">
        <v>180.28</v>
      </c>
      <c r="K29" t="n">
        <v>47.83</v>
      </c>
      <c r="L29" t="n">
        <v>28</v>
      </c>
      <c r="M29" t="n">
        <v>0</v>
      </c>
      <c r="N29" t="n">
        <v>34.45</v>
      </c>
      <c r="O29" t="n">
        <v>22468.11</v>
      </c>
      <c r="P29" t="n">
        <v>421.95</v>
      </c>
      <c r="Q29" t="n">
        <v>796.36</v>
      </c>
      <c r="R29" t="n">
        <v>126.41</v>
      </c>
      <c r="S29" t="n">
        <v>102.58</v>
      </c>
      <c r="T29" t="n">
        <v>7862.11</v>
      </c>
      <c r="U29" t="n">
        <v>0.8100000000000001</v>
      </c>
      <c r="V29" t="n">
        <v>0.88</v>
      </c>
      <c r="W29" t="n">
        <v>12.31</v>
      </c>
      <c r="X29" t="n">
        <v>0.47</v>
      </c>
      <c r="Y29" t="n">
        <v>1</v>
      </c>
      <c r="Z29" t="n">
        <v>10</v>
      </c>
      <c r="AA29" t="n">
        <v>578.467734324327</v>
      </c>
      <c r="AB29" t="n">
        <v>791.4850742978583</v>
      </c>
      <c r="AC29" t="n">
        <v>715.9468496631487</v>
      </c>
      <c r="AD29" t="n">
        <v>578467.734324327</v>
      </c>
      <c r="AE29" t="n">
        <v>791485.0742978583</v>
      </c>
      <c r="AF29" t="n">
        <v>3.212945582478473e-06</v>
      </c>
      <c r="AG29" t="n">
        <v>14.73958333333333</v>
      </c>
      <c r="AH29" t="n">
        <v>715946.8496631486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1.0582</v>
      </c>
      <c r="E2" t="n">
        <v>94.5</v>
      </c>
      <c r="F2" t="n">
        <v>68.54000000000001</v>
      </c>
      <c r="G2" t="n">
        <v>6.21</v>
      </c>
      <c r="H2" t="n">
        <v>0.1</v>
      </c>
      <c r="I2" t="n">
        <v>662</v>
      </c>
      <c r="J2" t="n">
        <v>176.73</v>
      </c>
      <c r="K2" t="n">
        <v>52.44</v>
      </c>
      <c r="L2" t="n">
        <v>1</v>
      </c>
      <c r="M2" t="n">
        <v>660</v>
      </c>
      <c r="N2" t="n">
        <v>33.29</v>
      </c>
      <c r="O2" t="n">
        <v>22031.19</v>
      </c>
      <c r="P2" t="n">
        <v>907.2</v>
      </c>
      <c r="Q2" t="n">
        <v>798.33</v>
      </c>
      <c r="R2" t="n">
        <v>991.6</v>
      </c>
      <c r="S2" t="n">
        <v>102.58</v>
      </c>
      <c r="T2" t="n">
        <v>437211.14</v>
      </c>
      <c r="U2" t="n">
        <v>0.1</v>
      </c>
      <c r="V2" t="n">
        <v>0.55</v>
      </c>
      <c r="W2" t="n">
        <v>13.36</v>
      </c>
      <c r="X2" t="n">
        <v>26.27</v>
      </c>
      <c r="Y2" t="n">
        <v>1</v>
      </c>
      <c r="Z2" t="n">
        <v>10</v>
      </c>
      <c r="AA2" t="n">
        <v>2034.98531145598</v>
      </c>
      <c r="AB2" t="n">
        <v>2784.356680349855</v>
      </c>
      <c r="AC2" t="n">
        <v>2518.621586646409</v>
      </c>
      <c r="AD2" t="n">
        <v>2034985.31145598</v>
      </c>
      <c r="AE2" t="n">
        <v>2784356.680349855</v>
      </c>
      <c r="AF2" t="n">
        <v>1.45824076903135e-06</v>
      </c>
      <c r="AG2" t="n">
        <v>30.76171875</v>
      </c>
      <c r="AH2" t="n">
        <v>2518621.586646409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1.592</v>
      </c>
      <c r="E3" t="n">
        <v>62.81</v>
      </c>
      <c r="F3" t="n">
        <v>51.61</v>
      </c>
      <c r="G3" t="n">
        <v>12.54</v>
      </c>
      <c r="H3" t="n">
        <v>0.2</v>
      </c>
      <c r="I3" t="n">
        <v>247</v>
      </c>
      <c r="J3" t="n">
        <v>178.21</v>
      </c>
      <c r="K3" t="n">
        <v>52.44</v>
      </c>
      <c r="L3" t="n">
        <v>2</v>
      </c>
      <c r="M3" t="n">
        <v>245</v>
      </c>
      <c r="N3" t="n">
        <v>33.77</v>
      </c>
      <c r="O3" t="n">
        <v>22213.89</v>
      </c>
      <c r="P3" t="n">
        <v>682.1</v>
      </c>
      <c r="Q3" t="n">
        <v>797.12</v>
      </c>
      <c r="R3" t="n">
        <v>424.91</v>
      </c>
      <c r="S3" t="n">
        <v>102.58</v>
      </c>
      <c r="T3" t="n">
        <v>155940.64</v>
      </c>
      <c r="U3" t="n">
        <v>0.24</v>
      </c>
      <c r="V3" t="n">
        <v>0.73</v>
      </c>
      <c r="W3" t="n">
        <v>12.67</v>
      </c>
      <c r="X3" t="n">
        <v>9.380000000000001</v>
      </c>
      <c r="Y3" t="n">
        <v>1</v>
      </c>
      <c r="Z3" t="n">
        <v>10</v>
      </c>
      <c r="AA3" t="n">
        <v>1082.585457091091</v>
      </c>
      <c r="AB3" t="n">
        <v>1481.241182691645</v>
      </c>
      <c r="AC3" t="n">
        <v>1339.873603150611</v>
      </c>
      <c r="AD3" t="n">
        <v>1082585.457091091</v>
      </c>
      <c r="AE3" t="n">
        <v>1481241.182691645</v>
      </c>
      <c r="AF3" t="n">
        <v>2.19383793639946e-06</v>
      </c>
      <c r="AG3" t="n">
        <v>20.44596354166667</v>
      </c>
      <c r="AH3" t="n">
        <v>1339873.603150611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1.7909</v>
      </c>
      <c r="E4" t="n">
        <v>55.84</v>
      </c>
      <c r="F4" t="n">
        <v>47.98</v>
      </c>
      <c r="G4" t="n">
        <v>18.81</v>
      </c>
      <c r="H4" t="n">
        <v>0.3</v>
      </c>
      <c r="I4" t="n">
        <v>153</v>
      </c>
      <c r="J4" t="n">
        <v>179.7</v>
      </c>
      <c r="K4" t="n">
        <v>52.44</v>
      </c>
      <c r="L4" t="n">
        <v>3</v>
      </c>
      <c r="M4" t="n">
        <v>151</v>
      </c>
      <c r="N4" t="n">
        <v>34.26</v>
      </c>
      <c r="O4" t="n">
        <v>22397.24</v>
      </c>
      <c r="P4" t="n">
        <v>632.35</v>
      </c>
      <c r="Q4" t="n">
        <v>796.77</v>
      </c>
      <c r="R4" t="n">
        <v>302.75</v>
      </c>
      <c r="S4" t="n">
        <v>102.58</v>
      </c>
      <c r="T4" t="n">
        <v>95334.55</v>
      </c>
      <c r="U4" t="n">
        <v>0.34</v>
      </c>
      <c r="V4" t="n">
        <v>0.78</v>
      </c>
      <c r="W4" t="n">
        <v>12.54</v>
      </c>
      <c r="X4" t="n">
        <v>5.75</v>
      </c>
      <c r="Y4" t="n">
        <v>1</v>
      </c>
      <c r="Z4" t="n">
        <v>10</v>
      </c>
      <c r="AA4" t="n">
        <v>914.0046111871058</v>
      </c>
      <c r="AB4" t="n">
        <v>1250.581432063787</v>
      </c>
      <c r="AC4" t="n">
        <v>1131.227695389682</v>
      </c>
      <c r="AD4" t="n">
        <v>914004.6111871058</v>
      </c>
      <c r="AE4" t="n">
        <v>1250581.432063787</v>
      </c>
      <c r="AF4" t="n">
        <v>2.467929874558915e-06</v>
      </c>
      <c r="AG4" t="n">
        <v>18.17708333333333</v>
      </c>
      <c r="AH4" t="n">
        <v>1131227.695389682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1.897</v>
      </c>
      <c r="E5" t="n">
        <v>52.72</v>
      </c>
      <c r="F5" t="n">
        <v>46.35</v>
      </c>
      <c r="G5" t="n">
        <v>25.05</v>
      </c>
      <c r="H5" t="n">
        <v>0.39</v>
      </c>
      <c r="I5" t="n">
        <v>111</v>
      </c>
      <c r="J5" t="n">
        <v>181.19</v>
      </c>
      <c r="K5" t="n">
        <v>52.44</v>
      </c>
      <c r="L5" t="n">
        <v>4</v>
      </c>
      <c r="M5" t="n">
        <v>109</v>
      </c>
      <c r="N5" t="n">
        <v>34.75</v>
      </c>
      <c r="O5" t="n">
        <v>22581.25</v>
      </c>
      <c r="P5" t="n">
        <v>608.98</v>
      </c>
      <c r="Q5" t="n">
        <v>796.7</v>
      </c>
      <c r="R5" t="n">
        <v>249</v>
      </c>
      <c r="S5" t="n">
        <v>102.58</v>
      </c>
      <c r="T5" t="n">
        <v>68667.89999999999</v>
      </c>
      <c r="U5" t="n">
        <v>0.41</v>
      </c>
      <c r="V5" t="n">
        <v>0.8100000000000001</v>
      </c>
      <c r="W5" t="n">
        <v>12.45</v>
      </c>
      <c r="X5" t="n">
        <v>4.13</v>
      </c>
      <c r="Y5" t="n">
        <v>1</v>
      </c>
      <c r="Z5" t="n">
        <v>10</v>
      </c>
      <c r="AA5" t="n">
        <v>844.7961345537749</v>
      </c>
      <c r="AB5" t="n">
        <v>1155.887341071563</v>
      </c>
      <c r="AC5" t="n">
        <v>1045.571075537765</v>
      </c>
      <c r="AD5" t="n">
        <v>844796.1345537748</v>
      </c>
      <c r="AE5" t="n">
        <v>1155887.341071563</v>
      </c>
      <c r="AF5" t="n">
        <v>2.614139802355387e-06</v>
      </c>
      <c r="AG5" t="n">
        <v>17.16145833333333</v>
      </c>
      <c r="AH5" t="n">
        <v>1045571.075537765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1.9631</v>
      </c>
      <c r="E6" t="n">
        <v>50.94</v>
      </c>
      <c r="F6" t="n">
        <v>45.42</v>
      </c>
      <c r="G6" t="n">
        <v>31.33</v>
      </c>
      <c r="H6" t="n">
        <v>0.49</v>
      </c>
      <c r="I6" t="n">
        <v>87</v>
      </c>
      <c r="J6" t="n">
        <v>182.69</v>
      </c>
      <c r="K6" t="n">
        <v>52.44</v>
      </c>
      <c r="L6" t="n">
        <v>5</v>
      </c>
      <c r="M6" t="n">
        <v>85</v>
      </c>
      <c r="N6" t="n">
        <v>35.25</v>
      </c>
      <c r="O6" t="n">
        <v>22766.06</v>
      </c>
      <c r="P6" t="n">
        <v>594.49</v>
      </c>
      <c r="Q6" t="n">
        <v>796.46</v>
      </c>
      <c r="R6" t="n">
        <v>218.41</v>
      </c>
      <c r="S6" t="n">
        <v>102.58</v>
      </c>
      <c r="T6" t="n">
        <v>53492.14</v>
      </c>
      <c r="U6" t="n">
        <v>0.47</v>
      </c>
      <c r="V6" t="n">
        <v>0.83</v>
      </c>
      <c r="W6" t="n">
        <v>12.41</v>
      </c>
      <c r="X6" t="n">
        <v>3.21</v>
      </c>
      <c r="Y6" t="n">
        <v>1</v>
      </c>
      <c r="Z6" t="n">
        <v>10</v>
      </c>
      <c r="AA6" t="n">
        <v>802.2369398150701</v>
      </c>
      <c r="AB6" t="n">
        <v>1097.655973250908</v>
      </c>
      <c r="AC6" t="n">
        <v>992.8972277336751</v>
      </c>
      <c r="AD6" t="n">
        <v>802236.93981507</v>
      </c>
      <c r="AE6" t="n">
        <v>1097655.973250908</v>
      </c>
      <c r="AF6" t="n">
        <v>2.705228173960917e-06</v>
      </c>
      <c r="AG6" t="n">
        <v>16.58203125</v>
      </c>
      <c r="AH6" t="n">
        <v>992897.227733675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2.0084</v>
      </c>
      <c r="E7" t="n">
        <v>49.79</v>
      </c>
      <c r="F7" t="n">
        <v>44.85</v>
      </c>
      <c r="G7" t="n">
        <v>37.9</v>
      </c>
      <c r="H7" t="n">
        <v>0.58</v>
      </c>
      <c r="I7" t="n">
        <v>71</v>
      </c>
      <c r="J7" t="n">
        <v>184.19</v>
      </c>
      <c r="K7" t="n">
        <v>52.44</v>
      </c>
      <c r="L7" t="n">
        <v>6</v>
      </c>
      <c r="M7" t="n">
        <v>69</v>
      </c>
      <c r="N7" t="n">
        <v>35.75</v>
      </c>
      <c r="O7" t="n">
        <v>22951.43</v>
      </c>
      <c r="P7" t="n">
        <v>584.74</v>
      </c>
      <c r="Q7" t="n">
        <v>796.59</v>
      </c>
      <c r="R7" t="n">
        <v>198.93</v>
      </c>
      <c r="S7" t="n">
        <v>102.58</v>
      </c>
      <c r="T7" t="n">
        <v>43833.07</v>
      </c>
      <c r="U7" t="n">
        <v>0.52</v>
      </c>
      <c r="V7" t="n">
        <v>0.84</v>
      </c>
      <c r="W7" t="n">
        <v>12.39</v>
      </c>
      <c r="X7" t="n">
        <v>2.63</v>
      </c>
      <c r="Y7" t="n">
        <v>1</v>
      </c>
      <c r="Z7" t="n">
        <v>10</v>
      </c>
      <c r="AA7" t="n">
        <v>772.0421030575463</v>
      </c>
      <c r="AB7" t="n">
        <v>1056.342065497082</v>
      </c>
      <c r="AC7" t="n">
        <v>955.5262613514399</v>
      </c>
      <c r="AD7" t="n">
        <v>772042.1030575463</v>
      </c>
      <c r="AE7" t="n">
        <v>1056342.065497082</v>
      </c>
      <c r="AF7" t="n">
        <v>2.767653336347158e-06</v>
      </c>
      <c r="AG7" t="n">
        <v>16.20768229166667</v>
      </c>
      <c r="AH7" t="n">
        <v>955526.2613514399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2.0373</v>
      </c>
      <c r="E8" t="n">
        <v>49.08</v>
      </c>
      <c r="F8" t="n">
        <v>44.49</v>
      </c>
      <c r="G8" t="n">
        <v>43.76</v>
      </c>
      <c r="H8" t="n">
        <v>0.67</v>
      </c>
      <c r="I8" t="n">
        <v>61</v>
      </c>
      <c r="J8" t="n">
        <v>185.7</v>
      </c>
      <c r="K8" t="n">
        <v>52.44</v>
      </c>
      <c r="L8" t="n">
        <v>7</v>
      </c>
      <c r="M8" t="n">
        <v>59</v>
      </c>
      <c r="N8" t="n">
        <v>36.26</v>
      </c>
      <c r="O8" t="n">
        <v>23137.49</v>
      </c>
      <c r="P8" t="n">
        <v>578.47</v>
      </c>
      <c r="Q8" t="n">
        <v>796.5</v>
      </c>
      <c r="R8" t="n">
        <v>187.43</v>
      </c>
      <c r="S8" t="n">
        <v>102.58</v>
      </c>
      <c r="T8" t="n">
        <v>38130.34</v>
      </c>
      <c r="U8" t="n">
        <v>0.55</v>
      </c>
      <c r="V8" t="n">
        <v>0.85</v>
      </c>
      <c r="W8" t="n">
        <v>12.37</v>
      </c>
      <c r="X8" t="n">
        <v>2.28</v>
      </c>
      <c r="Y8" t="n">
        <v>1</v>
      </c>
      <c r="Z8" t="n">
        <v>10</v>
      </c>
      <c r="AA8" t="n">
        <v>758.5322675894182</v>
      </c>
      <c r="AB8" t="n">
        <v>1037.857312597713</v>
      </c>
      <c r="AC8" t="n">
        <v>938.8056673252729</v>
      </c>
      <c r="AD8" t="n">
        <v>758532.2675894182</v>
      </c>
      <c r="AE8" t="n">
        <v>1037857.312597713</v>
      </c>
      <c r="AF8" t="n">
        <v>2.807478660695113e-06</v>
      </c>
      <c r="AG8" t="n">
        <v>15.9765625</v>
      </c>
      <c r="AH8" t="n">
        <v>938805.6673252729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2.0632</v>
      </c>
      <c r="E9" t="n">
        <v>48.47</v>
      </c>
      <c r="F9" t="n">
        <v>44.16</v>
      </c>
      <c r="G9" t="n">
        <v>50</v>
      </c>
      <c r="H9" t="n">
        <v>0.76</v>
      </c>
      <c r="I9" t="n">
        <v>53</v>
      </c>
      <c r="J9" t="n">
        <v>187.22</v>
      </c>
      <c r="K9" t="n">
        <v>52.44</v>
      </c>
      <c r="L9" t="n">
        <v>8</v>
      </c>
      <c r="M9" t="n">
        <v>51</v>
      </c>
      <c r="N9" t="n">
        <v>36.78</v>
      </c>
      <c r="O9" t="n">
        <v>23324.24</v>
      </c>
      <c r="P9" t="n">
        <v>571.97</v>
      </c>
      <c r="Q9" t="n">
        <v>796.48</v>
      </c>
      <c r="R9" t="n">
        <v>176.6</v>
      </c>
      <c r="S9" t="n">
        <v>102.58</v>
      </c>
      <c r="T9" t="n">
        <v>32759.41</v>
      </c>
      <c r="U9" t="n">
        <v>0.58</v>
      </c>
      <c r="V9" t="n">
        <v>0.85</v>
      </c>
      <c r="W9" t="n">
        <v>12.35</v>
      </c>
      <c r="X9" t="n">
        <v>1.95</v>
      </c>
      <c r="Y9" t="n">
        <v>1</v>
      </c>
      <c r="Z9" t="n">
        <v>10</v>
      </c>
      <c r="AA9" t="n">
        <v>737.9305145756055</v>
      </c>
      <c r="AB9" t="n">
        <v>1009.669085239017</v>
      </c>
      <c r="AC9" t="n">
        <v>913.3076848232655</v>
      </c>
      <c r="AD9" t="n">
        <v>737930.5145756055</v>
      </c>
      <c r="AE9" t="n">
        <v>1009669.085239017</v>
      </c>
      <c r="AF9" t="n">
        <v>2.843169868328748e-06</v>
      </c>
      <c r="AG9" t="n">
        <v>15.77799479166667</v>
      </c>
      <c r="AH9" t="n">
        <v>913307.6848232655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2.0817</v>
      </c>
      <c r="E10" t="n">
        <v>48.04</v>
      </c>
      <c r="F10" t="n">
        <v>43.95</v>
      </c>
      <c r="G10" t="n">
        <v>56.1</v>
      </c>
      <c r="H10" t="n">
        <v>0.85</v>
      </c>
      <c r="I10" t="n">
        <v>47</v>
      </c>
      <c r="J10" t="n">
        <v>188.74</v>
      </c>
      <c r="K10" t="n">
        <v>52.44</v>
      </c>
      <c r="L10" t="n">
        <v>9</v>
      </c>
      <c r="M10" t="n">
        <v>45</v>
      </c>
      <c r="N10" t="n">
        <v>37.3</v>
      </c>
      <c r="O10" t="n">
        <v>23511.69</v>
      </c>
      <c r="P10" t="n">
        <v>566.88</v>
      </c>
      <c r="Q10" t="n">
        <v>796.53</v>
      </c>
      <c r="R10" t="n">
        <v>169.18</v>
      </c>
      <c r="S10" t="n">
        <v>102.58</v>
      </c>
      <c r="T10" t="n">
        <v>29078.11</v>
      </c>
      <c r="U10" t="n">
        <v>0.61</v>
      </c>
      <c r="V10" t="n">
        <v>0.86</v>
      </c>
      <c r="W10" t="n">
        <v>12.35</v>
      </c>
      <c r="X10" t="n">
        <v>1.73</v>
      </c>
      <c r="Y10" t="n">
        <v>1</v>
      </c>
      <c r="Z10" t="n">
        <v>10</v>
      </c>
      <c r="AA10" t="n">
        <v>729.1679327433428</v>
      </c>
      <c r="AB10" t="n">
        <v>997.6797341982877</v>
      </c>
      <c r="AC10" t="n">
        <v>902.4625806187039</v>
      </c>
      <c r="AD10" t="n">
        <v>729167.9327433428</v>
      </c>
      <c r="AE10" t="n">
        <v>997679.7341982877</v>
      </c>
      <c r="AF10" t="n">
        <v>2.868663588067058e-06</v>
      </c>
      <c r="AG10" t="n">
        <v>15.63802083333333</v>
      </c>
      <c r="AH10" t="n">
        <v>902462.5806187039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2.0978</v>
      </c>
      <c r="E11" t="n">
        <v>47.67</v>
      </c>
      <c r="F11" t="n">
        <v>43.76</v>
      </c>
      <c r="G11" t="n">
        <v>62.51</v>
      </c>
      <c r="H11" t="n">
        <v>0.93</v>
      </c>
      <c r="I11" t="n">
        <v>42</v>
      </c>
      <c r="J11" t="n">
        <v>190.26</v>
      </c>
      <c r="K11" t="n">
        <v>52.44</v>
      </c>
      <c r="L11" t="n">
        <v>10</v>
      </c>
      <c r="M11" t="n">
        <v>40</v>
      </c>
      <c r="N11" t="n">
        <v>37.82</v>
      </c>
      <c r="O11" t="n">
        <v>23699.85</v>
      </c>
      <c r="P11" t="n">
        <v>562.67</v>
      </c>
      <c r="Q11" t="n">
        <v>796.45</v>
      </c>
      <c r="R11" t="n">
        <v>162.58</v>
      </c>
      <c r="S11" t="n">
        <v>102.58</v>
      </c>
      <c r="T11" t="n">
        <v>25802.66</v>
      </c>
      <c r="U11" t="n">
        <v>0.63</v>
      </c>
      <c r="V11" t="n">
        <v>0.86</v>
      </c>
      <c r="W11" t="n">
        <v>12.35</v>
      </c>
      <c r="X11" t="n">
        <v>1.54</v>
      </c>
      <c r="Y11" t="n">
        <v>1</v>
      </c>
      <c r="Z11" t="n">
        <v>10</v>
      </c>
      <c r="AA11" t="n">
        <v>721.785639345787</v>
      </c>
      <c r="AB11" t="n">
        <v>987.5789546879529</v>
      </c>
      <c r="AC11" t="n">
        <v>893.3258053283022</v>
      </c>
      <c r="AD11" t="n">
        <v>721785.639345787</v>
      </c>
      <c r="AE11" t="n">
        <v>987578.9546879529</v>
      </c>
      <c r="AF11" t="n">
        <v>2.890850014433912e-06</v>
      </c>
      <c r="AG11" t="n">
        <v>15.517578125</v>
      </c>
      <c r="AH11" t="n">
        <v>893325.8053283022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2.1114</v>
      </c>
      <c r="E12" t="n">
        <v>47.36</v>
      </c>
      <c r="F12" t="n">
        <v>43.59</v>
      </c>
      <c r="G12" t="n">
        <v>68.83</v>
      </c>
      <c r="H12" t="n">
        <v>1.02</v>
      </c>
      <c r="I12" t="n">
        <v>38</v>
      </c>
      <c r="J12" t="n">
        <v>191.79</v>
      </c>
      <c r="K12" t="n">
        <v>52.44</v>
      </c>
      <c r="L12" t="n">
        <v>11</v>
      </c>
      <c r="M12" t="n">
        <v>36</v>
      </c>
      <c r="N12" t="n">
        <v>38.35</v>
      </c>
      <c r="O12" t="n">
        <v>23888.73</v>
      </c>
      <c r="P12" t="n">
        <v>558.33</v>
      </c>
      <c r="Q12" t="n">
        <v>796.41</v>
      </c>
      <c r="R12" t="n">
        <v>157.44</v>
      </c>
      <c r="S12" t="n">
        <v>102.58</v>
      </c>
      <c r="T12" t="n">
        <v>23250.84</v>
      </c>
      <c r="U12" t="n">
        <v>0.65</v>
      </c>
      <c r="V12" t="n">
        <v>0.86</v>
      </c>
      <c r="W12" t="n">
        <v>12.33</v>
      </c>
      <c r="X12" t="n">
        <v>1.38</v>
      </c>
      <c r="Y12" t="n">
        <v>1</v>
      </c>
      <c r="Z12" t="n">
        <v>10</v>
      </c>
      <c r="AA12" t="n">
        <v>714.9295673986852</v>
      </c>
      <c r="AB12" t="n">
        <v>978.1981745813812</v>
      </c>
      <c r="AC12" t="n">
        <v>884.8403137090941</v>
      </c>
      <c r="AD12" t="n">
        <v>714929.5673986853</v>
      </c>
      <c r="AE12" t="n">
        <v>978198.1745813811</v>
      </c>
      <c r="AF12" t="n">
        <v>2.909591343538832e-06</v>
      </c>
      <c r="AG12" t="n">
        <v>15.41666666666667</v>
      </c>
      <c r="AH12" t="n">
        <v>884840.3137090941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2.1216</v>
      </c>
      <c r="E13" t="n">
        <v>47.13</v>
      </c>
      <c r="F13" t="n">
        <v>43.47</v>
      </c>
      <c r="G13" t="n">
        <v>74.52</v>
      </c>
      <c r="H13" t="n">
        <v>1.1</v>
      </c>
      <c r="I13" t="n">
        <v>35</v>
      </c>
      <c r="J13" t="n">
        <v>193.33</v>
      </c>
      <c r="K13" t="n">
        <v>52.44</v>
      </c>
      <c r="L13" t="n">
        <v>12</v>
      </c>
      <c r="M13" t="n">
        <v>33</v>
      </c>
      <c r="N13" t="n">
        <v>38.89</v>
      </c>
      <c r="O13" t="n">
        <v>24078.33</v>
      </c>
      <c r="P13" t="n">
        <v>554.85</v>
      </c>
      <c r="Q13" t="n">
        <v>796.4299999999999</v>
      </c>
      <c r="R13" t="n">
        <v>153.3</v>
      </c>
      <c r="S13" t="n">
        <v>102.58</v>
      </c>
      <c r="T13" t="n">
        <v>21198.97</v>
      </c>
      <c r="U13" t="n">
        <v>0.67</v>
      </c>
      <c r="V13" t="n">
        <v>0.87</v>
      </c>
      <c r="W13" t="n">
        <v>12.32</v>
      </c>
      <c r="X13" t="n">
        <v>1.25</v>
      </c>
      <c r="Y13" t="n">
        <v>1</v>
      </c>
      <c r="Z13" t="n">
        <v>10</v>
      </c>
      <c r="AA13" t="n">
        <v>709.8527337882446</v>
      </c>
      <c r="AB13" t="n">
        <v>971.2518268614845</v>
      </c>
      <c r="AC13" t="n">
        <v>878.5569156663244</v>
      </c>
      <c r="AD13" t="n">
        <v>709852.7337882445</v>
      </c>
      <c r="AE13" t="n">
        <v>971251.8268614844</v>
      </c>
      <c r="AF13" t="n">
        <v>2.923647340367522e-06</v>
      </c>
      <c r="AG13" t="n">
        <v>15.341796875</v>
      </c>
      <c r="AH13" t="n">
        <v>878556.9156663243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2.1313</v>
      </c>
      <c r="E14" t="n">
        <v>46.92</v>
      </c>
      <c r="F14" t="n">
        <v>43.36</v>
      </c>
      <c r="G14" t="n">
        <v>81.3</v>
      </c>
      <c r="H14" t="n">
        <v>1.18</v>
      </c>
      <c r="I14" t="n">
        <v>32</v>
      </c>
      <c r="J14" t="n">
        <v>194.88</v>
      </c>
      <c r="K14" t="n">
        <v>52.44</v>
      </c>
      <c r="L14" t="n">
        <v>13</v>
      </c>
      <c r="M14" t="n">
        <v>30</v>
      </c>
      <c r="N14" t="n">
        <v>39.43</v>
      </c>
      <c r="O14" t="n">
        <v>24268.67</v>
      </c>
      <c r="P14" t="n">
        <v>551.5700000000001</v>
      </c>
      <c r="Q14" t="n">
        <v>796.4400000000001</v>
      </c>
      <c r="R14" t="n">
        <v>149.61</v>
      </c>
      <c r="S14" t="n">
        <v>102.58</v>
      </c>
      <c r="T14" t="n">
        <v>19366.92</v>
      </c>
      <c r="U14" t="n">
        <v>0.6899999999999999</v>
      </c>
      <c r="V14" t="n">
        <v>0.87</v>
      </c>
      <c r="W14" t="n">
        <v>12.32</v>
      </c>
      <c r="X14" t="n">
        <v>1.15</v>
      </c>
      <c r="Y14" t="n">
        <v>1</v>
      </c>
      <c r="Z14" t="n">
        <v>10</v>
      </c>
      <c r="AA14" t="n">
        <v>705.102451001013</v>
      </c>
      <c r="AB14" t="n">
        <v>964.7522803843084</v>
      </c>
      <c r="AC14" t="n">
        <v>872.677676782759</v>
      </c>
      <c r="AD14" t="n">
        <v>705102.451001013</v>
      </c>
      <c r="AE14" t="n">
        <v>964752.2803843084</v>
      </c>
      <c r="AF14" t="n">
        <v>2.937014317743825e-06</v>
      </c>
      <c r="AG14" t="n">
        <v>15.2734375</v>
      </c>
      <c r="AH14" t="n">
        <v>872677.676782759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2.1407</v>
      </c>
      <c r="E15" t="n">
        <v>46.71</v>
      </c>
      <c r="F15" t="n">
        <v>43.26</v>
      </c>
      <c r="G15" t="n">
        <v>89.51000000000001</v>
      </c>
      <c r="H15" t="n">
        <v>1.27</v>
      </c>
      <c r="I15" t="n">
        <v>29</v>
      </c>
      <c r="J15" t="n">
        <v>196.42</v>
      </c>
      <c r="K15" t="n">
        <v>52.44</v>
      </c>
      <c r="L15" t="n">
        <v>14</v>
      </c>
      <c r="M15" t="n">
        <v>27</v>
      </c>
      <c r="N15" t="n">
        <v>39.98</v>
      </c>
      <c r="O15" t="n">
        <v>24459.75</v>
      </c>
      <c r="P15" t="n">
        <v>547.76</v>
      </c>
      <c r="Q15" t="n">
        <v>796.35</v>
      </c>
      <c r="R15" t="n">
        <v>146.2</v>
      </c>
      <c r="S15" t="n">
        <v>102.58</v>
      </c>
      <c r="T15" t="n">
        <v>17674.98</v>
      </c>
      <c r="U15" t="n">
        <v>0.7</v>
      </c>
      <c r="V15" t="n">
        <v>0.87</v>
      </c>
      <c r="W15" t="n">
        <v>12.32</v>
      </c>
      <c r="X15" t="n">
        <v>1.05</v>
      </c>
      <c r="Y15" t="n">
        <v>1</v>
      </c>
      <c r="Z15" t="n">
        <v>10</v>
      </c>
      <c r="AA15" t="n">
        <v>700.1609205250244</v>
      </c>
      <c r="AB15" t="n">
        <v>957.9910603821222</v>
      </c>
      <c r="AC15" t="n">
        <v>866.5617381281495</v>
      </c>
      <c r="AD15" t="n">
        <v>700160.9205250244</v>
      </c>
      <c r="AE15" t="n">
        <v>957991.0603821222</v>
      </c>
      <c r="AF15" t="n">
        <v>2.949967883448696e-06</v>
      </c>
      <c r="AG15" t="n">
        <v>15.205078125</v>
      </c>
      <c r="AH15" t="n">
        <v>866561.7381281495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2.1489</v>
      </c>
      <c r="E16" t="n">
        <v>46.54</v>
      </c>
      <c r="F16" t="n">
        <v>43.15</v>
      </c>
      <c r="G16" t="n">
        <v>95.90000000000001</v>
      </c>
      <c r="H16" t="n">
        <v>1.35</v>
      </c>
      <c r="I16" t="n">
        <v>27</v>
      </c>
      <c r="J16" t="n">
        <v>197.98</v>
      </c>
      <c r="K16" t="n">
        <v>52.44</v>
      </c>
      <c r="L16" t="n">
        <v>15</v>
      </c>
      <c r="M16" t="n">
        <v>25</v>
      </c>
      <c r="N16" t="n">
        <v>40.54</v>
      </c>
      <c r="O16" t="n">
        <v>24651.58</v>
      </c>
      <c r="P16" t="n">
        <v>544.34</v>
      </c>
      <c r="Q16" t="n">
        <v>796.37</v>
      </c>
      <c r="R16" t="n">
        <v>142.94</v>
      </c>
      <c r="S16" t="n">
        <v>102.58</v>
      </c>
      <c r="T16" t="n">
        <v>16057.47</v>
      </c>
      <c r="U16" t="n">
        <v>0.72</v>
      </c>
      <c r="V16" t="n">
        <v>0.87</v>
      </c>
      <c r="W16" t="n">
        <v>12.31</v>
      </c>
      <c r="X16" t="n">
        <v>0.9399999999999999</v>
      </c>
      <c r="Y16" t="n">
        <v>1</v>
      </c>
      <c r="Z16" t="n">
        <v>10</v>
      </c>
      <c r="AA16" t="n">
        <v>687.3903531217934</v>
      </c>
      <c r="AB16" t="n">
        <v>940.5178066633503</v>
      </c>
      <c r="AC16" t="n">
        <v>850.7561072204315</v>
      </c>
      <c r="AD16" t="n">
        <v>687390.3531217934</v>
      </c>
      <c r="AE16" t="n">
        <v>940517.8066633502</v>
      </c>
      <c r="AF16" t="n">
        <v>2.961267802467839e-06</v>
      </c>
      <c r="AG16" t="n">
        <v>15.14973958333333</v>
      </c>
      <c r="AH16" t="n">
        <v>850756.1072204316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2.1509</v>
      </c>
      <c r="E17" t="n">
        <v>46.49</v>
      </c>
      <c r="F17" t="n">
        <v>43.15</v>
      </c>
      <c r="G17" t="n">
        <v>99.56999999999999</v>
      </c>
      <c r="H17" t="n">
        <v>1.42</v>
      </c>
      <c r="I17" t="n">
        <v>26</v>
      </c>
      <c r="J17" t="n">
        <v>199.54</v>
      </c>
      <c r="K17" t="n">
        <v>52.44</v>
      </c>
      <c r="L17" t="n">
        <v>16</v>
      </c>
      <c r="M17" t="n">
        <v>24</v>
      </c>
      <c r="N17" t="n">
        <v>41.1</v>
      </c>
      <c r="O17" t="n">
        <v>24844.17</v>
      </c>
      <c r="P17" t="n">
        <v>543.4400000000001</v>
      </c>
      <c r="Q17" t="n">
        <v>796.41</v>
      </c>
      <c r="R17" t="n">
        <v>142.41</v>
      </c>
      <c r="S17" t="n">
        <v>102.58</v>
      </c>
      <c r="T17" t="n">
        <v>15797.76</v>
      </c>
      <c r="U17" t="n">
        <v>0.72</v>
      </c>
      <c r="V17" t="n">
        <v>0.87</v>
      </c>
      <c r="W17" t="n">
        <v>12.32</v>
      </c>
      <c r="X17" t="n">
        <v>0.93</v>
      </c>
      <c r="Y17" t="n">
        <v>1</v>
      </c>
      <c r="Z17" t="n">
        <v>10</v>
      </c>
      <c r="AA17" t="n">
        <v>686.3669497196844</v>
      </c>
      <c r="AB17" t="n">
        <v>939.1175409792131</v>
      </c>
      <c r="AC17" t="n">
        <v>849.4894809279034</v>
      </c>
      <c r="AD17" t="n">
        <v>686366.9497196844</v>
      </c>
      <c r="AE17" t="n">
        <v>939117.5409792131</v>
      </c>
      <c r="AF17" t="n">
        <v>2.964023880277386e-06</v>
      </c>
      <c r="AG17" t="n">
        <v>15.13346354166667</v>
      </c>
      <c r="AH17" t="n">
        <v>849489.4809279034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2.1575</v>
      </c>
      <c r="E18" t="n">
        <v>46.35</v>
      </c>
      <c r="F18" t="n">
        <v>43.08</v>
      </c>
      <c r="G18" t="n">
        <v>107.69</v>
      </c>
      <c r="H18" t="n">
        <v>1.5</v>
      </c>
      <c r="I18" t="n">
        <v>24</v>
      </c>
      <c r="J18" t="n">
        <v>201.11</v>
      </c>
      <c r="K18" t="n">
        <v>52.44</v>
      </c>
      <c r="L18" t="n">
        <v>17</v>
      </c>
      <c r="M18" t="n">
        <v>22</v>
      </c>
      <c r="N18" t="n">
        <v>41.67</v>
      </c>
      <c r="O18" t="n">
        <v>25037.53</v>
      </c>
      <c r="P18" t="n">
        <v>540.1900000000001</v>
      </c>
      <c r="Q18" t="n">
        <v>796.39</v>
      </c>
      <c r="R18" t="n">
        <v>140.1</v>
      </c>
      <c r="S18" t="n">
        <v>102.58</v>
      </c>
      <c r="T18" t="n">
        <v>14653.36</v>
      </c>
      <c r="U18" t="n">
        <v>0.73</v>
      </c>
      <c r="V18" t="n">
        <v>0.87</v>
      </c>
      <c r="W18" t="n">
        <v>12.31</v>
      </c>
      <c r="X18" t="n">
        <v>0.86</v>
      </c>
      <c r="Y18" t="n">
        <v>1</v>
      </c>
      <c r="Z18" t="n">
        <v>10</v>
      </c>
      <c r="AA18" t="n">
        <v>682.5943124098139</v>
      </c>
      <c r="AB18" t="n">
        <v>933.9556521748369</v>
      </c>
      <c r="AC18" t="n">
        <v>844.8202355462604</v>
      </c>
      <c r="AD18" t="n">
        <v>682594.312409814</v>
      </c>
      <c r="AE18" t="n">
        <v>933955.652174837</v>
      </c>
      <c r="AF18" t="n">
        <v>2.973118937048892e-06</v>
      </c>
      <c r="AG18" t="n">
        <v>15.087890625</v>
      </c>
      <c r="AH18" t="n">
        <v>844820.2355462604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2.1611</v>
      </c>
      <c r="E19" t="n">
        <v>46.27</v>
      </c>
      <c r="F19" t="n">
        <v>43.03</v>
      </c>
      <c r="G19" t="n">
        <v>112.26</v>
      </c>
      <c r="H19" t="n">
        <v>1.58</v>
      </c>
      <c r="I19" t="n">
        <v>23</v>
      </c>
      <c r="J19" t="n">
        <v>202.68</v>
      </c>
      <c r="K19" t="n">
        <v>52.44</v>
      </c>
      <c r="L19" t="n">
        <v>18</v>
      </c>
      <c r="M19" t="n">
        <v>21</v>
      </c>
      <c r="N19" t="n">
        <v>42.24</v>
      </c>
      <c r="O19" t="n">
        <v>25231.66</v>
      </c>
      <c r="P19" t="n">
        <v>537.85</v>
      </c>
      <c r="Q19" t="n">
        <v>796.39</v>
      </c>
      <c r="R19" t="n">
        <v>138.76</v>
      </c>
      <c r="S19" t="n">
        <v>102.58</v>
      </c>
      <c r="T19" t="n">
        <v>13986.12</v>
      </c>
      <c r="U19" t="n">
        <v>0.74</v>
      </c>
      <c r="V19" t="n">
        <v>0.87</v>
      </c>
      <c r="W19" t="n">
        <v>12.31</v>
      </c>
      <c r="X19" t="n">
        <v>0.82</v>
      </c>
      <c r="Y19" t="n">
        <v>1</v>
      </c>
      <c r="Z19" t="n">
        <v>10</v>
      </c>
      <c r="AA19" t="n">
        <v>680.1499494405682</v>
      </c>
      <c r="AB19" t="n">
        <v>930.6111669226315</v>
      </c>
      <c r="AC19" t="n">
        <v>841.7949432725107</v>
      </c>
      <c r="AD19" t="n">
        <v>680149.9494405682</v>
      </c>
      <c r="AE19" t="n">
        <v>930611.1669226314</v>
      </c>
      <c r="AF19" t="n">
        <v>2.978079877106076e-06</v>
      </c>
      <c r="AG19" t="n">
        <v>15.06184895833333</v>
      </c>
      <c r="AH19" t="n">
        <v>841794.9432725108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2.1644</v>
      </c>
      <c r="E20" t="n">
        <v>46.2</v>
      </c>
      <c r="F20" t="n">
        <v>43</v>
      </c>
      <c r="G20" t="n">
        <v>117.27</v>
      </c>
      <c r="H20" t="n">
        <v>1.65</v>
      </c>
      <c r="I20" t="n">
        <v>22</v>
      </c>
      <c r="J20" t="n">
        <v>204.26</v>
      </c>
      <c r="K20" t="n">
        <v>52.44</v>
      </c>
      <c r="L20" t="n">
        <v>19</v>
      </c>
      <c r="M20" t="n">
        <v>20</v>
      </c>
      <c r="N20" t="n">
        <v>42.82</v>
      </c>
      <c r="O20" t="n">
        <v>25426.72</v>
      </c>
      <c r="P20" t="n">
        <v>534.13</v>
      </c>
      <c r="Q20" t="n">
        <v>796.35</v>
      </c>
      <c r="R20" t="n">
        <v>137.69</v>
      </c>
      <c r="S20" t="n">
        <v>102.58</v>
      </c>
      <c r="T20" t="n">
        <v>13455.03</v>
      </c>
      <c r="U20" t="n">
        <v>0.75</v>
      </c>
      <c r="V20" t="n">
        <v>0.87</v>
      </c>
      <c r="W20" t="n">
        <v>12.31</v>
      </c>
      <c r="X20" t="n">
        <v>0.79</v>
      </c>
      <c r="Y20" t="n">
        <v>1</v>
      </c>
      <c r="Z20" t="n">
        <v>10</v>
      </c>
      <c r="AA20" t="n">
        <v>676.9787969258858</v>
      </c>
      <c r="AB20" t="n">
        <v>926.2722561506678</v>
      </c>
      <c r="AC20" t="n">
        <v>837.8701320549238</v>
      </c>
      <c r="AD20" t="n">
        <v>676978.7969258858</v>
      </c>
      <c r="AE20" t="n">
        <v>926272.2561506678</v>
      </c>
      <c r="AF20" t="n">
        <v>2.982627405491829e-06</v>
      </c>
      <c r="AG20" t="n">
        <v>15.0390625</v>
      </c>
      <c r="AH20" t="n">
        <v>837870.1320549238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2.1676</v>
      </c>
      <c r="E21" t="n">
        <v>46.13</v>
      </c>
      <c r="F21" t="n">
        <v>42.97</v>
      </c>
      <c r="G21" t="n">
        <v>122.76</v>
      </c>
      <c r="H21" t="n">
        <v>1.73</v>
      </c>
      <c r="I21" t="n">
        <v>21</v>
      </c>
      <c r="J21" t="n">
        <v>205.85</v>
      </c>
      <c r="K21" t="n">
        <v>52.44</v>
      </c>
      <c r="L21" t="n">
        <v>20</v>
      </c>
      <c r="M21" t="n">
        <v>19</v>
      </c>
      <c r="N21" t="n">
        <v>43.41</v>
      </c>
      <c r="O21" t="n">
        <v>25622.45</v>
      </c>
      <c r="P21" t="n">
        <v>531.87</v>
      </c>
      <c r="Q21" t="n">
        <v>796.39</v>
      </c>
      <c r="R21" t="n">
        <v>136.31</v>
      </c>
      <c r="S21" t="n">
        <v>102.58</v>
      </c>
      <c r="T21" t="n">
        <v>12770.6</v>
      </c>
      <c r="U21" t="n">
        <v>0.75</v>
      </c>
      <c r="V21" t="n">
        <v>0.88</v>
      </c>
      <c r="W21" t="n">
        <v>12.31</v>
      </c>
      <c r="X21" t="n">
        <v>0.75</v>
      </c>
      <c r="Y21" t="n">
        <v>1</v>
      </c>
      <c r="Z21" t="n">
        <v>10</v>
      </c>
      <c r="AA21" t="n">
        <v>674.7555711955119</v>
      </c>
      <c r="AB21" t="n">
        <v>923.2303406245732</v>
      </c>
      <c r="AC21" t="n">
        <v>835.1185326772846</v>
      </c>
      <c r="AD21" t="n">
        <v>674755.571195512</v>
      </c>
      <c r="AE21" t="n">
        <v>923230.3406245732</v>
      </c>
      <c r="AF21" t="n">
        <v>2.987037129987104e-06</v>
      </c>
      <c r="AG21" t="n">
        <v>15.01627604166667</v>
      </c>
      <c r="AH21" t="n">
        <v>835118.5326772847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2.1711</v>
      </c>
      <c r="E22" t="n">
        <v>46.06</v>
      </c>
      <c r="F22" t="n">
        <v>42.93</v>
      </c>
      <c r="G22" t="n">
        <v>128.78</v>
      </c>
      <c r="H22" t="n">
        <v>1.8</v>
      </c>
      <c r="I22" t="n">
        <v>20</v>
      </c>
      <c r="J22" t="n">
        <v>207.45</v>
      </c>
      <c r="K22" t="n">
        <v>52.44</v>
      </c>
      <c r="L22" t="n">
        <v>21</v>
      </c>
      <c r="M22" t="n">
        <v>18</v>
      </c>
      <c r="N22" t="n">
        <v>44</v>
      </c>
      <c r="O22" t="n">
        <v>25818.99</v>
      </c>
      <c r="P22" t="n">
        <v>530.64</v>
      </c>
      <c r="Q22" t="n">
        <v>796.35</v>
      </c>
      <c r="R22" t="n">
        <v>135.37</v>
      </c>
      <c r="S22" t="n">
        <v>102.58</v>
      </c>
      <c r="T22" t="n">
        <v>12305.16</v>
      </c>
      <c r="U22" t="n">
        <v>0.76</v>
      </c>
      <c r="V22" t="n">
        <v>0.88</v>
      </c>
      <c r="W22" t="n">
        <v>12.3</v>
      </c>
      <c r="X22" t="n">
        <v>0.71</v>
      </c>
      <c r="Y22" t="n">
        <v>1</v>
      </c>
      <c r="Z22" t="n">
        <v>10</v>
      </c>
      <c r="AA22" t="n">
        <v>672.9153304076641</v>
      </c>
      <c r="AB22" t="n">
        <v>920.712441992946</v>
      </c>
      <c r="AC22" t="n">
        <v>832.8409387571669</v>
      </c>
      <c r="AD22" t="n">
        <v>672915.3304076641</v>
      </c>
      <c r="AE22" t="n">
        <v>920712.441992946</v>
      </c>
      <c r="AF22" t="n">
        <v>2.991860266153812e-06</v>
      </c>
      <c r="AG22" t="n">
        <v>14.99348958333333</v>
      </c>
      <c r="AH22" t="n">
        <v>832840.9387571668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2.1744</v>
      </c>
      <c r="E23" t="n">
        <v>45.99</v>
      </c>
      <c r="F23" t="n">
        <v>42.89</v>
      </c>
      <c r="G23" t="n">
        <v>135.45</v>
      </c>
      <c r="H23" t="n">
        <v>1.87</v>
      </c>
      <c r="I23" t="n">
        <v>19</v>
      </c>
      <c r="J23" t="n">
        <v>209.05</v>
      </c>
      <c r="K23" t="n">
        <v>52.44</v>
      </c>
      <c r="L23" t="n">
        <v>22</v>
      </c>
      <c r="M23" t="n">
        <v>17</v>
      </c>
      <c r="N23" t="n">
        <v>44.6</v>
      </c>
      <c r="O23" t="n">
        <v>26016.35</v>
      </c>
      <c r="P23" t="n">
        <v>527.14</v>
      </c>
      <c r="Q23" t="n">
        <v>796.36</v>
      </c>
      <c r="R23" t="n">
        <v>134.07</v>
      </c>
      <c r="S23" t="n">
        <v>102.58</v>
      </c>
      <c r="T23" t="n">
        <v>11661.21</v>
      </c>
      <c r="U23" t="n">
        <v>0.77</v>
      </c>
      <c r="V23" t="n">
        <v>0.88</v>
      </c>
      <c r="W23" t="n">
        <v>12.3</v>
      </c>
      <c r="X23" t="n">
        <v>0.68</v>
      </c>
      <c r="Y23" t="n">
        <v>1</v>
      </c>
      <c r="Z23" t="n">
        <v>10</v>
      </c>
      <c r="AA23" t="n">
        <v>669.8742050946654</v>
      </c>
      <c r="AB23" t="n">
        <v>916.5514401747214</v>
      </c>
      <c r="AC23" t="n">
        <v>829.0770571124709</v>
      </c>
      <c r="AD23" t="n">
        <v>669874.2050946654</v>
      </c>
      <c r="AE23" t="n">
        <v>916551.4401747214</v>
      </c>
      <c r="AF23" t="n">
        <v>2.996407794539564e-06</v>
      </c>
      <c r="AG23" t="n">
        <v>14.970703125</v>
      </c>
      <c r="AH23" t="n">
        <v>829077.057112471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2.1783</v>
      </c>
      <c r="E24" t="n">
        <v>45.91</v>
      </c>
      <c r="F24" t="n">
        <v>42.85</v>
      </c>
      <c r="G24" t="n">
        <v>142.83</v>
      </c>
      <c r="H24" t="n">
        <v>1.94</v>
      </c>
      <c r="I24" t="n">
        <v>18</v>
      </c>
      <c r="J24" t="n">
        <v>210.65</v>
      </c>
      <c r="K24" t="n">
        <v>52.44</v>
      </c>
      <c r="L24" t="n">
        <v>23</v>
      </c>
      <c r="M24" t="n">
        <v>16</v>
      </c>
      <c r="N24" t="n">
        <v>45.21</v>
      </c>
      <c r="O24" t="n">
        <v>26214.54</v>
      </c>
      <c r="P24" t="n">
        <v>526.72</v>
      </c>
      <c r="Q24" t="n">
        <v>796.37</v>
      </c>
      <c r="R24" t="n">
        <v>132.41</v>
      </c>
      <c r="S24" t="n">
        <v>102.58</v>
      </c>
      <c r="T24" t="n">
        <v>10836.08</v>
      </c>
      <c r="U24" t="n">
        <v>0.77</v>
      </c>
      <c r="V24" t="n">
        <v>0.88</v>
      </c>
      <c r="W24" t="n">
        <v>12.3</v>
      </c>
      <c r="X24" t="n">
        <v>0.63</v>
      </c>
      <c r="Y24" t="n">
        <v>1</v>
      </c>
      <c r="Z24" t="n">
        <v>10</v>
      </c>
      <c r="AA24" t="n">
        <v>668.6370426069427</v>
      </c>
      <c r="AB24" t="n">
        <v>914.8586998792624</v>
      </c>
      <c r="AC24" t="n">
        <v>827.5458695750345</v>
      </c>
      <c r="AD24" t="n">
        <v>668637.0426069427</v>
      </c>
      <c r="AE24" t="n">
        <v>914858.6998792624</v>
      </c>
      <c r="AF24" t="n">
        <v>3.001782146268181e-06</v>
      </c>
      <c r="AG24" t="n">
        <v>14.94466145833333</v>
      </c>
      <c r="AH24" t="n">
        <v>827545.8695750346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2.1816</v>
      </c>
      <c r="E25" t="n">
        <v>45.84</v>
      </c>
      <c r="F25" t="n">
        <v>42.81</v>
      </c>
      <c r="G25" t="n">
        <v>151.11</v>
      </c>
      <c r="H25" t="n">
        <v>2.01</v>
      </c>
      <c r="I25" t="n">
        <v>17</v>
      </c>
      <c r="J25" t="n">
        <v>212.27</v>
      </c>
      <c r="K25" t="n">
        <v>52.44</v>
      </c>
      <c r="L25" t="n">
        <v>24</v>
      </c>
      <c r="M25" t="n">
        <v>15</v>
      </c>
      <c r="N25" t="n">
        <v>45.82</v>
      </c>
      <c r="O25" t="n">
        <v>26413.56</v>
      </c>
      <c r="P25" t="n">
        <v>523.3099999999999</v>
      </c>
      <c r="Q25" t="n">
        <v>796.38</v>
      </c>
      <c r="R25" t="n">
        <v>131.33</v>
      </c>
      <c r="S25" t="n">
        <v>102.58</v>
      </c>
      <c r="T25" t="n">
        <v>10303.63</v>
      </c>
      <c r="U25" t="n">
        <v>0.78</v>
      </c>
      <c r="V25" t="n">
        <v>0.88</v>
      </c>
      <c r="W25" t="n">
        <v>12.3</v>
      </c>
      <c r="X25" t="n">
        <v>0.6</v>
      </c>
      <c r="Y25" t="n">
        <v>1</v>
      </c>
      <c r="Z25" t="n">
        <v>10</v>
      </c>
      <c r="AA25" t="n">
        <v>665.668551378906</v>
      </c>
      <c r="AB25" t="n">
        <v>910.7970792204721</v>
      </c>
      <c r="AC25" t="n">
        <v>823.8718842913988</v>
      </c>
      <c r="AD25" t="n">
        <v>665668.551378906</v>
      </c>
      <c r="AE25" t="n">
        <v>910797.0792204721</v>
      </c>
      <c r="AF25" t="n">
        <v>3.006329674653933e-06</v>
      </c>
      <c r="AG25" t="n">
        <v>14.921875</v>
      </c>
      <c r="AH25" t="n">
        <v>823871.8842913988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2.1854</v>
      </c>
      <c r="E26" t="n">
        <v>45.76</v>
      </c>
      <c r="F26" t="n">
        <v>42.77</v>
      </c>
      <c r="G26" t="n">
        <v>160.38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14</v>
      </c>
      <c r="N26" t="n">
        <v>46.44</v>
      </c>
      <c r="O26" t="n">
        <v>26613.43</v>
      </c>
      <c r="P26" t="n">
        <v>519.4400000000001</v>
      </c>
      <c r="Q26" t="n">
        <v>796.36</v>
      </c>
      <c r="R26" t="n">
        <v>129.81</v>
      </c>
      <c r="S26" t="n">
        <v>102.58</v>
      </c>
      <c r="T26" t="n">
        <v>9545.799999999999</v>
      </c>
      <c r="U26" t="n">
        <v>0.79</v>
      </c>
      <c r="V26" t="n">
        <v>0.88</v>
      </c>
      <c r="W26" t="n">
        <v>12.3</v>
      </c>
      <c r="X26" t="n">
        <v>0.5600000000000001</v>
      </c>
      <c r="Y26" t="n">
        <v>1</v>
      </c>
      <c r="Z26" t="n">
        <v>10</v>
      </c>
      <c r="AA26" t="n">
        <v>662.3165272654852</v>
      </c>
      <c r="AB26" t="n">
        <v>906.2106919476229</v>
      </c>
      <c r="AC26" t="n">
        <v>819.7232153828354</v>
      </c>
      <c r="AD26" t="n">
        <v>662316.5272654853</v>
      </c>
      <c r="AE26" t="n">
        <v>906210.6919476229</v>
      </c>
      <c r="AF26" t="n">
        <v>3.011566222492073e-06</v>
      </c>
      <c r="AG26" t="n">
        <v>14.89583333333333</v>
      </c>
      <c r="AH26" t="n">
        <v>819723.2153828354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2.1851</v>
      </c>
      <c r="E27" t="n">
        <v>45.76</v>
      </c>
      <c r="F27" t="n">
        <v>42.78</v>
      </c>
      <c r="G27" t="n">
        <v>160.41</v>
      </c>
      <c r="H27" t="n">
        <v>2.14</v>
      </c>
      <c r="I27" t="n">
        <v>16</v>
      </c>
      <c r="J27" t="n">
        <v>215.51</v>
      </c>
      <c r="K27" t="n">
        <v>52.44</v>
      </c>
      <c r="L27" t="n">
        <v>26</v>
      </c>
      <c r="M27" t="n">
        <v>14</v>
      </c>
      <c r="N27" t="n">
        <v>47.07</v>
      </c>
      <c r="O27" t="n">
        <v>26814.17</v>
      </c>
      <c r="P27" t="n">
        <v>518.58</v>
      </c>
      <c r="Q27" t="n">
        <v>796.3200000000001</v>
      </c>
      <c r="R27" t="n">
        <v>130.23</v>
      </c>
      <c r="S27" t="n">
        <v>102.58</v>
      </c>
      <c r="T27" t="n">
        <v>9757.02</v>
      </c>
      <c r="U27" t="n">
        <v>0.79</v>
      </c>
      <c r="V27" t="n">
        <v>0.88</v>
      </c>
      <c r="W27" t="n">
        <v>12.3</v>
      </c>
      <c r="X27" t="n">
        <v>0.5600000000000001</v>
      </c>
      <c r="Y27" t="n">
        <v>1</v>
      </c>
      <c r="Z27" t="n">
        <v>10</v>
      </c>
      <c r="AA27" t="n">
        <v>661.8774750392928</v>
      </c>
      <c r="AB27" t="n">
        <v>905.6099613221293</v>
      </c>
      <c r="AC27" t="n">
        <v>819.1798176451081</v>
      </c>
      <c r="AD27" t="n">
        <v>661877.4750392928</v>
      </c>
      <c r="AE27" t="n">
        <v>905609.9613221292</v>
      </c>
      <c r="AF27" t="n">
        <v>3.011152810820641e-06</v>
      </c>
      <c r="AG27" t="n">
        <v>14.89583333333333</v>
      </c>
      <c r="AH27" t="n">
        <v>819179.8176451081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2.1887</v>
      </c>
      <c r="E28" t="n">
        <v>45.69</v>
      </c>
      <c r="F28" t="n">
        <v>42.74</v>
      </c>
      <c r="G28" t="n">
        <v>170.94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13</v>
      </c>
      <c r="N28" t="n">
        <v>47.71</v>
      </c>
      <c r="O28" t="n">
        <v>27015.77</v>
      </c>
      <c r="P28" t="n">
        <v>516.97</v>
      </c>
      <c r="Q28" t="n">
        <v>796.33</v>
      </c>
      <c r="R28" t="n">
        <v>128.99</v>
      </c>
      <c r="S28" t="n">
        <v>102.58</v>
      </c>
      <c r="T28" t="n">
        <v>9143.5</v>
      </c>
      <c r="U28" t="n">
        <v>0.8</v>
      </c>
      <c r="V28" t="n">
        <v>0.88</v>
      </c>
      <c r="W28" t="n">
        <v>12.29</v>
      </c>
      <c r="X28" t="n">
        <v>0.52</v>
      </c>
      <c r="Y28" t="n">
        <v>1</v>
      </c>
      <c r="Z28" t="n">
        <v>10</v>
      </c>
      <c r="AA28" t="n">
        <v>659.9842098571204</v>
      </c>
      <c r="AB28" t="n">
        <v>903.0195123749161</v>
      </c>
      <c r="AC28" t="n">
        <v>816.836597509699</v>
      </c>
      <c r="AD28" t="n">
        <v>659984.2098571204</v>
      </c>
      <c r="AE28" t="n">
        <v>903019.5123749161</v>
      </c>
      <c r="AF28" t="n">
        <v>3.016113750877825e-06</v>
      </c>
      <c r="AG28" t="n">
        <v>14.873046875</v>
      </c>
      <c r="AH28" t="n">
        <v>816836.5975096991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2.1892</v>
      </c>
      <c r="E29" t="n">
        <v>45.68</v>
      </c>
      <c r="F29" t="n">
        <v>42.72</v>
      </c>
      <c r="G29" t="n">
        <v>170.9</v>
      </c>
      <c r="H29" t="n">
        <v>2.27</v>
      </c>
      <c r="I29" t="n">
        <v>15</v>
      </c>
      <c r="J29" t="n">
        <v>218.79</v>
      </c>
      <c r="K29" t="n">
        <v>52.44</v>
      </c>
      <c r="L29" t="n">
        <v>28</v>
      </c>
      <c r="M29" t="n">
        <v>13</v>
      </c>
      <c r="N29" t="n">
        <v>48.35</v>
      </c>
      <c r="O29" t="n">
        <v>27218.26</v>
      </c>
      <c r="P29" t="n">
        <v>513.15</v>
      </c>
      <c r="Q29" t="n">
        <v>796.38</v>
      </c>
      <c r="R29" t="n">
        <v>128.53</v>
      </c>
      <c r="S29" t="n">
        <v>102.58</v>
      </c>
      <c r="T29" t="n">
        <v>8912.559999999999</v>
      </c>
      <c r="U29" t="n">
        <v>0.8</v>
      </c>
      <c r="V29" t="n">
        <v>0.88</v>
      </c>
      <c r="W29" t="n">
        <v>12.29</v>
      </c>
      <c r="X29" t="n">
        <v>0.51</v>
      </c>
      <c r="Y29" t="n">
        <v>1</v>
      </c>
      <c r="Z29" t="n">
        <v>10</v>
      </c>
      <c r="AA29" t="n">
        <v>657.4395127732581</v>
      </c>
      <c r="AB29" t="n">
        <v>899.5377455606636</v>
      </c>
      <c r="AC29" t="n">
        <v>813.6871256335083</v>
      </c>
      <c r="AD29" t="n">
        <v>657439.5127732581</v>
      </c>
      <c r="AE29" t="n">
        <v>899537.7455606635</v>
      </c>
      <c r="AF29" t="n">
        <v>3.016802770330213e-06</v>
      </c>
      <c r="AG29" t="n">
        <v>14.86979166666667</v>
      </c>
      <c r="AH29" t="n">
        <v>813687.1256335083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2.1924</v>
      </c>
      <c r="E30" t="n">
        <v>45.61</v>
      </c>
      <c r="F30" t="n">
        <v>42.69</v>
      </c>
      <c r="G30" t="n">
        <v>182.97</v>
      </c>
      <c r="H30" t="n">
        <v>2.34</v>
      </c>
      <c r="I30" t="n">
        <v>14</v>
      </c>
      <c r="J30" t="n">
        <v>220.44</v>
      </c>
      <c r="K30" t="n">
        <v>52.44</v>
      </c>
      <c r="L30" t="n">
        <v>29</v>
      </c>
      <c r="M30" t="n">
        <v>12</v>
      </c>
      <c r="N30" t="n">
        <v>49</v>
      </c>
      <c r="O30" t="n">
        <v>27421.64</v>
      </c>
      <c r="P30" t="n">
        <v>513.5700000000001</v>
      </c>
      <c r="Q30" t="n">
        <v>796.34</v>
      </c>
      <c r="R30" t="n">
        <v>127.34</v>
      </c>
      <c r="S30" t="n">
        <v>102.58</v>
      </c>
      <c r="T30" t="n">
        <v>8321.209999999999</v>
      </c>
      <c r="U30" t="n">
        <v>0.8100000000000001</v>
      </c>
      <c r="V30" t="n">
        <v>0.88</v>
      </c>
      <c r="W30" t="n">
        <v>12.3</v>
      </c>
      <c r="X30" t="n">
        <v>0.48</v>
      </c>
      <c r="Y30" t="n">
        <v>1</v>
      </c>
      <c r="Z30" t="n">
        <v>10</v>
      </c>
      <c r="AA30" t="n">
        <v>656.9327749338815</v>
      </c>
      <c r="AB30" t="n">
        <v>898.8444044931329</v>
      </c>
      <c r="AC30" t="n">
        <v>813.0599560643525</v>
      </c>
      <c r="AD30" t="n">
        <v>656932.7749338816</v>
      </c>
      <c r="AE30" t="n">
        <v>898844.4044931328</v>
      </c>
      <c r="AF30" t="n">
        <v>3.021212494825488e-06</v>
      </c>
      <c r="AG30" t="n">
        <v>14.84700520833333</v>
      </c>
      <c r="AH30" t="n">
        <v>813059.9560643525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2.1925</v>
      </c>
      <c r="E31" t="n">
        <v>45.61</v>
      </c>
      <c r="F31" t="n">
        <v>42.69</v>
      </c>
      <c r="G31" t="n">
        <v>182.96</v>
      </c>
      <c r="H31" t="n">
        <v>2.4</v>
      </c>
      <c r="I31" t="n">
        <v>14</v>
      </c>
      <c r="J31" t="n">
        <v>222.1</v>
      </c>
      <c r="K31" t="n">
        <v>52.44</v>
      </c>
      <c r="L31" t="n">
        <v>30</v>
      </c>
      <c r="M31" t="n">
        <v>12</v>
      </c>
      <c r="N31" t="n">
        <v>49.65</v>
      </c>
      <c r="O31" t="n">
        <v>27625.93</v>
      </c>
      <c r="P31" t="n">
        <v>508.05</v>
      </c>
      <c r="Q31" t="n">
        <v>796.35</v>
      </c>
      <c r="R31" t="n">
        <v>127.19</v>
      </c>
      <c r="S31" t="n">
        <v>102.58</v>
      </c>
      <c r="T31" t="n">
        <v>8246.23</v>
      </c>
      <c r="U31" t="n">
        <v>0.8100000000000001</v>
      </c>
      <c r="V31" t="n">
        <v>0.88</v>
      </c>
      <c r="W31" t="n">
        <v>12.3</v>
      </c>
      <c r="X31" t="n">
        <v>0.48</v>
      </c>
      <c r="Y31" t="n">
        <v>1</v>
      </c>
      <c r="Z31" t="n">
        <v>10</v>
      </c>
      <c r="AA31" t="n">
        <v>653.4866111898426</v>
      </c>
      <c r="AB31" t="n">
        <v>894.1292112245243</v>
      </c>
      <c r="AC31" t="n">
        <v>808.7947742234846</v>
      </c>
      <c r="AD31" t="n">
        <v>653486.6111898426</v>
      </c>
      <c r="AE31" t="n">
        <v>894129.2112245243</v>
      </c>
      <c r="AF31" t="n">
        <v>3.021350298715965e-06</v>
      </c>
      <c r="AG31" t="n">
        <v>14.84700520833333</v>
      </c>
      <c r="AH31" t="n">
        <v>808794.7742234847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2.1962</v>
      </c>
      <c r="E32" t="n">
        <v>45.53</v>
      </c>
      <c r="F32" t="n">
        <v>42.65</v>
      </c>
      <c r="G32" t="n">
        <v>196.84</v>
      </c>
      <c r="H32" t="n">
        <v>2.46</v>
      </c>
      <c r="I32" t="n">
        <v>13</v>
      </c>
      <c r="J32" t="n">
        <v>223.76</v>
      </c>
      <c r="K32" t="n">
        <v>52.44</v>
      </c>
      <c r="L32" t="n">
        <v>31</v>
      </c>
      <c r="M32" t="n">
        <v>11</v>
      </c>
      <c r="N32" t="n">
        <v>50.32</v>
      </c>
      <c r="O32" t="n">
        <v>27831.27</v>
      </c>
      <c r="P32" t="n">
        <v>508.76</v>
      </c>
      <c r="Q32" t="n">
        <v>796.38</v>
      </c>
      <c r="R32" t="n">
        <v>126.11</v>
      </c>
      <c r="S32" t="n">
        <v>102.58</v>
      </c>
      <c r="T32" t="n">
        <v>7710.55</v>
      </c>
      <c r="U32" t="n">
        <v>0.8100000000000001</v>
      </c>
      <c r="V32" t="n">
        <v>0.88</v>
      </c>
      <c r="W32" t="n">
        <v>12.29</v>
      </c>
      <c r="X32" t="n">
        <v>0.44</v>
      </c>
      <c r="Y32" t="n">
        <v>1</v>
      </c>
      <c r="Z32" t="n">
        <v>10</v>
      </c>
      <c r="AA32" t="n">
        <v>653.0300439393394</v>
      </c>
      <c r="AB32" t="n">
        <v>893.5045157700605</v>
      </c>
      <c r="AC32" t="n">
        <v>808.2296988264291</v>
      </c>
      <c r="AD32" t="n">
        <v>653030.0439393395</v>
      </c>
      <c r="AE32" t="n">
        <v>893504.5157700605</v>
      </c>
      <c r="AF32" t="n">
        <v>3.026449042663627e-06</v>
      </c>
      <c r="AG32" t="n">
        <v>14.82096354166667</v>
      </c>
      <c r="AH32" t="n">
        <v>808229.6988264291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2.195</v>
      </c>
      <c r="E33" t="n">
        <v>45.56</v>
      </c>
      <c r="F33" t="n">
        <v>42.68</v>
      </c>
      <c r="G33" t="n">
        <v>196.96</v>
      </c>
      <c r="H33" t="n">
        <v>2.52</v>
      </c>
      <c r="I33" t="n">
        <v>13</v>
      </c>
      <c r="J33" t="n">
        <v>225.43</v>
      </c>
      <c r="K33" t="n">
        <v>52.44</v>
      </c>
      <c r="L33" t="n">
        <v>32</v>
      </c>
      <c r="M33" t="n">
        <v>11</v>
      </c>
      <c r="N33" t="n">
        <v>50.99</v>
      </c>
      <c r="O33" t="n">
        <v>28037.42</v>
      </c>
      <c r="P33" t="n">
        <v>509.05</v>
      </c>
      <c r="Q33" t="n">
        <v>796.33</v>
      </c>
      <c r="R33" t="n">
        <v>126.88</v>
      </c>
      <c r="S33" t="n">
        <v>102.58</v>
      </c>
      <c r="T33" t="n">
        <v>8095.57</v>
      </c>
      <c r="U33" t="n">
        <v>0.8100000000000001</v>
      </c>
      <c r="V33" t="n">
        <v>0.88</v>
      </c>
      <c r="W33" t="n">
        <v>12.29</v>
      </c>
      <c r="X33" t="n">
        <v>0.46</v>
      </c>
      <c r="Y33" t="n">
        <v>1</v>
      </c>
      <c r="Z33" t="n">
        <v>10</v>
      </c>
      <c r="AA33" t="n">
        <v>653.5559624442823</v>
      </c>
      <c r="AB33" t="n">
        <v>894.2241006704101</v>
      </c>
      <c r="AC33" t="n">
        <v>808.8806075538332</v>
      </c>
      <c r="AD33" t="n">
        <v>653555.9624442823</v>
      </c>
      <c r="AE33" t="n">
        <v>894224.1006704101</v>
      </c>
      <c r="AF33" t="n">
        <v>3.024795395977898e-06</v>
      </c>
      <c r="AG33" t="n">
        <v>14.83072916666667</v>
      </c>
      <c r="AH33" t="n">
        <v>808880.6075538332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2.1997</v>
      </c>
      <c r="E34" t="n">
        <v>45.46</v>
      </c>
      <c r="F34" t="n">
        <v>42.61</v>
      </c>
      <c r="G34" t="n">
        <v>213.07</v>
      </c>
      <c r="H34" t="n">
        <v>2.58</v>
      </c>
      <c r="I34" t="n">
        <v>12</v>
      </c>
      <c r="J34" t="n">
        <v>227.11</v>
      </c>
      <c r="K34" t="n">
        <v>52.44</v>
      </c>
      <c r="L34" t="n">
        <v>33</v>
      </c>
      <c r="M34" t="n">
        <v>10</v>
      </c>
      <c r="N34" t="n">
        <v>51.67</v>
      </c>
      <c r="O34" t="n">
        <v>28244.51</v>
      </c>
      <c r="P34" t="n">
        <v>502.42</v>
      </c>
      <c r="Q34" t="n">
        <v>796.35</v>
      </c>
      <c r="R34" t="n">
        <v>124.75</v>
      </c>
      <c r="S34" t="n">
        <v>102.58</v>
      </c>
      <c r="T34" t="n">
        <v>7036.07</v>
      </c>
      <c r="U34" t="n">
        <v>0.82</v>
      </c>
      <c r="V34" t="n">
        <v>0.88</v>
      </c>
      <c r="W34" t="n">
        <v>12.29</v>
      </c>
      <c r="X34" t="n">
        <v>0.4</v>
      </c>
      <c r="Y34" t="n">
        <v>1</v>
      </c>
      <c r="Z34" t="n">
        <v>10</v>
      </c>
      <c r="AA34" t="n">
        <v>648.2559229935806</v>
      </c>
      <c r="AB34" t="n">
        <v>886.9723528727217</v>
      </c>
      <c r="AC34" t="n">
        <v>802.3209563880642</v>
      </c>
      <c r="AD34" t="n">
        <v>648255.9229935806</v>
      </c>
      <c r="AE34" t="n">
        <v>886972.3528727216</v>
      </c>
      <c r="AF34" t="n">
        <v>3.031272178830334e-06</v>
      </c>
      <c r="AG34" t="n">
        <v>14.79817708333333</v>
      </c>
      <c r="AH34" t="n">
        <v>802320.9563880642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2.1988</v>
      </c>
      <c r="E35" t="n">
        <v>45.48</v>
      </c>
      <c r="F35" t="n">
        <v>42.63</v>
      </c>
      <c r="G35" t="n">
        <v>213.16</v>
      </c>
      <c r="H35" t="n">
        <v>2.64</v>
      </c>
      <c r="I35" t="n">
        <v>12</v>
      </c>
      <c r="J35" t="n">
        <v>228.8</v>
      </c>
      <c r="K35" t="n">
        <v>52.44</v>
      </c>
      <c r="L35" t="n">
        <v>34</v>
      </c>
      <c r="M35" t="n">
        <v>10</v>
      </c>
      <c r="N35" t="n">
        <v>52.36</v>
      </c>
      <c r="O35" t="n">
        <v>28452.56</v>
      </c>
      <c r="P35" t="n">
        <v>504.47</v>
      </c>
      <c r="Q35" t="n">
        <v>796.39</v>
      </c>
      <c r="R35" t="n">
        <v>125.4</v>
      </c>
      <c r="S35" t="n">
        <v>102.58</v>
      </c>
      <c r="T35" t="n">
        <v>7361.97</v>
      </c>
      <c r="U35" t="n">
        <v>0.82</v>
      </c>
      <c r="V35" t="n">
        <v>0.88</v>
      </c>
      <c r="W35" t="n">
        <v>12.29</v>
      </c>
      <c r="X35" t="n">
        <v>0.42</v>
      </c>
      <c r="Y35" t="n">
        <v>1</v>
      </c>
      <c r="Z35" t="n">
        <v>10</v>
      </c>
      <c r="AA35" t="n">
        <v>649.773429838912</v>
      </c>
      <c r="AB35" t="n">
        <v>889.0486726861812</v>
      </c>
      <c r="AC35" t="n">
        <v>804.1991151526605</v>
      </c>
      <c r="AD35" t="n">
        <v>649773.429838912</v>
      </c>
      <c r="AE35" t="n">
        <v>889048.6726861813</v>
      </c>
      <c r="AF35" t="n">
        <v>3.030031943816038e-06</v>
      </c>
      <c r="AG35" t="n">
        <v>14.8046875</v>
      </c>
      <c r="AH35" t="n">
        <v>804199.1151526605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2.1993</v>
      </c>
      <c r="E36" t="n">
        <v>45.47</v>
      </c>
      <c r="F36" t="n">
        <v>42.62</v>
      </c>
      <c r="G36" t="n">
        <v>213.11</v>
      </c>
      <c r="H36" t="n">
        <v>2.7</v>
      </c>
      <c r="I36" t="n">
        <v>12</v>
      </c>
      <c r="J36" t="n">
        <v>230.49</v>
      </c>
      <c r="K36" t="n">
        <v>52.44</v>
      </c>
      <c r="L36" t="n">
        <v>35</v>
      </c>
      <c r="M36" t="n">
        <v>10</v>
      </c>
      <c r="N36" t="n">
        <v>53.05</v>
      </c>
      <c r="O36" t="n">
        <v>28661.58</v>
      </c>
      <c r="P36" t="n">
        <v>500.91</v>
      </c>
      <c r="Q36" t="n">
        <v>796.3200000000001</v>
      </c>
      <c r="R36" t="n">
        <v>125.03</v>
      </c>
      <c r="S36" t="n">
        <v>102.58</v>
      </c>
      <c r="T36" t="n">
        <v>7175.77</v>
      </c>
      <c r="U36" t="n">
        <v>0.82</v>
      </c>
      <c r="V36" t="n">
        <v>0.88</v>
      </c>
      <c r="W36" t="n">
        <v>12.29</v>
      </c>
      <c r="X36" t="n">
        <v>0.41</v>
      </c>
      <c r="Y36" t="n">
        <v>1</v>
      </c>
      <c r="Z36" t="n">
        <v>10</v>
      </c>
      <c r="AA36" t="n">
        <v>647.4361321662003</v>
      </c>
      <c r="AB36" t="n">
        <v>885.8506788960814</v>
      </c>
      <c r="AC36" t="n">
        <v>801.3063334014752</v>
      </c>
      <c r="AD36" t="n">
        <v>647436.1321662003</v>
      </c>
      <c r="AE36" t="n">
        <v>885850.6788960814</v>
      </c>
      <c r="AF36" t="n">
        <v>3.030720963268425e-06</v>
      </c>
      <c r="AG36" t="n">
        <v>14.80143229166667</v>
      </c>
      <c r="AH36" t="n">
        <v>801306.3334014752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2.2028</v>
      </c>
      <c r="E37" t="n">
        <v>45.4</v>
      </c>
      <c r="F37" t="n">
        <v>42.59</v>
      </c>
      <c r="G37" t="n">
        <v>232.28</v>
      </c>
      <c r="H37" t="n">
        <v>2.76</v>
      </c>
      <c r="I37" t="n">
        <v>11</v>
      </c>
      <c r="J37" t="n">
        <v>232.2</v>
      </c>
      <c r="K37" t="n">
        <v>52.44</v>
      </c>
      <c r="L37" t="n">
        <v>36</v>
      </c>
      <c r="M37" t="n">
        <v>9</v>
      </c>
      <c r="N37" t="n">
        <v>53.75</v>
      </c>
      <c r="O37" t="n">
        <v>28871.58</v>
      </c>
      <c r="P37" t="n">
        <v>496.63</v>
      </c>
      <c r="Q37" t="n">
        <v>796.33</v>
      </c>
      <c r="R37" t="n">
        <v>123.89</v>
      </c>
      <c r="S37" t="n">
        <v>102.58</v>
      </c>
      <c r="T37" t="n">
        <v>6609.8</v>
      </c>
      <c r="U37" t="n">
        <v>0.83</v>
      </c>
      <c r="V37" t="n">
        <v>0.88</v>
      </c>
      <c r="W37" t="n">
        <v>12.29</v>
      </c>
      <c r="X37" t="n">
        <v>0.37</v>
      </c>
      <c r="Y37" t="n">
        <v>1</v>
      </c>
      <c r="Z37" t="n">
        <v>10</v>
      </c>
      <c r="AA37" t="n">
        <v>643.982415485766</v>
      </c>
      <c r="AB37" t="n">
        <v>881.1251513666846</v>
      </c>
      <c r="AC37" t="n">
        <v>797.0318035871643</v>
      </c>
      <c r="AD37" t="n">
        <v>643982.4154857659</v>
      </c>
      <c r="AE37" t="n">
        <v>881125.1513666846</v>
      </c>
      <c r="AF37" t="n">
        <v>3.035544099435132e-06</v>
      </c>
      <c r="AG37" t="n">
        <v>14.77864583333333</v>
      </c>
      <c r="AH37" t="n">
        <v>797031.8035871643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2.203</v>
      </c>
      <c r="E38" t="n">
        <v>45.39</v>
      </c>
      <c r="F38" t="n">
        <v>42.58</v>
      </c>
      <c r="G38" t="n">
        <v>232.26</v>
      </c>
      <c r="H38" t="n">
        <v>2.81</v>
      </c>
      <c r="I38" t="n">
        <v>11</v>
      </c>
      <c r="J38" t="n">
        <v>233.91</v>
      </c>
      <c r="K38" t="n">
        <v>52.44</v>
      </c>
      <c r="L38" t="n">
        <v>37</v>
      </c>
      <c r="M38" t="n">
        <v>9</v>
      </c>
      <c r="N38" t="n">
        <v>54.46</v>
      </c>
      <c r="O38" t="n">
        <v>29082.59</v>
      </c>
      <c r="P38" t="n">
        <v>496.46</v>
      </c>
      <c r="Q38" t="n">
        <v>796.38</v>
      </c>
      <c r="R38" t="n">
        <v>123.66</v>
      </c>
      <c r="S38" t="n">
        <v>102.58</v>
      </c>
      <c r="T38" t="n">
        <v>6497.25</v>
      </c>
      <c r="U38" t="n">
        <v>0.83</v>
      </c>
      <c r="V38" t="n">
        <v>0.88</v>
      </c>
      <c r="W38" t="n">
        <v>12.29</v>
      </c>
      <c r="X38" t="n">
        <v>0.37</v>
      </c>
      <c r="Y38" t="n">
        <v>1</v>
      </c>
      <c r="Z38" t="n">
        <v>10</v>
      </c>
      <c r="AA38" t="n">
        <v>643.80451492855</v>
      </c>
      <c r="AB38" t="n">
        <v>880.881739975883</v>
      </c>
      <c r="AC38" t="n">
        <v>796.811623037871</v>
      </c>
      <c r="AD38" t="n">
        <v>643804.51492855</v>
      </c>
      <c r="AE38" t="n">
        <v>880881.7399758829</v>
      </c>
      <c r="AF38" t="n">
        <v>3.035819707216087e-06</v>
      </c>
      <c r="AG38" t="n">
        <v>14.775390625</v>
      </c>
      <c r="AH38" t="n">
        <v>796811.623037871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2.2031</v>
      </c>
      <c r="E39" t="n">
        <v>45.39</v>
      </c>
      <c r="F39" t="n">
        <v>42.58</v>
      </c>
      <c r="G39" t="n">
        <v>232.25</v>
      </c>
      <c r="H39" t="n">
        <v>2.87</v>
      </c>
      <c r="I39" t="n">
        <v>11</v>
      </c>
      <c r="J39" t="n">
        <v>235.63</v>
      </c>
      <c r="K39" t="n">
        <v>52.44</v>
      </c>
      <c r="L39" t="n">
        <v>38</v>
      </c>
      <c r="M39" t="n">
        <v>7</v>
      </c>
      <c r="N39" t="n">
        <v>55.18</v>
      </c>
      <c r="O39" t="n">
        <v>29294.6</v>
      </c>
      <c r="P39" t="n">
        <v>495.81</v>
      </c>
      <c r="Q39" t="n">
        <v>796.4</v>
      </c>
      <c r="R39" t="n">
        <v>123.5</v>
      </c>
      <c r="S39" t="n">
        <v>102.58</v>
      </c>
      <c r="T39" t="n">
        <v>6418.92</v>
      </c>
      <c r="U39" t="n">
        <v>0.83</v>
      </c>
      <c r="V39" t="n">
        <v>0.88</v>
      </c>
      <c r="W39" t="n">
        <v>12.29</v>
      </c>
      <c r="X39" t="n">
        <v>0.37</v>
      </c>
      <c r="Y39" t="n">
        <v>1</v>
      </c>
      <c r="Z39" t="n">
        <v>10</v>
      </c>
      <c r="AA39" t="n">
        <v>643.3829196185171</v>
      </c>
      <c r="AB39" t="n">
        <v>880.3048946732239</v>
      </c>
      <c r="AC39" t="n">
        <v>796.2898310412901</v>
      </c>
      <c r="AD39" t="n">
        <v>643382.9196185172</v>
      </c>
      <c r="AE39" t="n">
        <v>880304.8946732238</v>
      </c>
      <c r="AF39" t="n">
        <v>3.035957511106565e-06</v>
      </c>
      <c r="AG39" t="n">
        <v>14.775390625</v>
      </c>
      <c r="AH39" t="n">
        <v>796289.8310412901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2.2026</v>
      </c>
      <c r="E40" t="n">
        <v>45.4</v>
      </c>
      <c r="F40" t="n">
        <v>42.59</v>
      </c>
      <c r="G40" t="n">
        <v>232.3</v>
      </c>
      <c r="H40" t="n">
        <v>2.92</v>
      </c>
      <c r="I40" t="n">
        <v>11</v>
      </c>
      <c r="J40" t="n">
        <v>237.35</v>
      </c>
      <c r="K40" t="n">
        <v>52.44</v>
      </c>
      <c r="L40" t="n">
        <v>39</v>
      </c>
      <c r="M40" t="n">
        <v>7</v>
      </c>
      <c r="N40" t="n">
        <v>55.91</v>
      </c>
      <c r="O40" t="n">
        <v>29507.65</v>
      </c>
      <c r="P40" t="n">
        <v>494.47</v>
      </c>
      <c r="Q40" t="n">
        <v>796.4400000000001</v>
      </c>
      <c r="R40" t="n">
        <v>123.85</v>
      </c>
      <c r="S40" t="n">
        <v>102.58</v>
      </c>
      <c r="T40" t="n">
        <v>6593.56</v>
      </c>
      <c r="U40" t="n">
        <v>0.83</v>
      </c>
      <c r="V40" t="n">
        <v>0.88</v>
      </c>
      <c r="W40" t="n">
        <v>12.29</v>
      </c>
      <c r="X40" t="n">
        <v>0.38</v>
      </c>
      <c r="Y40" t="n">
        <v>1</v>
      </c>
      <c r="Z40" t="n">
        <v>10</v>
      </c>
      <c r="AA40" t="n">
        <v>642.688660230503</v>
      </c>
      <c r="AB40" t="n">
        <v>879.3549783499805</v>
      </c>
      <c r="AC40" t="n">
        <v>795.4305733987211</v>
      </c>
      <c r="AD40" t="n">
        <v>642688.6602305031</v>
      </c>
      <c r="AE40" t="n">
        <v>879354.9783499804</v>
      </c>
      <c r="AF40" t="n">
        <v>3.035268491654178e-06</v>
      </c>
      <c r="AG40" t="n">
        <v>14.77864583333333</v>
      </c>
      <c r="AH40" t="n">
        <v>795430.5733987211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2.2068</v>
      </c>
      <c r="E41" t="n">
        <v>45.31</v>
      </c>
      <c r="F41" t="n">
        <v>42.54</v>
      </c>
      <c r="G41" t="n">
        <v>255.23</v>
      </c>
      <c r="H41" t="n">
        <v>2.98</v>
      </c>
      <c r="I41" t="n">
        <v>10</v>
      </c>
      <c r="J41" t="n">
        <v>239.09</v>
      </c>
      <c r="K41" t="n">
        <v>52.44</v>
      </c>
      <c r="L41" t="n">
        <v>40</v>
      </c>
      <c r="M41" t="n">
        <v>3</v>
      </c>
      <c r="N41" t="n">
        <v>56.65</v>
      </c>
      <c r="O41" t="n">
        <v>29721.73</v>
      </c>
      <c r="P41" t="n">
        <v>493.63</v>
      </c>
      <c r="Q41" t="n">
        <v>796.36</v>
      </c>
      <c r="R41" t="n">
        <v>122.11</v>
      </c>
      <c r="S41" t="n">
        <v>102.58</v>
      </c>
      <c r="T41" t="n">
        <v>5729.11</v>
      </c>
      <c r="U41" t="n">
        <v>0.84</v>
      </c>
      <c r="V41" t="n">
        <v>0.88</v>
      </c>
      <c r="W41" t="n">
        <v>12.29</v>
      </c>
      <c r="X41" t="n">
        <v>0.33</v>
      </c>
      <c r="Y41" t="n">
        <v>1</v>
      </c>
      <c r="Z41" t="n">
        <v>10</v>
      </c>
      <c r="AA41" t="n">
        <v>641.1638039753376</v>
      </c>
      <c r="AB41" t="n">
        <v>877.2686027497531</v>
      </c>
      <c r="AC41" t="n">
        <v>793.5433185575329</v>
      </c>
      <c r="AD41" t="n">
        <v>641163.8039753377</v>
      </c>
      <c r="AE41" t="n">
        <v>877268.602749753</v>
      </c>
      <c r="AF41" t="n">
        <v>3.041056255054226e-06</v>
      </c>
      <c r="AG41" t="n">
        <v>14.74934895833333</v>
      </c>
      <c r="AH41" t="n">
        <v>793543.3185575329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2.0517</v>
      </c>
      <c r="E2" t="n">
        <v>48.74</v>
      </c>
      <c r="F2" t="n">
        <v>45.97</v>
      </c>
      <c r="G2" t="n">
        <v>27.31</v>
      </c>
      <c r="H2" t="n">
        <v>0.64</v>
      </c>
      <c r="I2" t="n">
        <v>101</v>
      </c>
      <c r="J2" t="n">
        <v>26.11</v>
      </c>
      <c r="K2" t="n">
        <v>12.1</v>
      </c>
      <c r="L2" t="n">
        <v>1</v>
      </c>
      <c r="M2" t="n">
        <v>94</v>
      </c>
      <c r="N2" t="n">
        <v>3.01</v>
      </c>
      <c r="O2" t="n">
        <v>3454.41</v>
      </c>
      <c r="P2" t="n">
        <v>138.16</v>
      </c>
      <c r="Q2" t="n">
        <v>796.62</v>
      </c>
      <c r="R2" t="n">
        <v>236.32</v>
      </c>
      <c r="S2" t="n">
        <v>102.58</v>
      </c>
      <c r="T2" t="n">
        <v>62377.32</v>
      </c>
      <c r="U2" t="n">
        <v>0.43</v>
      </c>
      <c r="V2" t="n">
        <v>0.82</v>
      </c>
      <c r="W2" t="n">
        <v>12.44</v>
      </c>
      <c r="X2" t="n">
        <v>3.75</v>
      </c>
      <c r="Y2" t="n">
        <v>1</v>
      </c>
      <c r="Z2" t="n">
        <v>10</v>
      </c>
      <c r="AA2" t="n">
        <v>338.2841079946515</v>
      </c>
      <c r="AB2" t="n">
        <v>462.855240599842</v>
      </c>
      <c r="AC2" t="n">
        <v>418.6809860584025</v>
      </c>
      <c r="AD2" t="n">
        <v>338284.1079946515</v>
      </c>
      <c r="AE2" t="n">
        <v>462855.240599842</v>
      </c>
      <c r="AF2" t="n">
        <v>4.170245064167441e-06</v>
      </c>
      <c r="AG2" t="n">
        <v>15.86588541666667</v>
      </c>
      <c r="AH2" t="n">
        <v>418680.9860584025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2.0896</v>
      </c>
      <c r="E3" t="n">
        <v>47.86</v>
      </c>
      <c r="F3" t="n">
        <v>45.31</v>
      </c>
      <c r="G3" t="n">
        <v>33.56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135.15</v>
      </c>
      <c r="Q3" t="n">
        <v>796.98</v>
      </c>
      <c r="R3" t="n">
        <v>210.89</v>
      </c>
      <c r="S3" t="n">
        <v>102.58</v>
      </c>
      <c r="T3" t="n">
        <v>49762.03</v>
      </c>
      <c r="U3" t="n">
        <v>0.49</v>
      </c>
      <c r="V3" t="n">
        <v>0.83</v>
      </c>
      <c r="W3" t="n">
        <v>12.51</v>
      </c>
      <c r="X3" t="n">
        <v>3.09</v>
      </c>
      <c r="Y3" t="n">
        <v>1</v>
      </c>
      <c r="Z3" t="n">
        <v>10</v>
      </c>
      <c r="AA3" t="n">
        <v>325.5862785658667</v>
      </c>
      <c r="AB3" t="n">
        <v>445.4815101866803</v>
      </c>
      <c r="AC3" t="n">
        <v>402.9653800916892</v>
      </c>
      <c r="AD3" t="n">
        <v>325586.2785658668</v>
      </c>
      <c r="AE3" t="n">
        <v>445481.5101866804</v>
      </c>
      <c r="AF3" t="n">
        <v>4.247279858694879e-06</v>
      </c>
      <c r="AG3" t="n">
        <v>15.57942708333333</v>
      </c>
      <c r="AH3" t="n">
        <v>402965.3800916892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1.5107</v>
      </c>
      <c r="E2" t="n">
        <v>66.19</v>
      </c>
      <c r="F2" t="n">
        <v>56.58</v>
      </c>
      <c r="G2" t="n">
        <v>9.15</v>
      </c>
      <c r="H2" t="n">
        <v>0.18</v>
      </c>
      <c r="I2" t="n">
        <v>371</v>
      </c>
      <c r="J2" t="n">
        <v>98.70999999999999</v>
      </c>
      <c r="K2" t="n">
        <v>39.72</v>
      </c>
      <c r="L2" t="n">
        <v>1</v>
      </c>
      <c r="M2" t="n">
        <v>369</v>
      </c>
      <c r="N2" t="n">
        <v>12.99</v>
      </c>
      <c r="O2" t="n">
        <v>12407.75</v>
      </c>
      <c r="P2" t="n">
        <v>510.72</v>
      </c>
      <c r="Q2" t="n">
        <v>797.5599999999999</v>
      </c>
      <c r="R2" t="n">
        <v>589.88</v>
      </c>
      <c r="S2" t="n">
        <v>102.58</v>
      </c>
      <c r="T2" t="n">
        <v>237808.82</v>
      </c>
      <c r="U2" t="n">
        <v>0.17</v>
      </c>
      <c r="V2" t="n">
        <v>0.67</v>
      </c>
      <c r="W2" t="n">
        <v>12.9</v>
      </c>
      <c r="X2" t="n">
        <v>14.34</v>
      </c>
      <c r="Y2" t="n">
        <v>1</v>
      </c>
      <c r="Z2" t="n">
        <v>10</v>
      </c>
      <c r="AA2" t="n">
        <v>928.1316516229442</v>
      </c>
      <c r="AB2" t="n">
        <v>1269.910672029139</v>
      </c>
      <c r="AC2" t="n">
        <v>1148.7121798215</v>
      </c>
      <c r="AD2" t="n">
        <v>928131.6516229442</v>
      </c>
      <c r="AE2" t="n">
        <v>1269910.672029139</v>
      </c>
      <c r="AF2" t="n">
        <v>2.402877968564381e-06</v>
      </c>
      <c r="AG2" t="n">
        <v>21.54622395833333</v>
      </c>
      <c r="AH2" t="n">
        <v>1148712.1798215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1.8769</v>
      </c>
      <c r="E3" t="n">
        <v>53.28</v>
      </c>
      <c r="F3" t="n">
        <v>48.08</v>
      </c>
      <c r="G3" t="n">
        <v>18.49</v>
      </c>
      <c r="H3" t="n">
        <v>0.35</v>
      </c>
      <c r="I3" t="n">
        <v>156</v>
      </c>
      <c r="J3" t="n">
        <v>99.95</v>
      </c>
      <c r="K3" t="n">
        <v>39.72</v>
      </c>
      <c r="L3" t="n">
        <v>2</v>
      </c>
      <c r="M3" t="n">
        <v>154</v>
      </c>
      <c r="N3" t="n">
        <v>13.24</v>
      </c>
      <c r="O3" t="n">
        <v>12561.45</v>
      </c>
      <c r="P3" t="n">
        <v>429.51</v>
      </c>
      <c r="Q3" t="n">
        <v>796.95</v>
      </c>
      <c r="R3" t="n">
        <v>307.19</v>
      </c>
      <c r="S3" t="n">
        <v>102.58</v>
      </c>
      <c r="T3" t="n">
        <v>97535.60000000001</v>
      </c>
      <c r="U3" t="n">
        <v>0.33</v>
      </c>
      <c r="V3" t="n">
        <v>0.78</v>
      </c>
      <c r="W3" t="n">
        <v>12.52</v>
      </c>
      <c r="X3" t="n">
        <v>5.86</v>
      </c>
      <c r="Y3" t="n">
        <v>1</v>
      </c>
      <c r="Z3" t="n">
        <v>10</v>
      </c>
      <c r="AA3" t="n">
        <v>667.2854855285359</v>
      </c>
      <c r="AB3" t="n">
        <v>913.0094398580959</v>
      </c>
      <c r="AC3" t="n">
        <v>825.8731003348355</v>
      </c>
      <c r="AD3" t="n">
        <v>667285.4855285359</v>
      </c>
      <c r="AE3" t="n">
        <v>913009.439858096</v>
      </c>
      <c r="AF3" t="n">
        <v>2.985345640562975e-06</v>
      </c>
      <c r="AG3" t="n">
        <v>17.34375</v>
      </c>
      <c r="AH3" t="n">
        <v>825873.1003348355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2.0055</v>
      </c>
      <c r="E4" t="n">
        <v>49.86</v>
      </c>
      <c r="F4" t="n">
        <v>45.86</v>
      </c>
      <c r="G4" t="n">
        <v>28.08</v>
      </c>
      <c r="H4" t="n">
        <v>0.52</v>
      </c>
      <c r="I4" t="n">
        <v>98</v>
      </c>
      <c r="J4" t="n">
        <v>101.2</v>
      </c>
      <c r="K4" t="n">
        <v>39.72</v>
      </c>
      <c r="L4" t="n">
        <v>3</v>
      </c>
      <c r="M4" t="n">
        <v>96</v>
      </c>
      <c r="N4" t="n">
        <v>13.49</v>
      </c>
      <c r="O4" t="n">
        <v>12715.54</v>
      </c>
      <c r="P4" t="n">
        <v>404.37</v>
      </c>
      <c r="Q4" t="n">
        <v>796.64</v>
      </c>
      <c r="R4" t="n">
        <v>233.25</v>
      </c>
      <c r="S4" t="n">
        <v>102.58</v>
      </c>
      <c r="T4" t="n">
        <v>60858.11</v>
      </c>
      <c r="U4" t="n">
        <v>0.44</v>
      </c>
      <c r="V4" t="n">
        <v>0.82</v>
      </c>
      <c r="W4" t="n">
        <v>12.42</v>
      </c>
      <c r="X4" t="n">
        <v>3.64</v>
      </c>
      <c r="Y4" t="n">
        <v>1</v>
      </c>
      <c r="Z4" t="n">
        <v>10</v>
      </c>
      <c r="AA4" t="n">
        <v>599.4971106449706</v>
      </c>
      <c r="AB4" t="n">
        <v>820.2583947303687</v>
      </c>
      <c r="AC4" t="n">
        <v>741.9740847771891</v>
      </c>
      <c r="AD4" t="n">
        <v>599497.1106449706</v>
      </c>
      <c r="AE4" t="n">
        <v>820258.3947303686</v>
      </c>
      <c r="AF4" t="n">
        <v>3.189893271963901e-06</v>
      </c>
      <c r="AG4" t="n">
        <v>16.23046875</v>
      </c>
      <c r="AH4" t="n">
        <v>741974.0847771891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2.0698</v>
      </c>
      <c r="E5" t="n">
        <v>48.31</v>
      </c>
      <c r="F5" t="n">
        <v>44.87</v>
      </c>
      <c r="G5" t="n">
        <v>37.92</v>
      </c>
      <c r="H5" t="n">
        <v>0.6899999999999999</v>
      </c>
      <c r="I5" t="n">
        <v>71</v>
      </c>
      <c r="J5" t="n">
        <v>102.45</v>
      </c>
      <c r="K5" t="n">
        <v>39.72</v>
      </c>
      <c r="L5" t="n">
        <v>4</v>
      </c>
      <c r="M5" t="n">
        <v>69</v>
      </c>
      <c r="N5" t="n">
        <v>13.74</v>
      </c>
      <c r="O5" t="n">
        <v>12870.03</v>
      </c>
      <c r="P5" t="n">
        <v>390.24</v>
      </c>
      <c r="Q5" t="n">
        <v>796.53</v>
      </c>
      <c r="R5" t="n">
        <v>199.48</v>
      </c>
      <c r="S5" t="n">
        <v>102.58</v>
      </c>
      <c r="T5" t="n">
        <v>44104.98</v>
      </c>
      <c r="U5" t="n">
        <v>0.51</v>
      </c>
      <c r="V5" t="n">
        <v>0.84</v>
      </c>
      <c r="W5" t="n">
        <v>12.4</v>
      </c>
      <c r="X5" t="n">
        <v>2.65</v>
      </c>
      <c r="Y5" t="n">
        <v>1</v>
      </c>
      <c r="Z5" t="n">
        <v>10</v>
      </c>
      <c r="AA5" t="n">
        <v>567.3100224156103</v>
      </c>
      <c r="AB5" t="n">
        <v>776.2186006208437</v>
      </c>
      <c r="AC5" t="n">
        <v>702.1373868072377</v>
      </c>
      <c r="AD5" t="n">
        <v>567310.0224156103</v>
      </c>
      <c r="AE5" t="n">
        <v>776218.6006208437</v>
      </c>
      <c r="AF5" t="n">
        <v>3.292167087664364e-06</v>
      </c>
      <c r="AG5" t="n">
        <v>15.72591145833333</v>
      </c>
      <c r="AH5" t="n">
        <v>702137.3868072378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2.1082</v>
      </c>
      <c r="E6" t="n">
        <v>47.43</v>
      </c>
      <c r="F6" t="n">
        <v>44.29</v>
      </c>
      <c r="G6" t="n">
        <v>47.46</v>
      </c>
      <c r="H6" t="n">
        <v>0.85</v>
      </c>
      <c r="I6" t="n">
        <v>56</v>
      </c>
      <c r="J6" t="n">
        <v>103.71</v>
      </c>
      <c r="K6" t="n">
        <v>39.72</v>
      </c>
      <c r="L6" t="n">
        <v>5</v>
      </c>
      <c r="M6" t="n">
        <v>54</v>
      </c>
      <c r="N6" t="n">
        <v>14</v>
      </c>
      <c r="O6" t="n">
        <v>13024.91</v>
      </c>
      <c r="P6" t="n">
        <v>380.24</v>
      </c>
      <c r="Q6" t="n">
        <v>796.4</v>
      </c>
      <c r="R6" t="n">
        <v>180.66</v>
      </c>
      <c r="S6" t="n">
        <v>102.58</v>
      </c>
      <c r="T6" t="n">
        <v>34774</v>
      </c>
      <c r="U6" t="n">
        <v>0.57</v>
      </c>
      <c r="V6" t="n">
        <v>0.85</v>
      </c>
      <c r="W6" t="n">
        <v>12.37</v>
      </c>
      <c r="X6" t="n">
        <v>2.08</v>
      </c>
      <c r="Y6" t="n">
        <v>1</v>
      </c>
      <c r="Z6" t="n">
        <v>10</v>
      </c>
      <c r="AA6" t="n">
        <v>552.3869631033351</v>
      </c>
      <c r="AB6" t="n">
        <v>755.8002125108766</v>
      </c>
      <c r="AC6" t="n">
        <v>683.6677010010983</v>
      </c>
      <c r="AD6" t="n">
        <v>552386.9631033351</v>
      </c>
      <c r="AE6" t="n">
        <v>755800.2125108766</v>
      </c>
      <c r="AF6" t="n">
        <v>3.353245074023583e-06</v>
      </c>
      <c r="AG6" t="n">
        <v>15.439453125</v>
      </c>
      <c r="AH6" t="n">
        <v>683667.7010010983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2.1352</v>
      </c>
      <c r="E7" t="n">
        <v>46.83</v>
      </c>
      <c r="F7" t="n">
        <v>43.9</v>
      </c>
      <c r="G7" t="n">
        <v>57.26</v>
      </c>
      <c r="H7" t="n">
        <v>1.01</v>
      </c>
      <c r="I7" t="n">
        <v>46</v>
      </c>
      <c r="J7" t="n">
        <v>104.97</v>
      </c>
      <c r="K7" t="n">
        <v>39.72</v>
      </c>
      <c r="L7" t="n">
        <v>6</v>
      </c>
      <c r="M7" t="n">
        <v>44</v>
      </c>
      <c r="N7" t="n">
        <v>14.25</v>
      </c>
      <c r="O7" t="n">
        <v>13180.19</v>
      </c>
      <c r="P7" t="n">
        <v>371.54</v>
      </c>
      <c r="Q7" t="n">
        <v>796.46</v>
      </c>
      <c r="R7" t="n">
        <v>167.68</v>
      </c>
      <c r="S7" t="n">
        <v>102.58</v>
      </c>
      <c r="T7" t="n">
        <v>28330.32</v>
      </c>
      <c r="U7" t="n">
        <v>0.61</v>
      </c>
      <c r="V7" t="n">
        <v>0.86</v>
      </c>
      <c r="W7" t="n">
        <v>12.34</v>
      </c>
      <c r="X7" t="n">
        <v>1.69</v>
      </c>
      <c r="Y7" t="n">
        <v>1</v>
      </c>
      <c r="Z7" t="n">
        <v>10</v>
      </c>
      <c r="AA7" t="n">
        <v>541.3137295674486</v>
      </c>
      <c r="AB7" t="n">
        <v>740.6493258704908</v>
      </c>
      <c r="AC7" t="n">
        <v>669.9627937172681</v>
      </c>
      <c r="AD7" t="n">
        <v>541313.7295674486</v>
      </c>
      <c r="AE7" t="n">
        <v>740649.3258704907</v>
      </c>
      <c r="AF7" t="n">
        <v>3.39619053318241e-06</v>
      </c>
      <c r="AG7" t="n">
        <v>15.244140625</v>
      </c>
      <c r="AH7" t="n">
        <v>669962.7937172682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2.1537</v>
      </c>
      <c r="E8" t="n">
        <v>46.43</v>
      </c>
      <c r="F8" t="n">
        <v>43.64</v>
      </c>
      <c r="G8" t="n">
        <v>67.14</v>
      </c>
      <c r="H8" t="n">
        <v>1.16</v>
      </c>
      <c r="I8" t="n">
        <v>39</v>
      </c>
      <c r="J8" t="n">
        <v>106.23</v>
      </c>
      <c r="K8" t="n">
        <v>39.72</v>
      </c>
      <c r="L8" t="n">
        <v>7</v>
      </c>
      <c r="M8" t="n">
        <v>37</v>
      </c>
      <c r="N8" t="n">
        <v>14.52</v>
      </c>
      <c r="O8" t="n">
        <v>13335.87</v>
      </c>
      <c r="P8" t="n">
        <v>364.02</v>
      </c>
      <c r="Q8" t="n">
        <v>796.49</v>
      </c>
      <c r="R8" t="n">
        <v>159.03</v>
      </c>
      <c r="S8" t="n">
        <v>102.58</v>
      </c>
      <c r="T8" t="n">
        <v>24043.11</v>
      </c>
      <c r="U8" t="n">
        <v>0.65</v>
      </c>
      <c r="V8" t="n">
        <v>0.86</v>
      </c>
      <c r="W8" t="n">
        <v>12.34</v>
      </c>
      <c r="X8" t="n">
        <v>1.43</v>
      </c>
      <c r="Y8" t="n">
        <v>1</v>
      </c>
      <c r="Z8" t="n">
        <v>10</v>
      </c>
      <c r="AA8" t="n">
        <v>525.1483512053869</v>
      </c>
      <c r="AB8" t="n">
        <v>718.5311420293574</v>
      </c>
      <c r="AC8" t="n">
        <v>649.9555382988664</v>
      </c>
      <c r="AD8" t="n">
        <v>525148.3512053869</v>
      </c>
      <c r="AE8" t="n">
        <v>718531.1420293574</v>
      </c>
      <c r="AF8" t="n">
        <v>3.425616125569012e-06</v>
      </c>
      <c r="AG8" t="n">
        <v>15.11393229166667</v>
      </c>
      <c r="AH8" t="n">
        <v>649955.5382988664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2.1706</v>
      </c>
      <c r="E9" t="n">
        <v>46.07</v>
      </c>
      <c r="F9" t="n">
        <v>43.4</v>
      </c>
      <c r="G9" t="n">
        <v>78.91</v>
      </c>
      <c r="H9" t="n">
        <v>1.31</v>
      </c>
      <c r="I9" t="n">
        <v>33</v>
      </c>
      <c r="J9" t="n">
        <v>107.5</v>
      </c>
      <c r="K9" t="n">
        <v>39.72</v>
      </c>
      <c r="L9" t="n">
        <v>8</v>
      </c>
      <c r="M9" t="n">
        <v>31</v>
      </c>
      <c r="N9" t="n">
        <v>14.78</v>
      </c>
      <c r="O9" t="n">
        <v>13491.96</v>
      </c>
      <c r="P9" t="n">
        <v>355.95</v>
      </c>
      <c r="Q9" t="n">
        <v>796.4299999999999</v>
      </c>
      <c r="R9" t="n">
        <v>151.12</v>
      </c>
      <c r="S9" t="n">
        <v>102.58</v>
      </c>
      <c r="T9" t="n">
        <v>20115.42</v>
      </c>
      <c r="U9" t="n">
        <v>0.68</v>
      </c>
      <c r="V9" t="n">
        <v>0.87</v>
      </c>
      <c r="W9" t="n">
        <v>12.32</v>
      </c>
      <c r="X9" t="n">
        <v>1.19</v>
      </c>
      <c r="Y9" t="n">
        <v>1</v>
      </c>
      <c r="Z9" t="n">
        <v>10</v>
      </c>
      <c r="AA9" t="n">
        <v>516.6766404488217</v>
      </c>
      <c r="AB9" t="n">
        <v>706.9397736267239</v>
      </c>
      <c r="AC9" t="n">
        <v>639.4704338279926</v>
      </c>
      <c r="AD9" t="n">
        <v>516676.6404488217</v>
      </c>
      <c r="AE9" t="n">
        <v>706939.7736267239</v>
      </c>
      <c r="AF9" t="n">
        <v>3.452496801857314e-06</v>
      </c>
      <c r="AG9" t="n">
        <v>14.99674479166667</v>
      </c>
      <c r="AH9" t="n">
        <v>639470.4338279925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2.1805</v>
      </c>
      <c r="E10" t="n">
        <v>45.86</v>
      </c>
      <c r="F10" t="n">
        <v>43.28</v>
      </c>
      <c r="G10" t="n">
        <v>89.54000000000001</v>
      </c>
      <c r="H10" t="n">
        <v>1.46</v>
      </c>
      <c r="I10" t="n">
        <v>29</v>
      </c>
      <c r="J10" t="n">
        <v>108.77</v>
      </c>
      <c r="K10" t="n">
        <v>39.72</v>
      </c>
      <c r="L10" t="n">
        <v>9</v>
      </c>
      <c r="M10" t="n">
        <v>27</v>
      </c>
      <c r="N10" t="n">
        <v>15.05</v>
      </c>
      <c r="O10" t="n">
        <v>13648.58</v>
      </c>
      <c r="P10" t="n">
        <v>349.28</v>
      </c>
      <c r="Q10" t="n">
        <v>796.42</v>
      </c>
      <c r="R10" t="n">
        <v>146.69</v>
      </c>
      <c r="S10" t="n">
        <v>102.58</v>
      </c>
      <c r="T10" t="n">
        <v>17920.64</v>
      </c>
      <c r="U10" t="n">
        <v>0.7</v>
      </c>
      <c r="V10" t="n">
        <v>0.87</v>
      </c>
      <c r="W10" t="n">
        <v>12.32</v>
      </c>
      <c r="X10" t="n">
        <v>1.06</v>
      </c>
      <c r="Y10" t="n">
        <v>1</v>
      </c>
      <c r="Z10" t="n">
        <v>10</v>
      </c>
      <c r="AA10" t="n">
        <v>510.7126879759875</v>
      </c>
      <c r="AB10" t="n">
        <v>698.7796307423786</v>
      </c>
      <c r="AC10" t="n">
        <v>632.0890835276965</v>
      </c>
      <c r="AD10" t="n">
        <v>510712.6879759876</v>
      </c>
      <c r="AE10" t="n">
        <v>698779.6307423785</v>
      </c>
      <c r="AF10" t="n">
        <v>3.46824347021555e-06</v>
      </c>
      <c r="AG10" t="n">
        <v>14.92838541666667</v>
      </c>
      <c r="AH10" t="n">
        <v>632089.0835276966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2.1896</v>
      </c>
      <c r="E11" t="n">
        <v>45.67</v>
      </c>
      <c r="F11" t="n">
        <v>43.15</v>
      </c>
      <c r="G11" t="n">
        <v>99.56999999999999</v>
      </c>
      <c r="H11" t="n">
        <v>1.6</v>
      </c>
      <c r="I11" t="n">
        <v>26</v>
      </c>
      <c r="J11" t="n">
        <v>110.04</v>
      </c>
      <c r="K11" t="n">
        <v>39.72</v>
      </c>
      <c r="L11" t="n">
        <v>10</v>
      </c>
      <c r="M11" t="n">
        <v>24</v>
      </c>
      <c r="N11" t="n">
        <v>15.32</v>
      </c>
      <c r="O11" t="n">
        <v>13805.5</v>
      </c>
      <c r="P11" t="n">
        <v>342.79</v>
      </c>
      <c r="Q11" t="n">
        <v>796.38</v>
      </c>
      <c r="R11" t="n">
        <v>142.59</v>
      </c>
      <c r="S11" t="n">
        <v>102.58</v>
      </c>
      <c r="T11" t="n">
        <v>15888.33</v>
      </c>
      <c r="U11" t="n">
        <v>0.72</v>
      </c>
      <c r="V11" t="n">
        <v>0.87</v>
      </c>
      <c r="W11" t="n">
        <v>12.31</v>
      </c>
      <c r="X11" t="n">
        <v>0.9399999999999999</v>
      </c>
      <c r="Y11" t="n">
        <v>1</v>
      </c>
      <c r="Z11" t="n">
        <v>10</v>
      </c>
      <c r="AA11" t="n">
        <v>505.0064864733498</v>
      </c>
      <c r="AB11" t="n">
        <v>690.9721541066261</v>
      </c>
      <c r="AC11" t="n">
        <v>625.0267415041982</v>
      </c>
      <c r="AD11" t="n">
        <v>505006.4864733497</v>
      </c>
      <c r="AE11" t="n">
        <v>690972.1541066262</v>
      </c>
      <c r="AF11" t="n">
        <v>3.482717680524636e-06</v>
      </c>
      <c r="AG11" t="n">
        <v>14.86653645833333</v>
      </c>
      <c r="AH11" t="n">
        <v>625026.7415041982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2.1986</v>
      </c>
      <c r="E12" t="n">
        <v>45.48</v>
      </c>
      <c r="F12" t="n">
        <v>43.02</v>
      </c>
      <c r="G12" t="n">
        <v>112.23</v>
      </c>
      <c r="H12" t="n">
        <v>1.74</v>
      </c>
      <c r="I12" t="n">
        <v>23</v>
      </c>
      <c r="J12" t="n">
        <v>111.32</v>
      </c>
      <c r="K12" t="n">
        <v>39.72</v>
      </c>
      <c r="L12" t="n">
        <v>11</v>
      </c>
      <c r="M12" t="n">
        <v>21</v>
      </c>
      <c r="N12" t="n">
        <v>15.6</v>
      </c>
      <c r="O12" t="n">
        <v>13962.83</v>
      </c>
      <c r="P12" t="n">
        <v>335.03</v>
      </c>
      <c r="Q12" t="n">
        <v>796.37</v>
      </c>
      <c r="R12" t="n">
        <v>138.45</v>
      </c>
      <c r="S12" t="n">
        <v>102.58</v>
      </c>
      <c r="T12" t="n">
        <v>13833.55</v>
      </c>
      <c r="U12" t="n">
        <v>0.74</v>
      </c>
      <c r="V12" t="n">
        <v>0.87</v>
      </c>
      <c r="W12" t="n">
        <v>12.31</v>
      </c>
      <c r="X12" t="n">
        <v>0.8100000000000001</v>
      </c>
      <c r="Y12" t="n">
        <v>1</v>
      </c>
      <c r="Z12" t="n">
        <v>10</v>
      </c>
      <c r="AA12" t="n">
        <v>498.575927550551</v>
      </c>
      <c r="AB12" t="n">
        <v>682.1735796922156</v>
      </c>
      <c r="AC12" t="n">
        <v>617.0678906830221</v>
      </c>
      <c r="AD12" t="n">
        <v>498575.927550551</v>
      </c>
      <c r="AE12" t="n">
        <v>682173.5796922157</v>
      </c>
      <c r="AF12" t="n">
        <v>3.497032833577578e-06</v>
      </c>
      <c r="AG12" t="n">
        <v>14.8046875</v>
      </c>
      <c r="AH12" t="n">
        <v>617067.8906830221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2.2035</v>
      </c>
      <c r="E13" t="n">
        <v>45.38</v>
      </c>
      <c r="F13" t="n">
        <v>42.96</v>
      </c>
      <c r="G13" t="n">
        <v>122.75</v>
      </c>
      <c r="H13" t="n">
        <v>1.88</v>
      </c>
      <c r="I13" t="n">
        <v>21</v>
      </c>
      <c r="J13" t="n">
        <v>112.59</v>
      </c>
      <c r="K13" t="n">
        <v>39.72</v>
      </c>
      <c r="L13" t="n">
        <v>12</v>
      </c>
      <c r="M13" t="n">
        <v>17</v>
      </c>
      <c r="N13" t="n">
        <v>15.88</v>
      </c>
      <c r="O13" t="n">
        <v>14120.58</v>
      </c>
      <c r="P13" t="n">
        <v>329.59</v>
      </c>
      <c r="Q13" t="n">
        <v>796.35</v>
      </c>
      <c r="R13" t="n">
        <v>136.42</v>
      </c>
      <c r="S13" t="n">
        <v>102.58</v>
      </c>
      <c r="T13" t="n">
        <v>12826.2</v>
      </c>
      <c r="U13" t="n">
        <v>0.75</v>
      </c>
      <c r="V13" t="n">
        <v>0.88</v>
      </c>
      <c r="W13" t="n">
        <v>12.31</v>
      </c>
      <c r="X13" t="n">
        <v>0.75</v>
      </c>
      <c r="Y13" t="n">
        <v>1</v>
      </c>
      <c r="Z13" t="n">
        <v>10</v>
      </c>
      <c r="AA13" t="n">
        <v>494.373173209028</v>
      </c>
      <c r="AB13" t="n">
        <v>676.423185789708</v>
      </c>
      <c r="AC13" t="n">
        <v>611.8663063038413</v>
      </c>
      <c r="AD13" t="n">
        <v>494373.173209028</v>
      </c>
      <c r="AE13" t="n">
        <v>676423.1857897079</v>
      </c>
      <c r="AF13" t="n">
        <v>3.504826639128624e-06</v>
      </c>
      <c r="AG13" t="n">
        <v>14.77213541666667</v>
      </c>
      <c r="AH13" t="n">
        <v>611866.3063038413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2.2052</v>
      </c>
      <c r="E14" t="n">
        <v>45.35</v>
      </c>
      <c r="F14" t="n">
        <v>42.95</v>
      </c>
      <c r="G14" t="n">
        <v>128.84</v>
      </c>
      <c r="H14" t="n">
        <v>2.01</v>
      </c>
      <c r="I14" t="n">
        <v>20</v>
      </c>
      <c r="J14" t="n">
        <v>113.88</v>
      </c>
      <c r="K14" t="n">
        <v>39.72</v>
      </c>
      <c r="L14" t="n">
        <v>13</v>
      </c>
      <c r="M14" t="n">
        <v>8</v>
      </c>
      <c r="N14" t="n">
        <v>16.16</v>
      </c>
      <c r="O14" t="n">
        <v>14278.75</v>
      </c>
      <c r="P14" t="n">
        <v>324.98</v>
      </c>
      <c r="Q14" t="n">
        <v>796.41</v>
      </c>
      <c r="R14" t="n">
        <v>135.37</v>
      </c>
      <c r="S14" t="n">
        <v>102.58</v>
      </c>
      <c r="T14" t="n">
        <v>12307.32</v>
      </c>
      <c r="U14" t="n">
        <v>0.76</v>
      </c>
      <c r="V14" t="n">
        <v>0.88</v>
      </c>
      <c r="W14" t="n">
        <v>12.32</v>
      </c>
      <c r="X14" t="n">
        <v>0.73</v>
      </c>
      <c r="Y14" t="n">
        <v>1</v>
      </c>
      <c r="Z14" t="n">
        <v>10</v>
      </c>
      <c r="AA14" t="n">
        <v>491.2662615314579</v>
      </c>
      <c r="AB14" t="n">
        <v>672.172172165187</v>
      </c>
      <c r="AC14" t="n">
        <v>608.0210034533096</v>
      </c>
      <c r="AD14" t="n">
        <v>491266.2615314579</v>
      </c>
      <c r="AE14" t="n">
        <v>672172.1721651871</v>
      </c>
      <c r="AF14" t="n">
        <v>3.507530612483069e-06</v>
      </c>
      <c r="AG14" t="n">
        <v>14.76236979166667</v>
      </c>
      <c r="AH14" t="n">
        <v>608021.0034533096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2.2087</v>
      </c>
      <c r="E15" t="n">
        <v>45.28</v>
      </c>
      <c r="F15" t="n">
        <v>42.9</v>
      </c>
      <c r="G15" t="n">
        <v>135.47</v>
      </c>
      <c r="H15" t="n">
        <v>2.14</v>
      </c>
      <c r="I15" t="n">
        <v>19</v>
      </c>
      <c r="J15" t="n">
        <v>115.16</v>
      </c>
      <c r="K15" t="n">
        <v>39.72</v>
      </c>
      <c r="L15" t="n">
        <v>14</v>
      </c>
      <c r="M15" t="n">
        <v>1</v>
      </c>
      <c r="N15" t="n">
        <v>16.45</v>
      </c>
      <c r="O15" t="n">
        <v>14437.35</v>
      </c>
      <c r="P15" t="n">
        <v>325.63</v>
      </c>
      <c r="Q15" t="n">
        <v>796.48</v>
      </c>
      <c r="R15" t="n">
        <v>133.54</v>
      </c>
      <c r="S15" t="n">
        <v>102.58</v>
      </c>
      <c r="T15" t="n">
        <v>11396.86</v>
      </c>
      <c r="U15" t="n">
        <v>0.77</v>
      </c>
      <c r="V15" t="n">
        <v>0.88</v>
      </c>
      <c r="W15" t="n">
        <v>12.32</v>
      </c>
      <c r="X15" t="n">
        <v>0.68</v>
      </c>
      <c r="Y15" t="n">
        <v>1</v>
      </c>
      <c r="Z15" t="n">
        <v>10</v>
      </c>
      <c r="AA15" t="n">
        <v>491.0592948402787</v>
      </c>
      <c r="AB15" t="n">
        <v>671.8889912075896</v>
      </c>
      <c r="AC15" t="n">
        <v>607.7648488888583</v>
      </c>
      <c r="AD15" t="n">
        <v>491059.2948402787</v>
      </c>
      <c r="AE15" t="n">
        <v>671888.9912075896</v>
      </c>
      <c r="AF15" t="n">
        <v>3.513097616448102e-06</v>
      </c>
      <c r="AG15" t="n">
        <v>14.73958333333333</v>
      </c>
      <c r="AH15" t="n">
        <v>607764.8488888583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2.2087</v>
      </c>
      <c r="E16" t="n">
        <v>45.28</v>
      </c>
      <c r="F16" t="n">
        <v>42.9</v>
      </c>
      <c r="G16" t="n">
        <v>135.47</v>
      </c>
      <c r="H16" t="n">
        <v>2.27</v>
      </c>
      <c r="I16" t="n">
        <v>19</v>
      </c>
      <c r="J16" t="n">
        <v>116.45</v>
      </c>
      <c r="K16" t="n">
        <v>39.72</v>
      </c>
      <c r="L16" t="n">
        <v>15</v>
      </c>
      <c r="M16" t="n">
        <v>0</v>
      </c>
      <c r="N16" t="n">
        <v>16.74</v>
      </c>
      <c r="O16" t="n">
        <v>14596.38</v>
      </c>
      <c r="P16" t="n">
        <v>328.8</v>
      </c>
      <c r="Q16" t="n">
        <v>796.48</v>
      </c>
      <c r="R16" t="n">
        <v>133.47</v>
      </c>
      <c r="S16" t="n">
        <v>102.58</v>
      </c>
      <c r="T16" t="n">
        <v>11364.03</v>
      </c>
      <c r="U16" t="n">
        <v>0.77</v>
      </c>
      <c r="V16" t="n">
        <v>0.88</v>
      </c>
      <c r="W16" t="n">
        <v>12.32</v>
      </c>
      <c r="X16" t="n">
        <v>0.68</v>
      </c>
      <c r="Y16" t="n">
        <v>1</v>
      </c>
      <c r="Z16" t="n">
        <v>10</v>
      </c>
      <c r="AA16" t="n">
        <v>493.0119150079405</v>
      </c>
      <c r="AB16" t="n">
        <v>674.5606522645066</v>
      </c>
      <c r="AC16" t="n">
        <v>610.181530364203</v>
      </c>
      <c r="AD16" t="n">
        <v>493011.9150079405</v>
      </c>
      <c r="AE16" t="n">
        <v>674560.6522645067</v>
      </c>
      <c r="AF16" t="n">
        <v>3.513097616448102e-06</v>
      </c>
      <c r="AG16" t="n">
        <v>14.73958333333333</v>
      </c>
      <c r="AH16" t="n">
        <v>610181.530364203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1.3483</v>
      </c>
      <c r="E2" t="n">
        <v>74.17</v>
      </c>
      <c r="F2" t="n">
        <v>60.23</v>
      </c>
      <c r="G2" t="n">
        <v>7.82</v>
      </c>
      <c r="H2" t="n">
        <v>0.14</v>
      </c>
      <c r="I2" t="n">
        <v>462</v>
      </c>
      <c r="J2" t="n">
        <v>124.63</v>
      </c>
      <c r="K2" t="n">
        <v>45</v>
      </c>
      <c r="L2" t="n">
        <v>1</v>
      </c>
      <c r="M2" t="n">
        <v>460</v>
      </c>
      <c r="N2" t="n">
        <v>18.64</v>
      </c>
      <c r="O2" t="n">
        <v>15605.44</v>
      </c>
      <c r="P2" t="n">
        <v>635.76</v>
      </c>
      <c r="Q2" t="n">
        <v>798.05</v>
      </c>
      <c r="R2" t="n">
        <v>713.2</v>
      </c>
      <c r="S2" t="n">
        <v>102.58</v>
      </c>
      <c r="T2" t="n">
        <v>299010.87</v>
      </c>
      <c r="U2" t="n">
        <v>0.14</v>
      </c>
      <c r="V2" t="n">
        <v>0.63</v>
      </c>
      <c r="W2" t="n">
        <v>13.02</v>
      </c>
      <c r="X2" t="n">
        <v>17.98</v>
      </c>
      <c r="Y2" t="n">
        <v>1</v>
      </c>
      <c r="Z2" t="n">
        <v>10</v>
      </c>
      <c r="AA2" t="n">
        <v>1218.749114951374</v>
      </c>
      <c r="AB2" t="n">
        <v>1667.546306492709</v>
      </c>
      <c r="AC2" t="n">
        <v>1508.398027416984</v>
      </c>
      <c r="AD2" t="n">
        <v>1218749.114951374</v>
      </c>
      <c r="AE2" t="n">
        <v>1667546.306492709</v>
      </c>
      <c r="AF2" t="n">
        <v>2.02542167999692e-06</v>
      </c>
      <c r="AG2" t="n">
        <v>24.14388020833333</v>
      </c>
      <c r="AH2" t="n">
        <v>1508398.027416984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1.7768</v>
      </c>
      <c r="E3" t="n">
        <v>56.28</v>
      </c>
      <c r="F3" t="n">
        <v>49.35</v>
      </c>
      <c r="G3" t="n">
        <v>15.75</v>
      </c>
      <c r="H3" t="n">
        <v>0.28</v>
      </c>
      <c r="I3" t="n">
        <v>188</v>
      </c>
      <c r="J3" t="n">
        <v>125.95</v>
      </c>
      <c r="K3" t="n">
        <v>45</v>
      </c>
      <c r="L3" t="n">
        <v>2</v>
      </c>
      <c r="M3" t="n">
        <v>186</v>
      </c>
      <c r="N3" t="n">
        <v>18.95</v>
      </c>
      <c r="O3" t="n">
        <v>15767.7</v>
      </c>
      <c r="P3" t="n">
        <v>517.79</v>
      </c>
      <c r="Q3" t="n">
        <v>796.89</v>
      </c>
      <c r="R3" t="n">
        <v>348.53</v>
      </c>
      <c r="S3" t="n">
        <v>102.58</v>
      </c>
      <c r="T3" t="n">
        <v>118048.5</v>
      </c>
      <c r="U3" t="n">
        <v>0.29</v>
      </c>
      <c r="V3" t="n">
        <v>0.76</v>
      </c>
      <c r="W3" t="n">
        <v>12.59</v>
      </c>
      <c r="X3" t="n">
        <v>7.12</v>
      </c>
      <c r="Y3" t="n">
        <v>1</v>
      </c>
      <c r="Z3" t="n">
        <v>10</v>
      </c>
      <c r="AA3" t="n">
        <v>796.9798585930754</v>
      </c>
      <c r="AB3" t="n">
        <v>1090.46300279692</v>
      </c>
      <c r="AC3" t="n">
        <v>986.3907442844181</v>
      </c>
      <c r="AD3" t="n">
        <v>796979.8585930754</v>
      </c>
      <c r="AE3" t="n">
        <v>1090463.00279692</v>
      </c>
      <c r="AF3" t="n">
        <v>2.669116102513185e-06</v>
      </c>
      <c r="AG3" t="n">
        <v>18.3203125</v>
      </c>
      <c r="AH3" t="n">
        <v>986390.7442844182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1.9308</v>
      </c>
      <c r="E4" t="n">
        <v>51.79</v>
      </c>
      <c r="F4" t="n">
        <v>46.65</v>
      </c>
      <c r="G4" t="n">
        <v>23.72</v>
      </c>
      <c r="H4" t="n">
        <v>0.42</v>
      </c>
      <c r="I4" t="n">
        <v>118</v>
      </c>
      <c r="J4" t="n">
        <v>127.27</v>
      </c>
      <c r="K4" t="n">
        <v>45</v>
      </c>
      <c r="L4" t="n">
        <v>3</v>
      </c>
      <c r="M4" t="n">
        <v>116</v>
      </c>
      <c r="N4" t="n">
        <v>19.27</v>
      </c>
      <c r="O4" t="n">
        <v>15930.42</v>
      </c>
      <c r="P4" t="n">
        <v>485.79</v>
      </c>
      <c r="Q4" t="n">
        <v>796.76</v>
      </c>
      <c r="R4" t="n">
        <v>258.83</v>
      </c>
      <c r="S4" t="n">
        <v>102.58</v>
      </c>
      <c r="T4" t="n">
        <v>73544.72</v>
      </c>
      <c r="U4" t="n">
        <v>0.4</v>
      </c>
      <c r="V4" t="n">
        <v>0.8100000000000001</v>
      </c>
      <c r="W4" t="n">
        <v>12.47</v>
      </c>
      <c r="X4" t="n">
        <v>4.42</v>
      </c>
      <c r="Y4" t="n">
        <v>1</v>
      </c>
      <c r="Z4" t="n">
        <v>10</v>
      </c>
      <c r="AA4" t="n">
        <v>704.3367073598639</v>
      </c>
      <c r="AB4" t="n">
        <v>963.7045561522629</v>
      </c>
      <c r="AC4" t="n">
        <v>871.7299458809297</v>
      </c>
      <c r="AD4" t="n">
        <v>704336.7073598639</v>
      </c>
      <c r="AE4" t="n">
        <v>963704.5561522628</v>
      </c>
      <c r="AF4" t="n">
        <v>2.900455521573874e-06</v>
      </c>
      <c r="AG4" t="n">
        <v>16.85872395833333</v>
      </c>
      <c r="AH4" t="n">
        <v>871729.9458809297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2.0149</v>
      </c>
      <c r="E5" t="n">
        <v>49.63</v>
      </c>
      <c r="F5" t="n">
        <v>45.33</v>
      </c>
      <c r="G5" t="n">
        <v>31.99</v>
      </c>
      <c r="H5" t="n">
        <v>0.55</v>
      </c>
      <c r="I5" t="n">
        <v>85</v>
      </c>
      <c r="J5" t="n">
        <v>128.59</v>
      </c>
      <c r="K5" t="n">
        <v>45</v>
      </c>
      <c r="L5" t="n">
        <v>4</v>
      </c>
      <c r="M5" t="n">
        <v>83</v>
      </c>
      <c r="N5" t="n">
        <v>19.59</v>
      </c>
      <c r="O5" t="n">
        <v>16093.6</v>
      </c>
      <c r="P5" t="n">
        <v>468.36</v>
      </c>
      <c r="Q5" t="n">
        <v>796.58</v>
      </c>
      <c r="R5" t="n">
        <v>214.89</v>
      </c>
      <c r="S5" t="n">
        <v>102.58</v>
      </c>
      <c r="T5" t="n">
        <v>51739.7</v>
      </c>
      <c r="U5" t="n">
        <v>0.48</v>
      </c>
      <c r="V5" t="n">
        <v>0.83</v>
      </c>
      <c r="W5" t="n">
        <v>12.41</v>
      </c>
      <c r="X5" t="n">
        <v>3.1</v>
      </c>
      <c r="Y5" t="n">
        <v>1</v>
      </c>
      <c r="Z5" t="n">
        <v>10</v>
      </c>
      <c r="AA5" t="n">
        <v>660.0003438062047</v>
      </c>
      <c r="AB5" t="n">
        <v>903.0415875558326</v>
      </c>
      <c r="AC5" t="n">
        <v>816.8565658663316</v>
      </c>
      <c r="AD5" t="n">
        <v>660000.3438062047</v>
      </c>
      <c r="AE5" t="n">
        <v>903041.5875558326</v>
      </c>
      <c r="AF5" t="n">
        <v>3.026790879645327e-06</v>
      </c>
      <c r="AG5" t="n">
        <v>16.15559895833333</v>
      </c>
      <c r="AH5" t="n">
        <v>816856.5658663316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2.06</v>
      </c>
      <c r="E6" t="n">
        <v>48.54</v>
      </c>
      <c r="F6" t="n">
        <v>44.7</v>
      </c>
      <c r="G6" t="n">
        <v>40.03</v>
      </c>
      <c r="H6" t="n">
        <v>0.68</v>
      </c>
      <c r="I6" t="n">
        <v>67</v>
      </c>
      <c r="J6" t="n">
        <v>129.92</v>
      </c>
      <c r="K6" t="n">
        <v>45</v>
      </c>
      <c r="L6" t="n">
        <v>5</v>
      </c>
      <c r="M6" t="n">
        <v>65</v>
      </c>
      <c r="N6" t="n">
        <v>19.92</v>
      </c>
      <c r="O6" t="n">
        <v>16257.24</v>
      </c>
      <c r="P6" t="n">
        <v>457.83</v>
      </c>
      <c r="Q6" t="n">
        <v>796.5599999999999</v>
      </c>
      <c r="R6" t="n">
        <v>193.94</v>
      </c>
      <c r="S6" t="n">
        <v>102.58</v>
      </c>
      <c r="T6" t="n">
        <v>41356.32</v>
      </c>
      <c r="U6" t="n">
        <v>0.53</v>
      </c>
      <c r="V6" t="n">
        <v>0.84</v>
      </c>
      <c r="W6" t="n">
        <v>12.39</v>
      </c>
      <c r="X6" t="n">
        <v>2.48</v>
      </c>
      <c r="Y6" t="n">
        <v>1</v>
      </c>
      <c r="Z6" t="n">
        <v>10</v>
      </c>
      <c r="AA6" t="n">
        <v>633.1024879403394</v>
      </c>
      <c r="AB6" t="n">
        <v>866.2387545105045</v>
      </c>
      <c r="AC6" t="n">
        <v>783.5661435537489</v>
      </c>
      <c r="AD6" t="n">
        <v>633102.4879403394</v>
      </c>
      <c r="AE6" t="n">
        <v>866238.7545105044</v>
      </c>
      <c r="AF6" t="n">
        <v>3.094540280941671e-06</v>
      </c>
      <c r="AG6" t="n">
        <v>15.80078125</v>
      </c>
      <c r="AH6" t="n">
        <v>783566.143553749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2.0936</v>
      </c>
      <c r="E7" t="n">
        <v>47.76</v>
      </c>
      <c r="F7" t="n">
        <v>44.23</v>
      </c>
      <c r="G7" t="n">
        <v>48.25</v>
      </c>
      <c r="H7" t="n">
        <v>0.8100000000000001</v>
      </c>
      <c r="I7" t="n">
        <v>55</v>
      </c>
      <c r="J7" t="n">
        <v>131.25</v>
      </c>
      <c r="K7" t="n">
        <v>45</v>
      </c>
      <c r="L7" t="n">
        <v>6</v>
      </c>
      <c r="M7" t="n">
        <v>53</v>
      </c>
      <c r="N7" t="n">
        <v>20.25</v>
      </c>
      <c r="O7" t="n">
        <v>16421.36</v>
      </c>
      <c r="P7" t="n">
        <v>449.56</v>
      </c>
      <c r="Q7" t="n">
        <v>796.45</v>
      </c>
      <c r="R7" t="n">
        <v>178.54</v>
      </c>
      <c r="S7" t="n">
        <v>102.58</v>
      </c>
      <c r="T7" t="n">
        <v>33716.53</v>
      </c>
      <c r="U7" t="n">
        <v>0.57</v>
      </c>
      <c r="V7" t="n">
        <v>0.85</v>
      </c>
      <c r="W7" t="n">
        <v>12.36</v>
      </c>
      <c r="X7" t="n">
        <v>2.01</v>
      </c>
      <c r="Y7" t="n">
        <v>1</v>
      </c>
      <c r="Z7" t="n">
        <v>10</v>
      </c>
      <c r="AA7" t="n">
        <v>619.3936697836211</v>
      </c>
      <c r="AB7" t="n">
        <v>847.4817447181096</v>
      </c>
      <c r="AC7" t="n">
        <v>766.5992764503118</v>
      </c>
      <c r="AD7" t="n">
        <v>619393.6697836211</v>
      </c>
      <c r="AE7" t="n">
        <v>847481.7447181096</v>
      </c>
      <c r="AF7" t="n">
        <v>3.145014336009457e-06</v>
      </c>
      <c r="AG7" t="n">
        <v>15.546875</v>
      </c>
      <c r="AH7" t="n">
        <v>766599.2764503118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2.1141</v>
      </c>
      <c r="E8" t="n">
        <v>47.3</v>
      </c>
      <c r="F8" t="n">
        <v>43.97</v>
      </c>
      <c r="G8" t="n">
        <v>56.13</v>
      </c>
      <c r="H8" t="n">
        <v>0.93</v>
      </c>
      <c r="I8" t="n">
        <v>47</v>
      </c>
      <c r="J8" t="n">
        <v>132.58</v>
      </c>
      <c r="K8" t="n">
        <v>45</v>
      </c>
      <c r="L8" t="n">
        <v>7</v>
      </c>
      <c r="M8" t="n">
        <v>45</v>
      </c>
      <c r="N8" t="n">
        <v>20.59</v>
      </c>
      <c r="O8" t="n">
        <v>16585.95</v>
      </c>
      <c r="P8" t="n">
        <v>443.06</v>
      </c>
      <c r="Q8" t="n">
        <v>796.5</v>
      </c>
      <c r="R8" t="n">
        <v>169.78</v>
      </c>
      <c r="S8" t="n">
        <v>102.58</v>
      </c>
      <c r="T8" t="n">
        <v>29377.72</v>
      </c>
      <c r="U8" t="n">
        <v>0.6</v>
      </c>
      <c r="V8" t="n">
        <v>0.86</v>
      </c>
      <c r="W8" t="n">
        <v>12.35</v>
      </c>
      <c r="X8" t="n">
        <v>1.75</v>
      </c>
      <c r="Y8" t="n">
        <v>1</v>
      </c>
      <c r="Z8" t="n">
        <v>10</v>
      </c>
      <c r="AA8" t="n">
        <v>610.2141486272993</v>
      </c>
      <c r="AB8" t="n">
        <v>834.9219189001382</v>
      </c>
      <c r="AC8" t="n">
        <v>755.2381427805811</v>
      </c>
      <c r="AD8" t="n">
        <v>610214.1486272993</v>
      </c>
      <c r="AE8" t="n">
        <v>834921.9189001381</v>
      </c>
      <c r="AF8" t="n">
        <v>3.175809518416887e-06</v>
      </c>
      <c r="AG8" t="n">
        <v>15.39713541666667</v>
      </c>
      <c r="AH8" t="n">
        <v>755238.1427805811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2.1364</v>
      </c>
      <c r="E9" t="n">
        <v>46.81</v>
      </c>
      <c r="F9" t="n">
        <v>43.65</v>
      </c>
      <c r="G9" t="n">
        <v>65.48</v>
      </c>
      <c r="H9" t="n">
        <v>1.06</v>
      </c>
      <c r="I9" t="n">
        <v>40</v>
      </c>
      <c r="J9" t="n">
        <v>133.92</v>
      </c>
      <c r="K9" t="n">
        <v>45</v>
      </c>
      <c r="L9" t="n">
        <v>8</v>
      </c>
      <c r="M9" t="n">
        <v>38</v>
      </c>
      <c r="N9" t="n">
        <v>20.93</v>
      </c>
      <c r="O9" t="n">
        <v>16751.02</v>
      </c>
      <c r="P9" t="n">
        <v>435.62</v>
      </c>
      <c r="Q9" t="n">
        <v>796.5</v>
      </c>
      <c r="R9" t="n">
        <v>158.98</v>
      </c>
      <c r="S9" t="n">
        <v>102.58</v>
      </c>
      <c r="T9" t="n">
        <v>24013.18</v>
      </c>
      <c r="U9" t="n">
        <v>0.65</v>
      </c>
      <c r="V9" t="n">
        <v>0.86</v>
      </c>
      <c r="W9" t="n">
        <v>12.34</v>
      </c>
      <c r="X9" t="n">
        <v>1.44</v>
      </c>
      <c r="Y9" t="n">
        <v>1</v>
      </c>
      <c r="Z9" t="n">
        <v>10</v>
      </c>
      <c r="AA9" t="n">
        <v>600.2695872088406</v>
      </c>
      <c r="AB9" t="n">
        <v>821.3153312443164</v>
      </c>
      <c r="AC9" t="n">
        <v>742.9301487536653</v>
      </c>
      <c r="AD9" t="n">
        <v>600269.5872088405</v>
      </c>
      <c r="AE9" t="n">
        <v>821315.3312443164</v>
      </c>
      <c r="AF9" t="n">
        <v>3.209308668060091e-06</v>
      </c>
      <c r="AG9" t="n">
        <v>15.23763020833333</v>
      </c>
      <c r="AH9" t="n">
        <v>742930.1487536653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2.146</v>
      </c>
      <c r="E10" t="n">
        <v>46.6</v>
      </c>
      <c r="F10" t="n">
        <v>43.55</v>
      </c>
      <c r="G10" t="n">
        <v>72.58</v>
      </c>
      <c r="H10" t="n">
        <v>1.18</v>
      </c>
      <c r="I10" t="n">
        <v>36</v>
      </c>
      <c r="J10" t="n">
        <v>135.27</v>
      </c>
      <c r="K10" t="n">
        <v>45</v>
      </c>
      <c r="L10" t="n">
        <v>9</v>
      </c>
      <c r="M10" t="n">
        <v>34</v>
      </c>
      <c r="N10" t="n">
        <v>21.27</v>
      </c>
      <c r="O10" t="n">
        <v>16916.71</v>
      </c>
      <c r="P10" t="n">
        <v>431.46</v>
      </c>
      <c r="Q10" t="n">
        <v>796.4400000000001</v>
      </c>
      <c r="R10" t="n">
        <v>155.65</v>
      </c>
      <c r="S10" t="n">
        <v>102.58</v>
      </c>
      <c r="T10" t="n">
        <v>22367.12</v>
      </c>
      <c r="U10" t="n">
        <v>0.66</v>
      </c>
      <c r="V10" t="n">
        <v>0.86</v>
      </c>
      <c r="W10" t="n">
        <v>12.34</v>
      </c>
      <c r="X10" t="n">
        <v>1.33</v>
      </c>
      <c r="Y10" t="n">
        <v>1</v>
      </c>
      <c r="Z10" t="n">
        <v>10</v>
      </c>
      <c r="AA10" t="n">
        <v>587.5567999892189</v>
      </c>
      <c r="AB10" t="n">
        <v>803.921134921841</v>
      </c>
      <c r="AC10" t="n">
        <v>727.1960301152991</v>
      </c>
      <c r="AD10" t="n">
        <v>587556.7999892189</v>
      </c>
      <c r="AE10" t="n">
        <v>803921.134921841</v>
      </c>
      <c r="AF10" t="n">
        <v>3.223729826650887e-06</v>
      </c>
      <c r="AG10" t="n">
        <v>15.16927083333333</v>
      </c>
      <c r="AH10" t="n">
        <v>727196.030115299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2.1589</v>
      </c>
      <c r="E11" t="n">
        <v>46.32</v>
      </c>
      <c r="F11" t="n">
        <v>43.37</v>
      </c>
      <c r="G11" t="n">
        <v>81.31999999999999</v>
      </c>
      <c r="H11" t="n">
        <v>1.29</v>
      </c>
      <c r="I11" t="n">
        <v>32</v>
      </c>
      <c r="J11" t="n">
        <v>136.61</v>
      </c>
      <c r="K11" t="n">
        <v>45</v>
      </c>
      <c r="L11" t="n">
        <v>10</v>
      </c>
      <c r="M11" t="n">
        <v>30</v>
      </c>
      <c r="N11" t="n">
        <v>21.61</v>
      </c>
      <c r="O11" t="n">
        <v>17082.76</v>
      </c>
      <c r="P11" t="n">
        <v>425.47</v>
      </c>
      <c r="Q11" t="n">
        <v>796.36</v>
      </c>
      <c r="R11" t="n">
        <v>150</v>
      </c>
      <c r="S11" t="n">
        <v>102.58</v>
      </c>
      <c r="T11" t="n">
        <v>19561.37</v>
      </c>
      <c r="U11" t="n">
        <v>0.68</v>
      </c>
      <c r="V11" t="n">
        <v>0.87</v>
      </c>
      <c r="W11" t="n">
        <v>12.32</v>
      </c>
      <c r="X11" t="n">
        <v>1.16</v>
      </c>
      <c r="Y11" t="n">
        <v>1</v>
      </c>
      <c r="Z11" t="n">
        <v>10</v>
      </c>
      <c r="AA11" t="n">
        <v>580.9035059179554</v>
      </c>
      <c r="AB11" t="n">
        <v>794.8178044509195</v>
      </c>
      <c r="AC11" t="n">
        <v>718.9615087279177</v>
      </c>
      <c r="AD11" t="n">
        <v>580903.5059179554</v>
      </c>
      <c r="AE11" t="n">
        <v>794817.8044509195</v>
      </c>
      <c r="AF11" t="n">
        <v>3.243108258507269e-06</v>
      </c>
      <c r="AG11" t="n">
        <v>15.078125</v>
      </c>
      <c r="AH11" t="n">
        <v>718961.5087279177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2.1677</v>
      </c>
      <c r="E12" t="n">
        <v>46.13</v>
      </c>
      <c r="F12" t="n">
        <v>43.26</v>
      </c>
      <c r="G12" t="n">
        <v>89.5</v>
      </c>
      <c r="H12" t="n">
        <v>1.41</v>
      </c>
      <c r="I12" t="n">
        <v>29</v>
      </c>
      <c r="J12" t="n">
        <v>137.96</v>
      </c>
      <c r="K12" t="n">
        <v>45</v>
      </c>
      <c r="L12" t="n">
        <v>11</v>
      </c>
      <c r="M12" t="n">
        <v>27</v>
      </c>
      <c r="N12" t="n">
        <v>21.96</v>
      </c>
      <c r="O12" t="n">
        <v>17249.3</v>
      </c>
      <c r="P12" t="n">
        <v>420</v>
      </c>
      <c r="Q12" t="n">
        <v>796.35</v>
      </c>
      <c r="R12" t="n">
        <v>146.39</v>
      </c>
      <c r="S12" t="n">
        <v>102.58</v>
      </c>
      <c r="T12" t="n">
        <v>17770.28</v>
      </c>
      <c r="U12" t="n">
        <v>0.7</v>
      </c>
      <c r="V12" t="n">
        <v>0.87</v>
      </c>
      <c r="W12" t="n">
        <v>12.32</v>
      </c>
      <c r="X12" t="n">
        <v>1.04</v>
      </c>
      <c r="Y12" t="n">
        <v>1</v>
      </c>
      <c r="Z12" t="n">
        <v>10</v>
      </c>
      <c r="AA12" t="n">
        <v>575.5776350875165</v>
      </c>
      <c r="AB12" t="n">
        <v>787.5307130198746</v>
      </c>
      <c r="AC12" t="n">
        <v>712.3698870755549</v>
      </c>
      <c r="AD12" t="n">
        <v>575577.6350875165</v>
      </c>
      <c r="AE12" t="n">
        <v>787530.7130198746</v>
      </c>
      <c r="AF12" t="n">
        <v>3.256327653882165e-06</v>
      </c>
      <c r="AG12" t="n">
        <v>15.01627604166667</v>
      </c>
      <c r="AH12" t="n">
        <v>712369.8870755548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2.1768</v>
      </c>
      <c r="E13" t="n">
        <v>45.94</v>
      </c>
      <c r="F13" t="n">
        <v>43.14</v>
      </c>
      <c r="G13" t="n">
        <v>99.56</v>
      </c>
      <c r="H13" t="n">
        <v>1.52</v>
      </c>
      <c r="I13" t="n">
        <v>26</v>
      </c>
      <c r="J13" t="n">
        <v>139.32</v>
      </c>
      <c r="K13" t="n">
        <v>45</v>
      </c>
      <c r="L13" t="n">
        <v>12</v>
      </c>
      <c r="M13" t="n">
        <v>24</v>
      </c>
      <c r="N13" t="n">
        <v>22.32</v>
      </c>
      <c r="O13" t="n">
        <v>17416.34</v>
      </c>
      <c r="P13" t="n">
        <v>415.07</v>
      </c>
      <c r="Q13" t="n">
        <v>796.4</v>
      </c>
      <c r="R13" t="n">
        <v>142.37</v>
      </c>
      <c r="S13" t="n">
        <v>102.58</v>
      </c>
      <c r="T13" t="n">
        <v>15777.45</v>
      </c>
      <c r="U13" t="n">
        <v>0.72</v>
      </c>
      <c r="V13" t="n">
        <v>0.87</v>
      </c>
      <c r="W13" t="n">
        <v>12.31</v>
      </c>
      <c r="X13" t="n">
        <v>0.93</v>
      </c>
      <c r="Y13" t="n">
        <v>1</v>
      </c>
      <c r="Z13" t="n">
        <v>10</v>
      </c>
      <c r="AA13" t="n">
        <v>570.3814853321156</v>
      </c>
      <c r="AB13" t="n">
        <v>780.4211116865866</v>
      </c>
      <c r="AC13" t="n">
        <v>705.9388161151278</v>
      </c>
      <c r="AD13" t="n">
        <v>570381.4853321157</v>
      </c>
      <c r="AE13" t="n">
        <v>780421.1116865866</v>
      </c>
      <c r="AF13" t="n">
        <v>3.269997710463025e-06</v>
      </c>
      <c r="AG13" t="n">
        <v>14.95442708333333</v>
      </c>
      <c r="AH13" t="n">
        <v>705938.8161151278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2.182</v>
      </c>
      <c r="E14" t="n">
        <v>45.83</v>
      </c>
      <c r="F14" t="n">
        <v>43.08</v>
      </c>
      <c r="G14" t="n">
        <v>107.71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22</v>
      </c>
      <c r="N14" t="n">
        <v>22.68</v>
      </c>
      <c r="O14" t="n">
        <v>17583.88</v>
      </c>
      <c r="P14" t="n">
        <v>410.58</v>
      </c>
      <c r="Q14" t="n">
        <v>796.36</v>
      </c>
      <c r="R14" t="n">
        <v>140.36</v>
      </c>
      <c r="S14" t="n">
        <v>102.58</v>
      </c>
      <c r="T14" t="n">
        <v>14784.62</v>
      </c>
      <c r="U14" t="n">
        <v>0.73</v>
      </c>
      <c r="V14" t="n">
        <v>0.87</v>
      </c>
      <c r="W14" t="n">
        <v>12.31</v>
      </c>
      <c r="X14" t="n">
        <v>0.87</v>
      </c>
      <c r="Y14" t="n">
        <v>1</v>
      </c>
      <c r="Z14" t="n">
        <v>10</v>
      </c>
      <c r="AA14" t="n">
        <v>566.5094047909105</v>
      </c>
      <c r="AB14" t="n">
        <v>775.1231602659725</v>
      </c>
      <c r="AC14" t="n">
        <v>701.1464937423754</v>
      </c>
      <c r="AD14" t="n">
        <v>566509.4047909104</v>
      </c>
      <c r="AE14" t="n">
        <v>775123.1602659725</v>
      </c>
      <c r="AF14" t="n">
        <v>3.277809171366372e-06</v>
      </c>
      <c r="AG14" t="n">
        <v>14.91861979166667</v>
      </c>
      <c r="AH14" t="n">
        <v>701146.4937423754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2.1893</v>
      </c>
      <c r="E15" t="n">
        <v>45.68</v>
      </c>
      <c r="F15" t="n">
        <v>42.98</v>
      </c>
      <c r="G15" t="n">
        <v>117.22</v>
      </c>
      <c r="H15" t="n">
        <v>1.74</v>
      </c>
      <c r="I15" t="n">
        <v>22</v>
      </c>
      <c r="J15" t="n">
        <v>142.04</v>
      </c>
      <c r="K15" t="n">
        <v>45</v>
      </c>
      <c r="L15" t="n">
        <v>14</v>
      </c>
      <c r="M15" t="n">
        <v>20</v>
      </c>
      <c r="N15" t="n">
        <v>23.04</v>
      </c>
      <c r="O15" t="n">
        <v>17751.93</v>
      </c>
      <c r="P15" t="n">
        <v>405.69</v>
      </c>
      <c r="Q15" t="n">
        <v>796.38</v>
      </c>
      <c r="R15" t="n">
        <v>137.25</v>
      </c>
      <c r="S15" t="n">
        <v>102.58</v>
      </c>
      <c r="T15" t="n">
        <v>13236.12</v>
      </c>
      <c r="U15" t="n">
        <v>0.75</v>
      </c>
      <c r="V15" t="n">
        <v>0.88</v>
      </c>
      <c r="W15" t="n">
        <v>12.3</v>
      </c>
      <c r="X15" t="n">
        <v>0.77</v>
      </c>
      <c r="Y15" t="n">
        <v>1</v>
      </c>
      <c r="Z15" t="n">
        <v>10</v>
      </c>
      <c r="AA15" t="n">
        <v>561.9390879551383</v>
      </c>
      <c r="AB15" t="n">
        <v>768.8698511431203</v>
      </c>
      <c r="AC15" t="n">
        <v>695.4899916656339</v>
      </c>
      <c r="AD15" t="n">
        <v>561939.0879551383</v>
      </c>
      <c r="AE15" t="n">
        <v>768869.8511431203</v>
      </c>
      <c r="AF15" t="n">
        <v>3.288775260711457e-06</v>
      </c>
      <c r="AG15" t="n">
        <v>14.86979166666667</v>
      </c>
      <c r="AH15" t="n">
        <v>695489.9916656339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2.1917</v>
      </c>
      <c r="E16" t="n">
        <v>45.63</v>
      </c>
      <c r="F16" t="n">
        <v>42.96</v>
      </c>
      <c r="G16" t="n">
        <v>122.73</v>
      </c>
      <c r="H16" t="n">
        <v>1.85</v>
      </c>
      <c r="I16" t="n">
        <v>21</v>
      </c>
      <c r="J16" t="n">
        <v>143.4</v>
      </c>
      <c r="K16" t="n">
        <v>45</v>
      </c>
      <c r="L16" t="n">
        <v>15</v>
      </c>
      <c r="M16" t="n">
        <v>19</v>
      </c>
      <c r="N16" t="n">
        <v>23.41</v>
      </c>
      <c r="O16" t="n">
        <v>17920.49</v>
      </c>
      <c r="P16" t="n">
        <v>400.32</v>
      </c>
      <c r="Q16" t="n">
        <v>796.37</v>
      </c>
      <c r="R16" t="n">
        <v>136.16</v>
      </c>
      <c r="S16" t="n">
        <v>102.58</v>
      </c>
      <c r="T16" t="n">
        <v>12695.04</v>
      </c>
      <c r="U16" t="n">
        <v>0.75</v>
      </c>
      <c r="V16" t="n">
        <v>0.88</v>
      </c>
      <c r="W16" t="n">
        <v>12.31</v>
      </c>
      <c r="X16" t="n">
        <v>0.74</v>
      </c>
      <c r="Y16" t="n">
        <v>1</v>
      </c>
      <c r="Z16" t="n">
        <v>10</v>
      </c>
      <c r="AA16" t="n">
        <v>558.1434358276732</v>
      </c>
      <c r="AB16" t="n">
        <v>763.6764724499692</v>
      </c>
      <c r="AC16" t="n">
        <v>690.7922617460041</v>
      </c>
      <c r="AD16" t="n">
        <v>558143.4358276732</v>
      </c>
      <c r="AE16" t="n">
        <v>763676.4724499692</v>
      </c>
      <c r="AF16" t="n">
        <v>3.292380550359156e-06</v>
      </c>
      <c r="AG16" t="n">
        <v>14.853515625</v>
      </c>
      <c r="AH16" t="n">
        <v>690792.2617460041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2.197</v>
      </c>
      <c r="E17" t="n">
        <v>45.52</v>
      </c>
      <c r="F17" t="n">
        <v>42.9</v>
      </c>
      <c r="G17" t="n">
        <v>135.47</v>
      </c>
      <c r="H17" t="n">
        <v>1.96</v>
      </c>
      <c r="I17" t="n">
        <v>19</v>
      </c>
      <c r="J17" t="n">
        <v>144.77</v>
      </c>
      <c r="K17" t="n">
        <v>45</v>
      </c>
      <c r="L17" t="n">
        <v>16</v>
      </c>
      <c r="M17" t="n">
        <v>17</v>
      </c>
      <c r="N17" t="n">
        <v>23.78</v>
      </c>
      <c r="O17" t="n">
        <v>18089.56</v>
      </c>
      <c r="P17" t="n">
        <v>396.85</v>
      </c>
      <c r="Q17" t="n">
        <v>796.45</v>
      </c>
      <c r="R17" t="n">
        <v>134.19</v>
      </c>
      <c r="S17" t="n">
        <v>102.58</v>
      </c>
      <c r="T17" t="n">
        <v>11722.26</v>
      </c>
      <c r="U17" t="n">
        <v>0.76</v>
      </c>
      <c r="V17" t="n">
        <v>0.88</v>
      </c>
      <c r="W17" t="n">
        <v>12.3</v>
      </c>
      <c r="X17" t="n">
        <v>0.68</v>
      </c>
      <c r="Y17" t="n">
        <v>1</v>
      </c>
      <c r="Z17" t="n">
        <v>10</v>
      </c>
      <c r="AA17" t="n">
        <v>554.941656558995</v>
      </c>
      <c r="AB17" t="n">
        <v>759.2956568020313</v>
      </c>
      <c r="AC17" t="n">
        <v>686.829544994992</v>
      </c>
      <c r="AD17" t="n">
        <v>554941.656558995</v>
      </c>
      <c r="AE17" t="n">
        <v>759295.6568020313</v>
      </c>
      <c r="AF17" t="n">
        <v>3.300342231664491e-06</v>
      </c>
      <c r="AG17" t="n">
        <v>14.81770833333333</v>
      </c>
      <c r="AH17" t="n">
        <v>686829.5449949921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2.2002</v>
      </c>
      <c r="E18" t="n">
        <v>45.45</v>
      </c>
      <c r="F18" t="n">
        <v>42.86</v>
      </c>
      <c r="G18" t="n">
        <v>142.86</v>
      </c>
      <c r="H18" t="n">
        <v>2.06</v>
      </c>
      <c r="I18" t="n">
        <v>18</v>
      </c>
      <c r="J18" t="n">
        <v>146.15</v>
      </c>
      <c r="K18" t="n">
        <v>45</v>
      </c>
      <c r="L18" t="n">
        <v>17</v>
      </c>
      <c r="M18" t="n">
        <v>16</v>
      </c>
      <c r="N18" t="n">
        <v>24.15</v>
      </c>
      <c r="O18" t="n">
        <v>18259.16</v>
      </c>
      <c r="P18" t="n">
        <v>392.31</v>
      </c>
      <c r="Q18" t="n">
        <v>796.38</v>
      </c>
      <c r="R18" t="n">
        <v>132.78</v>
      </c>
      <c r="S18" t="n">
        <v>102.58</v>
      </c>
      <c r="T18" t="n">
        <v>11021.48</v>
      </c>
      <c r="U18" t="n">
        <v>0.77</v>
      </c>
      <c r="V18" t="n">
        <v>0.88</v>
      </c>
      <c r="W18" t="n">
        <v>12.31</v>
      </c>
      <c r="X18" t="n">
        <v>0.65</v>
      </c>
      <c r="Y18" t="n">
        <v>1</v>
      </c>
      <c r="Z18" t="n">
        <v>10</v>
      </c>
      <c r="AA18" t="n">
        <v>551.4937448860143</v>
      </c>
      <c r="AB18" t="n">
        <v>754.5780719399316</v>
      </c>
      <c r="AC18" t="n">
        <v>682.5621998109593</v>
      </c>
      <c r="AD18" t="n">
        <v>551493.7448860143</v>
      </c>
      <c r="AE18" t="n">
        <v>754578.0719399316</v>
      </c>
      <c r="AF18" t="n">
        <v>3.30514928452809e-06</v>
      </c>
      <c r="AG18" t="n">
        <v>14.794921875</v>
      </c>
      <c r="AH18" t="n">
        <v>682562.1998109593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2.2039</v>
      </c>
      <c r="E19" t="n">
        <v>45.38</v>
      </c>
      <c r="F19" t="n">
        <v>42.81</v>
      </c>
      <c r="G19" t="n">
        <v>151.09</v>
      </c>
      <c r="H19" t="n">
        <v>2.16</v>
      </c>
      <c r="I19" t="n">
        <v>17</v>
      </c>
      <c r="J19" t="n">
        <v>147.53</v>
      </c>
      <c r="K19" t="n">
        <v>45</v>
      </c>
      <c r="L19" t="n">
        <v>18</v>
      </c>
      <c r="M19" t="n">
        <v>15</v>
      </c>
      <c r="N19" t="n">
        <v>24.53</v>
      </c>
      <c r="O19" t="n">
        <v>18429.27</v>
      </c>
      <c r="P19" t="n">
        <v>385.96</v>
      </c>
      <c r="Q19" t="n">
        <v>796.36</v>
      </c>
      <c r="R19" t="n">
        <v>131.21</v>
      </c>
      <c r="S19" t="n">
        <v>102.58</v>
      </c>
      <c r="T19" t="n">
        <v>10243.35</v>
      </c>
      <c r="U19" t="n">
        <v>0.78</v>
      </c>
      <c r="V19" t="n">
        <v>0.88</v>
      </c>
      <c r="W19" t="n">
        <v>12.3</v>
      </c>
      <c r="X19" t="n">
        <v>0.6</v>
      </c>
      <c r="Y19" t="n">
        <v>1</v>
      </c>
      <c r="Z19" t="n">
        <v>10</v>
      </c>
      <c r="AA19" t="n">
        <v>546.8298068515037</v>
      </c>
      <c r="AB19" t="n">
        <v>748.1966661626897</v>
      </c>
      <c r="AC19" t="n">
        <v>676.7898264447381</v>
      </c>
      <c r="AD19" t="n">
        <v>546829.8068515037</v>
      </c>
      <c r="AE19" t="n">
        <v>748196.6661626897</v>
      </c>
      <c r="AF19" t="n">
        <v>3.310707439401626e-06</v>
      </c>
      <c r="AG19" t="n">
        <v>14.77213541666667</v>
      </c>
      <c r="AH19" t="n">
        <v>676789.8264447381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2.2072</v>
      </c>
      <c r="E20" t="n">
        <v>45.31</v>
      </c>
      <c r="F20" t="n">
        <v>42.77</v>
      </c>
      <c r="G20" t="n">
        <v>160.37</v>
      </c>
      <c r="H20" t="n">
        <v>2.26</v>
      </c>
      <c r="I20" t="n">
        <v>16</v>
      </c>
      <c r="J20" t="n">
        <v>148.91</v>
      </c>
      <c r="K20" t="n">
        <v>45</v>
      </c>
      <c r="L20" t="n">
        <v>19</v>
      </c>
      <c r="M20" t="n">
        <v>12</v>
      </c>
      <c r="N20" t="n">
        <v>24.92</v>
      </c>
      <c r="O20" t="n">
        <v>18599.92</v>
      </c>
      <c r="P20" t="n">
        <v>381.67</v>
      </c>
      <c r="Q20" t="n">
        <v>796.37</v>
      </c>
      <c r="R20" t="n">
        <v>129.65</v>
      </c>
      <c r="S20" t="n">
        <v>102.58</v>
      </c>
      <c r="T20" t="n">
        <v>9469.129999999999</v>
      </c>
      <c r="U20" t="n">
        <v>0.79</v>
      </c>
      <c r="V20" t="n">
        <v>0.88</v>
      </c>
      <c r="W20" t="n">
        <v>12.3</v>
      </c>
      <c r="X20" t="n">
        <v>0.55</v>
      </c>
      <c r="Y20" t="n">
        <v>1</v>
      </c>
      <c r="Z20" t="n">
        <v>10</v>
      </c>
      <c r="AA20" t="n">
        <v>543.5425423648832</v>
      </c>
      <c r="AB20" t="n">
        <v>743.6988858682215</v>
      </c>
      <c r="AC20" t="n">
        <v>672.7213079888998</v>
      </c>
      <c r="AD20" t="n">
        <v>543542.5423648831</v>
      </c>
      <c r="AE20" t="n">
        <v>743698.8858682215</v>
      </c>
      <c r="AF20" t="n">
        <v>3.315664712667211e-06</v>
      </c>
      <c r="AG20" t="n">
        <v>14.74934895833333</v>
      </c>
      <c r="AH20" t="n">
        <v>672721.3079888998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2.2096</v>
      </c>
      <c r="E21" t="n">
        <v>45.26</v>
      </c>
      <c r="F21" t="n">
        <v>42.74</v>
      </c>
      <c r="G21" t="n">
        <v>170.96</v>
      </c>
      <c r="H21" t="n">
        <v>2.36</v>
      </c>
      <c r="I21" t="n">
        <v>15</v>
      </c>
      <c r="J21" t="n">
        <v>150.3</v>
      </c>
      <c r="K21" t="n">
        <v>45</v>
      </c>
      <c r="L21" t="n">
        <v>20</v>
      </c>
      <c r="M21" t="n">
        <v>7</v>
      </c>
      <c r="N21" t="n">
        <v>25.3</v>
      </c>
      <c r="O21" t="n">
        <v>18771.1</v>
      </c>
      <c r="P21" t="n">
        <v>379.04</v>
      </c>
      <c r="Q21" t="n">
        <v>796.36</v>
      </c>
      <c r="R21" t="n">
        <v>128.8</v>
      </c>
      <c r="S21" t="n">
        <v>102.58</v>
      </c>
      <c r="T21" t="n">
        <v>9046.969999999999</v>
      </c>
      <c r="U21" t="n">
        <v>0.8</v>
      </c>
      <c r="V21" t="n">
        <v>0.88</v>
      </c>
      <c r="W21" t="n">
        <v>12.3</v>
      </c>
      <c r="X21" t="n">
        <v>0.53</v>
      </c>
      <c r="Y21" t="n">
        <v>1</v>
      </c>
      <c r="Z21" t="n">
        <v>10</v>
      </c>
      <c r="AA21" t="n">
        <v>541.4571721165327</v>
      </c>
      <c r="AB21" t="n">
        <v>740.8455902943863</v>
      </c>
      <c r="AC21" t="n">
        <v>670.1403269400057</v>
      </c>
      <c r="AD21" t="n">
        <v>541457.1721165327</v>
      </c>
      <c r="AE21" t="n">
        <v>740845.5902943863</v>
      </c>
      <c r="AF21" t="n">
        <v>3.319270002314911e-06</v>
      </c>
      <c r="AG21" t="n">
        <v>14.73307291666667</v>
      </c>
      <c r="AH21" t="n">
        <v>670140.3269400058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2.2088</v>
      </c>
      <c r="E22" t="n">
        <v>45.27</v>
      </c>
      <c r="F22" t="n">
        <v>42.76</v>
      </c>
      <c r="G22" t="n">
        <v>171.03</v>
      </c>
      <c r="H22" t="n">
        <v>2.45</v>
      </c>
      <c r="I22" t="n">
        <v>15</v>
      </c>
      <c r="J22" t="n">
        <v>151.69</v>
      </c>
      <c r="K22" t="n">
        <v>45</v>
      </c>
      <c r="L22" t="n">
        <v>21</v>
      </c>
      <c r="M22" t="n">
        <v>3</v>
      </c>
      <c r="N22" t="n">
        <v>25.7</v>
      </c>
      <c r="O22" t="n">
        <v>18942.82</v>
      </c>
      <c r="P22" t="n">
        <v>379.33</v>
      </c>
      <c r="Q22" t="n">
        <v>796.4</v>
      </c>
      <c r="R22" t="n">
        <v>128.97</v>
      </c>
      <c r="S22" t="n">
        <v>102.58</v>
      </c>
      <c r="T22" t="n">
        <v>9130.08</v>
      </c>
      <c r="U22" t="n">
        <v>0.8</v>
      </c>
      <c r="V22" t="n">
        <v>0.88</v>
      </c>
      <c r="W22" t="n">
        <v>12.31</v>
      </c>
      <c r="X22" t="n">
        <v>0.54</v>
      </c>
      <c r="Y22" t="n">
        <v>1</v>
      </c>
      <c r="Z22" t="n">
        <v>10</v>
      </c>
      <c r="AA22" t="n">
        <v>541.8179649188107</v>
      </c>
      <c r="AB22" t="n">
        <v>741.3392429235182</v>
      </c>
      <c r="AC22" t="n">
        <v>670.586866055059</v>
      </c>
      <c r="AD22" t="n">
        <v>541817.9649188108</v>
      </c>
      <c r="AE22" t="n">
        <v>741339.2429235182</v>
      </c>
      <c r="AF22" t="n">
        <v>3.318068239099012e-06</v>
      </c>
      <c r="AG22" t="n">
        <v>14.736328125</v>
      </c>
      <c r="AH22" t="n">
        <v>670586.866055059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2.2082</v>
      </c>
      <c r="E23" t="n">
        <v>45.29</v>
      </c>
      <c r="F23" t="n">
        <v>42.77</v>
      </c>
      <c r="G23" t="n">
        <v>171.08</v>
      </c>
      <c r="H23" t="n">
        <v>2.54</v>
      </c>
      <c r="I23" t="n">
        <v>15</v>
      </c>
      <c r="J23" t="n">
        <v>153.09</v>
      </c>
      <c r="K23" t="n">
        <v>45</v>
      </c>
      <c r="L23" t="n">
        <v>22</v>
      </c>
      <c r="M23" t="n">
        <v>0</v>
      </c>
      <c r="N23" t="n">
        <v>26.09</v>
      </c>
      <c r="O23" t="n">
        <v>19115.09</v>
      </c>
      <c r="P23" t="n">
        <v>381.88</v>
      </c>
      <c r="Q23" t="n">
        <v>796.41</v>
      </c>
      <c r="R23" t="n">
        <v>129.24</v>
      </c>
      <c r="S23" t="n">
        <v>102.58</v>
      </c>
      <c r="T23" t="n">
        <v>9269.450000000001</v>
      </c>
      <c r="U23" t="n">
        <v>0.79</v>
      </c>
      <c r="V23" t="n">
        <v>0.88</v>
      </c>
      <c r="W23" t="n">
        <v>12.32</v>
      </c>
      <c r="X23" t="n">
        <v>0.5600000000000001</v>
      </c>
      <c r="Y23" t="n">
        <v>1</v>
      </c>
      <c r="Z23" t="n">
        <v>10</v>
      </c>
      <c r="AA23" t="n">
        <v>543.5120368284687</v>
      </c>
      <c r="AB23" t="n">
        <v>743.65714684749</v>
      </c>
      <c r="AC23" t="n">
        <v>672.6835524817257</v>
      </c>
      <c r="AD23" t="n">
        <v>543512.0368284687</v>
      </c>
      <c r="AE23" t="n">
        <v>743657.14684749</v>
      </c>
      <c r="AF23" t="n">
        <v>3.317166916687087e-06</v>
      </c>
      <c r="AG23" t="n">
        <v>14.74283854166667</v>
      </c>
      <c r="AH23" t="n">
        <v>672683.5524817257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2024-09-25T17:43:11Z</dcterms:created>
  <dcterms:modified xmlns:dcterms="http://purl.org/dc/terms/" xmlns:xsi="http://www.w3.org/2001/XMLSchema-instance" xsi:type="dcterms:W3CDTF">2024-09-25T17:43:11Z</dcterms:modified>
</cp:coreProperties>
</file>