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gráficos!$A$7:$A$365</f>
              <numCache>
                <formatCode>General</formatCode>
                <ptCount val="35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</numCache>
            </numRef>
          </xVal>
          <yVal>
            <numRef>
              <f>gráficos!$B$7:$B$365</f>
              <numCache>
                <formatCode>General</formatCode>
                <ptCount val="35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1.1166</v>
      </c>
      <c r="E2" t="n">
        <v>89.55</v>
      </c>
      <c r="F2" t="n">
        <v>62.3</v>
      </c>
      <c r="G2" t="n">
        <v>5.88</v>
      </c>
      <c r="H2" t="n">
        <v>0.09</v>
      </c>
      <c r="I2" t="n">
        <v>636</v>
      </c>
      <c r="J2" t="n">
        <v>194.77</v>
      </c>
      <c r="K2" t="n">
        <v>54.38</v>
      </c>
      <c r="L2" t="n">
        <v>1</v>
      </c>
      <c r="M2" t="n">
        <v>634</v>
      </c>
      <c r="N2" t="n">
        <v>39.4</v>
      </c>
      <c r="O2" t="n">
        <v>24256.19</v>
      </c>
      <c r="P2" t="n">
        <v>869.4299999999999</v>
      </c>
      <c r="Q2" t="n">
        <v>790.48</v>
      </c>
      <c r="R2" t="n">
        <v>923.04</v>
      </c>
      <c r="S2" t="n">
        <v>58.53</v>
      </c>
      <c r="T2" t="n">
        <v>422031.01</v>
      </c>
      <c r="U2" t="n">
        <v>0.06</v>
      </c>
      <c r="V2" t="n">
        <v>0.47</v>
      </c>
      <c r="W2" t="n">
        <v>3.66</v>
      </c>
      <c r="X2" t="n">
        <v>25.39</v>
      </c>
      <c r="Y2" t="n">
        <v>0.5</v>
      </c>
      <c r="Z2" t="n">
        <v>10</v>
      </c>
      <c r="AA2" t="n">
        <v>1702.780085632868</v>
      </c>
      <c r="AB2" t="n">
        <v>2329.818834518469</v>
      </c>
      <c r="AC2" t="n">
        <v>2107.464194873297</v>
      </c>
      <c r="AD2" t="n">
        <v>1702780.085632868</v>
      </c>
      <c r="AE2" t="n">
        <v>2329818.834518468</v>
      </c>
      <c r="AF2" t="n">
        <v>1.928944440872119e-06</v>
      </c>
      <c r="AG2" t="n">
        <v>14.5751953125</v>
      </c>
      <c r="AH2" t="n">
        <v>2107464.194873297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1.7522</v>
      </c>
      <c r="E3" t="n">
        <v>57.07</v>
      </c>
      <c r="F3" t="n">
        <v>45.61</v>
      </c>
      <c r="G3" t="n">
        <v>11.9</v>
      </c>
      <c r="H3" t="n">
        <v>0.18</v>
      </c>
      <c r="I3" t="n">
        <v>230</v>
      </c>
      <c r="J3" t="n">
        <v>196.32</v>
      </c>
      <c r="K3" t="n">
        <v>54.38</v>
      </c>
      <c r="L3" t="n">
        <v>2</v>
      </c>
      <c r="M3" t="n">
        <v>228</v>
      </c>
      <c r="N3" t="n">
        <v>39.95</v>
      </c>
      <c r="O3" t="n">
        <v>24447.22</v>
      </c>
      <c r="P3" t="n">
        <v>633.5</v>
      </c>
      <c r="Q3" t="n">
        <v>790.25</v>
      </c>
      <c r="R3" t="n">
        <v>363.71</v>
      </c>
      <c r="S3" t="n">
        <v>58.53</v>
      </c>
      <c r="T3" t="n">
        <v>144395.26</v>
      </c>
      <c r="U3" t="n">
        <v>0.16</v>
      </c>
      <c r="V3" t="n">
        <v>0.64</v>
      </c>
      <c r="W3" t="n">
        <v>2.96</v>
      </c>
      <c r="X3" t="n">
        <v>8.710000000000001</v>
      </c>
      <c r="Y3" t="n">
        <v>0.5</v>
      </c>
      <c r="Z3" t="n">
        <v>10</v>
      </c>
      <c r="AA3" t="n">
        <v>845.0468625873647</v>
      </c>
      <c r="AB3" t="n">
        <v>1156.230398228461</v>
      </c>
      <c r="AC3" t="n">
        <v>1045.881391801092</v>
      </c>
      <c r="AD3" t="n">
        <v>845046.8625873646</v>
      </c>
      <c r="AE3" t="n">
        <v>1156230.398228461</v>
      </c>
      <c r="AF3" t="n">
        <v>3.026953653319118e-06</v>
      </c>
      <c r="AG3" t="n">
        <v>9.288736979166666</v>
      </c>
      <c r="AH3" t="n">
        <v>1045881.391801092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1.9925</v>
      </c>
      <c r="E4" t="n">
        <v>50.19</v>
      </c>
      <c r="F4" t="n">
        <v>42.19</v>
      </c>
      <c r="G4" t="n">
        <v>17.95</v>
      </c>
      <c r="H4" t="n">
        <v>0.27</v>
      </c>
      <c r="I4" t="n">
        <v>141</v>
      </c>
      <c r="J4" t="n">
        <v>197.88</v>
      </c>
      <c r="K4" t="n">
        <v>54.38</v>
      </c>
      <c r="L4" t="n">
        <v>3</v>
      </c>
      <c r="M4" t="n">
        <v>139</v>
      </c>
      <c r="N4" t="n">
        <v>40.5</v>
      </c>
      <c r="O4" t="n">
        <v>24639</v>
      </c>
      <c r="P4" t="n">
        <v>583.77</v>
      </c>
      <c r="Q4" t="n">
        <v>790.27</v>
      </c>
      <c r="R4" t="n">
        <v>249.12</v>
      </c>
      <c r="S4" t="n">
        <v>58.53</v>
      </c>
      <c r="T4" t="n">
        <v>87545.59</v>
      </c>
      <c r="U4" t="n">
        <v>0.23</v>
      </c>
      <c r="V4" t="n">
        <v>0.6899999999999999</v>
      </c>
      <c r="W4" t="n">
        <v>2.82</v>
      </c>
      <c r="X4" t="n">
        <v>5.28</v>
      </c>
      <c r="Y4" t="n">
        <v>0.5</v>
      </c>
      <c r="Z4" t="n">
        <v>10</v>
      </c>
      <c r="AA4" t="n">
        <v>696.0221412106329</v>
      </c>
      <c r="AB4" t="n">
        <v>952.3281999341145</v>
      </c>
      <c r="AC4" t="n">
        <v>861.4393331334253</v>
      </c>
      <c r="AD4" t="n">
        <v>696022.1412106329</v>
      </c>
      <c r="AE4" t="n">
        <v>952328.1999341146</v>
      </c>
      <c r="AF4" t="n">
        <v>3.442075764318195e-06</v>
      </c>
      <c r="AG4" t="n">
        <v>8.1689453125</v>
      </c>
      <c r="AH4" t="n">
        <v>861439.3331334253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2.1199</v>
      </c>
      <c r="E5" t="n">
        <v>47.17</v>
      </c>
      <c r="F5" t="n">
        <v>40.69</v>
      </c>
      <c r="G5" t="n">
        <v>23.93</v>
      </c>
      <c r="H5" t="n">
        <v>0.36</v>
      </c>
      <c r="I5" t="n">
        <v>102</v>
      </c>
      <c r="J5" t="n">
        <v>199.44</v>
      </c>
      <c r="K5" t="n">
        <v>54.38</v>
      </c>
      <c r="L5" t="n">
        <v>4</v>
      </c>
      <c r="M5" t="n">
        <v>100</v>
      </c>
      <c r="N5" t="n">
        <v>41.06</v>
      </c>
      <c r="O5" t="n">
        <v>24831.54</v>
      </c>
      <c r="P5" t="n">
        <v>560.64</v>
      </c>
      <c r="Q5" t="n">
        <v>790.2</v>
      </c>
      <c r="R5" t="n">
        <v>199.79</v>
      </c>
      <c r="S5" t="n">
        <v>58.53</v>
      </c>
      <c r="T5" t="n">
        <v>63073.74</v>
      </c>
      <c r="U5" t="n">
        <v>0.29</v>
      </c>
      <c r="V5" t="n">
        <v>0.71</v>
      </c>
      <c r="W5" t="n">
        <v>2.74</v>
      </c>
      <c r="X5" t="n">
        <v>3.79</v>
      </c>
      <c r="Y5" t="n">
        <v>0.5</v>
      </c>
      <c r="Z5" t="n">
        <v>10</v>
      </c>
      <c r="AA5" t="n">
        <v>632.2410668644025</v>
      </c>
      <c r="AB5" t="n">
        <v>865.0601201911918</v>
      </c>
      <c r="AC5" t="n">
        <v>782.4999964396478</v>
      </c>
      <c r="AD5" t="n">
        <v>632241.0668644025</v>
      </c>
      <c r="AE5" t="n">
        <v>865060.1201911918</v>
      </c>
      <c r="AF5" t="n">
        <v>3.662161311306471e-06</v>
      </c>
      <c r="AG5" t="n">
        <v>7.677408854166667</v>
      </c>
      <c r="AH5" t="n">
        <v>782499.9964396479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2.1997</v>
      </c>
      <c r="E6" t="n">
        <v>45.46</v>
      </c>
      <c r="F6" t="n">
        <v>39.83</v>
      </c>
      <c r="G6" t="n">
        <v>29.87</v>
      </c>
      <c r="H6" t="n">
        <v>0.44</v>
      </c>
      <c r="I6" t="n">
        <v>80</v>
      </c>
      <c r="J6" t="n">
        <v>201.01</v>
      </c>
      <c r="K6" t="n">
        <v>54.38</v>
      </c>
      <c r="L6" t="n">
        <v>5</v>
      </c>
      <c r="M6" t="n">
        <v>78</v>
      </c>
      <c r="N6" t="n">
        <v>41.63</v>
      </c>
      <c r="O6" t="n">
        <v>25024.84</v>
      </c>
      <c r="P6" t="n">
        <v>546.92</v>
      </c>
      <c r="Q6" t="n">
        <v>790.22</v>
      </c>
      <c r="R6" t="n">
        <v>171.13</v>
      </c>
      <c r="S6" t="n">
        <v>58.53</v>
      </c>
      <c r="T6" t="n">
        <v>48853.5</v>
      </c>
      <c r="U6" t="n">
        <v>0.34</v>
      </c>
      <c r="V6" t="n">
        <v>0.73</v>
      </c>
      <c r="W6" t="n">
        <v>2.7</v>
      </c>
      <c r="X6" t="n">
        <v>2.93</v>
      </c>
      <c r="Y6" t="n">
        <v>0.5</v>
      </c>
      <c r="Z6" t="n">
        <v>10</v>
      </c>
      <c r="AA6" t="n">
        <v>603.5108152042876</v>
      </c>
      <c r="AB6" t="n">
        <v>825.7501223805746</v>
      </c>
      <c r="AC6" t="n">
        <v>746.9416896481474</v>
      </c>
      <c r="AD6" t="n">
        <v>603510.8152042876</v>
      </c>
      <c r="AE6" t="n">
        <v>825750.1223805746</v>
      </c>
      <c r="AF6" t="n">
        <v>3.80001709348594e-06</v>
      </c>
      <c r="AG6" t="n">
        <v>7.399088541666667</v>
      </c>
      <c r="AH6" t="n">
        <v>746941.6896481474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2.2509</v>
      </c>
      <c r="E7" t="n">
        <v>44.43</v>
      </c>
      <c r="F7" t="n">
        <v>39.34</v>
      </c>
      <c r="G7" t="n">
        <v>35.77</v>
      </c>
      <c r="H7" t="n">
        <v>0.53</v>
      </c>
      <c r="I7" t="n">
        <v>66</v>
      </c>
      <c r="J7" t="n">
        <v>202.58</v>
      </c>
      <c r="K7" t="n">
        <v>54.38</v>
      </c>
      <c r="L7" t="n">
        <v>6</v>
      </c>
      <c r="M7" t="n">
        <v>64</v>
      </c>
      <c r="N7" t="n">
        <v>42.2</v>
      </c>
      <c r="O7" t="n">
        <v>25218.93</v>
      </c>
      <c r="P7" t="n">
        <v>538.01</v>
      </c>
      <c r="Q7" t="n">
        <v>790.1900000000001</v>
      </c>
      <c r="R7" t="n">
        <v>154.63</v>
      </c>
      <c r="S7" t="n">
        <v>58.53</v>
      </c>
      <c r="T7" t="n">
        <v>40675.81</v>
      </c>
      <c r="U7" t="n">
        <v>0.38</v>
      </c>
      <c r="V7" t="n">
        <v>0.74</v>
      </c>
      <c r="W7" t="n">
        <v>2.68</v>
      </c>
      <c r="X7" t="n">
        <v>2.44</v>
      </c>
      <c r="Y7" t="n">
        <v>0.5</v>
      </c>
      <c r="Z7" t="n">
        <v>10</v>
      </c>
      <c r="AA7" t="n">
        <v>574.3407889303564</v>
      </c>
      <c r="AB7" t="n">
        <v>785.8384055418467</v>
      </c>
      <c r="AC7" t="n">
        <v>710.8390910480614</v>
      </c>
      <c r="AD7" t="n">
        <v>574340.7889303564</v>
      </c>
      <c r="AE7" t="n">
        <v>785838.4055418466</v>
      </c>
      <c r="AF7" t="n">
        <v>3.888465916137429e-06</v>
      </c>
      <c r="AG7" t="n">
        <v>7.2314453125</v>
      </c>
      <c r="AH7" t="n">
        <v>710839.0910480614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2.29</v>
      </c>
      <c r="E8" t="n">
        <v>43.67</v>
      </c>
      <c r="F8" t="n">
        <v>38.97</v>
      </c>
      <c r="G8" t="n">
        <v>41.76</v>
      </c>
      <c r="H8" t="n">
        <v>0.61</v>
      </c>
      <c r="I8" t="n">
        <v>56</v>
      </c>
      <c r="J8" t="n">
        <v>204.16</v>
      </c>
      <c r="K8" t="n">
        <v>54.38</v>
      </c>
      <c r="L8" t="n">
        <v>7</v>
      </c>
      <c r="M8" t="n">
        <v>54</v>
      </c>
      <c r="N8" t="n">
        <v>42.78</v>
      </c>
      <c r="O8" t="n">
        <v>25413.94</v>
      </c>
      <c r="P8" t="n">
        <v>531.09</v>
      </c>
      <c r="Q8" t="n">
        <v>790.2</v>
      </c>
      <c r="R8" t="n">
        <v>142.36</v>
      </c>
      <c r="S8" t="n">
        <v>58.53</v>
      </c>
      <c r="T8" t="n">
        <v>34591.04</v>
      </c>
      <c r="U8" t="n">
        <v>0.41</v>
      </c>
      <c r="V8" t="n">
        <v>0.74</v>
      </c>
      <c r="W8" t="n">
        <v>2.67</v>
      </c>
      <c r="X8" t="n">
        <v>2.07</v>
      </c>
      <c r="Y8" t="n">
        <v>0.5</v>
      </c>
      <c r="Z8" t="n">
        <v>10</v>
      </c>
      <c r="AA8" t="n">
        <v>561.7069629196918</v>
      </c>
      <c r="AB8" t="n">
        <v>768.5522474289887</v>
      </c>
      <c r="AC8" t="n">
        <v>695.2026996042193</v>
      </c>
      <c r="AD8" t="n">
        <v>561706.9629196918</v>
      </c>
      <c r="AE8" t="n">
        <v>768552.2474289887</v>
      </c>
      <c r="AF8" t="n">
        <v>3.956011794373233e-06</v>
      </c>
      <c r="AG8" t="n">
        <v>7.107747395833333</v>
      </c>
      <c r="AH8" t="n">
        <v>695202.6996042193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2.3239</v>
      </c>
      <c r="E9" t="n">
        <v>43.03</v>
      </c>
      <c r="F9" t="n">
        <v>38.65</v>
      </c>
      <c r="G9" t="n">
        <v>48.31</v>
      </c>
      <c r="H9" t="n">
        <v>0.6899999999999999</v>
      </c>
      <c r="I9" t="n">
        <v>48</v>
      </c>
      <c r="J9" t="n">
        <v>205.75</v>
      </c>
      <c r="K9" t="n">
        <v>54.38</v>
      </c>
      <c r="L9" t="n">
        <v>8</v>
      </c>
      <c r="M9" t="n">
        <v>46</v>
      </c>
      <c r="N9" t="n">
        <v>43.37</v>
      </c>
      <c r="O9" t="n">
        <v>25609.61</v>
      </c>
      <c r="P9" t="n">
        <v>524.6</v>
      </c>
      <c r="Q9" t="n">
        <v>790.16</v>
      </c>
      <c r="R9" t="n">
        <v>131.6</v>
      </c>
      <c r="S9" t="n">
        <v>58.53</v>
      </c>
      <c r="T9" t="n">
        <v>29246.53</v>
      </c>
      <c r="U9" t="n">
        <v>0.44</v>
      </c>
      <c r="V9" t="n">
        <v>0.75</v>
      </c>
      <c r="W9" t="n">
        <v>2.65</v>
      </c>
      <c r="X9" t="n">
        <v>1.75</v>
      </c>
      <c r="Y9" t="n">
        <v>0.5</v>
      </c>
      <c r="Z9" t="n">
        <v>10</v>
      </c>
      <c r="AA9" t="n">
        <v>550.812582727079</v>
      </c>
      <c r="AB9" t="n">
        <v>753.6460758233227</v>
      </c>
      <c r="AC9" t="n">
        <v>681.7191520956547</v>
      </c>
      <c r="AD9" t="n">
        <v>550812.5827270789</v>
      </c>
      <c r="AE9" t="n">
        <v>753646.0758233226</v>
      </c>
      <c r="AF9" t="n">
        <v>4.014574589058497e-06</v>
      </c>
      <c r="AG9" t="n">
        <v>7.003580729166667</v>
      </c>
      <c r="AH9" t="n">
        <v>681719.1520956547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2.3443</v>
      </c>
      <c r="E10" t="n">
        <v>42.66</v>
      </c>
      <c r="F10" t="n">
        <v>38.47</v>
      </c>
      <c r="G10" t="n">
        <v>53.68</v>
      </c>
      <c r="H10" t="n">
        <v>0.77</v>
      </c>
      <c r="I10" t="n">
        <v>43</v>
      </c>
      <c r="J10" t="n">
        <v>207.34</v>
      </c>
      <c r="K10" t="n">
        <v>54.38</v>
      </c>
      <c r="L10" t="n">
        <v>9</v>
      </c>
      <c r="M10" t="n">
        <v>41</v>
      </c>
      <c r="N10" t="n">
        <v>43.96</v>
      </c>
      <c r="O10" t="n">
        <v>25806.1</v>
      </c>
      <c r="P10" t="n">
        <v>519.79</v>
      </c>
      <c r="Q10" t="n">
        <v>790.1799999999999</v>
      </c>
      <c r="R10" t="n">
        <v>125.63</v>
      </c>
      <c r="S10" t="n">
        <v>58.53</v>
      </c>
      <c r="T10" t="n">
        <v>26289.87</v>
      </c>
      <c r="U10" t="n">
        <v>0.47</v>
      </c>
      <c r="V10" t="n">
        <v>0.75</v>
      </c>
      <c r="W10" t="n">
        <v>2.64</v>
      </c>
      <c r="X10" t="n">
        <v>1.56</v>
      </c>
      <c r="Y10" t="n">
        <v>0.5</v>
      </c>
      <c r="Z10" t="n">
        <v>10</v>
      </c>
      <c r="AA10" t="n">
        <v>543.7476223071109</v>
      </c>
      <c r="AB10" t="n">
        <v>743.9794852926661</v>
      </c>
      <c r="AC10" t="n">
        <v>672.9751273980991</v>
      </c>
      <c r="AD10" t="n">
        <v>543747.6223071109</v>
      </c>
      <c r="AE10" t="n">
        <v>743979.4852926661</v>
      </c>
      <c r="AF10" t="n">
        <v>4.0498159168337e-06</v>
      </c>
      <c r="AG10" t="n">
        <v>6.943359375</v>
      </c>
      <c r="AH10" t="n">
        <v>672975.1273980991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2.3661</v>
      </c>
      <c r="E11" t="n">
        <v>42.26</v>
      </c>
      <c r="F11" t="n">
        <v>38.27</v>
      </c>
      <c r="G11" t="n">
        <v>60.42</v>
      </c>
      <c r="H11" t="n">
        <v>0.85</v>
      </c>
      <c r="I11" t="n">
        <v>38</v>
      </c>
      <c r="J11" t="n">
        <v>208.94</v>
      </c>
      <c r="K11" t="n">
        <v>54.38</v>
      </c>
      <c r="L11" t="n">
        <v>10</v>
      </c>
      <c r="M11" t="n">
        <v>36</v>
      </c>
      <c r="N11" t="n">
        <v>44.56</v>
      </c>
      <c r="O11" t="n">
        <v>26003.41</v>
      </c>
      <c r="P11" t="n">
        <v>515.46</v>
      </c>
      <c r="Q11" t="n">
        <v>790.17</v>
      </c>
      <c r="R11" t="n">
        <v>118.96</v>
      </c>
      <c r="S11" t="n">
        <v>58.53</v>
      </c>
      <c r="T11" t="n">
        <v>22979.08</v>
      </c>
      <c r="U11" t="n">
        <v>0.49</v>
      </c>
      <c r="V11" t="n">
        <v>0.76</v>
      </c>
      <c r="W11" t="n">
        <v>2.63</v>
      </c>
      <c r="X11" t="n">
        <v>1.37</v>
      </c>
      <c r="Y11" t="n">
        <v>0.5</v>
      </c>
      <c r="Z11" t="n">
        <v>10</v>
      </c>
      <c r="AA11" t="n">
        <v>536.9564425793624</v>
      </c>
      <c r="AB11" t="n">
        <v>734.6874935834562</v>
      </c>
      <c r="AC11" t="n">
        <v>664.5699503362239</v>
      </c>
      <c r="AD11" t="n">
        <v>536956.4425793624</v>
      </c>
      <c r="AE11" t="n">
        <v>734687.4935834563</v>
      </c>
      <c r="AF11" t="n">
        <v>4.087475767103278e-06</v>
      </c>
      <c r="AG11" t="n">
        <v>6.878255208333333</v>
      </c>
      <c r="AH11" t="n">
        <v>664569.9503362239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2.378</v>
      </c>
      <c r="E12" t="n">
        <v>42.05</v>
      </c>
      <c r="F12" t="n">
        <v>38.17</v>
      </c>
      <c r="G12" t="n">
        <v>65.44</v>
      </c>
      <c r="H12" t="n">
        <v>0.93</v>
      </c>
      <c r="I12" t="n">
        <v>35</v>
      </c>
      <c r="J12" t="n">
        <v>210.55</v>
      </c>
      <c r="K12" t="n">
        <v>54.38</v>
      </c>
      <c r="L12" t="n">
        <v>11</v>
      </c>
      <c r="M12" t="n">
        <v>33</v>
      </c>
      <c r="N12" t="n">
        <v>45.17</v>
      </c>
      <c r="O12" t="n">
        <v>26201.54</v>
      </c>
      <c r="P12" t="n">
        <v>512.1799999999999</v>
      </c>
      <c r="Q12" t="n">
        <v>790.17</v>
      </c>
      <c r="R12" t="n">
        <v>115.51</v>
      </c>
      <c r="S12" t="n">
        <v>58.53</v>
      </c>
      <c r="T12" t="n">
        <v>21268.37</v>
      </c>
      <c r="U12" t="n">
        <v>0.51</v>
      </c>
      <c r="V12" t="n">
        <v>0.76</v>
      </c>
      <c r="W12" t="n">
        <v>2.64</v>
      </c>
      <c r="X12" t="n">
        <v>1.27</v>
      </c>
      <c r="Y12" t="n">
        <v>0.5</v>
      </c>
      <c r="Z12" t="n">
        <v>10</v>
      </c>
      <c r="AA12" t="n">
        <v>532.8025068798755</v>
      </c>
      <c r="AB12" t="n">
        <v>729.0038955007091</v>
      </c>
      <c r="AC12" t="n">
        <v>659.428786877514</v>
      </c>
      <c r="AD12" t="n">
        <v>532802.5068798756</v>
      </c>
      <c r="AE12" t="n">
        <v>729003.8955007091</v>
      </c>
      <c r="AF12" t="n">
        <v>4.10803320830548e-06</v>
      </c>
      <c r="AG12" t="n">
        <v>6.844075520833333</v>
      </c>
      <c r="AH12" t="n">
        <v>659428.786877514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2.3918</v>
      </c>
      <c r="E13" t="n">
        <v>41.81</v>
      </c>
      <c r="F13" t="n">
        <v>38.05</v>
      </c>
      <c r="G13" t="n">
        <v>71.34</v>
      </c>
      <c r="H13" t="n">
        <v>1</v>
      </c>
      <c r="I13" t="n">
        <v>32</v>
      </c>
      <c r="J13" t="n">
        <v>212.16</v>
      </c>
      <c r="K13" t="n">
        <v>54.38</v>
      </c>
      <c r="L13" t="n">
        <v>12</v>
      </c>
      <c r="M13" t="n">
        <v>30</v>
      </c>
      <c r="N13" t="n">
        <v>45.78</v>
      </c>
      <c r="O13" t="n">
        <v>26400.51</v>
      </c>
      <c r="P13" t="n">
        <v>508.51</v>
      </c>
      <c r="Q13" t="n">
        <v>790.1799999999999</v>
      </c>
      <c r="R13" t="n">
        <v>111.75</v>
      </c>
      <c r="S13" t="n">
        <v>58.53</v>
      </c>
      <c r="T13" t="n">
        <v>19405.22</v>
      </c>
      <c r="U13" t="n">
        <v>0.52</v>
      </c>
      <c r="V13" t="n">
        <v>0.76</v>
      </c>
      <c r="W13" t="n">
        <v>2.62</v>
      </c>
      <c r="X13" t="n">
        <v>1.15</v>
      </c>
      <c r="Y13" t="n">
        <v>0.5</v>
      </c>
      <c r="Z13" t="n">
        <v>10</v>
      </c>
      <c r="AA13" t="n">
        <v>528.102257244154</v>
      </c>
      <c r="AB13" t="n">
        <v>722.5728065887357</v>
      </c>
      <c r="AC13" t="n">
        <v>653.6114720652093</v>
      </c>
      <c r="AD13" t="n">
        <v>528102.257244154</v>
      </c>
      <c r="AE13" t="n">
        <v>722572.8065887357</v>
      </c>
      <c r="AF13" t="n">
        <v>4.131872930035764e-06</v>
      </c>
      <c r="AG13" t="n">
        <v>6.805013020833333</v>
      </c>
      <c r="AH13" t="n">
        <v>653611.4720652093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2.4033</v>
      </c>
      <c r="E14" t="n">
        <v>41.61</v>
      </c>
      <c r="F14" t="n">
        <v>37.96</v>
      </c>
      <c r="G14" t="n">
        <v>78.55</v>
      </c>
      <c r="H14" t="n">
        <v>1.08</v>
      </c>
      <c r="I14" t="n">
        <v>29</v>
      </c>
      <c r="J14" t="n">
        <v>213.78</v>
      </c>
      <c r="K14" t="n">
        <v>54.38</v>
      </c>
      <c r="L14" t="n">
        <v>13</v>
      </c>
      <c r="M14" t="n">
        <v>27</v>
      </c>
      <c r="N14" t="n">
        <v>46.4</v>
      </c>
      <c r="O14" t="n">
        <v>26600.32</v>
      </c>
      <c r="P14" t="n">
        <v>505.32</v>
      </c>
      <c r="Q14" t="n">
        <v>790.16</v>
      </c>
      <c r="R14" t="n">
        <v>108.55</v>
      </c>
      <c r="S14" t="n">
        <v>58.53</v>
      </c>
      <c r="T14" t="n">
        <v>17818.85</v>
      </c>
      <c r="U14" t="n">
        <v>0.54</v>
      </c>
      <c r="V14" t="n">
        <v>0.76</v>
      </c>
      <c r="W14" t="n">
        <v>2.63</v>
      </c>
      <c r="X14" t="n">
        <v>1.06</v>
      </c>
      <c r="Y14" t="n">
        <v>0.5</v>
      </c>
      <c r="Z14" t="n">
        <v>10</v>
      </c>
      <c r="AA14" t="n">
        <v>524.1789502374806</v>
      </c>
      <c r="AB14" t="n">
        <v>717.2047648581156</v>
      </c>
      <c r="AC14" t="n">
        <v>648.7557487032659</v>
      </c>
      <c r="AD14" t="n">
        <v>524178.9502374807</v>
      </c>
      <c r="AE14" t="n">
        <v>717204.7648581156</v>
      </c>
      <c r="AF14" t="n">
        <v>4.151739364811001e-06</v>
      </c>
      <c r="AG14" t="n">
        <v>6.7724609375</v>
      </c>
      <c r="AH14" t="n">
        <v>648755.7487032659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2.4126</v>
      </c>
      <c r="E15" t="n">
        <v>41.45</v>
      </c>
      <c r="F15" t="n">
        <v>37.88</v>
      </c>
      <c r="G15" t="n">
        <v>84.18000000000001</v>
      </c>
      <c r="H15" t="n">
        <v>1.15</v>
      </c>
      <c r="I15" t="n">
        <v>27</v>
      </c>
      <c r="J15" t="n">
        <v>215.41</v>
      </c>
      <c r="K15" t="n">
        <v>54.38</v>
      </c>
      <c r="L15" t="n">
        <v>14</v>
      </c>
      <c r="M15" t="n">
        <v>25</v>
      </c>
      <c r="N15" t="n">
        <v>47.03</v>
      </c>
      <c r="O15" t="n">
        <v>26801</v>
      </c>
      <c r="P15" t="n">
        <v>503.03</v>
      </c>
      <c r="Q15" t="n">
        <v>790.17</v>
      </c>
      <c r="R15" t="n">
        <v>105.93</v>
      </c>
      <c r="S15" t="n">
        <v>58.53</v>
      </c>
      <c r="T15" t="n">
        <v>16520.67</v>
      </c>
      <c r="U15" t="n">
        <v>0.55</v>
      </c>
      <c r="V15" t="n">
        <v>0.77</v>
      </c>
      <c r="W15" t="n">
        <v>2.62</v>
      </c>
      <c r="X15" t="n">
        <v>0.98</v>
      </c>
      <c r="Y15" t="n">
        <v>0.5</v>
      </c>
      <c r="Z15" t="n">
        <v>10</v>
      </c>
      <c r="AA15" t="n">
        <v>521.1776114104512</v>
      </c>
      <c r="AB15" t="n">
        <v>713.0982006652497</v>
      </c>
      <c r="AC15" t="n">
        <v>645.041109233368</v>
      </c>
      <c r="AD15" t="n">
        <v>521177.6114104511</v>
      </c>
      <c r="AE15" t="n">
        <v>713098.2006652497</v>
      </c>
      <c r="AF15" t="n">
        <v>4.167805264237931e-06</v>
      </c>
      <c r="AG15" t="n">
        <v>6.746419270833333</v>
      </c>
      <c r="AH15" t="n">
        <v>645041.1092333681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2.4216</v>
      </c>
      <c r="E16" t="n">
        <v>41.3</v>
      </c>
      <c r="F16" t="n">
        <v>37.81</v>
      </c>
      <c r="G16" t="n">
        <v>90.73999999999999</v>
      </c>
      <c r="H16" t="n">
        <v>1.23</v>
      </c>
      <c r="I16" t="n">
        <v>25</v>
      </c>
      <c r="J16" t="n">
        <v>217.04</v>
      </c>
      <c r="K16" t="n">
        <v>54.38</v>
      </c>
      <c r="L16" t="n">
        <v>15</v>
      </c>
      <c r="M16" t="n">
        <v>23</v>
      </c>
      <c r="N16" t="n">
        <v>47.66</v>
      </c>
      <c r="O16" t="n">
        <v>27002.55</v>
      </c>
      <c r="P16" t="n">
        <v>499.8</v>
      </c>
      <c r="Q16" t="n">
        <v>790.1799999999999</v>
      </c>
      <c r="R16" t="n">
        <v>103.29</v>
      </c>
      <c r="S16" t="n">
        <v>58.53</v>
      </c>
      <c r="T16" t="n">
        <v>15207.34</v>
      </c>
      <c r="U16" t="n">
        <v>0.57</v>
      </c>
      <c r="V16" t="n">
        <v>0.77</v>
      </c>
      <c r="W16" t="n">
        <v>2.62</v>
      </c>
      <c r="X16" t="n">
        <v>0.9</v>
      </c>
      <c r="Y16" t="n">
        <v>0.5</v>
      </c>
      <c r="Z16" t="n">
        <v>10</v>
      </c>
      <c r="AA16" t="n">
        <v>517.7452169055978</v>
      </c>
      <c r="AB16" t="n">
        <v>708.4018470771509</v>
      </c>
      <c r="AC16" t="n">
        <v>640.7929690403438</v>
      </c>
      <c r="AD16" t="n">
        <v>517745.2169055978</v>
      </c>
      <c r="AE16" t="n">
        <v>708401.8470771509</v>
      </c>
      <c r="AF16" t="n">
        <v>4.183352908844639e-06</v>
      </c>
      <c r="AG16" t="n">
        <v>6.722005208333333</v>
      </c>
      <c r="AH16" t="n">
        <v>640792.9690403438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2.4264</v>
      </c>
      <c r="E17" t="n">
        <v>41.21</v>
      </c>
      <c r="F17" t="n">
        <v>37.76</v>
      </c>
      <c r="G17" t="n">
        <v>94.41</v>
      </c>
      <c r="H17" t="n">
        <v>1.3</v>
      </c>
      <c r="I17" t="n">
        <v>24</v>
      </c>
      <c r="J17" t="n">
        <v>218.68</v>
      </c>
      <c r="K17" t="n">
        <v>54.38</v>
      </c>
      <c r="L17" t="n">
        <v>16</v>
      </c>
      <c r="M17" t="n">
        <v>22</v>
      </c>
      <c r="N17" t="n">
        <v>48.31</v>
      </c>
      <c r="O17" t="n">
        <v>27204.98</v>
      </c>
      <c r="P17" t="n">
        <v>495.76</v>
      </c>
      <c r="Q17" t="n">
        <v>790.16</v>
      </c>
      <c r="R17" t="n">
        <v>102.13</v>
      </c>
      <c r="S17" t="n">
        <v>58.53</v>
      </c>
      <c r="T17" t="n">
        <v>14634.68</v>
      </c>
      <c r="U17" t="n">
        <v>0.57</v>
      </c>
      <c r="V17" t="n">
        <v>0.77</v>
      </c>
      <c r="W17" t="n">
        <v>2.61</v>
      </c>
      <c r="X17" t="n">
        <v>0.86</v>
      </c>
      <c r="Y17" t="n">
        <v>0.5</v>
      </c>
      <c r="Z17" t="n">
        <v>10</v>
      </c>
      <c r="AA17" t="n">
        <v>514.5919716843119</v>
      </c>
      <c r="AB17" t="n">
        <v>704.0874378540266</v>
      </c>
      <c r="AC17" t="n">
        <v>636.890320978163</v>
      </c>
      <c r="AD17" t="n">
        <v>514591.971684312</v>
      </c>
      <c r="AE17" t="n">
        <v>704087.4378540266</v>
      </c>
      <c r="AF17" t="n">
        <v>4.191644985968216e-06</v>
      </c>
      <c r="AG17" t="n">
        <v>6.707356770833333</v>
      </c>
      <c r="AH17" t="n">
        <v>636890.320978163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2.4356</v>
      </c>
      <c r="E18" t="n">
        <v>41.06</v>
      </c>
      <c r="F18" t="n">
        <v>37.69</v>
      </c>
      <c r="G18" t="n">
        <v>102.78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494.26</v>
      </c>
      <c r="Q18" t="n">
        <v>790.16</v>
      </c>
      <c r="R18" t="n">
        <v>99.43000000000001</v>
      </c>
      <c r="S18" t="n">
        <v>58.53</v>
      </c>
      <c r="T18" t="n">
        <v>13291.98</v>
      </c>
      <c r="U18" t="n">
        <v>0.59</v>
      </c>
      <c r="V18" t="n">
        <v>0.77</v>
      </c>
      <c r="W18" t="n">
        <v>2.61</v>
      </c>
      <c r="X18" t="n">
        <v>0.78</v>
      </c>
      <c r="Y18" t="n">
        <v>0.5</v>
      </c>
      <c r="Z18" t="n">
        <v>10</v>
      </c>
      <c r="AA18" t="n">
        <v>512.1389161062119</v>
      </c>
      <c r="AB18" t="n">
        <v>700.731058990896</v>
      </c>
      <c r="AC18" t="n">
        <v>633.8542702030223</v>
      </c>
      <c r="AD18" t="n">
        <v>512138.916106212</v>
      </c>
      <c r="AE18" t="n">
        <v>700731.058990896</v>
      </c>
      <c r="AF18" t="n">
        <v>4.207538133788405e-06</v>
      </c>
      <c r="AG18" t="n">
        <v>6.682942708333333</v>
      </c>
      <c r="AH18" t="n">
        <v>633854.2702030223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2.4396</v>
      </c>
      <c r="E19" t="n">
        <v>40.99</v>
      </c>
      <c r="F19" t="n">
        <v>37.66</v>
      </c>
      <c r="G19" t="n">
        <v>107.59</v>
      </c>
      <c r="H19" t="n">
        <v>1.44</v>
      </c>
      <c r="I19" t="n">
        <v>21</v>
      </c>
      <c r="J19" t="n">
        <v>221.99</v>
      </c>
      <c r="K19" t="n">
        <v>54.38</v>
      </c>
      <c r="L19" t="n">
        <v>18</v>
      </c>
      <c r="M19" t="n">
        <v>19</v>
      </c>
      <c r="N19" t="n">
        <v>49.61</v>
      </c>
      <c r="O19" t="n">
        <v>27612.53</v>
      </c>
      <c r="P19" t="n">
        <v>492.56</v>
      </c>
      <c r="Q19" t="n">
        <v>790.1799999999999</v>
      </c>
      <c r="R19" t="n">
        <v>98.56</v>
      </c>
      <c r="S19" t="n">
        <v>58.53</v>
      </c>
      <c r="T19" t="n">
        <v>12861.44</v>
      </c>
      <c r="U19" t="n">
        <v>0.59</v>
      </c>
      <c r="V19" t="n">
        <v>0.77</v>
      </c>
      <c r="W19" t="n">
        <v>2.61</v>
      </c>
      <c r="X19" t="n">
        <v>0.75</v>
      </c>
      <c r="Y19" t="n">
        <v>0.5</v>
      </c>
      <c r="Z19" t="n">
        <v>10</v>
      </c>
      <c r="AA19" t="n">
        <v>510.4949515668042</v>
      </c>
      <c r="AB19" t="n">
        <v>698.4817141814814</v>
      </c>
      <c r="AC19" t="n">
        <v>631.8195997052429</v>
      </c>
      <c r="AD19" t="n">
        <v>510494.9515668041</v>
      </c>
      <c r="AE19" t="n">
        <v>698481.7141814814</v>
      </c>
      <c r="AF19" t="n">
        <v>4.214448198058053e-06</v>
      </c>
      <c r="AG19" t="n">
        <v>6.671549479166667</v>
      </c>
      <c r="AH19" t="n">
        <v>631819.5997052429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2.4451</v>
      </c>
      <c r="E20" t="n">
        <v>40.9</v>
      </c>
      <c r="F20" t="n">
        <v>37.6</v>
      </c>
      <c r="G20" t="n">
        <v>112.81</v>
      </c>
      <c r="H20" t="n">
        <v>1.51</v>
      </c>
      <c r="I20" t="n">
        <v>20</v>
      </c>
      <c r="J20" t="n">
        <v>223.65</v>
      </c>
      <c r="K20" t="n">
        <v>54.38</v>
      </c>
      <c r="L20" t="n">
        <v>19</v>
      </c>
      <c r="M20" t="n">
        <v>18</v>
      </c>
      <c r="N20" t="n">
        <v>50.27</v>
      </c>
      <c r="O20" t="n">
        <v>27817.81</v>
      </c>
      <c r="P20" t="n">
        <v>489.77</v>
      </c>
      <c r="Q20" t="n">
        <v>790.21</v>
      </c>
      <c r="R20" t="n">
        <v>96.67</v>
      </c>
      <c r="S20" t="n">
        <v>58.53</v>
      </c>
      <c r="T20" t="n">
        <v>11925.06</v>
      </c>
      <c r="U20" t="n">
        <v>0.61</v>
      </c>
      <c r="V20" t="n">
        <v>0.77</v>
      </c>
      <c r="W20" t="n">
        <v>2.61</v>
      </c>
      <c r="X20" t="n">
        <v>0.7</v>
      </c>
      <c r="Y20" t="n">
        <v>0.5</v>
      </c>
      <c r="Z20" t="n">
        <v>10</v>
      </c>
      <c r="AA20" t="n">
        <v>507.9419862287666</v>
      </c>
      <c r="AB20" t="n">
        <v>694.9886343770966</v>
      </c>
      <c r="AC20" t="n">
        <v>628.6598945348203</v>
      </c>
      <c r="AD20" t="n">
        <v>507941.9862287666</v>
      </c>
      <c r="AE20" t="n">
        <v>694988.6343770965</v>
      </c>
      <c r="AF20" t="n">
        <v>4.223949536428819e-06</v>
      </c>
      <c r="AG20" t="n">
        <v>6.656901041666667</v>
      </c>
      <c r="AH20" t="n">
        <v>628659.8945348203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2.4494</v>
      </c>
      <c r="E21" t="n">
        <v>40.83</v>
      </c>
      <c r="F21" t="n">
        <v>37.57</v>
      </c>
      <c r="G21" t="n">
        <v>118.64</v>
      </c>
      <c r="H21" t="n">
        <v>1.58</v>
      </c>
      <c r="I21" t="n">
        <v>19</v>
      </c>
      <c r="J21" t="n">
        <v>225.32</v>
      </c>
      <c r="K21" t="n">
        <v>54.38</v>
      </c>
      <c r="L21" t="n">
        <v>20</v>
      </c>
      <c r="M21" t="n">
        <v>17</v>
      </c>
      <c r="N21" t="n">
        <v>50.95</v>
      </c>
      <c r="O21" t="n">
        <v>28023.89</v>
      </c>
      <c r="P21" t="n">
        <v>487.07</v>
      </c>
      <c r="Q21" t="n">
        <v>790.16</v>
      </c>
      <c r="R21" t="n">
        <v>95.63</v>
      </c>
      <c r="S21" t="n">
        <v>58.53</v>
      </c>
      <c r="T21" t="n">
        <v>11410.51</v>
      </c>
      <c r="U21" t="n">
        <v>0.61</v>
      </c>
      <c r="V21" t="n">
        <v>0.77</v>
      </c>
      <c r="W21" t="n">
        <v>2.6</v>
      </c>
      <c r="X21" t="n">
        <v>0.67</v>
      </c>
      <c r="Y21" t="n">
        <v>0.5</v>
      </c>
      <c r="Z21" t="n">
        <v>10</v>
      </c>
      <c r="AA21" t="n">
        <v>505.7104752370333</v>
      </c>
      <c r="AB21" t="n">
        <v>691.9353825908903</v>
      </c>
      <c r="AC21" t="n">
        <v>625.8980408138239</v>
      </c>
      <c r="AD21" t="n">
        <v>505710.4752370333</v>
      </c>
      <c r="AE21" t="n">
        <v>691935.3825908903</v>
      </c>
      <c r="AF21" t="n">
        <v>4.231377855518689e-06</v>
      </c>
      <c r="AG21" t="n">
        <v>6.6455078125</v>
      </c>
      <c r="AH21" t="n">
        <v>625898.0408138238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2.4546</v>
      </c>
      <c r="E22" t="n">
        <v>40.74</v>
      </c>
      <c r="F22" t="n">
        <v>37.52</v>
      </c>
      <c r="G22" t="n">
        <v>125.08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485.82</v>
      </c>
      <c r="Q22" t="n">
        <v>790.16</v>
      </c>
      <c r="R22" t="n">
        <v>94.03</v>
      </c>
      <c r="S22" t="n">
        <v>58.53</v>
      </c>
      <c r="T22" t="n">
        <v>10611.53</v>
      </c>
      <c r="U22" t="n">
        <v>0.62</v>
      </c>
      <c r="V22" t="n">
        <v>0.77</v>
      </c>
      <c r="W22" t="n">
        <v>2.6</v>
      </c>
      <c r="X22" t="n">
        <v>0.62</v>
      </c>
      <c r="Y22" t="n">
        <v>0.5</v>
      </c>
      <c r="Z22" t="n">
        <v>10</v>
      </c>
      <c r="AA22" t="n">
        <v>504.103151971527</v>
      </c>
      <c r="AB22" t="n">
        <v>689.7361719889266</v>
      </c>
      <c r="AC22" t="n">
        <v>623.9087197851001</v>
      </c>
      <c r="AD22" t="n">
        <v>504103.151971527</v>
      </c>
      <c r="AE22" t="n">
        <v>689736.1719889266</v>
      </c>
      <c r="AF22" t="n">
        <v>4.240360939069231e-06</v>
      </c>
      <c r="AG22" t="n">
        <v>6.630859375</v>
      </c>
      <c r="AH22" t="n">
        <v>623908.7197851001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2.4591</v>
      </c>
      <c r="E23" t="n">
        <v>40.66</v>
      </c>
      <c r="F23" t="n">
        <v>37.49</v>
      </c>
      <c r="G23" t="n">
        <v>132.31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482.42</v>
      </c>
      <c r="Q23" t="n">
        <v>790.16</v>
      </c>
      <c r="R23" t="n">
        <v>92.95999999999999</v>
      </c>
      <c r="S23" t="n">
        <v>58.53</v>
      </c>
      <c r="T23" t="n">
        <v>10083</v>
      </c>
      <c r="U23" t="n">
        <v>0.63</v>
      </c>
      <c r="V23" t="n">
        <v>0.77</v>
      </c>
      <c r="W23" t="n">
        <v>2.6</v>
      </c>
      <c r="X23" t="n">
        <v>0.58</v>
      </c>
      <c r="Y23" t="n">
        <v>0.5</v>
      </c>
      <c r="Z23" t="n">
        <v>10</v>
      </c>
      <c r="AA23" t="n">
        <v>501.469955073502</v>
      </c>
      <c r="AB23" t="n">
        <v>686.1333158246006</v>
      </c>
      <c r="AC23" t="n">
        <v>620.6497151564568</v>
      </c>
      <c r="AD23" t="n">
        <v>501469.955073502</v>
      </c>
      <c r="AE23" t="n">
        <v>686133.3158246005</v>
      </c>
      <c r="AF23" t="n">
        <v>4.248134761372585e-06</v>
      </c>
      <c r="AG23" t="n">
        <v>6.617838541666667</v>
      </c>
      <c r="AH23" t="n">
        <v>620649.7151564568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2.4638</v>
      </c>
      <c r="E24" t="n">
        <v>40.59</v>
      </c>
      <c r="F24" t="n">
        <v>37.45</v>
      </c>
      <c r="G24" t="n">
        <v>140.43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478.31</v>
      </c>
      <c r="Q24" t="n">
        <v>790.17</v>
      </c>
      <c r="R24" t="n">
        <v>91.59999999999999</v>
      </c>
      <c r="S24" t="n">
        <v>58.53</v>
      </c>
      <c r="T24" t="n">
        <v>9407.040000000001</v>
      </c>
      <c r="U24" t="n">
        <v>0.64</v>
      </c>
      <c r="V24" t="n">
        <v>0.77</v>
      </c>
      <c r="W24" t="n">
        <v>2.6</v>
      </c>
      <c r="X24" t="n">
        <v>0.55</v>
      </c>
      <c r="Y24" t="n">
        <v>0.5</v>
      </c>
      <c r="Z24" t="n">
        <v>10</v>
      </c>
      <c r="AA24" t="n">
        <v>498.3986679340572</v>
      </c>
      <c r="AB24" t="n">
        <v>681.9310452647863</v>
      </c>
      <c r="AC24" t="n">
        <v>616.8485034009474</v>
      </c>
      <c r="AD24" t="n">
        <v>498398.6679340572</v>
      </c>
      <c r="AE24" t="n">
        <v>681931.0452647863</v>
      </c>
      <c r="AF24" t="n">
        <v>4.256254086889421e-06</v>
      </c>
      <c r="AG24" t="n">
        <v>6.6064453125</v>
      </c>
      <c r="AH24" t="n">
        <v>616848.5034009474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2.4645</v>
      </c>
      <c r="E25" t="n">
        <v>40.58</v>
      </c>
      <c r="F25" t="n">
        <v>37.44</v>
      </c>
      <c r="G25" t="n">
        <v>140.39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14</v>
      </c>
      <c r="N25" t="n">
        <v>53.71</v>
      </c>
      <c r="O25" t="n">
        <v>28857.81</v>
      </c>
      <c r="P25" t="n">
        <v>476.32</v>
      </c>
      <c r="Q25" t="n">
        <v>790.16</v>
      </c>
      <c r="R25" t="n">
        <v>91.41</v>
      </c>
      <c r="S25" t="n">
        <v>58.53</v>
      </c>
      <c r="T25" t="n">
        <v>9315.84</v>
      </c>
      <c r="U25" t="n">
        <v>0.64</v>
      </c>
      <c r="V25" t="n">
        <v>0.77</v>
      </c>
      <c r="W25" t="n">
        <v>2.59</v>
      </c>
      <c r="X25" t="n">
        <v>0.54</v>
      </c>
      <c r="Y25" t="n">
        <v>0.5</v>
      </c>
      <c r="Z25" t="n">
        <v>10</v>
      </c>
      <c r="AA25" t="n">
        <v>497.1710186512706</v>
      </c>
      <c r="AB25" t="n">
        <v>680.2513213560137</v>
      </c>
      <c r="AC25" t="n">
        <v>615.3290899845208</v>
      </c>
      <c r="AD25" t="n">
        <v>497171.0186512706</v>
      </c>
      <c r="AE25" t="n">
        <v>680251.3213560137</v>
      </c>
      <c r="AF25" t="n">
        <v>4.257463348136609e-06</v>
      </c>
      <c r="AG25" t="n">
        <v>6.604817708333333</v>
      </c>
      <c r="AH25" t="n">
        <v>615329.0899845208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2.4681</v>
      </c>
      <c r="E26" t="n">
        <v>40.52</v>
      </c>
      <c r="F26" t="n">
        <v>37.42</v>
      </c>
      <c r="G26" t="n">
        <v>149.67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476.03</v>
      </c>
      <c r="Q26" t="n">
        <v>790.16</v>
      </c>
      <c r="R26" t="n">
        <v>90.70999999999999</v>
      </c>
      <c r="S26" t="n">
        <v>58.53</v>
      </c>
      <c r="T26" t="n">
        <v>8967.23</v>
      </c>
      <c r="U26" t="n">
        <v>0.65</v>
      </c>
      <c r="V26" t="n">
        <v>0.78</v>
      </c>
      <c r="W26" t="n">
        <v>2.59</v>
      </c>
      <c r="X26" t="n">
        <v>0.51</v>
      </c>
      <c r="Y26" t="n">
        <v>0.5</v>
      </c>
      <c r="Z26" t="n">
        <v>10</v>
      </c>
      <c r="AA26" t="n">
        <v>484.4072885518456</v>
      </c>
      <c r="AB26" t="n">
        <v>662.7874227379499</v>
      </c>
      <c r="AC26" t="n">
        <v>599.5319213398294</v>
      </c>
      <c r="AD26" t="n">
        <v>484407.2885518456</v>
      </c>
      <c r="AE26" t="n">
        <v>662787.4227379499</v>
      </c>
      <c r="AF26" t="n">
        <v>4.263682405979292e-06</v>
      </c>
      <c r="AG26" t="n">
        <v>6.595052083333333</v>
      </c>
      <c r="AH26" t="n">
        <v>599531.9213398295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2.4724</v>
      </c>
      <c r="E27" t="n">
        <v>40.45</v>
      </c>
      <c r="F27" t="n">
        <v>37.39</v>
      </c>
      <c r="G27" t="n">
        <v>160.22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12</v>
      </c>
      <c r="N27" t="n">
        <v>55.14</v>
      </c>
      <c r="O27" t="n">
        <v>29280.69</v>
      </c>
      <c r="P27" t="n">
        <v>471.19</v>
      </c>
      <c r="Q27" t="n">
        <v>790.16</v>
      </c>
      <c r="R27" t="n">
        <v>89.59</v>
      </c>
      <c r="S27" t="n">
        <v>58.53</v>
      </c>
      <c r="T27" t="n">
        <v>8412</v>
      </c>
      <c r="U27" t="n">
        <v>0.65</v>
      </c>
      <c r="V27" t="n">
        <v>0.78</v>
      </c>
      <c r="W27" t="n">
        <v>2.59</v>
      </c>
      <c r="X27" t="n">
        <v>0.48</v>
      </c>
      <c r="Y27" t="n">
        <v>0.5</v>
      </c>
      <c r="Z27" t="n">
        <v>10</v>
      </c>
      <c r="AA27" t="n">
        <v>481.0389748454256</v>
      </c>
      <c r="AB27" t="n">
        <v>658.1787473253129</v>
      </c>
      <c r="AC27" t="n">
        <v>595.3630914402579</v>
      </c>
      <c r="AD27" t="n">
        <v>481038.9748454256</v>
      </c>
      <c r="AE27" t="n">
        <v>658178.7473253129</v>
      </c>
      <c r="AF27" t="n">
        <v>4.271110725069162e-06</v>
      </c>
      <c r="AG27" t="n">
        <v>6.583658854166667</v>
      </c>
      <c r="AH27" t="n">
        <v>595363.0914402578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2.4728</v>
      </c>
      <c r="E28" t="n">
        <v>40.44</v>
      </c>
      <c r="F28" t="n">
        <v>37.38</v>
      </c>
      <c r="G28" t="n">
        <v>160.2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12</v>
      </c>
      <c r="N28" t="n">
        <v>55.86</v>
      </c>
      <c r="O28" t="n">
        <v>29493.67</v>
      </c>
      <c r="P28" t="n">
        <v>471.57</v>
      </c>
      <c r="Q28" t="n">
        <v>790.17</v>
      </c>
      <c r="R28" t="n">
        <v>89.3</v>
      </c>
      <c r="S28" t="n">
        <v>58.53</v>
      </c>
      <c r="T28" t="n">
        <v>8267.950000000001</v>
      </c>
      <c r="U28" t="n">
        <v>0.66</v>
      </c>
      <c r="V28" t="n">
        <v>0.78</v>
      </c>
      <c r="W28" t="n">
        <v>2.59</v>
      </c>
      <c r="X28" t="n">
        <v>0.48</v>
      </c>
      <c r="Y28" t="n">
        <v>0.5</v>
      </c>
      <c r="Z28" t="n">
        <v>10</v>
      </c>
      <c r="AA28" t="n">
        <v>481.164191166302</v>
      </c>
      <c r="AB28" t="n">
        <v>658.3500738196901</v>
      </c>
      <c r="AC28" t="n">
        <v>595.5180667744702</v>
      </c>
      <c r="AD28" t="n">
        <v>481164.191166302</v>
      </c>
      <c r="AE28" t="n">
        <v>658350.0738196902</v>
      </c>
      <c r="AF28" t="n">
        <v>4.271801731496127e-06</v>
      </c>
      <c r="AG28" t="n">
        <v>6.58203125</v>
      </c>
      <c r="AH28" t="n">
        <v>595518.0667744701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2.4775</v>
      </c>
      <c r="E29" t="n">
        <v>40.36</v>
      </c>
      <c r="F29" t="n">
        <v>37.34</v>
      </c>
      <c r="G29" t="n">
        <v>172.34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11</v>
      </c>
      <c r="N29" t="n">
        <v>56.6</v>
      </c>
      <c r="O29" t="n">
        <v>29707.68</v>
      </c>
      <c r="P29" t="n">
        <v>467.09</v>
      </c>
      <c r="Q29" t="n">
        <v>790.16</v>
      </c>
      <c r="R29" t="n">
        <v>87.97</v>
      </c>
      <c r="S29" t="n">
        <v>58.53</v>
      </c>
      <c r="T29" t="n">
        <v>7610</v>
      </c>
      <c r="U29" t="n">
        <v>0.67</v>
      </c>
      <c r="V29" t="n">
        <v>0.78</v>
      </c>
      <c r="W29" t="n">
        <v>2.59</v>
      </c>
      <c r="X29" t="n">
        <v>0.44</v>
      </c>
      <c r="Y29" t="n">
        <v>0.5</v>
      </c>
      <c r="Z29" t="n">
        <v>10</v>
      </c>
      <c r="AA29" t="n">
        <v>477.9224158080395</v>
      </c>
      <c r="AB29" t="n">
        <v>653.9145337574803</v>
      </c>
      <c r="AC29" t="n">
        <v>591.505848430478</v>
      </c>
      <c r="AD29" t="n">
        <v>477922.4158080395</v>
      </c>
      <c r="AE29" t="n">
        <v>653914.5337574803</v>
      </c>
      <c r="AF29" t="n">
        <v>4.279921057012964e-06</v>
      </c>
      <c r="AG29" t="n">
        <v>6.569010416666667</v>
      </c>
      <c r="AH29" t="n">
        <v>591505.8484304779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2.477</v>
      </c>
      <c r="E30" t="n">
        <v>40.37</v>
      </c>
      <c r="F30" t="n">
        <v>37.35</v>
      </c>
      <c r="G30" t="n">
        <v>172.38</v>
      </c>
      <c r="H30" t="n">
        <v>2.14</v>
      </c>
      <c r="I30" t="n">
        <v>13</v>
      </c>
      <c r="J30" t="n">
        <v>240.72</v>
      </c>
      <c r="K30" t="n">
        <v>54.38</v>
      </c>
      <c r="L30" t="n">
        <v>29</v>
      </c>
      <c r="M30" t="n">
        <v>11</v>
      </c>
      <c r="N30" t="n">
        <v>57.34</v>
      </c>
      <c r="O30" t="n">
        <v>29922.88</v>
      </c>
      <c r="P30" t="n">
        <v>469.5</v>
      </c>
      <c r="Q30" t="n">
        <v>790.17</v>
      </c>
      <c r="R30" t="n">
        <v>88.31</v>
      </c>
      <c r="S30" t="n">
        <v>58.53</v>
      </c>
      <c r="T30" t="n">
        <v>7780.86</v>
      </c>
      <c r="U30" t="n">
        <v>0.66</v>
      </c>
      <c r="V30" t="n">
        <v>0.78</v>
      </c>
      <c r="W30" t="n">
        <v>2.59</v>
      </c>
      <c r="X30" t="n">
        <v>0.45</v>
      </c>
      <c r="Y30" t="n">
        <v>0.5</v>
      </c>
      <c r="Z30" t="n">
        <v>10</v>
      </c>
      <c r="AA30" t="n">
        <v>479.3435974108996</v>
      </c>
      <c r="AB30" t="n">
        <v>655.8590571246209</v>
      </c>
      <c r="AC30" t="n">
        <v>593.2647892166143</v>
      </c>
      <c r="AD30" t="n">
        <v>479343.5974108996</v>
      </c>
      <c r="AE30" t="n">
        <v>655859.0571246209</v>
      </c>
      <c r="AF30" t="n">
        <v>4.279057298979257e-06</v>
      </c>
      <c r="AG30" t="n">
        <v>6.570638020833333</v>
      </c>
      <c r="AH30" t="n">
        <v>593264.7892166143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2.4771</v>
      </c>
      <c r="E31" t="n">
        <v>40.37</v>
      </c>
      <c r="F31" t="n">
        <v>37.35</v>
      </c>
      <c r="G31" t="n">
        <v>172.37</v>
      </c>
      <c r="H31" t="n">
        <v>2.2</v>
      </c>
      <c r="I31" t="n">
        <v>13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463.05</v>
      </c>
      <c r="Q31" t="n">
        <v>790.16</v>
      </c>
      <c r="R31" t="n">
        <v>88.11</v>
      </c>
      <c r="S31" t="n">
        <v>58.53</v>
      </c>
      <c r="T31" t="n">
        <v>7681</v>
      </c>
      <c r="U31" t="n">
        <v>0.66</v>
      </c>
      <c r="V31" t="n">
        <v>0.78</v>
      </c>
      <c r="W31" t="n">
        <v>2.6</v>
      </c>
      <c r="X31" t="n">
        <v>0.45</v>
      </c>
      <c r="Y31" t="n">
        <v>0.5</v>
      </c>
      <c r="Z31" t="n">
        <v>10</v>
      </c>
      <c r="AA31" t="n">
        <v>475.7867435983405</v>
      </c>
      <c r="AB31" t="n">
        <v>650.992412820962</v>
      </c>
      <c r="AC31" t="n">
        <v>588.8626106149184</v>
      </c>
      <c r="AD31" t="n">
        <v>475786.7435983405</v>
      </c>
      <c r="AE31" t="n">
        <v>650992.412820962</v>
      </c>
      <c r="AF31" t="n">
        <v>4.279230050585999e-06</v>
      </c>
      <c r="AG31" t="n">
        <v>6.570638020833333</v>
      </c>
      <c r="AH31" t="n">
        <v>588862.6106149184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2.4823</v>
      </c>
      <c r="E32" t="n">
        <v>40.28</v>
      </c>
      <c r="F32" t="n">
        <v>37.3</v>
      </c>
      <c r="G32" t="n">
        <v>186.51</v>
      </c>
      <c r="H32" t="n">
        <v>2.26</v>
      </c>
      <c r="I32" t="n">
        <v>12</v>
      </c>
      <c r="J32" t="n">
        <v>244.23</v>
      </c>
      <c r="K32" t="n">
        <v>54.38</v>
      </c>
      <c r="L32" t="n">
        <v>31</v>
      </c>
      <c r="M32" t="n">
        <v>10</v>
      </c>
      <c r="N32" t="n">
        <v>58.86</v>
      </c>
      <c r="O32" t="n">
        <v>30356.28</v>
      </c>
      <c r="P32" t="n">
        <v>462.98</v>
      </c>
      <c r="Q32" t="n">
        <v>790.17</v>
      </c>
      <c r="R32" t="n">
        <v>86.52</v>
      </c>
      <c r="S32" t="n">
        <v>58.53</v>
      </c>
      <c r="T32" t="n">
        <v>6889.98</v>
      </c>
      <c r="U32" t="n">
        <v>0.68</v>
      </c>
      <c r="V32" t="n">
        <v>0.78</v>
      </c>
      <c r="W32" t="n">
        <v>2.59</v>
      </c>
      <c r="X32" t="n">
        <v>0.4</v>
      </c>
      <c r="Y32" t="n">
        <v>0.5</v>
      </c>
      <c r="Z32" t="n">
        <v>10</v>
      </c>
      <c r="AA32" t="n">
        <v>474.8815814164764</v>
      </c>
      <c r="AB32" t="n">
        <v>649.7539299907983</v>
      </c>
      <c r="AC32" t="n">
        <v>587.742326847844</v>
      </c>
      <c r="AD32" t="n">
        <v>474881.5814164764</v>
      </c>
      <c r="AE32" t="n">
        <v>649753.9299907982</v>
      </c>
      <c r="AF32" t="n">
        <v>4.28821313413654e-06</v>
      </c>
      <c r="AG32" t="n">
        <v>6.555989583333333</v>
      </c>
      <c r="AH32" t="n">
        <v>587742.3268478439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2.482</v>
      </c>
      <c r="E33" t="n">
        <v>40.29</v>
      </c>
      <c r="F33" t="n">
        <v>37.31</v>
      </c>
      <c r="G33" t="n">
        <v>186.54</v>
      </c>
      <c r="H33" t="n">
        <v>2.31</v>
      </c>
      <c r="I33" t="n">
        <v>12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462.32</v>
      </c>
      <c r="Q33" t="n">
        <v>790.17</v>
      </c>
      <c r="R33" t="n">
        <v>86.76000000000001</v>
      </c>
      <c r="S33" t="n">
        <v>58.53</v>
      </c>
      <c r="T33" t="n">
        <v>7008.76</v>
      </c>
      <c r="U33" t="n">
        <v>0.67</v>
      </c>
      <c r="V33" t="n">
        <v>0.78</v>
      </c>
      <c r="W33" t="n">
        <v>2.59</v>
      </c>
      <c r="X33" t="n">
        <v>0.4</v>
      </c>
      <c r="Y33" t="n">
        <v>0.5</v>
      </c>
      <c r="Z33" t="n">
        <v>10</v>
      </c>
      <c r="AA33" t="n">
        <v>474.5882239774789</v>
      </c>
      <c r="AB33" t="n">
        <v>649.3525454007452</v>
      </c>
      <c r="AC33" t="n">
        <v>587.3792498397187</v>
      </c>
      <c r="AD33" t="n">
        <v>474588.2239774789</v>
      </c>
      <c r="AE33" t="n">
        <v>649352.5454007451</v>
      </c>
      <c r="AF33" t="n">
        <v>4.287694879316317e-06</v>
      </c>
      <c r="AG33" t="n">
        <v>6.5576171875</v>
      </c>
      <c r="AH33" t="n">
        <v>587379.2498397187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2.4867</v>
      </c>
      <c r="E34" t="n">
        <v>40.21</v>
      </c>
      <c r="F34" t="n">
        <v>37.27</v>
      </c>
      <c r="G34" t="n">
        <v>203.29</v>
      </c>
      <c r="H34" t="n">
        <v>2.37</v>
      </c>
      <c r="I34" t="n">
        <v>11</v>
      </c>
      <c r="J34" t="n">
        <v>247.78</v>
      </c>
      <c r="K34" t="n">
        <v>54.38</v>
      </c>
      <c r="L34" t="n">
        <v>33</v>
      </c>
      <c r="M34" t="n">
        <v>9</v>
      </c>
      <c r="N34" t="n">
        <v>60.41</v>
      </c>
      <c r="O34" t="n">
        <v>30794.11</v>
      </c>
      <c r="P34" t="n">
        <v>458.61</v>
      </c>
      <c r="Q34" t="n">
        <v>790.17</v>
      </c>
      <c r="R34" t="n">
        <v>85.42</v>
      </c>
      <c r="S34" t="n">
        <v>58.53</v>
      </c>
      <c r="T34" t="n">
        <v>6346.11</v>
      </c>
      <c r="U34" t="n">
        <v>0.6899999999999999</v>
      </c>
      <c r="V34" t="n">
        <v>0.78</v>
      </c>
      <c r="W34" t="n">
        <v>2.6</v>
      </c>
      <c r="X34" t="n">
        <v>0.37</v>
      </c>
      <c r="Y34" t="n">
        <v>0.5</v>
      </c>
      <c r="Z34" t="n">
        <v>10</v>
      </c>
      <c r="AA34" t="n">
        <v>471.7921430750105</v>
      </c>
      <c r="AB34" t="n">
        <v>645.5268241556042</v>
      </c>
      <c r="AC34" t="n">
        <v>583.9186500607806</v>
      </c>
      <c r="AD34" t="n">
        <v>471792.1430750104</v>
      </c>
      <c r="AE34" t="n">
        <v>645526.8241556042</v>
      </c>
      <c r="AF34" t="n">
        <v>4.295814204833152e-06</v>
      </c>
      <c r="AG34" t="n">
        <v>6.544596354166667</v>
      </c>
      <c r="AH34" t="n">
        <v>583918.6500607806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2.487</v>
      </c>
      <c r="E35" t="n">
        <v>40.21</v>
      </c>
      <c r="F35" t="n">
        <v>37.26</v>
      </c>
      <c r="G35" t="n">
        <v>203.26</v>
      </c>
      <c r="H35" t="n">
        <v>2.42</v>
      </c>
      <c r="I35" t="n">
        <v>11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457.27</v>
      </c>
      <c r="Q35" t="n">
        <v>790.16</v>
      </c>
      <c r="R35" t="n">
        <v>85.43000000000001</v>
      </c>
      <c r="S35" t="n">
        <v>58.53</v>
      </c>
      <c r="T35" t="n">
        <v>6350.17</v>
      </c>
      <c r="U35" t="n">
        <v>0.6899999999999999</v>
      </c>
      <c r="V35" t="n">
        <v>0.78</v>
      </c>
      <c r="W35" t="n">
        <v>2.59</v>
      </c>
      <c r="X35" t="n">
        <v>0.36</v>
      </c>
      <c r="Y35" t="n">
        <v>0.5</v>
      </c>
      <c r="Z35" t="n">
        <v>10</v>
      </c>
      <c r="AA35" t="n">
        <v>470.9912024685026</v>
      </c>
      <c r="AB35" t="n">
        <v>644.4309418827745</v>
      </c>
      <c r="AC35" t="n">
        <v>582.9273572539892</v>
      </c>
      <c r="AD35" t="n">
        <v>470991.2024685026</v>
      </c>
      <c r="AE35" t="n">
        <v>644430.9418827745</v>
      </c>
      <c r="AF35" t="n">
        <v>4.296332459653377e-06</v>
      </c>
      <c r="AG35" t="n">
        <v>6.544596354166667</v>
      </c>
      <c r="AH35" t="n">
        <v>582927.3572539892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2.4861</v>
      </c>
      <c r="E36" t="n">
        <v>40.22</v>
      </c>
      <c r="F36" t="n">
        <v>37.28</v>
      </c>
      <c r="G36" t="n">
        <v>203.34</v>
      </c>
      <c r="H36" t="n">
        <v>2.48</v>
      </c>
      <c r="I36" t="n">
        <v>11</v>
      </c>
      <c r="J36" t="n">
        <v>251.37</v>
      </c>
      <c r="K36" t="n">
        <v>54.38</v>
      </c>
      <c r="L36" t="n">
        <v>35</v>
      </c>
      <c r="M36" t="n">
        <v>9</v>
      </c>
      <c r="N36" t="n">
        <v>61.99</v>
      </c>
      <c r="O36" t="n">
        <v>31236.5</v>
      </c>
      <c r="P36" t="n">
        <v>454.89</v>
      </c>
      <c r="Q36" t="n">
        <v>790.16</v>
      </c>
      <c r="R36" t="n">
        <v>85.95</v>
      </c>
      <c r="S36" t="n">
        <v>58.53</v>
      </c>
      <c r="T36" t="n">
        <v>6607.88</v>
      </c>
      <c r="U36" t="n">
        <v>0.68</v>
      </c>
      <c r="V36" t="n">
        <v>0.78</v>
      </c>
      <c r="W36" t="n">
        <v>2.59</v>
      </c>
      <c r="X36" t="n">
        <v>0.38</v>
      </c>
      <c r="Y36" t="n">
        <v>0.5</v>
      </c>
      <c r="Z36" t="n">
        <v>10</v>
      </c>
      <c r="AA36" t="n">
        <v>469.8663031789847</v>
      </c>
      <c r="AB36" t="n">
        <v>642.8918050478018</v>
      </c>
      <c r="AC36" t="n">
        <v>581.5351134783543</v>
      </c>
      <c r="AD36" t="n">
        <v>469866.3031789847</v>
      </c>
      <c r="AE36" t="n">
        <v>642891.8050478018</v>
      </c>
      <c r="AF36" t="n">
        <v>4.294777695192706e-06</v>
      </c>
      <c r="AG36" t="n">
        <v>6.546223958333333</v>
      </c>
      <c r="AH36" t="n">
        <v>581535.1134783543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2.4912</v>
      </c>
      <c r="E37" t="n">
        <v>40.14</v>
      </c>
      <c r="F37" t="n">
        <v>37.24</v>
      </c>
      <c r="G37" t="n">
        <v>223.42</v>
      </c>
      <c r="H37" t="n">
        <v>2.53</v>
      </c>
      <c r="I37" t="n">
        <v>10</v>
      </c>
      <c r="J37" t="n">
        <v>253.18</v>
      </c>
      <c r="K37" t="n">
        <v>54.38</v>
      </c>
      <c r="L37" t="n">
        <v>36</v>
      </c>
      <c r="M37" t="n">
        <v>8</v>
      </c>
      <c r="N37" t="n">
        <v>62.8</v>
      </c>
      <c r="O37" t="n">
        <v>31459.45</v>
      </c>
      <c r="P37" t="n">
        <v>452.83</v>
      </c>
      <c r="Q37" t="n">
        <v>790.17</v>
      </c>
      <c r="R37" t="n">
        <v>84.41</v>
      </c>
      <c r="S37" t="n">
        <v>58.53</v>
      </c>
      <c r="T37" t="n">
        <v>5843.7</v>
      </c>
      <c r="U37" t="n">
        <v>0.6899999999999999</v>
      </c>
      <c r="V37" t="n">
        <v>0.78</v>
      </c>
      <c r="W37" t="n">
        <v>2.59</v>
      </c>
      <c r="X37" t="n">
        <v>0.33</v>
      </c>
      <c r="Y37" t="n">
        <v>0.5</v>
      </c>
      <c r="Z37" t="n">
        <v>10</v>
      </c>
      <c r="AA37" t="n">
        <v>467.9297585076094</v>
      </c>
      <c r="AB37" t="n">
        <v>640.242139194105</v>
      </c>
      <c r="AC37" t="n">
        <v>579.1383280149048</v>
      </c>
      <c r="AD37" t="n">
        <v>467929.7585076094</v>
      </c>
      <c r="AE37" t="n">
        <v>640242.1391941049</v>
      </c>
      <c r="AF37" t="n">
        <v>4.303588027136507e-06</v>
      </c>
      <c r="AG37" t="n">
        <v>6.533203125</v>
      </c>
      <c r="AH37" t="n">
        <v>579138.3280149047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2.4911</v>
      </c>
      <c r="E38" t="n">
        <v>40.14</v>
      </c>
      <c r="F38" t="n">
        <v>37.24</v>
      </c>
      <c r="G38" t="n">
        <v>223.42</v>
      </c>
      <c r="H38" t="n">
        <v>2.58</v>
      </c>
      <c r="I38" t="n">
        <v>10</v>
      </c>
      <c r="J38" t="n">
        <v>255</v>
      </c>
      <c r="K38" t="n">
        <v>54.38</v>
      </c>
      <c r="L38" t="n">
        <v>37</v>
      </c>
      <c r="M38" t="n">
        <v>8</v>
      </c>
      <c r="N38" t="n">
        <v>63.62</v>
      </c>
      <c r="O38" t="n">
        <v>31683.59</v>
      </c>
      <c r="P38" t="n">
        <v>452.39</v>
      </c>
      <c r="Q38" t="n">
        <v>790.17</v>
      </c>
      <c r="R38" t="n">
        <v>84.45999999999999</v>
      </c>
      <c r="S38" t="n">
        <v>58.53</v>
      </c>
      <c r="T38" t="n">
        <v>5871.05</v>
      </c>
      <c r="U38" t="n">
        <v>0.6899999999999999</v>
      </c>
      <c r="V38" t="n">
        <v>0.78</v>
      </c>
      <c r="W38" t="n">
        <v>2.59</v>
      </c>
      <c r="X38" t="n">
        <v>0.33</v>
      </c>
      <c r="Y38" t="n">
        <v>0.5</v>
      </c>
      <c r="Z38" t="n">
        <v>10</v>
      </c>
      <c r="AA38" t="n">
        <v>467.7032591955037</v>
      </c>
      <c r="AB38" t="n">
        <v>639.9322328428377</v>
      </c>
      <c r="AC38" t="n">
        <v>578.8579986908461</v>
      </c>
      <c r="AD38" t="n">
        <v>467703.2591955037</v>
      </c>
      <c r="AE38" t="n">
        <v>639932.2328428377</v>
      </c>
      <c r="AF38" t="n">
        <v>4.303415275529765e-06</v>
      </c>
      <c r="AG38" t="n">
        <v>6.533203125</v>
      </c>
      <c r="AH38" t="n">
        <v>578857.9986908461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2.4915</v>
      </c>
      <c r="E39" t="n">
        <v>40.14</v>
      </c>
      <c r="F39" t="n">
        <v>37.23</v>
      </c>
      <c r="G39" t="n">
        <v>223.38</v>
      </c>
      <c r="H39" t="n">
        <v>2.63</v>
      </c>
      <c r="I39" t="n">
        <v>10</v>
      </c>
      <c r="J39" t="n">
        <v>256.82</v>
      </c>
      <c r="K39" t="n">
        <v>54.38</v>
      </c>
      <c r="L39" t="n">
        <v>38</v>
      </c>
      <c r="M39" t="n">
        <v>8</v>
      </c>
      <c r="N39" t="n">
        <v>64.45</v>
      </c>
      <c r="O39" t="n">
        <v>31909.08</v>
      </c>
      <c r="P39" t="n">
        <v>448.01</v>
      </c>
      <c r="Q39" t="n">
        <v>790.17</v>
      </c>
      <c r="R39" t="n">
        <v>84.34999999999999</v>
      </c>
      <c r="S39" t="n">
        <v>58.53</v>
      </c>
      <c r="T39" t="n">
        <v>5811.36</v>
      </c>
      <c r="U39" t="n">
        <v>0.6899999999999999</v>
      </c>
      <c r="V39" t="n">
        <v>0.78</v>
      </c>
      <c r="W39" t="n">
        <v>2.59</v>
      </c>
      <c r="X39" t="n">
        <v>0.33</v>
      </c>
      <c r="Y39" t="n">
        <v>0.5</v>
      </c>
      <c r="Z39" t="n">
        <v>10</v>
      </c>
      <c r="AA39" t="n">
        <v>465.2304671063374</v>
      </c>
      <c r="AB39" t="n">
        <v>636.5488496145526</v>
      </c>
      <c r="AC39" t="n">
        <v>575.7975208092604</v>
      </c>
      <c r="AD39" t="n">
        <v>465230.4671063374</v>
      </c>
      <c r="AE39" t="n">
        <v>636548.8496145527</v>
      </c>
      <c r="AF39" t="n">
        <v>4.30410628195673e-06</v>
      </c>
      <c r="AG39" t="n">
        <v>6.533203125</v>
      </c>
      <c r="AH39" t="n">
        <v>575797.5208092604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2.4907</v>
      </c>
      <c r="E40" t="n">
        <v>40.15</v>
      </c>
      <c r="F40" t="n">
        <v>37.24</v>
      </c>
      <c r="G40" t="n">
        <v>223.46</v>
      </c>
      <c r="H40" t="n">
        <v>2.68</v>
      </c>
      <c r="I40" t="n">
        <v>10</v>
      </c>
      <c r="J40" t="n">
        <v>258.66</v>
      </c>
      <c r="K40" t="n">
        <v>54.38</v>
      </c>
      <c r="L40" t="n">
        <v>39</v>
      </c>
      <c r="M40" t="n">
        <v>5</v>
      </c>
      <c r="N40" t="n">
        <v>65.28</v>
      </c>
      <c r="O40" t="n">
        <v>32135.68</v>
      </c>
      <c r="P40" t="n">
        <v>446.66</v>
      </c>
      <c r="Q40" t="n">
        <v>790.16</v>
      </c>
      <c r="R40" t="n">
        <v>84.59</v>
      </c>
      <c r="S40" t="n">
        <v>58.53</v>
      </c>
      <c r="T40" t="n">
        <v>5934.53</v>
      </c>
      <c r="U40" t="n">
        <v>0.6899999999999999</v>
      </c>
      <c r="V40" t="n">
        <v>0.78</v>
      </c>
      <c r="W40" t="n">
        <v>2.59</v>
      </c>
      <c r="X40" t="n">
        <v>0.34</v>
      </c>
      <c r="Y40" t="n">
        <v>0.5</v>
      </c>
      <c r="Z40" t="n">
        <v>10</v>
      </c>
      <c r="AA40" t="n">
        <v>464.6285556089713</v>
      </c>
      <c r="AB40" t="n">
        <v>635.7252877493951</v>
      </c>
      <c r="AC40" t="n">
        <v>575.0525585326374</v>
      </c>
      <c r="AD40" t="n">
        <v>464628.5556089713</v>
      </c>
      <c r="AE40" t="n">
        <v>635725.2877493951</v>
      </c>
      <c r="AF40" t="n">
        <v>4.3027242691028e-06</v>
      </c>
      <c r="AG40" t="n">
        <v>6.534830729166667</v>
      </c>
      <c r="AH40" t="n">
        <v>575052.5585326373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2.4907</v>
      </c>
      <c r="E41" t="n">
        <v>40.15</v>
      </c>
      <c r="F41" t="n">
        <v>37.24</v>
      </c>
      <c r="G41" t="n">
        <v>223.47</v>
      </c>
      <c r="H41" t="n">
        <v>2.73</v>
      </c>
      <c r="I41" t="n">
        <v>10</v>
      </c>
      <c r="J41" t="n">
        <v>260.51</v>
      </c>
      <c r="K41" t="n">
        <v>54.38</v>
      </c>
      <c r="L41" t="n">
        <v>40</v>
      </c>
      <c r="M41" t="n">
        <v>4</v>
      </c>
      <c r="N41" t="n">
        <v>66.13</v>
      </c>
      <c r="O41" t="n">
        <v>32363.54</v>
      </c>
      <c r="P41" t="n">
        <v>448.1</v>
      </c>
      <c r="Q41" t="n">
        <v>790.21</v>
      </c>
      <c r="R41" t="n">
        <v>84.58</v>
      </c>
      <c r="S41" t="n">
        <v>58.53</v>
      </c>
      <c r="T41" t="n">
        <v>5926.74</v>
      </c>
      <c r="U41" t="n">
        <v>0.6899999999999999</v>
      </c>
      <c r="V41" t="n">
        <v>0.78</v>
      </c>
      <c r="W41" t="n">
        <v>2.59</v>
      </c>
      <c r="X41" t="n">
        <v>0.34</v>
      </c>
      <c r="Y41" t="n">
        <v>0.5</v>
      </c>
      <c r="Z41" t="n">
        <v>10</v>
      </c>
      <c r="AA41" t="n">
        <v>465.415123675822</v>
      </c>
      <c r="AB41" t="n">
        <v>636.8015048793943</v>
      </c>
      <c r="AC41" t="n">
        <v>576.0260630102296</v>
      </c>
      <c r="AD41" t="n">
        <v>465415.123675822</v>
      </c>
      <c r="AE41" t="n">
        <v>636801.5048793943</v>
      </c>
      <c r="AF41" t="n">
        <v>4.3027242691028e-06</v>
      </c>
      <c r="AG41" t="n">
        <v>6.534830729166667</v>
      </c>
      <c r="AH41" t="n">
        <v>576026.0630102296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1.3236</v>
      </c>
      <c r="E2" t="n">
        <v>75.55</v>
      </c>
      <c r="F2" t="n">
        <v>56.86</v>
      </c>
      <c r="G2" t="n">
        <v>6.72</v>
      </c>
      <c r="H2" t="n">
        <v>0.11</v>
      </c>
      <c r="I2" t="n">
        <v>508</v>
      </c>
      <c r="J2" t="n">
        <v>159.12</v>
      </c>
      <c r="K2" t="n">
        <v>50.28</v>
      </c>
      <c r="L2" t="n">
        <v>1</v>
      </c>
      <c r="M2" t="n">
        <v>506</v>
      </c>
      <c r="N2" t="n">
        <v>27.84</v>
      </c>
      <c r="O2" t="n">
        <v>19859.16</v>
      </c>
      <c r="P2" t="n">
        <v>696.15</v>
      </c>
      <c r="Q2" t="n">
        <v>790.28</v>
      </c>
      <c r="R2" t="n">
        <v>741.04</v>
      </c>
      <c r="S2" t="n">
        <v>58.53</v>
      </c>
      <c r="T2" t="n">
        <v>331667.62</v>
      </c>
      <c r="U2" t="n">
        <v>0.08</v>
      </c>
      <c r="V2" t="n">
        <v>0.51</v>
      </c>
      <c r="W2" t="n">
        <v>3.41</v>
      </c>
      <c r="X2" t="n">
        <v>19.95</v>
      </c>
      <c r="Y2" t="n">
        <v>0.5</v>
      </c>
      <c r="Z2" t="n">
        <v>10</v>
      </c>
      <c r="AA2" t="n">
        <v>1195.075428113614</v>
      </c>
      <c r="AB2" t="n">
        <v>1635.154923751932</v>
      </c>
      <c r="AC2" t="n">
        <v>1479.098032783397</v>
      </c>
      <c r="AD2" t="n">
        <v>1195075.428113614</v>
      </c>
      <c r="AE2" t="n">
        <v>1635154.923751932</v>
      </c>
      <c r="AF2" t="n">
        <v>2.436847490768908e-06</v>
      </c>
      <c r="AG2" t="n">
        <v>12.29654947916667</v>
      </c>
      <c r="AH2" t="n">
        <v>1479098.032783397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1.8881</v>
      </c>
      <c r="E3" t="n">
        <v>52.96</v>
      </c>
      <c r="F3" t="n">
        <v>44.32</v>
      </c>
      <c r="G3" t="n">
        <v>13.57</v>
      </c>
      <c r="H3" t="n">
        <v>0.22</v>
      </c>
      <c r="I3" t="n">
        <v>196</v>
      </c>
      <c r="J3" t="n">
        <v>160.54</v>
      </c>
      <c r="K3" t="n">
        <v>50.28</v>
      </c>
      <c r="L3" t="n">
        <v>2</v>
      </c>
      <c r="M3" t="n">
        <v>194</v>
      </c>
      <c r="N3" t="n">
        <v>28.26</v>
      </c>
      <c r="O3" t="n">
        <v>20034.4</v>
      </c>
      <c r="P3" t="n">
        <v>538.9400000000001</v>
      </c>
      <c r="Q3" t="n">
        <v>790.21</v>
      </c>
      <c r="R3" t="n">
        <v>321.03</v>
      </c>
      <c r="S3" t="n">
        <v>58.53</v>
      </c>
      <c r="T3" t="n">
        <v>123225.31</v>
      </c>
      <c r="U3" t="n">
        <v>0.18</v>
      </c>
      <c r="V3" t="n">
        <v>0.65</v>
      </c>
      <c r="W3" t="n">
        <v>2.9</v>
      </c>
      <c r="X3" t="n">
        <v>7.42</v>
      </c>
      <c r="Y3" t="n">
        <v>0.5</v>
      </c>
      <c r="Z3" t="n">
        <v>10</v>
      </c>
      <c r="AA3" t="n">
        <v>693.706507647219</v>
      </c>
      <c r="AB3" t="n">
        <v>949.1598479341093</v>
      </c>
      <c r="AC3" t="n">
        <v>858.5733642014907</v>
      </c>
      <c r="AD3" t="n">
        <v>693706.507647219</v>
      </c>
      <c r="AE3" t="n">
        <v>949159.8479341093</v>
      </c>
      <c r="AF3" t="n">
        <v>3.476134593019624e-06</v>
      </c>
      <c r="AG3" t="n">
        <v>8.619791666666666</v>
      </c>
      <c r="AH3" t="n">
        <v>858573.3642014907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2.0988</v>
      </c>
      <c r="E4" t="n">
        <v>47.65</v>
      </c>
      <c r="F4" t="n">
        <v>41.42</v>
      </c>
      <c r="G4" t="n">
        <v>20.54</v>
      </c>
      <c r="H4" t="n">
        <v>0.33</v>
      </c>
      <c r="I4" t="n">
        <v>121</v>
      </c>
      <c r="J4" t="n">
        <v>161.97</v>
      </c>
      <c r="K4" t="n">
        <v>50.28</v>
      </c>
      <c r="L4" t="n">
        <v>3</v>
      </c>
      <c r="M4" t="n">
        <v>119</v>
      </c>
      <c r="N4" t="n">
        <v>28.69</v>
      </c>
      <c r="O4" t="n">
        <v>20210.21</v>
      </c>
      <c r="P4" t="n">
        <v>500.46</v>
      </c>
      <c r="Q4" t="n">
        <v>790.1900000000001</v>
      </c>
      <c r="R4" t="n">
        <v>223.93</v>
      </c>
      <c r="S4" t="n">
        <v>58.53</v>
      </c>
      <c r="T4" t="n">
        <v>75048.25</v>
      </c>
      <c r="U4" t="n">
        <v>0.26</v>
      </c>
      <c r="V4" t="n">
        <v>0.7</v>
      </c>
      <c r="W4" t="n">
        <v>2.78</v>
      </c>
      <c r="X4" t="n">
        <v>4.52</v>
      </c>
      <c r="Y4" t="n">
        <v>0.5</v>
      </c>
      <c r="Z4" t="n">
        <v>10</v>
      </c>
      <c r="AA4" t="n">
        <v>584.1880643022973</v>
      </c>
      <c r="AB4" t="n">
        <v>799.3118821368652</v>
      </c>
      <c r="AC4" t="n">
        <v>723.0266779469945</v>
      </c>
      <c r="AD4" t="n">
        <v>584188.0643022973</v>
      </c>
      <c r="AE4" t="n">
        <v>799311.8821368652</v>
      </c>
      <c r="AF4" t="n">
        <v>3.864049194338005e-06</v>
      </c>
      <c r="AG4" t="n">
        <v>7.755533854166667</v>
      </c>
      <c r="AH4" t="n">
        <v>723026.6779469944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2.205</v>
      </c>
      <c r="E5" t="n">
        <v>45.35</v>
      </c>
      <c r="F5" t="n">
        <v>40.19</v>
      </c>
      <c r="G5" t="n">
        <v>27.4</v>
      </c>
      <c r="H5" t="n">
        <v>0.43</v>
      </c>
      <c r="I5" t="n">
        <v>88</v>
      </c>
      <c r="J5" t="n">
        <v>163.4</v>
      </c>
      <c r="K5" t="n">
        <v>50.28</v>
      </c>
      <c r="L5" t="n">
        <v>4</v>
      </c>
      <c r="M5" t="n">
        <v>86</v>
      </c>
      <c r="N5" t="n">
        <v>29.12</v>
      </c>
      <c r="O5" t="n">
        <v>20386.62</v>
      </c>
      <c r="P5" t="n">
        <v>482.65</v>
      </c>
      <c r="Q5" t="n">
        <v>790.17</v>
      </c>
      <c r="R5" t="n">
        <v>183.02</v>
      </c>
      <c r="S5" t="n">
        <v>58.53</v>
      </c>
      <c r="T5" t="n">
        <v>54758.94</v>
      </c>
      <c r="U5" t="n">
        <v>0.32</v>
      </c>
      <c r="V5" t="n">
        <v>0.72</v>
      </c>
      <c r="W5" t="n">
        <v>2.72</v>
      </c>
      <c r="X5" t="n">
        <v>3.29</v>
      </c>
      <c r="Y5" t="n">
        <v>0.5</v>
      </c>
      <c r="Z5" t="n">
        <v>10</v>
      </c>
      <c r="AA5" t="n">
        <v>548.5023406100621</v>
      </c>
      <c r="AB5" t="n">
        <v>750.4851006381313</v>
      </c>
      <c r="AC5" t="n">
        <v>678.8598559456815</v>
      </c>
      <c r="AD5" t="n">
        <v>548502.3406100621</v>
      </c>
      <c r="AE5" t="n">
        <v>750485.1006381313</v>
      </c>
      <c r="AF5" t="n">
        <v>4.059571409145846e-06</v>
      </c>
      <c r="AG5" t="n">
        <v>7.381184895833333</v>
      </c>
      <c r="AH5" t="n">
        <v>678859.8559456815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2.274</v>
      </c>
      <c r="E6" t="n">
        <v>43.98</v>
      </c>
      <c r="F6" t="n">
        <v>39.43</v>
      </c>
      <c r="G6" t="n">
        <v>34.28</v>
      </c>
      <c r="H6" t="n">
        <v>0.54</v>
      </c>
      <c r="I6" t="n">
        <v>69</v>
      </c>
      <c r="J6" t="n">
        <v>164.83</v>
      </c>
      <c r="K6" t="n">
        <v>50.28</v>
      </c>
      <c r="L6" t="n">
        <v>5</v>
      </c>
      <c r="M6" t="n">
        <v>67</v>
      </c>
      <c r="N6" t="n">
        <v>29.55</v>
      </c>
      <c r="O6" t="n">
        <v>20563.61</v>
      </c>
      <c r="P6" t="n">
        <v>470.5</v>
      </c>
      <c r="Q6" t="n">
        <v>790.1900000000001</v>
      </c>
      <c r="R6" t="n">
        <v>157.44</v>
      </c>
      <c r="S6" t="n">
        <v>58.53</v>
      </c>
      <c r="T6" t="n">
        <v>42061.9</v>
      </c>
      <c r="U6" t="n">
        <v>0.37</v>
      </c>
      <c r="V6" t="n">
        <v>0.74</v>
      </c>
      <c r="W6" t="n">
        <v>2.69</v>
      </c>
      <c r="X6" t="n">
        <v>2.52</v>
      </c>
      <c r="Y6" t="n">
        <v>0.5</v>
      </c>
      <c r="Z6" t="n">
        <v>10</v>
      </c>
      <c r="AA6" t="n">
        <v>515.3677906186441</v>
      </c>
      <c r="AB6" t="n">
        <v>705.1489475466956</v>
      </c>
      <c r="AC6" t="n">
        <v>637.8505216756021</v>
      </c>
      <c r="AD6" t="n">
        <v>515367.7906186442</v>
      </c>
      <c r="AE6" t="n">
        <v>705148.9475466956</v>
      </c>
      <c r="AF6" t="n">
        <v>4.186605616506872e-06</v>
      </c>
      <c r="AG6" t="n">
        <v>7.158203125</v>
      </c>
      <c r="AH6" t="n">
        <v>637850.5216756021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2.3183</v>
      </c>
      <c r="E7" t="n">
        <v>43.13</v>
      </c>
      <c r="F7" t="n">
        <v>38.97</v>
      </c>
      <c r="G7" t="n">
        <v>41.02</v>
      </c>
      <c r="H7" t="n">
        <v>0.64</v>
      </c>
      <c r="I7" t="n">
        <v>57</v>
      </c>
      <c r="J7" t="n">
        <v>166.27</v>
      </c>
      <c r="K7" t="n">
        <v>50.28</v>
      </c>
      <c r="L7" t="n">
        <v>6</v>
      </c>
      <c r="M7" t="n">
        <v>55</v>
      </c>
      <c r="N7" t="n">
        <v>29.99</v>
      </c>
      <c r="O7" t="n">
        <v>20741.2</v>
      </c>
      <c r="P7" t="n">
        <v>462.04</v>
      </c>
      <c r="Q7" t="n">
        <v>790.17</v>
      </c>
      <c r="R7" t="n">
        <v>142.42</v>
      </c>
      <c r="S7" t="n">
        <v>58.53</v>
      </c>
      <c r="T7" t="n">
        <v>34612.37</v>
      </c>
      <c r="U7" t="n">
        <v>0.41</v>
      </c>
      <c r="V7" t="n">
        <v>0.74</v>
      </c>
      <c r="W7" t="n">
        <v>2.66</v>
      </c>
      <c r="X7" t="n">
        <v>2.07</v>
      </c>
      <c r="Y7" t="n">
        <v>0.5</v>
      </c>
      <c r="Z7" t="n">
        <v>10</v>
      </c>
      <c r="AA7" t="n">
        <v>501.8976194648764</v>
      </c>
      <c r="AB7" t="n">
        <v>686.7184651121004</v>
      </c>
      <c r="AC7" t="n">
        <v>621.1790186172199</v>
      </c>
      <c r="AD7" t="n">
        <v>501897.6194648764</v>
      </c>
      <c r="AE7" t="n">
        <v>686718.4651121004</v>
      </c>
      <c r="AF7" t="n">
        <v>4.268165259783589e-06</v>
      </c>
      <c r="AG7" t="n">
        <v>7.019856770833333</v>
      </c>
      <c r="AH7" t="n">
        <v>621179.0186172199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2.3516</v>
      </c>
      <c r="E8" t="n">
        <v>42.52</v>
      </c>
      <c r="F8" t="n">
        <v>38.65</v>
      </c>
      <c r="G8" t="n">
        <v>48.32</v>
      </c>
      <c r="H8" t="n">
        <v>0.74</v>
      </c>
      <c r="I8" t="n">
        <v>48</v>
      </c>
      <c r="J8" t="n">
        <v>167.72</v>
      </c>
      <c r="K8" t="n">
        <v>50.28</v>
      </c>
      <c r="L8" t="n">
        <v>7</v>
      </c>
      <c r="M8" t="n">
        <v>46</v>
      </c>
      <c r="N8" t="n">
        <v>30.44</v>
      </c>
      <c r="O8" t="n">
        <v>20919.39</v>
      </c>
      <c r="P8" t="n">
        <v>455.49</v>
      </c>
      <c r="Q8" t="n">
        <v>790.17</v>
      </c>
      <c r="R8" t="n">
        <v>131.66</v>
      </c>
      <c r="S8" t="n">
        <v>58.53</v>
      </c>
      <c r="T8" t="n">
        <v>29276.89</v>
      </c>
      <c r="U8" t="n">
        <v>0.44</v>
      </c>
      <c r="V8" t="n">
        <v>0.75</v>
      </c>
      <c r="W8" t="n">
        <v>2.65</v>
      </c>
      <c r="X8" t="n">
        <v>1.75</v>
      </c>
      <c r="Y8" t="n">
        <v>0.5</v>
      </c>
      <c r="Z8" t="n">
        <v>10</v>
      </c>
      <c r="AA8" t="n">
        <v>491.8901029014739</v>
      </c>
      <c r="AB8" t="n">
        <v>673.0257394495818</v>
      </c>
      <c r="AC8" t="n">
        <v>608.793107474071</v>
      </c>
      <c r="AD8" t="n">
        <v>491890.1029014739</v>
      </c>
      <c r="AE8" t="n">
        <v>673025.7394495818</v>
      </c>
      <c r="AF8" t="n">
        <v>4.329473072901302e-06</v>
      </c>
      <c r="AG8" t="n">
        <v>6.920572916666667</v>
      </c>
      <c r="AH8" t="n">
        <v>608793.107474071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2.3728</v>
      </c>
      <c r="E9" t="n">
        <v>42.14</v>
      </c>
      <c r="F9" t="n">
        <v>38.47</v>
      </c>
      <c r="G9" t="n">
        <v>54.95</v>
      </c>
      <c r="H9" t="n">
        <v>0.84</v>
      </c>
      <c r="I9" t="n">
        <v>42</v>
      </c>
      <c r="J9" t="n">
        <v>169.17</v>
      </c>
      <c r="K9" t="n">
        <v>50.28</v>
      </c>
      <c r="L9" t="n">
        <v>8</v>
      </c>
      <c r="M9" t="n">
        <v>40</v>
      </c>
      <c r="N9" t="n">
        <v>30.89</v>
      </c>
      <c r="O9" t="n">
        <v>21098.19</v>
      </c>
      <c r="P9" t="n">
        <v>450.94</v>
      </c>
      <c r="Q9" t="n">
        <v>790.21</v>
      </c>
      <c r="R9" t="n">
        <v>124.92</v>
      </c>
      <c r="S9" t="n">
        <v>58.53</v>
      </c>
      <c r="T9" t="n">
        <v>25939.03</v>
      </c>
      <c r="U9" t="n">
        <v>0.47</v>
      </c>
      <c r="V9" t="n">
        <v>0.75</v>
      </c>
      <c r="W9" t="n">
        <v>2.66</v>
      </c>
      <c r="X9" t="n">
        <v>1.56</v>
      </c>
      <c r="Y9" t="n">
        <v>0.5</v>
      </c>
      <c r="Z9" t="n">
        <v>10</v>
      </c>
      <c r="AA9" t="n">
        <v>485.6125076157251</v>
      </c>
      <c r="AB9" t="n">
        <v>664.4364566316623</v>
      </c>
      <c r="AC9" t="n">
        <v>601.0235737531594</v>
      </c>
      <c r="AD9" t="n">
        <v>485612.5076157251</v>
      </c>
      <c r="AE9" t="n">
        <v>664436.4566316623</v>
      </c>
      <c r="AF9" t="n">
        <v>4.36850387284411e-06</v>
      </c>
      <c r="AG9" t="n">
        <v>6.858723958333333</v>
      </c>
      <c r="AH9" t="n">
        <v>601023.5737531595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2.3944</v>
      </c>
      <c r="E10" t="n">
        <v>41.76</v>
      </c>
      <c r="F10" t="n">
        <v>38.25</v>
      </c>
      <c r="G10" t="n">
        <v>62.02</v>
      </c>
      <c r="H10" t="n">
        <v>0.9399999999999999</v>
      </c>
      <c r="I10" t="n">
        <v>37</v>
      </c>
      <c r="J10" t="n">
        <v>170.62</v>
      </c>
      <c r="K10" t="n">
        <v>50.28</v>
      </c>
      <c r="L10" t="n">
        <v>9</v>
      </c>
      <c r="M10" t="n">
        <v>35</v>
      </c>
      <c r="N10" t="n">
        <v>31.34</v>
      </c>
      <c r="O10" t="n">
        <v>21277.6</v>
      </c>
      <c r="P10" t="n">
        <v>444.47</v>
      </c>
      <c r="Q10" t="n">
        <v>790.17</v>
      </c>
      <c r="R10" t="n">
        <v>118.31</v>
      </c>
      <c r="S10" t="n">
        <v>58.53</v>
      </c>
      <c r="T10" t="n">
        <v>22657.48</v>
      </c>
      <c r="U10" t="n">
        <v>0.49</v>
      </c>
      <c r="V10" t="n">
        <v>0.76</v>
      </c>
      <c r="W10" t="n">
        <v>2.63</v>
      </c>
      <c r="X10" t="n">
        <v>1.34</v>
      </c>
      <c r="Y10" t="n">
        <v>0.5</v>
      </c>
      <c r="Z10" t="n">
        <v>10</v>
      </c>
      <c r="AA10" t="n">
        <v>478.1984178438697</v>
      </c>
      <c r="AB10" t="n">
        <v>654.2921719192536</v>
      </c>
      <c r="AC10" t="n">
        <v>591.8474453361101</v>
      </c>
      <c r="AD10" t="n">
        <v>478198.4178438697</v>
      </c>
      <c r="AE10" t="n">
        <v>654292.1719192537</v>
      </c>
      <c r="AF10" t="n">
        <v>4.408271102974518e-06</v>
      </c>
      <c r="AG10" t="n">
        <v>6.796875</v>
      </c>
      <c r="AH10" t="n">
        <v>591847.4453361101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2.4112</v>
      </c>
      <c r="E11" t="n">
        <v>41.47</v>
      </c>
      <c r="F11" t="n">
        <v>38.09</v>
      </c>
      <c r="G11" t="n">
        <v>69.25</v>
      </c>
      <c r="H11" t="n">
        <v>1.03</v>
      </c>
      <c r="I11" t="n">
        <v>33</v>
      </c>
      <c r="J11" t="n">
        <v>172.08</v>
      </c>
      <c r="K11" t="n">
        <v>50.28</v>
      </c>
      <c r="L11" t="n">
        <v>10</v>
      </c>
      <c r="M11" t="n">
        <v>31</v>
      </c>
      <c r="N11" t="n">
        <v>31.8</v>
      </c>
      <c r="O11" t="n">
        <v>21457.64</v>
      </c>
      <c r="P11" t="n">
        <v>439.29</v>
      </c>
      <c r="Q11" t="n">
        <v>790.1900000000001</v>
      </c>
      <c r="R11" t="n">
        <v>112.84</v>
      </c>
      <c r="S11" t="n">
        <v>58.53</v>
      </c>
      <c r="T11" t="n">
        <v>19944.47</v>
      </c>
      <c r="U11" t="n">
        <v>0.52</v>
      </c>
      <c r="V11" t="n">
        <v>0.76</v>
      </c>
      <c r="W11" t="n">
        <v>2.62</v>
      </c>
      <c r="X11" t="n">
        <v>1.18</v>
      </c>
      <c r="Y11" t="n">
        <v>0.5</v>
      </c>
      <c r="Z11" t="n">
        <v>10</v>
      </c>
      <c r="AA11" t="n">
        <v>472.467553223563</v>
      </c>
      <c r="AB11" t="n">
        <v>646.4509501178466</v>
      </c>
      <c r="AC11" t="n">
        <v>584.7545787382054</v>
      </c>
      <c r="AD11" t="n">
        <v>472467.553223563</v>
      </c>
      <c r="AE11" t="n">
        <v>646450.9501178466</v>
      </c>
      <c r="AF11" t="n">
        <v>4.439201170853725e-06</v>
      </c>
      <c r="AG11" t="n">
        <v>6.749674479166667</v>
      </c>
      <c r="AH11" t="n">
        <v>584754.5787382054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2.422</v>
      </c>
      <c r="E12" t="n">
        <v>41.29</v>
      </c>
      <c r="F12" t="n">
        <v>38</v>
      </c>
      <c r="G12" t="n">
        <v>75.98999999999999</v>
      </c>
      <c r="H12" t="n">
        <v>1.12</v>
      </c>
      <c r="I12" t="n">
        <v>30</v>
      </c>
      <c r="J12" t="n">
        <v>173.55</v>
      </c>
      <c r="K12" t="n">
        <v>50.28</v>
      </c>
      <c r="L12" t="n">
        <v>11</v>
      </c>
      <c r="M12" t="n">
        <v>28</v>
      </c>
      <c r="N12" t="n">
        <v>32.27</v>
      </c>
      <c r="O12" t="n">
        <v>21638.31</v>
      </c>
      <c r="P12" t="n">
        <v>435.25</v>
      </c>
      <c r="Q12" t="n">
        <v>790.1799999999999</v>
      </c>
      <c r="R12" t="n">
        <v>109.92</v>
      </c>
      <c r="S12" t="n">
        <v>58.53</v>
      </c>
      <c r="T12" t="n">
        <v>18498.22</v>
      </c>
      <c r="U12" t="n">
        <v>0.53</v>
      </c>
      <c r="V12" t="n">
        <v>0.76</v>
      </c>
      <c r="W12" t="n">
        <v>2.62</v>
      </c>
      <c r="X12" t="n">
        <v>1.09</v>
      </c>
      <c r="Y12" t="n">
        <v>0.5</v>
      </c>
      <c r="Z12" t="n">
        <v>10</v>
      </c>
      <c r="AA12" t="n">
        <v>468.457915329312</v>
      </c>
      <c r="AB12" t="n">
        <v>640.964786658193</v>
      </c>
      <c r="AC12" t="n">
        <v>579.7920070192624</v>
      </c>
      <c r="AD12" t="n">
        <v>468457.915329312</v>
      </c>
      <c r="AE12" t="n">
        <v>640964.786658193</v>
      </c>
      <c r="AF12" t="n">
        <v>4.45908478591893e-06</v>
      </c>
      <c r="AG12" t="n">
        <v>6.720377604166667</v>
      </c>
      <c r="AH12" t="n">
        <v>579792.0070192624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2.435</v>
      </c>
      <c r="E13" t="n">
        <v>41.07</v>
      </c>
      <c r="F13" t="n">
        <v>37.87</v>
      </c>
      <c r="G13" t="n">
        <v>84.16</v>
      </c>
      <c r="H13" t="n">
        <v>1.22</v>
      </c>
      <c r="I13" t="n">
        <v>27</v>
      </c>
      <c r="J13" t="n">
        <v>175.02</v>
      </c>
      <c r="K13" t="n">
        <v>50.28</v>
      </c>
      <c r="L13" t="n">
        <v>12</v>
      </c>
      <c r="M13" t="n">
        <v>25</v>
      </c>
      <c r="N13" t="n">
        <v>32.74</v>
      </c>
      <c r="O13" t="n">
        <v>21819.6</v>
      </c>
      <c r="P13" t="n">
        <v>431.79</v>
      </c>
      <c r="Q13" t="n">
        <v>790.17</v>
      </c>
      <c r="R13" t="n">
        <v>105.69</v>
      </c>
      <c r="S13" t="n">
        <v>58.53</v>
      </c>
      <c r="T13" t="n">
        <v>16400.78</v>
      </c>
      <c r="U13" t="n">
        <v>0.55</v>
      </c>
      <c r="V13" t="n">
        <v>0.77</v>
      </c>
      <c r="W13" t="n">
        <v>2.62</v>
      </c>
      <c r="X13" t="n">
        <v>0.97</v>
      </c>
      <c r="Y13" t="n">
        <v>0.5</v>
      </c>
      <c r="Z13" t="n">
        <v>10</v>
      </c>
      <c r="AA13" t="n">
        <v>464.4100271350956</v>
      </c>
      <c r="AB13" t="n">
        <v>635.4262874506426</v>
      </c>
      <c r="AC13" t="n">
        <v>574.782094402748</v>
      </c>
      <c r="AD13" t="n">
        <v>464410.0271350956</v>
      </c>
      <c r="AE13" t="n">
        <v>635426.2874506426</v>
      </c>
      <c r="AF13" t="n">
        <v>4.483018767015934e-06</v>
      </c>
      <c r="AG13" t="n">
        <v>6.6845703125</v>
      </c>
      <c r="AH13" t="n">
        <v>574782.094402748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2.444</v>
      </c>
      <c r="E14" t="n">
        <v>40.92</v>
      </c>
      <c r="F14" t="n">
        <v>37.79</v>
      </c>
      <c r="G14" t="n">
        <v>90.69</v>
      </c>
      <c r="H14" t="n">
        <v>1.31</v>
      </c>
      <c r="I14" t="n">
        <v>25</v>
      </c>
      <c r="J14" t="n">
        <v>176.49</v>
      </c>
      <c r="K14" t="n">
        <v>50.28</v>
      </c>
      <c r="L14" t="n">
        <v>13</v>
      </c>
      <c r="M14" t="n">
        <v>23</v>
      </c>
      <c r="N14" t="n">
        <v>33.21</v>
      </c>
      <c r="O14" t="n">
        <v>22001.54</v>
      </c>
      <c r="P14" t="n">
        <v>427.7</v>
      </c>
      <c r="Q14" t="n">
        <v>790.16</v>
      </c>
      <c r="R14" t="n">
        <v>102.71</v>
      </c>
      <c r="S14" t="n">
        <v>58.53</v>
      </c>
      <c r="T14" t="n">
        <v>14916.85</v>
      </c>
      <c r="U14" t="n">
        <v>0.57</v>
      </c>
      <c r="V14" t="n">
        <v>0.77</v>
      </c>
      <c r="W14" t="n">
        <v>2.62</v>
      </c>
      <c r="X14" t="n">
        <v>0.88</v>
      </c>
      <c r="Y14" t="n">
        <v>0.5</v>
      </c>
      <c r="Z14" t="n">
        <v>10</v>
      </c>
      <c r="AA14" t="n">
        <v>460.7136834049072</v>
      </c>
      <c r="AB14" t="n">
        <v>630.3687868878225</v>
      </c>
      <c r="AC14" t="n">
        <v>570.2072745953969</v>
      </c>
      <c r="AD14" t="n">
        <v>460713.6834049072</v>
      </c>
      <c r="AE14" t="n">
        <v>630368.7868878224</v>
      </c>
      <c r="AF14" t="n">
        <v>4.499588446236937e-06</v>
      </c>
      <c r="AG14" t="n">
        <v>6.66015625</v>
      </c>
      <c r="AH14" t="n">
        <v>570207.2745953969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2.4529</v>
      </c>
      <c r="E15" t="n">
        <v>40.77</v>
      </c>
      <c r="F15" t="n">
        <v>37.7</v>
      </c>
      <c r="G15" t="n">
        <v>98.36</v>
      </c>
      <c r="H15" t="n">
        <v>1.4</v>
      </c>
      <c r="I15" t="n">
        <v>23</v>
      </c>
      <c r="J15" t="n">
        <v>177.97</v>
      </c>
      <c r="K15" t="n">
        <v>50.28</v>
      </c>
      <c r="L15" t="n">
        <v>14</v>
      </c>
      <c r="M15" t="n">
        <v>21</v>
      </c>
      <c r="N15" t="n">
        <v>33.69</v>
      </c>
      <c r="O15" t="n">
        <v>22184.13</v>
      </c>
      <c r="P15" t="n">
        <v>423.69</v>
      </c>
      <c r="Q15" t="n">
        <v>790.17</v>
      </c>
      <c r="R15" t="n">
        <v>100.12</v>
      </c>
      <c r="S15" t="n">
        <v>58.53</v>
      </c>
      <c r="T15" t="n">
        <v>13632.92</v>
      </c>
      <c r="U15" t="n">
        <v>0.58</v>
      </c>
      <c r="V15" t="n">
        <v>0.77</v>
      </c>
      <c r="W15" t="n">
        <v>2.61</v>
      </c>
      <c r="X15" t="n">
        <v>0.8</v>
      </c>
      <c r="Y15" t="n">
        <v>0.5</v>
      </c>
      <c r="Z15" t="n">
        <v>10</v>
      </c>
      <c r="AA15" t="n">
        <v>457.0780517842379</v>
      </c>
      <c r="AB15" t="n">
        <v>625.3943553116754</v>
      </c>
      <c r="AC15" t="n">
        <v>565.7075957872189</v>
      </c>
      <c r="AD15" t="n">
        <v>457078.0517842378</v>
      </c>
      <c r="AE15" t="n">
        <v>625394.3553116755</v>
      </c>
      <c r="AF15" t="n">
        <v>4.515974017911041e-06</v>
      </c>
      <c r="AG15" t="n">
        <v>6.6357421875</v>
      </c>
      <c r="AH15" t="n">
        <v>565707.5957872189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2.4603</v>
      </c>
      <c r="E16" t="n">
        <v>40.65</v>
      </c>
      <c r="F16" t="n">
        <v>37.64</v>
      </c>
      <c r="G16" t="n">
        <v>107.55</v>
      </c>
      <c r="H16" t="n">
        <v>1.48</v>
      </c>
      <c r="I16" t="n">
        <v>21</v>
      </c>
      <c r="J16" t="n">
        <v>179.46</v>
      </c>
      <c r="K16" t="n">
        <v>50.28</v>
      </c>
      <c r="L16" t="n">
        <v>15</v>
      </c>
      <c r="M16" t="n">
        <v>19</v>
      </c>
      <c r="N16" t="n">
        <v>34.18</v>
      </c>
      <c r="O16" t="n">
        <v>22367.38</v>
      </c>
      <c r="P16" t="n">
        <v>418.64</v>
      </c>
      <c r="Q16" t="n">
        <v>790.17</v>
      </c>
      <c r="R16" t="n">
        <v>97.83</v>
      </c>
      <c r="S16" t="n">
        <v>58.53</v>
      </c>
      <c r="T16" t="n">
        <v>12497.27</v>
      </c>
      <c r="U16" t="n">
        <v>0.6</v>
      </c>
      <c r="V16" t="n">
        <v>0.77</v>
      </c>
      <c r="W16" t="n">
        <v>2.61</v>
      </c>
      <c r="X16" t="n">
        <v>0.74</v>
      </c>
      <c r="Y16" t="n">
        <v>0.5</v>
      </c>
      <c r="Z16" t="n">
        <v>10</v>
      </c>
      <c r="AA16" t="n">
        <v>453.1619498156115</v>
      </c>
      <c r="AB16" t="n">
        <v>620.0361718319753</v>
      </c>
      <c r="AC16" t="n">
        <v>560.8607898185635</v>
      </c>
      <c r="AD16" t="n">
        <v>453161.9498156115</v>
      </c>
      <c r="AE16" t="n">
        <v>620036.1718319752</v>
      </c>
      <c r="AF16" t="n">
        <v>4.529597976381644e-06</v>
      </c>
      <c r="AG16" t="n">
        <v>6.6162109375</v>
      </c>
      <c r="AH16" t="n">
        <v>560860.7898185635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2.4643</v>
      </c>
      <c r="E17" t="n">
        <v>40.58</v>
      </c>
      <c r="F17" t="n">
        <v>37.61</v>
      </c>
      <c r="G17" t="n">
        <v>112.83</v>
      </c>
      <c r="H17" t="n">
        <v>1.57</v>
      </c>
      <c r="I17" t="n">
        <v>20</v>
      </c>
      <c r="J17" t="n">
        <v>180.95</v>
      </c>
      <c r="K17" t="n">
        <v>50.28</v>
      </c>
      <c r="L17" t="n">
        <v>16</v>
      </c>
      <c r="M17" t="n">
        <v>18</v>
      </c>
      <c r="N17" t="n">
        <v>34.67</v>
      </c>
      <c r="O17" t="n">
        <v>22551.28</v>
      </c>
      <c r="P17" t="n">
        <v>416.54</v>
      </c>
      <c r="Q17" t="n">
        <v>790.1799999999999</v>
      </c>
      <c r="R17" t="n">
        <v>97.04000000000001</v>
      </c>
      <c r="S17" t="n">
        <v>58.53</v>
      </c>
      <c r="T17" t="n">
        <v>12106.62</v>
      </c>
      <c r="U17" t="n">
        <v>0.6</v>
      </c>
      <c r="V17" t="n">
        <v>0.77</v>
      </c>
      <c r="W17" t="n">
        <v>2.6</v>
      </c>
      <c r="X17" t="n">
        <v>0.71</v>
      </c>
      <c r="Y17" t="n">
        <v>0.5</v>
      </c>
      <c r="Z17" t="n">
        <v>10</v>
      </c>
      <c r="AA17" t="n">
        <v>451.4084167257572</v>
      </c>
      <c r="AB17" t="n">
        <v>617.6369104980165</v>
      </c>
      <c r="AC17" t="n">
        <v>558.6905106189333</v>
      </c>
      <c r="AD17" t="n">
        <v>451408.4167257572</v>
      </c>
      <c r="AE17" t="n">
        <v>617636.9104980165</v>
      </c>
      <c r="AF17" t="n">
        <v>4.536962278257646e-06</v>
      </c>
      <c r="AG17" t="n">
        <v>6.604817708333333</v>
      </c>
      <c r="AH17" t="n">
        <v>558690.5106189334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2.4689</v>
      </c>
      <c r="E18" t="n">
        <v>40.5</v>
      </c>
      <c r="F18" t="n">
        <v>37.57</v>
      </c>
      <c r="G18" t="n">
        <v>118.63</v>
      </c>
      <c r="H18" t="n">
        <v>1.65</v>
      </c>
      <c r="I18" t="n">
        <v>19</v>
      </c>
      <c r="J18" t="n">
        <v>182.45</v>
      </c>
      <c r="K18" t="n">
        <v>50.28</v>
      </c>
      <c r="L18" t="n">
        <v>17</v>
      </c>
      <c r="M18" t="n">
        <v>17</v>
      </c>
      <c r="N18" t="n">
        <v>35.17</v>
      </c>
      <c r="O18" t="n">
        <v>22735.98</v>
      </c>
      <c r="P18" t="n">
        <v>412.36</v>
      </c>
      <c r="Q18" t="n">
        <v>790.16</v>
      </c>
      <c r="R18" t="n">
        <v>95.42</v>
      </c>
      <c r="S18" t="n">
        <v>58.53</v>
      </c>
      <c r="T18" t="n">
        <v>11305.99</v>
      </c>
      <c r="U18" t="n">
        <v>0.61</v>
      </c>
      <c r="V18" t="n">
        <v>0.77</v>
      </c>
      <c r="W18" t="n">
        <v>2.61</v>
      </c>
      <c r="X18" t="n">
        <v>0.66</v>
      </c>
      <c r="Y18" t="n">
        <v>0.5</v>
      </c>
      <c r="Z18" t="n">
        <v>10</v>
      </c>
      <c r="AA18" t="n">
        <v>436.820095430215</v>
      </c>
      <c r="AB18" t="n">
        <v>597.6765257101425</v>
      </c>
      <c r="AC18" t="n">
        <v>540.6351169406381</v>
      </c>
      <c r="AD18" t="n">
        <v>436820.095430215</v>
      </c>
      <c r="AE18" t="n">
        <v>597676.5257101426</v>
      </c>
      <c r="AF18" t="n">
        <v>4.545431225415048e-06</v>
      </c>
      <c r="AG18" t="n">
        <v>6.591796875</v>
      </c>
      <c r="AH18" t="n">
        <v>540635.1169406382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2.4731</v>
      </c>
      <c r="E19" t="n">
        <v>40.44</v>
      </c>
      <c r="F19" t="n">
        <v>37.53</v>
      </c>
      <c r="G19" t="n">
        <v>125.1</v>
      </c>
      <c r="H19" t="n">
        <v>1.74</v>
      </c>
      <c r="I19" t="n">
        <v>18</v>
      </c>
      <c r="J19" t="n">
        <v>183.95</v>
      </c>
      <c r="K19" t="n">
        <v>50.28</v>
      </c>
      <c r="L19" t="n">
        <v>18</v>
      </c>
      <c r="M19" t="n">
        <v>16</v>
      </c>
      <c r="N19" t="n">
        <v>35.67</v>
      </c>
      <c r="O19" t="n">
        <v>22921.24</v>
      </c>
      <c r="P19" t="n">
        <v>410.21</v>
      </c>
      <c r="Q19" t="n">
        <v>790.16</v>
      </c>
      <c r="R19" t="n">
        <v>94.43000000000001</v>
      </c>
      <c r="S19" t="n">
        <v>58.53</v>
      </c>
      <c r="T19" t="n">
        <v>10814.64</v>
      </c>
      <c r="U19" t="n">
        <v>0.62</v>
      </c>
      <c r="V19" t="n">
        <v>0.77</v>
      </c>
      <c r="W19" t="n">
        <v>2.6</v>
      </c>
      <c r="X19" t="n">
        <v>0.63</v>
      </c>
      <c r="Y19" t="n">
        <v>0.5</v>
      </c>
      <c r="Z19" t="n">
        <v>10</v>
      </c>
      <c r="AA19" t="n">
        <v>435.0034743431382</v>
      </c>
      <c r="AB19" t="n">
        <v>595.1909445951378</v>
      </c>
      <c r="AC19" t="n">
        <v>538.3867561987145</v>
      </c>
      <c r="AD19" t="n">
        <v>435003.4743431382</v>
      </c>
      <c r="AE19" t="n">
        <v>595190.9445951378</v>
      </c>
      <c r="AF19" t="n">
        <v>4.553163742384849e-06</v>
      </c>
      <c r="AG19" t="n">
        <v>6.58203125</v>
      </c>
      <c r="AH19" t="n">
        <v>538386.7561987145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2.4764</v>
      </c>
      <c r="E20" t="n">
        <v>40.38</v>
      </c>
      <c r="F20" t="n">
        <v>37.51</v>
      </c>
      <c r="G20" t="n">
        <v>132.38</v>
      </c>
      <c r="H20" t="n">
        <v>1.82</v>
      </c>
      <c r="I20" t="n">
        <v>17</v>
      </c>
      <c r="J20" t="n">
        <v>185.46</v>
      </c>
      <c r="K20" t="n">
        <v>50.28</v>
      </c>
      <c r="L20" t="n">
        <v>19</v>
      </c>
      <c r="M20" t="n">
        <v>15</v>
      </c>
      <c r="N20" t="n">
        <v>36.18</v>
      </c>
      <c r="O20" t="n">
        <v>23107.19</v>
      </c>
      <c r="P20" t="n">
        <v>405.58</v>
      </c>
      <c r="Q20" t="n">
        <v>790.16</v>
      </c>
      <c r="R20" t="n">
        <v>93.56999999999999</v>
      </c>
      <c r="S20" t="n">
        <v>58.53</v>
      </c>
      <c r="T20" t="n">
        <v>10387.11</v>
      </c>
      <c r="U20" t="n">
        <v>0.63</v>
      </c>
      <c r="V20" t="n">
        <v>0.77</v>
      </c>
      <c r="W20" t="n">
        <v>2.6</v>
      </c>
      <c r="X20" t="n">
        <v>0.61</v>
      </c>
      <c r="Y20" t="n">
        <v>0.5</v>
      </c>
      <c r="Z20" t="n">
        <v>10</v>
      </c>
      <c r="AA20" t="n">
        <v>431.9921127820613</v>
      </c>
      <c r="AB20" t="n">
        <v>591.0706668553768</v>
      </c>
      <c r="AC20" t="n">
        <v>534.65971198359</v>
      </c>
      <c r="AD20" t="n">
        <v>431992.1127820613</v>
      </c>
      <c r="AE20" t="n">
        <v>591070.6668553768</v>
      </c>
      <c r="AF20" t="n">
        <v>4.55923929143255e-06</v>
      </c>
      <c r="AG20" t="n">
        <v>6.572265625</v>
      </c>
      <c r="AH20" t="n">
        <v>534659.71198359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2.4814</v>
      </c>
      <c r="E21" t="n">
        <v>40.3</v>
      </c>
      <c r="F21" t="n">
        <v>37.46</v>
      </c>
      <c r="G21" t="n">
        <v>140.47</v>
      </c>
      <c r="H21" t="n">
        <v>1.9</v>
      </c>
      <c r="I21" t="n">
        <v>16</v>
      </c>
      <c r="J21" t="n">
        <v>186.97</v>
      </c>
      <c r="K21" t="n">
        <v>50.28</v>
      </c>
      <c r="L21" t="n">
        <v>20</v>
      </c>
      <c r="M21" t="n">
        <v>14</v>
      </c>
      <c r="N21" t="n">
        <v>36.69</v>
      </c>
      <c r="O21" t="n">
        <v>23293.82</v>
      </c>
      <c r="P21" t="n">
        <v>400.67</v>
      </c>
      <c r="Q21" t="n">
        <v>790.16</v>
      </c>
      <c r="R21" t="n">
        <v>92.04000000000001</v>
      </c>
      <c r="S21" t="n">
        <v>58.53</v>
      </c>
      <c r="T21" t="n">
        <v>9626.17</v>
      </c>
      <c r="U21" t="n">
        <v>0.64</v>
      </c>
      <c r="V21" t="n">
        <v>0.77</v>
      </c>
      <c r="W21" t="n">
        <v>2.6</v>
      </c>
      <c r="X21" t="n">
        <v>0.5600000000000001</v>
      </c>
      <c r="Y21" t="n">
        <v>0.5</v>
      </c>
      <c r="Z21" t="n">
        <v>10</v>
      </c>
      <c r="AA21" t="n">
        <v>428.5520605904731</v>
      </c>
      <c r="AB21" t="n">
        <v>586.3638356824539</v>
      </c>
      <c r="AC21" t="n">
        <v>530.402094171732</v>
      </c>
      <c r="AD21" t="n">
        <v>428552.0605904731</v>
      </c>
      <c r="AE21" t="n">
        <v>586363.8356824539</v>
      </c>
      <c r="AF21" t="n">
        <v>4.568444668777552e-06</v>
      </c>
      <c r="AG21" t="n">
        <v>6.559244791666667</v>
      </c>
      <c r="AH21" t="n">
        <v>530402.094171732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2.4855</v>
      </c>
      <c r="E22" t="n">
        <v>40.23</v>
      </c>
      <c r="F22" t="n">
        <v>37.43</v>
      </c>
      <c r="G22" t="n">
        <v>149.7</v>
      </c>
      <c r="H22" t="n">
        <v>1.98</v>
      </c>
      <c r="I22" t="n">
        <v>15</v>
      </c>
      <c r="J22" t="n">
        <v>188.49</v>
      </c>
      <c r="K22" t="n">
        <v>50.28</v>
      </c>
      <c r="L22" t="n">
        <v>21</v>
      </c>
      <c r="M22" t="n">
        <v>13</v>
      </c>
      <c r="N22" t="n">
        <v>37.21</v>
      </c>
      <c r="O22" t="n">
        <v>23481.16</v>
      </c>
      <c r="P22" t="n">
        <v>399.21</v>
      </c>
      <c r="Q22" t="n">
        <v>790.1900000000001</v>
      </c>
      <c r="R22" t="n">
        <v>90.70999999999999</v>
      </c>
      <c r="S22" t="n">
        <v>58.53</v>
      </c>
      <c r="T22" t="n">
        <v>8967.799999999999</v>
      </c>
      <c r="U22" t="n">
        <v>0.65</v>
      </c>
      <c r="V22" t="n">
        <v>0.78</v>
      </c>
      <c r="W22" t="n">
        <v>2.6</v>
      </c>
      <c r="X22" t="n">
        <v>0.52</v>
      </c>
      <c r="Y22" t="n">
        <v>0.5</v>
      </c>
      <c r="Z22" t="n">
        <v>10</v>
      </c>
      <c r="AA22" t="n">
        <v>427.1723269706473</v>
      </c>
      <c r="AB22" t="n">
        <v>584.4760232742569</v>
      </c>
      <c r="AC22" t="n">
        <v>528.6944519302118</v>
      </c>
      <c r="AD22" t="n">
        <v>427172.3269706473</v>
      </c>
      <c r="AE22" t="n">
        <v>584476.023274257</v>
      </c>
      <c r="AF22" t="n">
        <v>4.575993078200453e-06</v>
      </c>
      <c r="AG22" t="n">
        <v>6.5478515625</v>
      </c>
      <c r="AH22" t="n">
        <v>528694.4519302119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2.4908</v>
      </c>
      <c r="E23" t="n">
        <v>40.15</v>
      </c>
      <c r="F23" t="n">
        <v>37.37</v>
      </c>
      <c r="G23" t="n">
        <v>160.17</v>
      </c>
      <c r="H23" t="n">
        <v>2.05</v>
      </c>
      <c r="I23" t="n">
        <v>14</v>
      </c>
      <c r="J23" t="n">
        <v>190.01</v>
      </c>
      <c r="K23" t="n">
        <v>50.28</v>
      </c>
      <c r="L23" t="n">
        <v>22</v>
      </c>
      <c r="M23" t="n">
        <v>12</v>
      </c>
      <c r="N23" t="n">
        <v>37.74</v>
      </c>
      <c r="O23" t="n">
        <v>23669.2</v>
      </c>
      <c r="P23" t="n">
        <v>392.81</v>
      </c>
      <c r="Q23" t="n">
        <v>790.16</v>
      </c>
      <c r="R23" t="n">
        <v>89.20999999999999</v>
      </c>
      <c r="S23" t="n">
        <v>58.53</v>
      </c>
      <c r="T23" t="n">
        <v>8222.77</v>
      </c>
      <c r="U23" t="n">
        <v>0.66</v>
      </c>
      <c r="V23" t="n">
        <v>0.78</v>
      </c>
      <c r="W23" t="n">
        <v>2.59</v>
      </c>
      <c r="X23" t="n">
        <v>0.47</v>
      </c>
      <c r="Y23" t="n">
        <v>0.5</v>
      </c>
      <c r="Z23" t="n">
        <v>10</v>
      </c>
      <c r="AA23" t="n">
        <v>422.8803683333265</v>
      </c>
      <c r="AB23" t="n">
        <v>578.6035761188231</v>
      </c>
      <c r="AC23" t="n">
        <v>523.3824628892613</v>
      </c>
      <c r="AD23" t="n">
        <v>422880.3683333265</v>
      </c>
      <c r="AE23" t="n">
        <v>578603.576118823</v>
      </c>
      <c r="AF23" t="n">
        <v>4.585750778186156e-06</v>
      </c>
      <c r="AG23" t="n">
        <v>6.534830729166667</v>
      </c>
      <c r="AH23" t="n">
        <v>523382.4628892613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2.4912</v>
      </c>
      <c r="E24" t="n">
        <v>40.14</v>
      </c>
      <c r="F24" t="n">
        <v>37.37</v>
      </c>
      <c r="G24" t="n">
        <v>160.14</v>
      </c>
      <c r="H24" t="n">
        <v>2.13</v>
      </c>
      <c r="I24" t="n">
        <v>14</v>
      </c>
      <c r="J24" t="n">
        <v>191.55</v>
      </c>
      <c r="K24" t="n">
        <v>50.28</v>
      </c>
      <c r="L24" t="n">
        <v>23</v>
      </c>
      <c r="M24" t="n">
        <v>12</v>
      </c>
      <c r="N24" t="n">
        <v>38.27</v>
      </c>
      <c r="O24" t="n">
        <v>23857.96</v>
      </c>
      <c r="P24" t="n">
        <v>386.95</v>
      </c>
      <c r="Q24" t="n">
        <v>790.17</v>
      </c>
      <c r="R24" t="n">
        <v>88.72</v>
      </c>
      <c r="S24" t="n">
        <v>58.53</v>
      </c>
      <c r="T24" t="n">
        <v>7979.32</v>
      </c>
      <c r="U24" t="n">
        <v>0.66</v>
      </c>
      <c r="V24" t="n">
        <v>0.78</v>
      </c>
      <c r="W24" t="n">
        <v>2.6</v>
      </c>
      <c r="X24" t="n">
        <v>0.46</v>
      </c>
      <c r="Y24" t="n">
        <v>0.5</v>
      </c>
      <c r="Z24" t="n">
        <v>10</v>
      </c>
      <c r="AA24" t="n">
        <v>419.6314484865197</v>
      </c>
      <c r="AB24" t="n">
        <v>574.1582606521943</v>
      </c>
      <c r="AC24" t="n">
        <v>519.3614020917282</v>
      </c>
      <c r="AD24" t="n">
        <v>419631.4484865197</v>
      </c>
      <c r="AE24" t="n">
        <v>574158.2606521943</v>
      </c>
      <c r="AF24" t="n">
        <v>4.586487208373755e-06</v>
      </c>
      <c r="AG24" t="n">
        <v>6.533203125</v>
      </c>
      <c r="AH24" t="n">
        <v>519361.4020917282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2.494</v>
      </c>
      <c r="E25" t="n">
        <v>40.1</v>
      </c>
      <c r="F25" t="n">
        <v>37.35</v>
      </c>
      <c r="G25" t="n">
        <v>172.4</v>
      </c>
      <c r="H25" t="n">
        <v>2.21</v>
      </c>
      <c r="I25" t="n">
        <v>13</v>
      </c>
      <c r="J25" t="n">
        <v>193.08</v>
      </c>
      <c r="K25" t="n">
        <v>50.28</v>
      </c>
      <c r="L25" t="n">
        <v>24</v>
      </c>
      <c r="M25" t="n">
        <v>11</v>
      </c>
      <c r="N25" t="n">
        <v>38.8</v>
      </c>
      <c r="O25" t="n">
        <v>24047.45</v>
      </c>
      <c r="P25" t="n">
        <v>389.01</v>
      </c>
      <c r="Q25" t="n">
        <v>790.16</v>
      </c>
      <c r="R25" t="n">
        <v>88.27</v>
      </c>
      <c r="S25" t="n">
        <v>58.53</v>
      </c>
      <c r="T25" t="n">
        <v>7756.41</v>
      </c>
      <c r="U25" t="n">
        <v>0.66</v>
      </c>
      <c r="V25" t="n">
        <v>0.78</v>
      </c>
      <c r="W25" t="n">
        <v>2.6</v>
      </c>
      <c r="X25" t="n">
        <v>0.45</v>
      </c>
      <c r="Y25" t="n">
        <v>0.5</v>
      </c>
      <c r="Z25" t="n">
        <v>10</v>
      </c>
      <c r="AA25" t="n">
        <v>420.3712211152304</v>
      </c>
      <c r="AB25" t="n">
        <v>575.1704501992612</v>
      </c>
      <c r="AC25" t="n">
        <v>520.2769896890399</v>
      </c>
      <c r="AD25" t="n">
        <v>420371.2211152303</v>
      </c>
      <c r="AE25" t="n">
        <v>575170.4501992612</v>
      </c>
      <c r="AF25" t="n">
        <v>4.591642219686957e-06</v>
      </c>
      <c r="AG25" t="n">
        <v>6.526692708333333</v>
      </c>
      <c r="AH25" t="n">
        <v>520276.9896890399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2.4993</v>
      </c>
      <c r="E26" t="n">
        <v>40.01</v>
      </c>
      <c r="F26" t="n">
        <v>37.3</v>
      </c>
      <c r="G26" t="n">
        <v>186.5</v>
      </c>
      <c r="H26" t="n">
        <v>2.28</v>
      </c>
      <c r="I26" t="n">
        <v>12</v>
      </c>
      <c r="J26" t="n">
        <v>194.62</v>
      </c>
      <c r="K26" t="n">
        <v>50.28</v>
      </c>
      <c r="L26" t="n">
        <v>25</v>
      </c>
      <c r="M26" t="n">
        <v>10</v>
      </c>
      <c r="N26" t="n">
        <v>39.34</v>
      </c>
      <c r="O26" t="n">
        <v>24237.67</v>
      </c>
      <c r="P26" t="n">
        <v>381.58</v>
      </c>
      <c r="Q26" t="n">
        <v>790.16</v>
      </c>
      <c r="R26" t="n">
        <v>86.70999999999999</v>
      </c>
      <c r="S26" t="n">
        <v>58.53</v>
      </c>
      <c r="T26" t="n">
        <v>6982.3</v>
      </c>
      <c r="U26" t="n">
        <v>0.68</v>
      </c>
      <c r="V26" t="n">
        <v>0.78</v>
      </c>
      <c r="W26" t="n">
        <v>2.59</v>
      </c>
      <c r="X26" t="n">
        <v>0.4</v>
      </c>
      <c r="Y26" t="n">
        <v>0.5</v>
      </c>
      <c r="Z26" t="n">
        <v>10</v>
      </c>
      <c r="AA26" t="n">
        <v>415.5712162861906</v>
      </c>
      <c r="AB26" t="n">
        <v>568.6028718309012</v>
      </c>
      <c r="AC26" t="n">
        <v>514.336211782502</v>
      </c>
      <c r="AD26" t="n">
        <v>415571.2162861906</v>
      </c>
      <c r="AE26" t="n">
        <v>568602.8718309012</v>
      </c>
      <c r="AF26" t="n">
        <v>4.601399919672658e-06</v>
      </c>
      <c r="AG26" t="n">
        <v>6.512044270833333</v>
      </c>
      <c r="AH26" t="n">
        <v>514336.211782502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2.4986</v>
      </c>
      <c r="E27" t="n">
        <v>40.02</v>
      </c>
      <c r="F27" t="n">
        <v>37.31</v>
      </c>
      <c r="G27" t="n">
        <v>186.56</v>
      </c>
      <c r="H27" t="n">
        <v>2.35</v>
      </c>
      <c r="I27" t="n">
        <v>12</v>
      </c>
      <c r="J27" t="n">
        <v>196.17</v>
      </c>
      <c r="K27" t="n">
        <v>50.28</v>
      </c>
      <c r="L27" t="n">
        <v>26</v>
      </c>
      <c r="M27" t="n">
        <v>7</v>
      </c>
      <c r="N27" t="n">
        <v>39.89</v>
      </c>
      <c r="O27" t="n">
        <v>24428.62</v>
      </c>
      <c r="P27" t="n">
        <v>381.95</v>
      </c>
      <c r="Q27" t="n">
        <v>790.17</v>
      </c>
      <c r="R27" t="n">
        <v>86.79000000000001</v>
      </c>
      <c r="S27" t="n">
        <v>58.53</v>
      </c>
      <c r="T27" t="n">
        <v>7025.86</v>
      </c>
      <c r="U27" t="n">
        <v>0.67</v>
      </c>
      <c r="V27" t="n">
        <v>0.78</v>
      </c>
      <c r="W27" t="n">
        <v>2.6</v>
      </c>
      <c r="X27" t="n">
        <v>0.41</v>
      </c>
      <c r="Y27" t="n">
        <v>0.5</v>
      </c>
      <c r="Z27" t="n">
        <v>10</v>
      </c>
      <c r="AA27" t="n">
        <v>415.8791693093582</v>
      </c>
      <c r="AB27" t="n">
        <v>569.0242267431278</v>
      </c>
      <c r="AC27" t="n">
        <v>514.717353173281</v>
      </c>
      <c r="AD27" t="n">
        <v>415879.1693093582</v>
      </c>
      <c r="AE27" t="n">
        <v>569024.2267431278</v>
      </c>
      <c r="AF27" t="n">
        <v>4.600111166844358e-06</v>
      </c>
      <c r="AG27" t="n">
        <v>6.513671875</v>
      </c>
      <c r="AH27" t="n">
        <v>514717.3531732811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2.497</v>
      </c>
      <c r="E28" t="n">
        <v>40.05</v>
      </c>
      <c r="F28" t="n">
        <v>37.34</v>
      </c>
      <c r="G28" t="n">
        <v>186.69</v>
      </c>
      <c r="H28" t="n">
        <v>2.42</v>
      </c>
      <c r="I28" t="n">
        <v>12</v>
      </c>
      <c r="J28" t="n">
        <v>197.73</v>
      </c>
      <c r="K28" t="n">
        <v>50.28</v>
      </c>
      <c r="L28" t="n">
        <v>27</v>
      </c>
      <c r="M28" t="n">
        <v>5</v>
      </c>
      <c r="N28" t="n">
        <v>40.45</v>
      </c>
      <c r="O28" t="n">
        <v>24620.33</v>
      </c>
      <c r="P28" t="n">
        <v>380.07</v>
      </c>
      <c r="Q28" t="n">
        <v>790.17</v>
      </c>
      <c r="R28" t="n">
        <v>87.65000000000001</v>
      </c>
      <c r="S28" t="n">
        <v>58.53</v>
      </c>
      <c r="T28" t="n">
        <v>7451.15</v>
      </c>
      <c r="U28" t="n">
        <v>0.67</v>
      </c>
      <c r="V28" t="n">
        <v>0.78</v>
      </c>
      <c r="W28" t="n">
        <v>2.6</v>
      </c>
      <c r="X28" t="n">
        <v>0.43</v>
      </c>
      <c r="Y28" t="n">
        <v>0.5</v>
      </c>
      <c r="Z28" t="n">
        <v>10</v>
      </c>
      <c r="AA28" t="n">
        <v>415.1154879981473</v>
      </c>
      <c r="AB28" t="n">
        <v>567.9793242818872</v>
      </c>
      <c r="AC28" t="n">
        <v>513.7721747364116</v>
      </c>
      <c r="AD28" t="n">
        <v>415115.4879981473</v>
      </c>
      <c r="AE28" t="n">
        <v>567979.3242818873</v>
      </c>
      <c r="AF28" t="n">
        <v>4.597165446093958e-06</v>
      </c>
      <c r="AG28" t="n">
        <v>6.5185546875</v>
      </c>
      <c r="AH28" t="n">
        <v>513772.1747364115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2.5026</v>
      </c>
      <c r="E29" t="n">
        <v>39.96</v>
      </c>
      <c r="F29" t="n">
        <v>37.28</v>
      </c>
      <c r="G29" t="n">
        <v>203.34</v>
      </c>
      <c r="H29" t="n">
        <v>2.49</v>
      </c>
      <c r="I29" t="n">
        <v>11</v>
      </c>
      <c r="J29" t="n">
        <v>199.29</v>
      </c>
      <c r="K29" t="n">
        <v>50.28</v>
      </c>
      <c r="L29" t="n">
        <v>28</v>
      </c>
      <c r="M29" t="n">
        <v>3</v>
      </c>
      <c r="N29" t="n">
        <v>41.01</v>
      </c>
      <c r="O29" t="n">
        <v>24812.8</v>
      </c>
      <c r="P29" t="n">
        <v>377.44</v>
      </c>
      <c r="Q29" t="n">
        <v>790.17</v>
      </c>
      <c r="R29" t="n">
        <v>85.67</v>
      </c>
      <c r="S29" t="n">
        <v>58.53</v>
      </c>
      <c r="T29" t="n">
        <v>6466.22</v>
      </c>
      <c r="U29" t="n">
        <v>0.68</v>
      </c>
      <c r="V29" t="n">
        <v>0.78</v>
      </c>
      <c r="W29" t="n">
        <v>2.6</v>
      </c>
      <c r="X29" t="n">
        <v>0.38</v>
      </c>
      <c r="Y29" t="n">
        <v>0.5</v>
      </c>
      <c r="Z29" t="n">
        <v>10</v>
      </c>
      <c r="AA29" t="n">
        <v>412.8833838743747</v>
      </c>
      <c r="AB29" t="n">
        <v>564.9252609462576</v>
      </c>
      <c r="AC29" t="n">
        <v>511.0095869191295</v>
      </c>
      <c r="AD29" t="n">
        <v>412883.3838743747</v>
      </c>
      <c r="AE29" t="n">
        <v>564925.2609462576</v>
      </c>
      <c r="AF29" t="n">
        <v>4.607475468720361e-06</v>
      </c>
      <c r="AG29" t="n">
        <v>6.50390625</v>
      </c>
      <c r="AH29" t="n">
        <v>511009.5869191295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2.5027</v>
      </c>
      <c r="E30" t="n">
        <v>39.96</v>
      </c>
      <c r="F30" t="n">
        <v>37.28</v>
      </c>
      <c r="G30" t="n">
        <v>203.33</v>
      </c>
      <c r="H30" t="n">
        <v>2.56</v>
      </c>
      <c r="I30" t="n">
        <v>11</v>
      </c>
      <c r="J30" t="n">
        <v>200.85</v>
      </c>
      <c r="K30" t="n">
        <v>50.28</v>
      </c>
      <c r="L30" t="n">
        <v>29</v>
      </c>
      <c r="M30" t="n">
        <v>0</v>
      </c>
      <c r="N30" t="n">
        <v>41.57</v>
      </c>
      <c r="O30" t="n">
        <v>25006.03</v>
      </c>
      <c r="P30" t="n">
        <v>379.73</v>
      </c>
      <c r="Q30" t="n">
        <v>790.17</v>
      </c>
      <c r="R30" t="n">
        <v>85.45999999999999</v>
      </c>
      <c r="S30" t="n">
        <v>58.53</v>
      </c>
      <c r="T30" t="n">
        <v>6363.02</v>
      </c>
      <c r="U30" t="n">
        <v>0.68</v>
      </c>
      <c r="V30" t="n">
        <v>0.78</v>
      </c>
      <c r="W30" t="n">
        <v>2.6</v>
      </c>
      <c r="X30" t="n">
        <v>0.37</v>
      </c>
      <c r="Y30" t="n">
        <v>0.5</v>
      </c>
      <c r="Z30" t="n">
        <v>10</v>
      </c>
      <c r="AA30" t="n">
        <v>414.116536478597</v>
      </c>
      <c r="AB30" t="n">
        <v>566.6125147422078</v>
      </c>
      <c r="AC30" t="n">
        <v>512.5358115808698</v>
      </c>
      <c r="AD30" t="n">
        <v>414116.536478597</v>
      </c>
      <c r="AE30" t="n">
        <v>566612.5147422078</v>
      </c>
      <c r="AF30" t="n">
        <v>4.60765957626726e-06</v>
      </c>
      <c r="AG30" t="n">
        <v>6.50390625</v>
      </c>
      <c r="AH30" t="n">
        <v>512535.8115808698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1.8752</v>
      </c>
      <c r="E2" t="n">
        <v>53.33</v>
      </c>
      <c r="F2" t="n">
        <v>46.91</v>
      </c>
      <c r="G2" t="n">
        <v>10.7</v>
      </c>
      <c r="H2" t="n">
        <v>0.22</v>
      </c>
      <c r="I2" t="n">
        <v>263</v>
      </c>
      <c r="J2" t="n">
        <v>80.84</v>
      </c>
      <c r="K2" t="n">
        <v>35.1</v>
      </c>
      <c r="L2" t="n">
        <v>1</v>
      </c>
      <c r="M2" t="n">
        <v>261</v>
      </c>
      <c r="N2" t="n">
        <v>9.74</v>
      </c>
      <c r="O2" t="n">
        <v>10204.21</v>
      </c>
      <c r="P2" t="n">
        <v>362.31</v>
      </c>
      <c r="Q2" t="n">
        <v>790.23</v>
      </c>
      <c r="R2" t="n">
        <v>407.21</v>
      </c>
      <c r="S2" t="n">
        <v>58.53</v>
      </c>
      <c r="T2" t="n">
        <v>165978.19</v>
      </c>
      <c r="U2" t="n">
        <v>0.14</v>
      </c>
      <c r="V2" t="n">
        <v>0.62</v>
      </c>
      <c r="W2" t="n">
        <v>3.01</v>
      </c>
      <c r="X2" t="n">
        <v>10</v>
      </c>
      <c r="Y2" t="n">
        <v>0.5</v>
      </c>
      <c r="Z2" t="n">
        <v>10</v>
      </c>
      <c r="AA2" t="n">
        <v>517.2671103706649</v>
      </c>
      <c r="AB2" t="n">
        <v>707.7476806234843</v>
      </c>
      <c r="AC2" t="n">
        <v>640.2012353148867</v>
      </c>
      <c r="AD2" t="n">
        <v>517267.1103706649</v>
      </c>
      <c r="AE2" t="n">
        <v>707747.6806234843</v>
      </c>
      <c r="AF2" t="n">
        <v>4.30422400946318e-06</v>
      </c>
      <c r="AG2" t="n">
        <v>8.680013020833334</v>
      </c>
      <c r="AH2" t="n">
        <v>640201.2353148868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2.2241</v>
      </c>
      <c r="E3" t="n">
        <v>44.96</v>
      </c>
      <c r="F3" t="n">
        <v>41.12</v>
      </c>
      <c r="G3" t="n">
        <v>21.84</v>
      </c>
      <c r="H3" t="n">
        <v>0.43</v>
      </c>
      <c r="I3" t="n">
        <v>113</v>
      </c>
      <c r="J3" t="n">
        <v>82.04000000000001</v>
      </c>
      <c r="K3" t="n">
        <v>35.1</v>
      </c>
      <c r="L3" t="n">
        <v>2</v>
      </c>
      <c r="M3" t="n">
        <v>111</v>
      </c>
      <c r="N3" t="n">
        <v>9.94</v>
      </c>
      <c r="O3" t="n">
        <v>10352.53</v>
      </c>
      <c r="P3" t="n">
        <v>310.2</v>
      </c>
      <c r="Q3" t="n">
        <v>790.27</v>
      </c>
      <c r="R3" t="n">
        <v>213.95</v>
      </c>
      <c r="S3" t="n">
        <v>58.53</v>
      </c>
      <c r="T3" t="n">
        <v>70099.50999999999</v>
      </c>
      <c r="U3" t="n">
        <v>0.27</v>
      </c>
      <c r="V3" t="n">
        <v>0.71</v>
      </c>
      <c r="W3" t="n">
        <v>2.76</v>
      </c>
      <c r="X3" t="n">
        <v>4.22</v>
      </c>
      <c r="Y3" t="n">
        <v>0.5</v>
      </c>
      <c r="Z3" t="n">
        <v>10</v>
      </c>
      <c r="AA3" t="n">
        <v>395.4578198903398</v>
      </c>
      <c r="AB3" t="n">
        <v>541.0828355416746</v>
      </c>
      <c r="AC3" t="n">
        <v>489.4426491321057</v>
      </c>
      <c r="AD3" t="n">
        <v>395457.8198903398</v>
      </c>
      <c r="AE3" t="n">
        <v>541082.8355416746</v>
      </c>
      <c r="AF3" t="n">
        <v>5.105068589722195e-06</v>
      </c>
      <c r="AG3" t="n">
        <v>7.317708333333333</v>
      </c>
      <c r="AH3" t="n">
        <v>489442.6491321056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2.3464</v>
      </c>
      <c r="E4" t="n">
        <v>42.62</v>
      </c>
      <c r="F4" t="n">
        <v>39.5</v>
      </c>
      <c r="G4" t="n">
        <v>33.38</v>
      </c>
      <c r="H4" t="n">
        <v>0.63</v>
      </c>
      <c r="I4" t="n">
        <v>71</v>
      </c>
      <c r="J4" t="n">
        <v>83.25</v>
      </c>
      <c r="K4" t="n">
        <v>35.1</v>
      </c>
      <c r="L4" t="n">
        <v>3</v>
      </c>
      <c r="M4" t="n">
        <v>69</v>
      </c>
      <c r="N4" t="n">
        <v>10.15</v>
      </c>
      <c r="O4" t="n">
        <v>10501.19</v>
      </c>
      <c r="P4" t="n">
        <v>289.79</v>
      </c>
      <c r="Q4" t="n">
        <v>790.22</v>
      </c>
      <c r="R4" t="n">
        <v>159.77</v>
      </c>
      <c r="S4" t="n">
        <v>58.53</v>
      </c>
      <c r="T4" t="n">
        <v>43218.87</v>
      </c>
      <c r="U4" t="n">
        <v>0.37</v>
      </c>
      <c r="V4" t="n">
        <v>0.73</v>
      </c>
      <c r="W4" t="n">
        <v>2.7</v>
      </c>
      <c r="X4" t="n">
        <v>2.6</v>
      </c>
      <c r="Y4" t="n">
        <v>0.5</v>
      </c>
      <c r="Z4" t="n">
        <v>10</v>
      </c>
      <c r="AA4" t="n">
        <v>356.2762658556023</v>
      </c>
      <c r="AB4" t="n">
        <v>487.472904743179</v>
      </c>
      <c r="AC4" t="n">
        <v>440.949174887008</v>
      </c>
      <c r="AD4" t="n">
        <v>356276.2658556023</v>
      </c>
      <c r="AE4" t="n">
        <v>487472.904743179</v>
      </c>
      <c r="AF4" t="n">
        <v>5.385788830953716e-06</v>
      </c>
      <c r="AG4" t="n">
        <v>6.936848958333333</v>
      </c>
      <c r="AH4" t="n">
        <v>440949.174887008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2.4084</v>
      </c>
      <c r="E5" t="n">
        <v>41.52</v>
      </c>
      <c r="F5" t="n">
        <v>38.75</v>
      </c>
      <c r="G5" t="n">
        <v>45.59</v>
      </c>
      <c r="H5" t="n">
        <v>0.83</v>
      </c>
      <c r="I5" t="n">
        <v>51</v>
      </c>
      <c r="J5" t="n">
        <v>84.45999999999999</v>
      </c>
      <c r="K5" t="n">
        <v>35.1</v>
      </c>
      <c r="L5" t="n">
        <v>4</v>
      </c>
      <c r="M5" t="n">
        <v>49</v>
      </c>
      <c r="N5" t="n">
        <v>10.36</v>
      </c>
      <c r="O5" t="n">
        <v>10650.22</v>
      </c>
      <c r="P5" t="n">
        <v>276.82</v>
      </c>
      <c r="Q5" t="n">
        <v>790.16</v>
      </c>
      <c r="R5" t="n">
        <v>135.19</v>
      </c>
      <c r="S5" t="n">
        <v>58.53</v>
      </c>
      <c r="T5" t="n">
        <v>31029.29</v>
      </c>
      <c r="U5" t="n">
        <v>0.43</v>
      </c>
      <c r="V5" t="n">
        <v>0.75</v>
      </c>
      <c r="W5" t="n">
        <v>2.65</v>
      </c>
      <c r="X5" t="n">
        <v>1.85</v>
      </c>
      <c r="Y5" t="n">
        <v>0.5</v>
      </c>
      <c r="Z5" t="n">
        <v>10</v>
      </c>
      <c r="AA5" t="n">
        <v>341.4749621264017</v>
      </c>
      <c r="AB5" t="n">
        <v>467.2211079934518</v>
      </c>
      <c r="AC5" t="n">
        <v>422.6301811954996</v>
      </c>
      <c r="AD5" t="n">
        <v>341474.9621264018</v>
      </c>
      <c r="AE5" t="n">
        <v>467221.1079934518</v>
      </c>
      <c r="AF5" t="n">
        <v>5.528099991676153e-06</v>
      </c>
      <c r="AG5" t="n">
        <v>6.7578125</v>
      </c>
      <c r="AH5" t="n">
        <v>422630.1811954996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2.4426</v>
      </c>
      <c r="E6" t="n">
        <v>40.94</v>
      </c>
      <c r="F6" t="n">
        <v>38.36</v>
      </c>
      <c r="G6" t="n">
        <v>57.54</v>
      </c>
      <c r="H6" t="n">
        <v>1.02</v>
      </c>
      <c r="I6" t="n">
        <v>40</v>
      </c>
      <c r="J6" t="n">
        <v>85.67</v>
      </c>
      <c r="K6" t="n">
        <v>35.1</v>
      </c>
      <c r="L6" t="n">
        <v>5</v>
      </c>
      <c r="M6" t="n">
        <v>38</v>
      </c>
      <c r="N6" t="n">
        <v>10.57</v>
      </c>
      <c r="O6" t="n">
        <v>10799.59</v>
      </c>
      <c r="P6" t="n">
        <v>266.25</v>
      </c>
      <c r="Q6" t="n">
        <v>790.1799999999999</v>
      </c>
      <c r="R6" t="n">
        <v>121.76</v>
      </c>
      <c r="S6" t="n">
        <v>58.53</v>
      </c>
      <c r="T6" t="n">
        <v>24367.2</v>
      </c>
      <c r="U6" t="n">
        <v>0.48</v>
      </c>
      <c r="V6" t="n">
        <v>0.76</v>
      </c>
      <c r="W6" t="n">
        <v>2.64</v>
      </c>
      <c r="X6" t="n">
        <v>1.46</v>
      </c>
      <c r="Y6" t="n">
        <v>0.5</v>
      </c>
      <c r="Z6" t="n">
        <v>10</v>
      </c>
      <c r="AA6" t="n">
        <v>331.7705462194609</v>
      </c>
      <c r="AB6" t="n">
        <v>453.9430980209613</v>
      </c>
      <c r="AC6" t="n">
        <v>410.6194058589795</v>
      </c>
      <c r="AD6" t="n">
        <v>331770.5462194609</v>
      </c>
      <c r="AE6" t="n">
        <v>453943.0980209613</v>
      </c>
      <c r="AF6" t="n">
        <v>5.606600664203693e-06</v>
      </c>
      <c r="AG6" t="n">
        <v>6.663411458333333</v>
      </c>
      <c r="AH6" t="n">
        <v>410619.4058589795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2.4701</v>
      </c>
      <c r="E7" t="n">
        <v>40.48</v>
      </c>
      <c r="F7" t="n">
        <v>38.04</v>
      </c>
      <c r="G7" t="n">
        <v>71.33</v>
      </c>
      <c r="H7" t="n">
        <v>1.21</v>
      </c>
      <c r="I7" t="n">
        <v>32</v>
      </c>
      <c r="J7" t="n">
        <v>86.88</v>
      </c>
      <c r="K7" t="n">
        <v>35.1</v>
      </c>
      <c r="L7" t="n">
        <v>6</v>
      </c>
      <c r="M7" t="n">
        <v>30</v>
      </c>
      <c r="N7" t="n">
        <v>10.78</v>
      </c>
      <c r="O7" t="n">
        <v>10949.33</v>
      </c>
      <c r="P7" t="n">
        <v>254.67</v>
      </c>
      <c r="Q7" t="n">
        <v>790.17</v>
      </c>
      <c r="R7" t="n">
        <v>111.4</v>
      </c>
      <c r="S7" t="n">
        <v>58.53</v>
      </c>
      <c r="T7" t="n">
        <v>19229.47</v>
      </c>
      <c r="U7" t="n">
        <v>0.53</v>
      </c>
      <c r="V7" t="n">
        <v>0.76</v>
      </c>
      <c r="W7" t="n">
        <v>2.62</v>
      </c>
      <c r="X7" t="n">
        <v>1.14</v>
      </c>
      <c r="Y7" t="n">
        <v>0.5</v>
      </c>
      <c r="Z7" t="n">
        <v>10</v>
      </c>
      <c r="AA7" t="n">
        <v>312.1616663816991</v>
      </c>
      <c r="AB7" t="n">
        <v>427.1133635442118</v>
      </c>
      <c r="AC7" t="n">
        <v>386.3502635849221</v>
      </c>
      <c r="AD7" t="n">
        <v>312161.6663816991</v>
      </c>
      <c r="AE7" t="n">
        <v>427113.3635442118</v>
      </c>
      <c r="AF7" t="n">
        <v>5.669722550008e-06</v>
      </c>
      <c r="AG7" t="n">
        <v>6.588541666666667</v>
      </c>
      <c r="AH7" t="n">
        <v>386350.2635849221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2.486</v>
      </c>
      <c r="E8" t="n">
        <v>40.22</v>
      </c>
      <c r="F8" t="n">
        <v>37.87</v>
      </c>
      <c r="G8" t="n">
        <v>84.15000000000001</v>
      </c>
      <c r="H8" t="n">
        <v>1.39</v>
      </c>
      <c r="I8" t="n">
        <v>27</v>
      </c>
      <c r="J8" t="n">
        <v>88.09999999999999</v>
      </c>
      <c r="K8" t="n">
        <v>35.1</v>
      </c>
      <c r="L8" t="n">
        <v>7</v>
      </c>
      <c r="M8" t="n">
        <v>22</v>
      </c>
      <c r="N8" t="n">
        <v>11</v>
      </c>
      <c r="O8" t="n">
        <v>11099.43</v>
      </c>
      <c r="P8" t="n">
        <v>243.08</v>
      </c>
      <c r="Q8" t="n">
        <v>790.21</v>
      </c>
      <c r="R8" t="n">
        <v>105.61</v>
      </c>
      <c r="S8" t="n">
        <v>58.53</v>
      </c>
      <c r="T8" t="n">
        <v>16356.73</v>
      </c>
      <c r="U8" t="n">
        <v>0.55</v>
      </c>
      <c r="V8" t="n">
        <v>0.77</v>
      </c>
      <c r="W8" t="n">
        <v>2.62</v>
      </c>
      <c r="X8" t="n">
        <v>0.96</v>
      </c>
      <c r="Y8" t="n">
        <v>0.5</v>
      </c>
      <c r="Z8" t="n">
        <v>10</v>
      </c>
      <c r="AA8" t="n">
        <v>304.2161824351232</v>
      </c>
      <c r="AB8" t="n">
        <v>416.242001878494</v>
      </c>
      <c r="AC8" t="n">
        <v>376.5164494185286</v>
      </c>
      <c r="AD8" t="n">
        <v>304216.1824351232</v>
      </c>
      <c r="AE8" t="n">
        <v>416242.001878494</v>
      </c>
      <c r="AF8" t="n">
        <v>5.7062184767094e-06</v>
      </c>
      <c r="AG8" t="n">
        <v>6.546223958333333</v>
      </c>
      <c r="AH8" t="n">
        <v>376516.4494185286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2.496</v>
      </c>
      <c r="E9" t="n">
        <v>40.06</v>
      </c>
      <c r="F9" t="n">
        <v>37.76</v>
      </c>
      <c r="G9" t="n">
        <v>94.40000000000001</v>
      </c>
      <c r="H9" t="n">
        <v>1.57</v>
      </c>
      <c r="I9" t="n">
        <v>24</v>
      </c>
      <c r="J9" t="n">
        <v>89.31999999999999</v>
      </c>
      <c r="K9" t="n">
        <v>35.1</v>
      </c>
      <c r="L9" t="n">
        <v>8</v>
      </c>
      <c r="M9" t="n">
        <v>5</v>
      </c>
      <c r="N9" t="n">
        <v>11.22</v>
      </c>
      <c r="O9" t="n">
        <v>11249.89</v>
      </c>
      <c r="P9" t="n">
        <v>241.84</v>
      </c>
      <c r="Q9" t="n">
        <v>790.16</v>
      </c>
      <c r="R9" t="n">
        <v>101.45</v>
      </c>
      <c r="S9" t="n">
        <v>58.53</v>
      </c>
      <c r="T9" t="n">
        <v>14294.91</v>
      </c>
      <c r="U9" t="n">
        <v>0.58</v>
      </c>
      <c r="V9" t="n">
        <v>0.77</v>
      </c>
      <c r="W9" t="n">
        <v>2.62</v>
      </c>
      <c r="X9" t="n">
        <v>0.86</v>
      </c>
      <c r="Y9" t="n">
        <v>0.5</v>
      </c>
      <c r="Z9" t="n">
        <v>10</v>
      </c>
      <c r="AA9" t="n">
        <v>302.5629398454489</v>
      </c>
      <c r="AB9" t="n">
        <v>413.979962431386</v>
      </c>
      <c r="AC9" t="n">
        <v>374.4702958414603</v>
      </c>
      <c r="AD9" t="n">
        <v>302562.9398454488</v>
      </c>
      <c r="AE9" t="n">
        <v>413979.962431386</v>
      </c>
      <c r="AF9" t="n">
        <v>5.729171889729147e-06</v>
      </c>
      <c r="AG9" t="n">
        <v>6.520182291666667</v>
      </c>
      <c r="AH9" t="n">
        <v>374470.2958414602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2.4944</v>
      </c>
      <c r="E10" t="n">
        <v>40.09</v>
      </c>
      <c r="F10" t="n">
        <v>37.78</v>
      </c>
      <c r="G10" t="n">
        <v>94.45999999999999</v>
      </c>
      <c r="H10" t="n">
        <v>1.75</v>
      </c>
      <c r="I10" t="n">
        <v>24</v>
      </c>
      <c r="J10" t="n">
        <v>90.54000000000001</v>
      </c>
      <c r="K10" t="n">
        <v>35.1</v>
      </c>
      <c r="L10" t="n">
        <v>9</v>
      </c>
      <c r="M10" t="n">
        <v>0</v>
      </c>
      <c r="N10" t="n">
        <v>11.44</v>
      </c>
      <c r="O10" t="n">
        <v>11400.71</v>
      </c>
      <c r="P10" t="n">
        <v>243.12</v>
      </c>
      <c r="Q10" t="n">
        <v>790.21</v>
      </c>
      <c r="R10" t="n">
        <v>101.87</v>
      </c>
      <c r="S10" t="n">
        <v>58.53</v>
      </c>
      <c r="T10" t="n">
        <v>14504.46</v>
      </c>
      <c r="U10" t="n">
        <v>0.57</v>
      </c>
      <c r="V10" t="n">
        <v>0.77</v>
      </c>
      <c r="W10" t="n">
        <v>2.64</v>
      </c>
      <c r="X10" t="n">
        <v>0.88</v>
      </c>
      <c r="Y10" t="n">
        <v>0.5</v>
      </c>
      <c r="Z10" t="n">
        <v>10</v>
      </c>
      <c r="AA10" t="n">
        <v>303.4205597659395</v>
      </c>
      <c r="AB10" t="n">
        <v>415.1533958421219</v>
      </c>
      <c r="AC10" t="n">
        <v>375.5317384143996</v>
      </c>
      <c r="AD10" t="n">
        <v>303420.5597659395</v>
      </c>
      <c r="AE10" t="n">
        <v>415153.3958421219</v>
      </c>
      <c r="AF10" t="n">
        <v>5.725499343645988e-06</v>
      </c>
      <c r="AG10" t="n">
        <v>6.525065104166667</v>
      </c>
      <c r="AH10" t="n">
        <v>375531.7384143996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1.6733</v>
      </c>
      <c r="E2" t="n">
        <v>59.76</v>
      </c>
      <c r="F2" t="n">
        <v>50.11</v>
      </c>
      <c r="G2" t="n">
        <v>8.76</v>
      </c>
      <c r="H2" t="n">
        <v>0.16</v>
      </c>
      <c r="I2" t="n">
        <v>343</v>
      </c>
      <c r="J2" t="n">
        <v>107.41</v>
      </c>
      <c r="K2" t="n">
        <v>41.65</v>
      </c>
      <c r="L2" t="n">
        <v>1</v>
      </c>
      <c r="M2" t="n">
        <v>341</v>
      </c>
      <c r="N2" t="n">
        <v>14.77</v>
      </c>
      <c r="O2" t="n">
        <v>13481.73</v>
      </c>
      <c r="P2" t="n">
        <v>472.08</v>
      </c>
      <c r="Q2" t="n">
        <v>790.25</v>
      </c>
      <c r="R2" t="n">
        <v>514.1</v>
      </c>
      <c r="S2" t="n">
        <v>58.53</v>
      </c>
      <c r="T2" t="n">
        <v>219021.53</v>
      </c>
      <c r="U2" t="n">
        <v>0.11</v>
      </c>
      <c r="V2" t="n">
        <v>0.58</v>
      </c>
      <c r="W2" t="n">
        <v>3.15</v>
      </c>
      <c r="X2" t="n">
        <v>13.2</v>
      </c>
      <c r="Y2" t="n">
        <v>0.5</v>
      </c>
      <c r="Z2" t="n">
        <v>10</v>
      </c>
      <c r="AA2" t="n">
        <v>696.9341563284011</v>
      </c>
      <c r="AB2" t="n">
        <v>953.5760592535127</v>
      </c>
      <c r="AC2" t="n">
        <v>862.5680985107616</v>
      </c>
      <c r="AD2" t="n">
        <v>696934.1563284011</v>
      </c>
      <c r="AE2" t="n">
        <v>953576.0592535126</v>
      </c>
      <c r="AF2" t="n">
        <v>3.502887645034566e-06</v>
      </c>
      <c r="AG2" t="n">
        <v>9.7265625</v>
      </c>
      <c r="AH2" t="n">
        <v>862568.0985107616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2.1062</v>
      </c>
      <c r="E3" t="n">
        <v>47.48</v>
      </c>
      <c r="F3" t="n">
        <v>42.26</v>
      </c>
      <c r="G3" t="n">
        <v>17.73</v>
      </c>
      <c r="H3" t="n">
        <v>0.32</v>
      </c>
      <c r="I3" t="n">
        <v>143</v>
      </c>
      <c r="J3" t="n">
        <v>108.68</v>
      </c>
      <c r="K3" t="n">
        <v>41.65</v>
      </c>
      <c r="L3" t="n">
        <v>2</v>
      </c>
      <c r="M3" t="n">
        <v>141</v>
      </c>
      <c r="N3" t="n">
        <v>15.03</v>
      </c>
      <c r="O3" t="n">
        <v>13638.32</v>
      </c>
      <c r="P3" t="n">
        <v>392.69</v>
      </c>
      <c r="Q3" t="n">
        <v>790.21</v>
      </c>
      <c r="R3" t="n">
        <v>251.91</v>
      </c>
      <c r="S3" t="n">
        <v>58.53</v>
      </c>
      <c r="T3" t="n">
        <v>88927.24000000001</v>
      </c>
      <c r="U3" t="n">
        <v>0.23</v>
      </c>
      <c r="V3" t="n">
        <v>0.6899999999999999</v>
      </c>
      <c r="W3" t="n">
        <v>2.81</v>
      </c>
      <c r="X3" t="n">
        <v>5.36</v>
      </c>
      <c r="Y3" t="n">
        <v>0.5</v>
      </c>
      <c r="Z3" t="n">
        <v>10</v>
      </c>
      <c r="AA3" t="n">
        <v>485.4263539069766</v>
      </c>
      <c r="AB3" t="n">
        <v>664.1817529148306</v>
      </c>
      <c r="AC3" t="n">
        <v>600.7931786015833</v>
      </c>
      <c r="AD3" t="n">
        <v>485426.3539069766</v>
      </c>
      <c r="AE3" t="n">
        <v>664181.7529148306</v>
      </c>
      <c r="AF3" t="n">
        <v>4.409120873705732e-06</v>
      </c>
      <c r="AG3" t="n">
        <v>7.727864583333333</v>
      </c>
      <c r="AH3" t="n">
        <v>600793.1786015833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2.262</v>
      </c>
      <c r="E4" t="n">
        <v>44.21</v>
      </c>
      <c r="F4" t="n">
        <v>40.2</v>
      </c>
      <c r="G4" t="n">
        <v>27.1</v>
      </c>
      <c r="H4" t="n">
        <v>0.48</v>
      </c>
      <c r="I4" t="n">
        <v>89</v>
      </c>
      <c r="J4" t="n">
        <v>109.96</v>
      </c>
      <c r="K4" t="n">
        <v>41.65</v>
      </c>
      <c r="L4" t="n">
        <v>3</v>
      </c>
      <c r="M4" t="n">
        <v>87</v>
      </c>
      <c r="N4" t="n">
        <v>15.31</v>
      </c>
      <c r="O4" t="n">
        <v>13795.21</v>
      </c>
      <c r="P4" t="n">
        <v>367.7</v>
      </c>
      <c r="Q4" t="n">
        <v>790.1900000000001</v>
      </c>
      <c r="R4" t="n">
        <v>182.43</v>
      </c>
      <c r="S4" t="n">
        <v>58.53</v>
      </c>
      <c r="T4" t="n">
        <v>54458.33</v>
      </c>
      <c r="U4" t="n">
        <v>0.32</v>
      </c>
      <c r="V4" t="n">
        <v>0.72</v>
      </c>
      <c r="W4" t="n">
        <v>2.74</v>
      </c>
      <c r="X4" t="n">
        <v>3.29</v>
      </c>
      <c r="Y4" t="n">
        <v>0.5</v>
      </c>
      <c r="Z4" t="n">
        <v>10</v>
      </c>
      <c r="AA4" t="n">
        <v>430.7591722602585</v>
      </c>
      <c r="AB4" t="n">
        <v>589.383703239949</v>
      </c>
      <c r="AC4" t="n">
        <v>533.1337498079505</v>
      </c>
      <c r="AD4" t="n">
        <v>430759.1722602585</v>
      </c>
      <c r="AE4" t="n">
        <v>589383.703239949</v>
      </c>
      <c r="AF4" t="n">
        <v>4.735272726389881e-06</v>
      </c>
      <c r="AG4" t="n">
        <v>7.195638020833333</v>
      </c>
      <c r="AH4" t="n">
        <v>533133.7498079505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2.3369</v>
      </c>
      <c r="E5" t="n">
        <v>42.79</v>
      </c>
      <c r="F5" t="n">
        <v>39.31</v>
      </c>
      <c r="G5" t="n">
        <v>36.29</v>
      </c>
      <c r="H5" t="n">
        <v>0.63</v>
      </c>
      <c r="I5" t="n">
        <v>65</v>
      </c>
      <c r="J5" t="n">
        <v>111.23</v>
      </c>
      <c r="K5" t="n">
        <v>41.65</v>
      </c>
      <c r="L5" t="n">
        <v>4</v>
      </c>
      <c r="M5" t="n">
        <v>63</v>
      </c>
      <c r="N5" t="n">
        <v>15.58</v>
      </c>
      <c r="O5" t="n">
        <v>13952.52</v>
      </c>
      <c r="P5" t="n">
        <v>354.74</v>
      </c>
      <c r="Q5" t="n">
        <v>790.1799999999999</v>
      </c>
      <c r="R5" t="n">
        <v>153.46</v>
      </c>
      <c r="S5" t="n">
        <v>58.53</v>
      </c>
      <c r="T5" t="n">
        <v>40095.52</v>
      </c>
      <c r="U5" t="n">
        <v>0.38</v>
      </c>
      <c r="V5" t="n">
        <v>0.74</v>
      </c>
      <c r="W5" t="n">
        <v>2.69</v>
      </c>
      <c r="X5" t="n">
        <v>2.41</v>
      </c>
      <c r="Y5" t="n">
        <v>0.5</v>
      </c>
      <c r="Z5" t="n">
        <v>10</v>
      </c>
      <c r="AA5" t="n">
        <v>411.3147530614996</v>
      </c>
      <c r="AB5" t="n">
        <v>562.7789910649745</v>
      </c>
      <c r="AC5" t="n">
        <v>509.0681540230074</v>
      </c>
      <c r="AD5" t="n">
        <v>411314.7530614996</v>
      </c>
      <c r="AE5" t="n">
        <v>562778.9910649746</v>
      </c>
      <c r="AF5" t="n">
        <v>4.892068450177062e-06</v>
      </c>
      <c r="AG5" t="n">
        <v>6.964518229166667</v>
      </c>
      <c r="AH5" t="n">
        <v>509068.1540230074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2.3844</v>
      </c>
      <c r="E6" t="n">
        <v>41.94</v>
      </c>
      <c r="F6" t="n">
        <v>38.77</v>
      </c>
      <c r="G6" t="n">
        <v>45.61</v>
      </c>
      <c r="H6" t="n">
        <v>0.78</v>
      </c>
      <c r="I6" t="n">
        <v>51</v>
      </c>
      <c r="J6" t="n">
        <v>112.51</v>
      </c>
      <c r="K6" t="n">
        <v>41.65</v>
      </c>
      <c r="L6" t="n">
        <v>5</v>
      </c>
      <c r="M6" t="n">
        <v>49</v>
      </c>
      <c r="N6" t="n">
        <v>15.86</v>
      </c>
      <c r="O6" t="n">
        <v>14110.24</v>
      </c>
      <c r="P6" t="n">
        <v>344.21</v>
      </c>
      <c r="Q6" t="n">
        <v>790.1900000000001</v>
      </c>
      <c r="R6" t="n">
        <v>135.98</v>
      </c>
      <c r="S6" t="n">
        <v>58.53</v>
      </c>
      <c r="T6" t="n">
        <v>31421.34</v>
      </c>
      <c r="U6" t="n">
        <v>0.43</v>
      </c>
      <c r="V6" t="n">
        <v>0.75</v>
      </c>
      <c r="W6" t="n">
        <v>2.65</v>
      </c>
      <c r="X6" t="n">
        <v>1.87</v>
      </c>
      <c r="Y6" t="n">
        <v>0.5</v>
      </c>
      <c r="Z6" t="n">
        <v>10</v>
      </c>
      <c r="AA6" t="n">
        <v>398.4505228543497</v>
      </c>
      <c r="AB6" t="n">
        <v>545.1775837657696</v>
      </c>
      <c r="AC6" t="n">
        <v>493.1466003327083</v>
      </c>
      <c r="AD6" t="n">
        <v>398450.5228543497</v>
      </c>
      <c r="AE6" t="n">
        <v>545177.5837657696</v>
      </c>
      <c r="AF6" t="n">
        <v>4.991504990629546e-06</v>
      </c>
      <c r="AG6" t="n">
        <v>6.826171875</v>
      </c>
      <c r="AH6" t="n">
        <v>493146.6003327083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2.4157</v>
      </c>
      <c r="E7" t="n">
        <v>41.4</v>
      </c>
      <c r="F7" t="n">
        <v>38.43</v>
      </c>
      <c r="G7" t="n">
        <v>54.89</v>
      </c>
      <c r="H7" t="n">
        <v>0.93</v>
      </c>
      <c r="I7" t="n">
        <v>42</v>
      </c>
      <c r="J7" t="n">
        <v>113.79</v>
      </c>
      <c r="K7" t="n">
        <v>41.65</v>
      </c>
      <c r="L7" t="n">
        <v>6</v>
      </c>
      <c r="M7" t="n">
        <v>40</v>
      </c>
      <c r="N7" t="n">
        <v>16.14</v>
      </c>
      <c r="O7" t="n">
        <v>14268.39</v>
      </c>
      <c r="P7" t="n">
        <v>335.66</v>
      </c>
      <c r="Q7" t="n">
        <v>790.17</v>
      </c>
      <c r="R7" t="n">
        <v>124.07</v>
      </c>
      <c r="S7" t="n">
        <v>58.53</v>
      </c>
      <c r="T7" t="n">
        <v>25514.09</v>
      </c>
      <c r="U7" t="n">
        <v>0.47</v>
      </c>
      <c r="V7" t="n">
        <v>0.75</v>
      </c>
      <c r="W7" t="n">
        <v>2.64</v>
      </c>
      <c r="X7" t="n">
        <v>1.52</v>
      </c>
      <c r="Y7" t="n">
        <v>0.5</v>
      </c>
      <c r="Z7" t="n">
        <v>10</v>
      </c>
      <c r="AA7" t="n">
        <v>389.3747310764555</v>
      </c>
      <c r="AB7" t="n">
        <v>532.75968505958</v>
      </c>
      <c r="AC7" t="n">
        <v>481.9138484504072</v>
      </c>
      <c r="AD7" t="n">
        <v>389374.7310764556</v>
      </c>
      <c r="AE7" t="n">
        <v>532759.68505958</v>
      </c>
      <c r="AF7" t="n">
        <v>5.057028437285604e-06</v>
      </c>
      <c r="AG7" t="n">
        <v>6.73828125</v>
      </c>
      <c r="AH7" t="n">
        <v>481913.8484504072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2.4416</v>
      </c>
      <c r="E8" t="n">
        <v>40.96</v>
      </c>
      <c r="F8" t="n">
        <v>38.14</v>
      </c>
      <c r="G8" t="n">
        <v>65.39</v>
      </c>
      <c r="H8" t="n">
        <v>1.07</v>
      </c>
      <c r="I8" t="n">
        <v>35</v>
      </c>
      <c r="J8" t="n">
        <v>115.08</v>
      </c>
      <c r="K8" t="n">
        <v>41.65</v>
      </c>
      <c r="L8" t="n">
        <v>7</v>
      </c>
      <c r="M8" t="n">
        <v>33</v>
      </c>
      <c r="N8" t="n">
        <v>16.43</v>
      </c>
      <c r="O8" t="n">
        <v>14426.96</v>
      </c>
      <c r="P8" t="n">
        <v>328.02</v>
      </c>
      <c r="Q8" t="n">
        <v>790.16</v>
      </c>
      <c r="R8" t="n">
        <v>114.78</v>
      </c>
      <c r="S8" t="n">
        <v>58.53</v>
      </c>
      <c r="T8" t="n">
        <v>20901.25</v>
      </c>
      <c r="U8" t="n">
        <v>0.51</v>
      </c>
      <c r="V8" t="n">
        <v>0.76</v>
      </c>
      <c r="W8" t="n">
        <v>2.63</v>
      </c>
      <c r="X8" t="n">
        <v>1.24</v>
      </c>
      <c r="Y8" t="n">
        <v>0.5</v>
      </c>
      <c r="Z8" t="n">
        <v>10</v>
      </c>
      <c r="AA8" t="n">
        <v>381.7084863286306</v>
      </c>
      <c r="AB8" t="n">
        <v>522.2703907847574</v>
      </c>
      <c r="AC8" t="n">
        <v>472.4256376993566</v>
      </c>
      <c r="AD8" t="n">
        <v>381708.4863286306</v>
      </c>
      <c r="AE8" t="n">
        <v>522270.3907847574</v>
      </c>
      <c r="AF8" t="n">
        <v>5.111247519342854e-06</v>
      </c>
      <c r="AG8" t="n">
        <v>6.666666666666667</v>
      </c>
      <c r="AH8" t="n">
        <v>472425.6376993566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2.4585</v>
      </c>
      <c r="E9" t="n">
        <v>40.68</v>
      </c>
      <c r="F9" t="n">
        <v>37.97</v>
      </c>
      <c r="G9" t="n">
        <v>75.94</v>
      </c>
      <c r="H9" t="n">
        <v>1.21</v>
      </c>
      <c r="I9" t="n">
        <v>30</v>
      </c>
      <c r="J9" t="n">
        <v>116.37</v>
      </c>
      <c r="K9" t="n">
        <v>41.65</v>
      </c>
      <c r="L9" t="n">
        <v>8</v>
      </c>
      <c r="M9" t="n">
        <v>28</v>
      </c>
      <c r="N9" t="n">
        <v>16.72</v>
      </c>
      <c r="O9" t="n">
        <v>14585.96</v>
      </c>
      <c r="P9" t="n">
        <v>320.5</v>
      </c>
      <c r="Q9" t="n">
        <v>790.17</v>
      </c>
      <c r="R9" t="n">
        <v>108.87</v>
      </c>
      <c r="S9" t="n">
        <v>58.53</v>
      </c>
      <c r="T9" t="n">
        <v>17973.09</v>
      </c>
      <c r="U9" t="n">
        <v>0.54</v>
      </c>
      <c r="V9" t="n">
        <v>0.76</v>
      </c>
      <c r="W9" t="n">
        <v>2.62</v>
      </c>
      <c r="X9" t="n">
        <v>1.07</v>
      </c>
      <c r="Y9" t="n">
        <v>0.5</v>
      </c>
      <c r="Z9" t="n">
        <v>10</v>
      </c>
      <c r="AA9" t="n">
        <v>375.4287310862327</v>
      </c>
      <c r="AB9" t="n">
        <v>513.6781526188601</v>
      </c>
      <c r="AC9" t="n">
        <v>464.6534306847305</v>
      </c>
      <c r="AD9" t="n">
        <v>375428.7310862327</v>
      </c>
      <c r="AE9" t="n">
        <v>513678.15261886</v>
      </c>
      <c r="AF9" t="n">
        <v>5.146625993735421e-06</v>
      </c>
      <c r="AG9" t="n">
        <v>6.62109375</v>
      </c>
      <c r="AH9" t="n">
        <v>464653.4306847305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2.4737</v>
      </c>
      <c r="E10" t="n">
        <v>40.42</v>
      </c>
      <c r="F10" t="n">
        <v>37.81</v>
      </c>
      <c r="G10" t="n">
        <v>87.26000000000001</v>
      </c>
      <c r="H10" t="n">
        <v>1.35</v>
      </c>
      <c r="I10" t="n">
        <v>26</v>
      </c>
      <c r="J10" t="n">
        <v>117.66</v>
      </c>
      <c r="K10" t="n">
        <v>41.65</v>
      </c>
      <c r="L10" t="n">
        <v>9</v>
      </c>
      <c r="M10" t="n">
        <v>24</v>
      </c>
      <c r="N10" t="n">
        <v>17.01</v>
      </c>
      <c r="O10" t="n">
        <v>14745.39</v>
      </c>
      <c r="P10" t="n">
        <v>312.26</v>
      </c>
      <c r="Q10" t="n">
        <v>790.1799999999999</v>
      </c>
      <c r="R10" t="n">
        <v>103.87</v>
      </c>
      <c r="S10" t="n">
        <v>58.53</v>
      </c>
      <c r="T10" t="n">
        <v>15491.45</v>
      </c>
      <c r="U10" t="n">
        <v>0.5600000000000001</v>
      </c>
      <c r="V10" t="n">
        <v>0.77</v>
      </c>
      <c r="W10" t="n">
        <v>2.61</v>
      </c>
      <c r="X10" t="n">
        <v>0.91</v>
      </c>
      <c r="Y10" t="n">
        <v>0.5</v>
      </c>
      <c r="Z10" t="n">
        <v>10</v>
      </c>
      <c r="AA10" t="n">
        <v>358.2268099046132</v>
      </c>
      <c r="AB10" t="n">
        <v>490.1417251629659</v>
      </c>
      <c r="AC10" t="n">
        <v>443.3632868316436</v>
      </c>
      <c r="AD10" t="n">
        <v>358226.8099046132</v>
      </c>
      <c r="AE10" t="n">
        <v>490141.7251629659</v>
      </c>
      <c r="AF10" t="n">
        <v>5.178445686680217e-06</v>
      </c>
      <c r="AG10" t="n">
        <v>6.578776041666667</v>
      </c>
      <c r="AH10" t="n">
        <v>443363.2868316435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2.4839</v>
      </c>
      <c r="E11" t="n">
        <v>40.26</v>
      </c>
      <c r="F11" t="n">
        <v>37.71</v>
      </c>
      <c r="G11" t="n">
        <v>98.38</v>
      </c>
      <c r="H11" t="n">
        <v>1.48</v>
      </c>
      <c r="I11" t="n">
        <v>23</v>
      </c>
      <c r="J11" t="n">
        <v>118.96</v>
      </c>
      <c r="K11" t="n">
        <v>41.65</v>
      </c>
      <c r="L11" t="n">
        <v>10</v>
      </c>
      <c r="M11" t="n">
        <v>21</v>
      </c>
      <c r="N11" t="n">
        <v>17.31</v>
      </c>
      <c r="O11" t="n">
        <v>14905.25</v>
      </c>
      <c r="P11" t="n">
        <v>306.34</v>
      </c>
      <c r="Q11" t="n">
        <v>790.1799999999999</v>
      </c>
      <c r="R11" t="n">
        <v>100.62</v>
      </c>
      <c r="S11" t="n">
        <v>58.53</v>
      </c>
      <c r="T11" t="n">
        <v>13885.87</v>
      </c>
      <c r="U11" t="n">
        <v>0.58</v>
      </c>
      <c r="V11" t="n">
        <v>0.77</v>
      </c>
      <c r="W11" t="n">
        <v>2.6</v>
      </c>
      <c r="X11" t="n">
        <v>0.8100000000000001</v>
      </c>
      <c r="Y11" t="n">
        <v>0.5</v>
      </c>
      <c r="Z11" t="n">
        <v>10</v>
      </c>
      <c r="AA11" t="n">
        <v>353.7760379729565</v>
      </c>
      <c r="AB11" t="n">
        <v>484.0519826518736</v>
      </c>
      <c r="AC11" t="n">
        <v>437.8547407988025</v>
      </c>
      <c r="AD11" t="n">
        <v>353776.0379729565</v>
      </c>
      <c r="AE11" t="n">
        <v>484051.9826518735</v>
      </c>
      <c r="AF11" t="n">
        <v>5.199798375366855e-06</v>
      </c>
      <c r="AG11" t="n">
        <v>6.552734375</v>
      </c>
      <c r="AH11" t="n">
        <v>437854.7407988025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2.4907</v>
      </c>
      <c r="E12" t="n">
        <v>40.15</v>
      </c>
      <c r="F12" t="n">
        <v>37.65</v>
      </c>
      <c r="G12" t="n">
        <v>107.56</v>
      </c>
      <c r="H12" t="n">
        <v>1.61</v>
      </c>
      <c r="I12" t="n">
        <v>21</v>
      </c>
      <c r="J12" t="n">
        <v>120.26</v>
      </c>
      <c r="K12" t="n">
        <v>41.65</v>
      </c>
      <c r="L12" t="n">
        <v>11</v>
      </c>
      <c r="M12" t="n">
        <v>19</v>
      </c>
      <c r="N12" t="n">
        <v>17.61</v>
      </c>
      <c r="O12" t="n">
        <v>15065.56</v>
      </c>
      <c r="P12" t="n">
        <v>299.11</v>
      </c>
      <c r="Q12" t="n">
        <v>790.16</v>
      </c>
      <c r="R12" t="n">
        <v>98.2</v>
      </c>
      <c r="S12" t="n">
        <v>58.53</v>
      </c>
      <c r="T12" t="n">
        <v>12684.88</v>
      </c>
      <c r="U12" t="n">
        <v>0.6</v>
      </c>
      <c r="V12" t="n">
        <v>0.77</v>
      </c>
      <c r="W12" t="n">
        <v>2.61</v>
      </c>
      <c r="X12" t="n">
        <v>0.74</v>
      </c>
      <c r="Y12" t="n">
        <v>0.5</v>
      </c>
      <c r="Z12" t="n">
        <v>10</v>
      </c>
      <c r="AA12" t="n">
        <v>349.0487294249679</v>
      </c>
      <c r="AB12" t="n">
        <v>477.5838705423814</v>
      </c>
      <c r="AC12" t="n">
        <v>432.0039362309879</v>
      </c>
      <c r="AD12" t="n">
        <v>349048.7294249678</v>
      </c>
      <c r="AE12" t="n">
        <v>477583.8705423814</v>
      </c>
      <c r="AF12" t="n">
        <v>5.214033501157947e-06</v>
      </c>
      <c r="AG12" t="n">
        <v>6.534830729166667</v>
      </c>
      <c r="AH12" t="n">
        <v>432003.9362309879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2.4978</v>
      </c>
      <c r="E13" t="n">
        <v>40.03</v>
      </c>
      <c r="F13" t="n">
        <v>37.58</v>
      </c>
      <c r="G13" t="n">
        <v>118.66</v>
      </c>
      <c r="H13" t="n">
        <v>1.74</v>
      </c>
      <c r="I13" t="n">
        <v>19</v>
      </c>
      <c r="J13" t="n">
        <v>121.56</v>
      </c>
      <c r="K13" t="n">
        <v>41.65</v>
      </c>
      <c r="L13" t="n">
        <v>12</v>
      </c>
      <c r="M13" t="n">
        <v>13</v>
      </c>
      <c r="N13" t="n">
        <v>17.91</v>
      </c>
      <c r="O13" t="n">
        <v>15226.31</v>
      </c>
      <c r="P13" t="n">
        <v>292.54</v>
      </c>
      <c r="Q13" t="n">
        <v>790.1799999999999</v>
      </c>
      <c r="R13" t="n">
        <v>95.62</v>
      </c>
      <c r="S13" t="n">
        <v>58.53</v>
      </c>
      <c r="T13" t="n">
        <v>11405.6</v>
      </c>
      <c r="U13" t="n">
        <v>0.61</v>
      </c>
      <c r="V13" t="n">
        <v>0.77</v>
      </c>
      <c r="W13" t="n">
        <v>2.61</v>
      </c>
      <c r="X13" t="n">
        <v>0.67</v>
      </c>
      <c r="Y13" t="n">
        <v>0.5</v>
      </c>
      <c r="Z13" t="n">
        <v>10</v>
      </c>
      <c r="AA13" t="n">
        <v>344.6591787908459</v>
      </c>
      <c r="AB13" t="n">
        <v>471.5778937114691</v>
      </c>
      <c r="AC13" t="n">
        <v>426.5711613993765</v>
      </c>
      <c r="AD13" t="n">
        <v>344659.1787908459</v>
      </c>
      <c r="AE13" t="n">
        <v>471577.8937114691</v>
      </c>
      <c r="AF13" t="n">
        <v>5.228896647204529e-06</v>
      </c>
      <c r="AG13" t="n">
        <v>6.515299479166667</v>
      </c>
      <c r="AH13" t="n">
        <v>426571.1613993765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2.5011</v>
      </c>
      <c r="E14" t="n">
        <v>39.98</v>
      </c>
      <c r="F14" t="n">
        <v>37.55</v>
      </c>
      <c r="G14" t="n">
        <v>125.15</v>
      </c>
      <c r="H14" t="n">
        <v>1.87</v>
      </c>
      <c r="I14" t="n">
        <v>18</v>
      </c>
      <c r="J14" t="n">
        <v>122.87</v>
      </c>
      <c r="K14" t="n">
        <v>41.65</v>
      </c>
      <c r="L14" t="n">
        <v>13</v>
      </c>
      <c r="M14" t="n">
        <v>6</v>
      </c>
      <c r="N14" t="n">
        <v>18.22</v>
      </c>
      <c r="O14" t="n">
        <v>15387.5</v>
      </c>
      <c r="P14" t="n">
        <v>291.4</v>
      </c>
      <c r="Q14" t="n">
        <v>790.16</v>
      </c>
      <c r="R14" t="n">
        <v>94.42</v>
      </c>
      <c r="S14" t="n">
        <v>58.53</v>
      </c>
      <c r="T14" t="n">
        <v>10807.17</v>
      </c>
      <c r="U14" t="n">
        <v>0.62</v>
      </c>
      <c r="V14" t="n">
        <v>0.77</v>
      </c>
      <c r="W14" t="n">
        <v>2.61</v>
      </c>
      <c r="X14" t="n">
        <v>0.64</v>
      </c>
      <c r="Y14" t="n">
        <v>0.5</v>
      </c>
      <c r="Z14" t="n">
        <v>10</v>
      </c>
      <c r="AA14" t="n">
        <v>343.6733466517319</v>
      </c>
      <c r="AB14" t="n">
        <v>470.2290346868888</v>
      </c>
      <c r="AC14" t="n">
        <v>425.3510355869665</v>
      </c>
      <c r="AD14" t="n">
        <v>343673.3466517319</v>
      </c>
      <c r="AE14" t="n">
        <v>470229.0346868889</v>
      </c>
      <c r="AF14" t="n">
        <v>5.235804870014913e-06</v>
      </c>
      <c r="AG14" t="n">
        <v>6.507161458333333</v>
      </c>
      <c r="AH14" t="n">
        <v>425351.0355869666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2.5037</v>
      </c>
      <c r="E15" t="n">
        <v>39.94</v>
      </c>
      <c r="F15" t="n">
        <v>37.53</v>
      </c>
      <c r="G15" t="n">
        <v>132.45</v>
      </c>
      <c r="H15" t="n">
        <v>1.99</v>
      </c>
      <c r="I15" t="n">
        <v>17</v>
      </c>
      <c r="J15" t="n">
        <v>124.18</v>
      </c>
      <c r="K15" t="n">
        <v>41.65</v>
      </c>
      <c r="L15" t="n">
        <v>14</v>
      </c>
      <c r="M15" t="n">
        <v>2</v>
      </c>
      <c r="N15" t="n">
        <v>18.53</v>
      </c>
      <c r="O15" t="n">
        <v>15549.15</v>
      </c>
      <c r="P15" t="n">
        <v>289.8</v>
      </c>
      <c r="Q15" t="n">
        <v>790.16</v>
      </c>
      <c r="R15" t="n">
        <v>93.55</v>
      </c>
      <c r="S15" t="n">
        <v>58.53</v>
      </c>
      <c r="T15" t="n">
        <v>10380.63</v>
      </c>
      <c r="U15" t="n">
        <v>0.63</v>
      </c>
      <c r="V15" t="n">
        <v>0.77</v>
      </c>
      <c r="W15" t="n">
        <v>2.62</v>
      </c>
      <c r="X15" t="n">
        <v>0.63</v>
      </c>
      <c r="Y15" t="n">
        <v>0.5</v>
      </c>
      <c r="Z15" t="n">
        <v>10</v>
      </c>
      <c r="AA15" t="n">
        <v>342.5241899418394</v>
      </c>
      <c r="AB15" t="n">
        <v>468.6567077791979</v>
      </c>
      <c r="AC15" t="n">
        <v>423.928769352571</v>
      </c>
      <c r="AD15" t="n">
        <v>342524.1899418394</v>
      </c>
      <c r="AE15" t="n">
        <v>468656.7077791979</v>
      </c>
      <c r="AF15" t="n">
        <v>5.241247712229154e-06</v>
      </c>
      <c r="AG15" t="n">
        <v>6.500651041666667</v>
      </c>
      <c r="AH15" t="n">
        <v>423928.769352571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2.504</v>
      </c>
      <c r="E16" t="n">
        <v>39.94</v>
      </c>
      <c r="F16" t="n">
        <v>37.52</v>
      </c>
      <c r="G16" t="n">
        <v>132.43</v>
      </c>
      <c r="H16" t="n">
        <v>2.11</v>
      </c>
      <c r="I16" t="n">
        <v>17</v>
      </c>
      <c r="J16" t="n">
        <v>125.49</v>
      </c>
      <c r="K16" t="n">
        <v>41.65</v>
      </c>
      <c r="L16" t="n">
        <v>15</v>
      </c>
      <c r="M16" t="n">
        <v>0</v>
      </c>
      <c r="N16" t="n">
        <v>18.84</v>
      </c>
      <c r="O16" t="n">
        <v>15711.24</v>
      </c>
      <c r="P16" t="n">
        <v>292.47</v>
      </c>
      <c r="Q16" t="n">
        <v>790.16</v>
      </c>
      <c r="R16" t="n">
        <v>93.27</v>
      </c>
      <c r="S16" t="n">
        <v>58.53</v>
      </c>
      <c r="T16" t="n">
        <v>10239.87</v>
      </c>
      <c r="U16" t="n">
        <v>0.63</v>
      </c>
      <c r="V16" t="n">
        <v>0.77</v>
      </c>
      <c r="W16" t="n">
        <v>2.62</v>
      </c>
      <c r="X16" t="n">
        <v>0.62</v>
      </c>
      <c r="Y16" t="n">
        <v>0.5</v>
      </c>
      <c r="Z16" t="n">
        <v>10</v>
      </c>
      <c r="AA16" t="n">
        <v>343.9277377334453</v>
      </c>
      <c r="AB16" t="n">
        <v>470.5771037878315</v>
      </c>
      <c r="AC16" t="n">
        <v>425.6658854614334</v>
      </c>
      <c r="AD16" t="n">
        <v>343927.7377334452</v>
      </c>
      <c r="AE16" t="n">
        <v>470577.1037878315</v>
      </c>
      <c r="AF16" t="n">
        <v>5.241875732484643e-06</v>
      </c>
      <c r="AG16" t="n">
        <v>6.500651041666667</v>
      </c>
      <c r="AH16" t="n">
        <v>425665.8854614334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2.026</v>
      </c>
      <c r="E2" t="n">
        <v>49.36</v>
      </c>
      <c r="F2" t="n">
        <v>44.7</v>
      </c>
      <c r="G2" t="n">
        <v>13.02</v>
      </c>
      <c r="H2" t="n">
        <v>0.28</v>
      </c>
      <c r="I2" t="n">
        <v>206</v>
      </c>
      <c r="J2" t="n">
        <v>61.76</v>
      </c>
      <c r="K2" t="n">
        <v>28.92</v>
      </c>
      <c r="L2" t="n">
        <v>1</v>
      </c>
      <c r="M2" t="n">
        <v>204</v>
      </c>
      <c r="N2" t="n">
        <v>6.84</v>
      </c>
      <c r="O2" t="n">
        <v>7851.41</v>
      </c>
      <c r="P2" t="n">
        <v>283.3</v>
      </c>
      <c r="Q2" t="n">
        <v>790.22</v>
      </c>
      <c r="R2" t="n">
        <v>333.91</v>
      </c>
      <c r="S2" t="n">
        <v>58.53</v>
      </c>
      <c r="T2" t="n">
        <v>129613.29</v>
      </c>
      <c r="U2" t="n">
        <v>0.18</v>
      </c>
      <c r="V2" t="n">
        <v>0.65</v>
      </c>
      <c r="W2" t="n">
        <v>2.91</v>
      </c>
      <c r="X2" t="n">
        <v>7.8</v>
      </c>
      <c r="Y2" t="n">
        <v>0.5</v>
      </c>
      <c r="Z2" t="n">
        <v>10</v>
      </c>
      <c r="AA2" t="n">
        <v>404.4366176536397</v>
      </c>
      <c r="AB2" t="n">
        <v>553.3680227580223</v>
      </c>
      <c r="AC2" t="n">
        <v>500.5553553228938</v>
      </c>
      <c r="AD2" t="n">
        <v>404436.6176536397</v>
      </c>
      <c r="AE2" t="n">
        <v>553368.0227580223</v>
      </c>
      <c r="AF2" t="n">
        <v>5.049917508048717e-06</v>
      </c>
      <c r="AG2" t="n">
        <v>8.033854166666666</v>
      </c>
      <c r="AH2" t="n">
        <v>500555.3553228938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2.3122</v>
      </c>
      <c r="E3" t="n">
        <v>43.25</v>
      </c>
      <c r="F3" t="n">
        <v>40.22</v>
      </c>
      <c r="G3" t="n">
        <v>27.11</v>
      </c>
      <c r="H3" t="n">
        <v>0.55</v>
      </c>
      <c r="I3" t="n">
        <v>89</v>
      </c>
      <c r="J3" t="n">
        <v>62.92</v>
      </c>
      <c r="K3" t="n">
        <v>28.92</v>
      </c>
      <c r="L3" t="n">
        <v>2</v>
      </c>
      <c r="M3" t="n">
        <v>87</v>
      </c>
      <c r="N3" t="n">
        <v>7</v>
      </c>
      <c r="O3" t="n">
        <v>7994.37</v>
      </c>
      <c r="P3" t="n">
        <v>244.41</v>
      </c>
      <c r="Q3" t="n">
        <v>790.21</v>
      </c>
      <c r="R3" t="n">
        <v>183.98</v>
      </c>
      <c r="S3" t="n">
        <v>58.53</v>
      </c>
      <c r="T3" t="n">
        <v>55234.57</v>
      </c>
      <c r="U3" t="n">
        <v>0.32</v>
      </c>
      <c r="V3" t="n">
        <v>0.72</v>
      </c>
      <c r="W3" t="n">
        <v>2.72</v>
      </c>
      <c r="X3" t="n">
        <v>3.31</v>
      </c>
      <c r="Y3" t="n">
        <v>0.5</v>
      </c>
      <c r="Z3" t="n">
        <v>10</v>
      </c>
      <c r="AA3" t="n">
        <v>320.6792605680568</v>
      </c>
      <c r="AB3" t="n">
        <v>438.7675116797212</v>
      </c>
      <c r="AC3" t="n">
        <v>396.8921561790782</v>
      </c>
      <c r="AD3" t="n">
        <v>320679.2605680568</v>
      </c>
      <c r="AE3" t="n">
        <v>438767.5116797212</v>
      </c>
      <c r="AF3" t="n">
        <v>5.763286901337733e-06</v>
      </c>
      <c r="AG3" t="n">
        <v>7.039388020833333</v>
      </c>
      <c r="AH3" t="n">
        <v>396892.1561790782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2.4076</v>
      </c>
      <c r="E4" t="n">
        <v>41.54</v>
      </c>
      <c r="F4" t="n">
        <v>38.96</v>
      </c>
      <c r="G4" t="n">
        <v>41.74</v>
      </c>
      <c r="H4" t="n">
        <v>0.8100000000000001</v>
      </c>
      <c r="I4" t="n">
        <v>56</v>
      </c>
      <c r="J4" t="n">
        <v>64.08</v>
      </c>
      <c r="K4" t="n">
        <v>28.92</v>
      </c>
      <c r="L4" t="n">
        <v>3</v>
      </c>
      <c r="M4" t="n">
        <v>54</v>
      </c>
      <c r="N4" t="n">
        <v>7.16</v>
      </c>
      <c r="O4" t="n">
        <v>8137.65</v>
      </c>
      <c r="P4" t="n">
        <v>226.52</v>
      </c>
      <c r="Q4" t="n">
        <v>790.17</v>
      </c>
      <c r="R4" t="n">
        <v>141.78</v>
      </c>
      <c r="S4" t="n">
        <v>58.53</v>
      </c>
      <c r="T4" t="n">
        <v>34299.28</v>
      </c>
      <c r="U4" t="n">
        <v>0.41</v>
      </c>
      <c r="V4" t="n">
        <v>0.74</v>
      </c>
      <c r="W4" t="n">
        <v>2.67</v>
      </c>
      <c r="X4" t="n">
        <v>2.06</v>
      </c>
      <c r="Y4" t="n">
        <v>0.5</v>
      </c>
      <c r="Z4" t="n">
        <v>10</v>
      </c>
      <c r="AA4" t="n">
        <v>300.2245252735717</v>
      </c>
      <c r="AB4" t="n">
        <v>410.7804404505737</v>
      </c>
      <c r="AC4" t="n">
        <v>371.5761317479393</v>
      </c>
      <c r="AD4" t="n">
        <v>300224.5252735717</v>
      </c>
      <c r="AE4" t="n">
        <v>410780.4404505737</v>
      </c>
      <c r="AF4" t="n">
        <v>6.001076699100737e-06</v>
      </c>
      <c r="AG4" t="n">
        <v>6.761067708333333</v>
      </c>
      <c r="AH4" t="n">
        <v>371576.1317479393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2.4563</v>
      </c>
      <c r="E5" t="n">
        <v>40.71</v>
      </c>
      <c r="F5" t="n">
        <v>38.36</v>
      </c>
      <c r="G5" t="n">
        <v>57.54</v>
      </c>
      <c r="H5" t="n">
        <v>1.07</v>
      </c>
      <c r="I5" t="n">
        <v>40</v>
      </c>
      <c r="J5" t="n">
        <v>65.25</v>
      </c>
      <c r="K5" t="n">
        <v>28.92</v>
      </c>
      <c r="L5" t="n">
        <v>4</v>
      </c>
      <c r="M5" t="n">
        <v>34</v>
      </c>
      <c r="N5" t="n">
        <v>7.33</v>
      </c>
      <c r="O5" t="n">
        <v>8281.25</v>
      </c>
      <c r="P5" t="n">
        <v>211.43</v>
      </c>
      <c r="Q5" t="n">
        <v>790.16</v>
      </c>
      <c r="R5" t="n">
        <v>121.89</v>
      </c>
      <c r="S5" t="n">
        <v>58.53</v>
      </c>
      <c r="T5" t="n">
        <v>24434.04</v>
      </c>
      <c r="U5" t="n">
        <v>0.48</v>
      </c>
      <c r="V5" t="n">
        <v>0.76</v>
      </c>
      <c r="W5" t="n">
        <v>2.64</v>
      </c>
      <c r="X5" t="n">
        <v>1.46</v>
      </c>
      <c r="Y5" t="n">
        <v>0.5</v>
      </c>
      <c r="Z5" t="n">
        <v>10</v>
      </c>
      <c r="AA5" t="n">
        <v>287.242520397594</v>
      </c>
      <c r="AB5" t="n">
        <v>393.0178886536269</v>
      </c>
      <c r="AC5" t="n">
        <v>355.5088129645951</v>
      </c>
      <c r="AD5" t="n">
        <v>287242.520397594</v>
      </c>
      <c r="AE5" t="n">
        <v>393017.8886536269</v>
      </c>
      <c r="AF5" t="n">
        <v>6.122464153514346e-06</v>
      </c>
      <c r="AG5" t="n">
        <v>6.6259765625</v>
      </c>
      <c r="AH5" t="n">
        <v>355508.8129645951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2.4726</v>
      </c>
      <c r="E6" t="n">
        <v>40.44</v>
      </c>
      <c r="F6" t="n">
        <v>38.17</v>
      </c>
      <c r="G6" t="n">
        <v>67.37</v>
      </c>
      <c r="H6" t="n">
        <v>1.31</v>
      </c>
      <c r="I6" t="n">
        <v>34</v>
      </c>
      <c r="J6" t="n">
        <v>66.42</v>
      </c>
      <c r="K6" t="n">
        <v>28.92</v>
      </c>
      <c r="L6" t="n">
        <v>5</v>
      </c>
      <c r="M6" t="n">
        <v>7</v>
      </c>
      <c r="N6" t="n">
        <v>7.49</v>
      </c>
      <c r="O6" t="n">
        <v>8425.16</v>
      </c>
      <c r="P6" t="n">
        <v>204.61</v>
      </c>
      <c r="Q6" t="n">
        <v>790.1900000000001</v>
      </c>
      <c r="R6" t="n">
        <v>114.68</v>
      </c>
      <c r="S6" t="n">
        <v>58.53</v>
      </c>
      <c r="T6" t="n">
        <v>20858.8</v>
      </c>
      <c r="U6" t="n">
        <v>0.51</v>
      </c>
      <c r="V6" t="n">
        <v>0.76</v>
      </c>
      <c r="W6" t="n">
        <v>2.66</v>
      </c>
      <c r="X6" t="n">
        <v>1.27</v>
      </c>
      <c r="Y6" t="n">
        <v>0.5</v>
      </c>
      <c r="Z6" t="n">
        <v>10</v>
      </c>
      <c r="AA6" t="n">
        <v>272.178449405529</v>
      </c>
      <c r="AB6" t="n">
        <v>372.406562142375</v>
      </c>
      <c r="AC6" t="n">
        <v>336.8646025273987</v>
      </c>
      <c r="AD6" t="n">
        <v>272178.449405529</v>
      </c>
      <c r="AE6" t="n">
        <v>372406.562142375</v>
      </c>
      <c r="AF6" t="n">
        <v>6.16309280868769e-06</v>
      </c>
      <c r="AG6" t="n">
        <v>6.58203125</v>
      </c>
      <c r="AH6" t="n">
        <v>336864.6025273987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2.4759</v>
      </c>
      <c r="E7" t="n">
        <v>40.39</v>
      </c>
      <c r="F7" t="n">
        <v>38.14</v>
      </c>
      <c r="G7" t="n">
        <v>69.34</v>
      </c>
      <c r="H7" t="n">
        <v>1.55</v>
      </c>
      <c r="I7" t="n">
        <v>33</v>
      </c>
      <c r="J7" t="n">
        <v>67.59</v>
      </c>
      <c r="K7" t="n">
        <v>28.92</v>
      </c>
      <c r="L7" t="n">
        <v>6</v>
      </c>
      <c r="M7" t="n">
        <v>0</v>
      </c>
      <c r="N7" t="n">
        <v>7.66</v>
      </c>
      <c r="O7" t="n">
        <v>8569.4</v>
      </c>
      <c r="P7" t="n">
        <v>207.83</v>
      </c>
      <c r="Q7" t="n">
        <v>790.1799999999999</v>
      </c>
      <c r="R7" t="n">
        <v>112.98</v>
      </c>
      <c r="S7" t="n">
        <v>58.53</v>
      </c>
      <c r="T7" t="n">
        <v>20014.62</v>
      </c>
      <c r="U7" t="n">
        <v>0.52</v>
      </c>
      <c r="V7" t="n">
        <v>0.76</v>
      </c>
      <c r="W7" t="n">
        <v>2.67</v>
      </c>
      <c r="X7" t="n">
        <v>1.23</v>
      </c>
      <c r="Y7" t="n">
        <v>0.5</v>
      </c>
      <c r="Z7" t="n">
        <v>10</v>
      </c>
      <c r="AA7" t="n">
        <v>273.6770752858401</v>
      </c>
      <c r="AB7" t="n">
        <v>374.4570481865244</v>
      </c>
      <c r="AC7" t="n">
        <v>338.7193930613697</v>
      </c>
      <c r="AD7" t="n">
        <v>273677.0752858401</v>
      </c>
      <c r="AE7" t="n">
        <v>374457.0481865244</v>
      </c>
      <c r="AF7" t="n">
        <v>6.171318241943644e-06</v>
      </c>
      <c r="AG7" t="n">
        <v>6.573893229166667</v>
      </c>
      <c r="AH7" t="n">
        <v>338719.3930613697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1.2701</v>
      </c>
      <c r="E2" t="n">
        <v>78.73</v>
      </c>
      <c r="F2" t="n">
        <v>58.13</v>
      </c>
      <c r="G2" t="n">
        <v>6.48</v>
      </c>
      <c r="H2" t="n">
        <v>0.11</v>
      </c>
      <c r="I2" t="n">
        <v>538</v>
      </c>
      <c r="J2" t="n">
        <v>167.88</v>
      </c>
      <c r="K2" t="n">
        <v>51.39</v>
      </c>
      <c r="L2" t="n">
        <v>1</v>
      </c>
      <c r="M2" t="n">
        <v>536</v>
      </c>
      <c r="N2" t="n">
        <v>30.49</v>
      </c>
      <c r="O2" t="n">
        <v>20939.59</v>
      </c>
      <c r="P2" t="n">
        <v>736.92</v>
      </c>
      <c r="Q2" t="n">
        <v>790.37</v>
      </c>
      <c r="R2" t="n">
        <v>783.39</v>
      </c>
      <c r="S2" t="n">
        <v>58.53</v>
      </c>
      <c r="T2" t="n">
        <v>352695.93</v>
      </c>
      <c r="U2" t="n">
        <v>0.07000000000000001</v>
      </c>
      <c r="V2" t="n">
        <v>0.5</v>
      </c>
      <c r="W2" t="n">
        <v>3.47</v>
      </c>
      <c r="X2" t="n">
        <v>21.21</v>
      </c>
      <c r="Y2" t="n">
        <v>0.5</v>
      </c>
      <c r="Z2" t="n">
        <v>10</v>
      </c>
      <c r="AA2" t="n">
        <v>1306.189093286959</v>
      </c>
      <c r="AB2" t="n">
        <v>1787.185542431045</v>
      </c>
      <c r="AC2" t="n">
        <v>1616.619062592088</v>
      </c>
      <c r="AD2" t="n">
        <v>1306189.093286959</v>
      </c>
      <c r="AE2" t="n">
        <v>1787185.542431045</v>
      </c>
      <c r="AF2" t="n">
        <v>2.298634027718815e-06</v>
      </c>
      <c r="AG2" t="n">
        <v>12.81412760416667</v>
      </c>
      <c r="AH2" t="n">
        <v>1616619.062592088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1.8562</v>
      </c>
      <c r="E3" t="n">
        <v>53.87</v>
      </c>
      <c r="F3" t="n">
        <v>44.59</v>
      </c>
      <c r="G3" t="n">
        <v>13.11</v>
      </c>
      <c r="H3" t="n">
        <v>0.21</v>
      </c>
      <c r="I3" t="n">
        <v>204</v>
      </c>
      <c r="J3" t="n">
        <v>169.33</v>
      </c>
      <c r="K3" t="n">
        <v>51.39</v>
      </c>
      <c r="L3" t="n">
        <v>2</v>
      </c>
      <c r="M3" t="n">
        <v>202</v>
      </c>
      <c r="N3" t="n">
        <v>30.94</v>
      </c>
      <c r="O3" t="n">
        <v>21118.46</v>
      </c>
      <c r="P3" t="n">
        <v>561.84</v>
      </c>
      <c r="Q3" t="n">
        <v>790.22</v>
      </c>
      <c r="R3" t="n">
        <v>330.16</v>
      </c>
      <c r="S3" t="n">
        <v>58.53</v>
      </c>
      <c r="T3" t="n">
        <v>127751.08</v>
      </c>
      <c r="U3" t="n">
        <v>0.18</v>
      </c>
      <c r="V3" t="n">
        <v>0.65</v>
      </c>
      <c r="W3" t="n">
        <v>2.9</v>
      </c>
      <c r="X3" t="n">
        <v>7.68</v>
      </c>
      <c r="Y3" t="n">
        <v>0.5</v>
      </c>
      <c r="Z3" t="n">
        <v>10</v>
      </c>
      <c r="AA3" t="n">
        <v>725.5028704583882</v>
      </c>
      <c r="AB3" t="n">
        <v>992.6650342888764</v>
      </c>
      <c r="AC3" t="n">
        <v>897.9264766304714</v>
      </c>
      <c r="AD3" t="n">
        <v>725502.8704583882</v>
      </c>
      <c r="AE3" t="n">
        <v>992665.0342888765</v>
      </c>
      <c r="AF3" t="n">
        <v>3.35936105995722e-06</v>
      </c>
      <c r="AG3" t="n">
        <v>8.767903645833334</v>
      </c>
      <c r="AH3" t="n">
        <v>897926.4766304714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2.0731</v>
      </c>
      <c r="E4" t="n">
        <v>48.24</v>
      </c>
      <c r="F4" t="n">
        <v>41.6</v>
      </c>
      <c r="G4" t="n">
        <v>19.81</v>
      </c>
      <c r="H4" t="n">
        <v>0.31</v>
      </c>
      <c r="I4" t="n">
        <v>126</v>
      </c>
      <c r="J4" t="n">
        <v>170.79</v>
      </c>
      <c r="K4" t="n">
        <v>51.39</v>
      </c>
      <c r="L4" t="n">
        <v>3</v>
      </c>
      <c r="M4" t="n">
        <v>124</v>
      </c>
      <c r="N4" t="n">
        <v>31.4</v>
      </c>
      <c r="O4" t="n">
        <v>21297.94</v>
      </c>
      <c r="P4" t="n">
        <v>521.1900000000001</v>
      </c>
      <c r="Q4" t="n">
        <v>790.1799999999999</v>
      </c>
      <c r="R4" t="n">
        <v>229.83</v>
      </c>
      <c r="S4" t="n">
        <v>58.53</v>
      </c>
      <c r="T4" t="n">
        <v>77973.12</v>
      </c>
      <c r="U4" t="n">
        <v>0.25</v>
      </c>
      <c r="V4" t="n">
        <v>0.7</v>
      </c>
      <c r="W4" t="n">
        <v>2.79</v>
      </c>
      <c r="X4" t="n">
        <v>4.69</v>
      </c>
      <c r="Y4" t="n">
        <v>0.5</v>
      </c>
      <c r="Z4" t="n">
        <v>10</v>
      </c>
      <c r="AA4" t="n">
        <v>608.0642020467685</v>
      </c>
      <c r="AB4" t="n">
        <v>831.9802671397067</v>
      </c>
      <c r="AC4" t="n">
        <v>752.5772381355312</v>
      </c>
      <c r="AD4" t="n">
        <v>608064.2020467685</v>
      </c>
      <c r="AE4" t="n">
        <v>831980.2671397068</v>
      </c>
      <c r="AF4" t="n">
        <v>3.751907883524034e-06</v>
      </c>
      <c r="AG4" t="n">
        <v>7.8515625</v>
      </c>
      <c r="AH4" t="n">
        <v>752577.2381355312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2.1835</v>
      </c>
      <c r="E5" t="n">
        <v>45.8</v>
      </c>
      <c r="F5" t="n">
        <v>40.31</v>
      </c>
      <c r="G5" t="n">
        <v>26.29</v>
      </c>
      <c r="H5" t="n">
        <v>0.41</v>
      </c>
      <c r="I5" t="n">
        <v>92</v>
      </c>
      <c r="J5" t="n">
        <v>172.25</v>
      </c>
      <c r="K5" t="n">
        <v>51.39</v>
      </c>
      <c r="L5" t="n">
        <v>4</v>
      </c>
      <c r="M5" t="n">
        <v>90</v>
      </c>
      <c r="N5" t="n">
        <v>31.86</v>
      </c>
      <c r="O5" t="n">
        <v>21478.05</v>
      </c>
      <c r="P5" t="n">
        <v>502.25</v>
      </c>
      <c r="Q5" t="n">
        <v>790.17</v>
      </c>
      <c r="R5" t="n">
        <v>187</v>
      </c>
      <c r="S5" t="n">
        <v>58.53</v>
      </c>
      <c r="T5" t="n">
        <v>56728.88</v>
      </c>
      <c r="U5" t="n">
        <v>0.31</v>
      </c>
      <c r="V5" t="n">
        <v>0.72</v>
      </c>
      <c r="W5" t="n">
        <v>2.72</v>
      </c>
      <c r="X5" t="n">
        <v>3.4</v>
      </c>
      <c r="Y5" t="n">
        <v>0.5</v>
      </c>
      <c r="Z5" t="n">
        <v>10</v>
      </c>
      <c r="AA5" t="n">
        <v>569.0898447850146</v>
      </c>
      <c r="AB5" t="n">
        <v>778.6538321068841</v>
      </c>
      <c r="AC5" t="n">
        <v>704.3402032181192</v>
      </c>
      <c r="AD5" t="n">
        <v>569089.8447850146</v>
      </c>
      <c r="AE5" t="n">
        <v>778653.8321068841</v>
      </c>
      <c r="AF5" t="n">
        <v>3.951710416127889e-06</v>
      </c>
      <c r="AG5" t="n">
        <v>7.454427083333333</v>
      </c>
      <c r="AH5" t="n">
        <v>704340.2032181192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2.2548</v>
      </c>
      <c r="E6" t="n">
        <v>44.35</v>
      </c>
      <c r="F6" t="n">
        <v>39.54</v>
      </c>
      <c r="G6" t="n">
        <v>32.95</v>
      </c>
      <c r="H6" t="n">
        <v>0.51</v>
      </c>
      <c r="I6" t="n">
        <v>72</v>
      </c>
      <c r="J6" t="n">
        <v>173.71</v>
      </c>
      <c r="K6" t="n">
        <v>51.39</v>
      </c>
      <c r="L6" t="n">
        <v>5</v>
      </c>
      <c r="M6" t="n">
        <v>70</v>
      </c>
      <c r="N6" t="n">
        <v>32.32</v>
      </c>
      <c r="O6" t="n">
        <v>21658.78</v>
      </c>
      <c r="P6" t="n">
        <v>490.19</v>
      </c>
      <c r="Q6" t="n">
        <v>790.17</v>
      </c>
      <c r="R6" t="n">
        <v>160.94</v>
      </c>
      <c r="S6" t="n">
        <v>58.53</v>
      </c>
      <c r="T6" t="n">
        <v>43800.93</v>
      </c>
      <c r="U6" t="n">
        <v>0.36</v>
      </c>
      <c r="V6" t="n">
        <v>0.73</v>
      </c>
      <c r="W6" t="n">
        <v>2.69</v>
      </c>
      <c r="X6" t="n">
        <v>2.63</v>
      </c>
      <c r="Y6" t="n">
        <v>0.5</v>
      </c>
      <c r="Z6" t="n">
        <v>10</v>
      </c>
      <c r="AA6" t="n">
        <v>534.6151628424165</v>
      </c>
      <c r="AB6" t="n">
        <v>731.4840513573948</v>
      </c>
      <c r="AC6" t="n">
        <v>661.6722401401582</v>
      </c>
      <c r="AD6" t="n">
        <v>534615.1628424164</v>
      </c>
      <c r="AE6" t="n">
        <v>731484.0513573948</v>
      </c>
      <c r="AF6" t="n">
        <v>4.080749551767879e-06</v>
      </c>
      <c r="AG6" t="n">
        <v>7.218424479166667</v>
      </c>
      <c r="AH6" t="n">
        <v>661672.2401401582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2.3037</v>
      </c>
      <c r="E7" t="n">
        <v>43.41</v>
      </c>
      <c r="F7" t="n">
        <v>39.04</v>
      </c>
      <c r="G7" t="n">
        <v>39.7</v>
      </c>
      <c r="H7" t="n">
        <v>0.61</v>
      </c>
      <c r="I7" t="n">
        <v>59</v>
      </c>
      <c r="J7" t="n">
        <v>175.18</v>
      </c>
      <c r="K7" t="n">
        <v>51.39</v>
      </c>
      <c r="L7" t="n">
        <v>6</v>
      </c>
      <c r="M7" t="n">
        <v>57</v>
      </c>
      <c r="N7" t="n">
        <v>32.79</v>
      </c>
      <c r="O7" t="n">
        <v>21840.16</v>
      </c>
      <c r="P7" t="n">
        <v>480.98</v>
      </c>
      <c r="Q7" t="n">
        <v>790.17</v>
      </c>
      <c r="R7" t="n">
        <v>144.47</v>
      </c>
      <c r="S7" t="n">
        <v>58.53</v>
      </c>
      <c r="T7" t="n">
        <v>35628.24</v>
      </c>
      <c r="U7" t="n">
        <v>0.41</v>
      </c>
      <c r="V7" t="n">
        <v>0.74</v>
      </c>
      <c r="W7" t="n">
        <v>2.67</v>
      </c>
      <c r="X7" t="n">
        <v>2.13</v>
      </c>
      <c r="Y7" t="n">
        <v>0.5</v>
      </c>
      <c r="Z7" t="n">
        <v>10</v>
      </c>
      <c r="AA7" t="n">
        <v>519.3340476360542</v>
      </c>
      <c r="AB7" t="n">
        <v>710.5757553768264</v>
      </c>
      <c r="AC7" t="n">
        <v>642.7594025829976</v>
      </c>
      <c r="AD7" t="n">
        <v>519334.0476360542</v>
      </c>
      <c r="AE7" t="n">
        <v>710575.7553768264</v>
      </c>
      <c r="AF7" t="n">
        <v>4.169249043111435e-06</v>
      </c>
      <c r="AG7" t="n">
        <v>7.0654296875</v>
      </c>
      <c r="AH7" t="n">
        <v>642759.4025829976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2.3364</v>
      </c>
      <c r="E8" t="n">
        <v>42.8</v>
      </c>
      <c r="F8" t="n">
        <v>38.73</v>
      </c>
      <c r="G8" t="n">
        <v>46.48</v>
      </c>
      <c r="H8" t="n">
        <v>0.7</v>
      </c>
      <c r="I8" t="n">
        <v>50</v>
      </c>
      <c r="J8" t="n">
        <v>176.66</v>
      </c>
      <c r="K8" t="n">
        <v>51.39</v>
      </c>
      <c r="L8" t="n">
        <v>7</v>
      </c>
      <c r="M8" t="n">
        <v>48</v>
      </c>
      <c r="N8" t="n">
        <v>33.27</v>
      </c>
      <c r="O8" t="n">
        <v>22022.17</v>
      </c>
      <c r="P8" t="n">
        <v>474.84</v>
      </c>
      <c r="Q8" t="n">
        <v>790.17</v>
      </c>
      <c r="R8" t="n">
        <v>134.45</v>
      </c>
      <c r="S8" t="n">
        <v>58.53</v>
      </c>
      <c r="T8" t="n">
        <v>30661.6</v>
      </c>
      <c r="U8" t="n">
        <v>0.44</v>
      </c>
      <c r="V8" t="n">
        <v>0.75</v>
      </c>
      <c r="W8" t="n">
        <v>2.66</v>
      </c>
      <c r="X8" t="n">
        <v>1.83</v>
      </c>
      <c r="Y8" t="n">
        <v>0.5</v>
      </c>
      <c r="Z8" t="n">
        <v>10</v>
      </c>
      <c r="AA8" t="n">
        <v>509.3757002524193</v>
      </c>
      <c r="AB8" t="n">
        <v>696.950305155257</v>
      </c>
      <c r="AC8" t="n">
        <v>630.4343462071354</v>
      </c>
      <c r="AD8" t="n">
        <v>509375.7002524193</v>
      </c>
      <c r="AE8" t="n">
        <v>696950.305155257</v>
      </c>
      <c r="AF8" t="n">
        <v>4.228429684562033e-06</v>
      </c>
      <c r="AG8" t="n">
        <v>6.966145833333333</v>
      </c>
      <c r="AH8" t="n">
        <v>630434.3462071354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2.3649</v>
      </c>
      <c r="E9" t="n">
        <v>42.28</v>
      </c>
      <c r="F9" t="n">
        <v>38.45</v>
      </c>
      <c r="G9" t="n">
        <v>53.66</v>
      </c>
      <c r="H9" t="n">
        <v>0.8</v>
      </c>
      <c r="I9" t="n">
        <v>43</v>
      </c>
      <c r="J9" t="n">
        <v>178.14</v>
      </c>
      <c r="K9" t="n">
        <v>51.39</v>
      </c>
      <c r="L9" t="n">
        <v>8</v>
      </c>
      <c r="M9" t="n">
        <v>41</v>
      </c>
      <c r="N9" t="n">
        <v>33.75</v>
      </c>
      <c r="O9" t="n">
        <v>22204.83</v>
      </c>
      <c r="P9" t="n">
        <v>468.79</v>
      </c>
      <c r="Q9" t="n">
        <v>790.1799999999999</v>
      </c>
      <c r="R9" t="n">
        <v>125.15</v>
      </c>
      <c r="S9" t="n">
        <v>58.53</v>
      </c>
      <c r="T9" t="n">
        <v>26050.67</v>
      </c>
      <c r="U9" t="n">
        <v>0.47</v>
      </c>
      <c r="V9" t="n">
        <v>0.75</v>
      </c>
      <c r="W9" t="n">
        <v>2.64</v>
      </c>
      <c r="X9" t="n">
        <v>1.55</v>
      </c>
      <c r="Y9" t="n">
        <v>0.5</v>
      </c>
      <c r="Z9" t="n">
        <v>10</v>
      </c>
      <c r="AA9" t="n">
        <v>500.6388359503784</v>
      </c>
      <c r="AB9" t="n">
        <v>684.9961419739549</v>
      </c>
      <c r="AC9" t="n">
        <v>619.6210715820833</v>
      </c>
      <c r="AD9" t="n">
        <v>500638.8359503784</v>
      </c>
      <c r="AE9" t="n">
        <v>684996.1419739549</v>
      </c>
      <c r="AF9" t="n">
        <v>4.280009142707051e-06</v>
      </c>
      <c r="AG9" t="n">
        <v>6.881510416666667</v>
      </c>
      <c r="AH9" t="n">
        <v>619621.0715820834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2.3852</v>
      </c>
      <c r="E10" t="n">
        <v>41.93</v>
      </c>
      <c r="F10" t="n">
        <v>38.27</v>
      </c>
      <c r="G10" t="n">
        <v>60.42</v>
      </c>
      <c r="H10" t="n">
        <v>0.89</v>
      </c>
      <c r="I10" t="n">
        <v>38</v>
      </c>
      <c r="J10" t="n">
        <v>179.63</v>
      </c>
      <c r="K10" t="n">
        <v>51.39</v>
      </c>
      <c r="L10" t="n">
        <v>9</v>
      </c>
      <c r="M10" t="n">
        <v>36</v>
      </c>
      <c r="N10" t="n">
        <v>34.24</v>
      </c>
      <c r="O10" t="n">
        <v>22388.15</v>
      </c>
      <c r="P10" t="n">
        <v>463.58</v>
      </c>
      <c r="Q10" t="n">
        <v>790.17</v>
      </c>
      <c r="R10" t="n">
        <v>118.87</v>
      </c>
      <c r="S10" t="n">
        <v>58.53</v>
      </c>
      <c r="T10" t="n">
        <v>22932.37</v>
      </c>
      <c r="U10" t="n">
        <v>0.49</v>
      </c>
      <c r="V10" t="n">
        <v>0.76</v>
      </c>
      <c r="W10" t="n">
        <v>2.63</v>
      </c>
      <c r="X10" t="n">
        <v>1.36</v>
      </c>
      <c r="Y10" t="n">
        <v>0.5</v>
      </c>
      <c r="Z10" t="n">
        <v>10</v>
      </c>
      <c r="AA10" t="n">
        <v>494.0785956426691</v>
      </c>
      <c r="AB10" t="n">
        <v>676.0201317675708</v>
      </c>
      <c r="AC10" t="n">
        <v>611.501719191887</v>
      </c>
      <c r="AD10" t="n">
        <v>494078.5956426691</v>
      </c>
      <c r="AE10" t="n">
        <v>676020.1317675707</v>
      </c>
      <c r="AF10" t="n">
        <v>4.316748195350695e-06</v>
      </c>
      <c r="AG10" t="n">
        <v>6.824544270833333</v>
      </c>
      <c r="AH10" t="n">
        <v>611501.719191887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2.4006</v>
      </c>
      <c r="E11" t="n">
        <v>41.66</v>
      </c>
      <c r="F11" t="n">
        <v>38.13</v>
      </c>
      <c r="G11" t="n">
        <v>67.29000000000001</v>
      </c>
      <c r="H11" t="n">
        <v>0.98</v>
      </c>
      <c r="I11" t="n">
        <v>34</v>
      </c>
      <c r="J11" t="n">
        <v>181.12</v>
      </c>
      <c r="K11" t="n">
        <v>51.39</v>
      </c>
      <c r="L11" t="n">
        <v>10</v>
      </c>
      <c r="M11" t="n">
        <v>32</v>
      </c>
      <c r="N11" t="n">
        <v>34.73</v>
      </c>
      <c r="O11" t="n">
        <v>22572.13</v>
      </c>
      <c r="P11" t="n">
        <v>459.32</v>
      </c>
      <c r="Q11" t="n">
        <v>790.16</v>
      </c>
      <c r="R11" t="n">
        <v>114.21</v>
      </c>
      <c r="S11" t="n">
        <v>58.53</v>
      </c>
      <c r="T11" t="n">
        <v>20623.14</v>
      </c>
      <c r="U11" t="n">
        <v>0.51</v>
      </c>
      <c r="V11" t="n">
        <v>0.76</v>
      </c>
      <c r="W11" t="n">
        <v>2.63</v>
      </c>
      <c r="X11" t="n">
        <v>1.23</v>
      </c>
      <c r="Y11" t="n">
        <v>0.5</v>
      </c>
      <c r="Z11" t="n">
        <v>10</v>
      </c>
      <c r="AA11" t="n">
        <v>488.9928668166872</v>
      </c>
      <c r="AB11" t="n">
        <v>669.0616132213413</v>
      </c>
      <c r="AC11" t="n">
        <v>605.2073118893676</v>
      </c>
      <c r="AD11" t="n">
        <v>488992.8668166872</v>
      </c>
      <c r="AE11" t="n">
        <v>669061.6132213413</v>
      </c>
      <c r="AF11" t="n">
        <v>4.344619200804492e-06</v>
      </c>
      <c r="AG11" t="n">
        <v>6.780598958333333</v>
      </c>
      <c r="AH11" t="n">
        <v>605207.3118893676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2.4127</v>
      </c>
      <c r="E12" t="n">
        <v>41.45</v>
      </c>
      <c r="F12" t="n">
        <v>38.02</v>
      </c>
      <c r="G12" t="n">
        <v>73.59</v>
      </c>
      <c r="H12" t="n">
        <v>1.07</v>
      </c>
      <c r="I12" t="n">
        <v>31</v>
      </c>
      <c r="J12" t="n">
        <v>182.62</v>
      </c>
      <c r="K12" t="n">
        <v>51.39</v>
      </c>
      <c r="L12" t="n">
        <v>11</v>
      </c>
      <c r="M12" t="n">
        <v>29</v>
      </c>
      <c r="N12" t="n">
        <v>35.22</v>
      </c>
      <c r="O12" t="n">
        <v>22756.91</v>
      </c>
      <c r="P12" t="n">
        <v>454.9</v>
      </c>
      <c r="Q12" t="n">
        <v>790.17</v>
      </c>
      <c r="R12" t="n">
        <v>110.66</v>
      </c>
      <c r="S12" t="n">
        <v>58.53</v>
      </c>
      <c r="T12" t="n">
        <v>18861.53</v>
      </c>
      <c r="U12" t="n">
        <v>0.53</v>
      </c>
      <c r="V12" t="n">
        <v>0.76</v>
      </c>
      <c r="W12" t="n">
        <v>2.63</v>
      </c>
      <c r="X12" t="n">
        <v>1.12</v>
      </c>
      <c r="Y12" t="n">
        <v>0.5</v>
      </c>
      <c r="Z12" t="n">
        <v>10</v>
      </c>
      <c r="AA12" t="n">
        <v>484.4375127447232</v>
      </c>
      <c r="AB12" t="n">
        <v>662.8287768120423</v>
      </c>
      <c r="AC12" t="n">
        <v>599.5693286391312</v>
      </c>
      <c r="AD12" t="n">
        <v>484437.5127447232</v>
      </c>
      <c r="AE12" t="n">
        <v>662828.7768120423</v>
      </c>
      <c r="AF12" t="n">
        <v>4.366517847946764e-06</v>
      </c>
      <c r="AG12" t="n">
        <v>6.746419270833333</v>
      </c>
      <c r="AH12" t="n">
        <v>599569.3286391312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2.4256</v>
      </c>
      <c r="E13" t="n">
        <v>41.23</v>
      </c>
      <c r="F13" t="n">
        <v>37.91</v>
      </c>
      <c r="G13" t="n">
        <v>81.23</v>
      </c>
      <c r="H13" t="n">
        <v>1.16</v>
      </c>
      <c r="I13" t="n">
        <v>28</v>
      </c>
      <c r="J13" t="n">
        <v>184.12</v>
      </c>
      <c r="K13" t="n">
        <v>51.39</v>
      </c>
      <c r="L13" t="n">
        <v>12</v>
      </c>
      <c r="M13" t="n">
        <v>26</v>
      </c>
      <c r="N13" t="n">
        <v>35.73</v>
      </c>
      <c r="O13" t="n">
        <v>22942.24</v>
      </c>
      <c r="P13" t="n">
        <v>451.33</v>
      </c>
      <c r="Q13" t="n">
        <v>790.16</v>
      </c>
      <c r="R13" t="n">
        <v>106.46</v>
      </c>
      <c r="S13" t="n">
        <v>58.53</v>
      </c>
      <c r="T13" t="n">
        <v>16781.1</v>
      </c>
      <c r="U13" t="n">
        <v>0.55</v>
      </c>
      <c r="V13" t="n">
        <v>0.77</v>
      </c>
      <c r="W13" t="n">
        <v>2.63</v>
      </c>
      <c r="X13" t="n">
        <v>1</v>
      </c>
      <c r="Y13" t="n">
        <v>0.5</v>
      </c>
      <c r="Z13" t="n">
        <v>10</v>
      </c>
      <c r="AA13" t="n">
        <v>480.2898302066728</v>
      </c>
      <c r="AB13" t="n">
        <v>657.1537345806423</v>
      </c>
      <c r="AC13" t="n">
        <v>594.4359044733243</v>
      </c>
      <c r="AD13" t="n">
        <v>480289.8302066728</v>
      </c>
      <c r="AE13" t="n">
        <v>657153.7345806423</v>
      </c>
      <c r="AF13" t="n">
        <v>4.389864339528192e-06</v>
      </c>
      <c r="AG13" t="n">
        <v>6.710611979166667</v>
      </c>
      <c r="AH13" t="n">
        <v>594435.9044733243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2.4347</v>
      </c>
      <c r="E14" t="n">
        <v>41.07</v>
      </c>
      <c r="F14" t="n">
        <v>37.82</v>
      </c>
      <c r="G14" t="n">
        <v>87.27</v>
      </c>
      <c r="H14" t="n">
        <v>1.24</v>
      </c>
      <c r="I14" t="n">
        <v>26</v>
      </c>
      <c r="J14" t="n">
        <v>185.63</v>
      </c>
      <c r="K14" t="n">
        <v>51.39</v>
      </c>
      <c r="L14" t="n">
        <v>13</v>
      </c>
      <c r="M14" t="n">
        <v>24</v>
      </c>
      <c r="N14" t="n">
        <v>36.24</v>
      </c>
      <c r="O14" t="n">
        <v>23128.27</v>
      </c>
      <c r="P14" t="n">
        <v>446.46</v>
      </c>
      <c r="Q14" t="n">
        <v>790.17</v>
      </c>
      <c r="R14" t="n">
        <v>103.99</v>
      </c>
      <c r="S14" t="n">
        <v>58.53</v>
      </c>
      <c r="T14" t="n">
        <v>15553.63</v>
      </c>
      <c r="U14" t="n">
        <v>0.5600000000000001</v>
      </c>
      <c r="V14" t="n">
        <v>0.77</v>
      </c>
      <c r="W14" t="n">
        <v>2.61</v>
      </c>
      <c r="X14" t="n">
        <v>0.92</v>
      </c>
      <c r="Y14" t="n">
        <v>0.5</v>
      </c>
      <c r="Z14" t="n">
        <v>10</v>
      </c>
      <c r="AA14" t="n">
        <v>476.0455050038979</v>
      </c>
      <c r="AB14" t="n">
        <v>651.3464615917932</v>
      </c>
      <c r="AC14" t="n">
        <v>589.1828694679721</v>
      </c>
      <c r="AD14" t="n">
        <v>476045.5050038979</v>
      </c>
      <c r="AE14" t="n">
        <v>651346.4615917932</v>
      </c>
      <c r="AF14" t="n">
        <v>4.406333570023619e-06</v>
      </c>
      <c r="AG14" t="n">
        <v>6.6845703125</v>
      </c>
      <c r="AH14" t="n">
        <v>589182.8694679721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2.4424</v>
      </c>
      <c r="E15" t="n">
        <v>40.94</v>
      </c>
      <c r="F15" t="n">
        <v>37.76</v>
      </c>
      <c r="G15" t="n">
        <v>94.39</v>
      </c>
      <c r="H15" t="n">
        <v>1.33</v>
      </c>
      <c r="I15" t="n">
        <v>24</v>
      </c>
      <c r="J15" t="n">
        <v>187.14</v>
      </c>
      <c r="K15" t="n">
        <v>51.39</v>
      </c>
      <c r="L15" t="n">
        <v>14</v>
      </c>
      <c r="M15" t="n">
        <v>22</v>
      </c>
      <c r="N15" t="n">
        <v>36.75</v>
      </c>
      <c r="O15" t="n">
        <v>23314.98</v>
      </c>
      <c r="P15" t="n">
        <v>443.63</v>
      </c>
      <c r="Q15" t="n">
        <v>790.16</v>
      </c>
      <c r="R15" t="n">
        <v>101.88</v>
      </c>
      <c r="S15" t="n">
        <v>58.53</v>
      </c>
      <c r="T15" t="n">
        <v>14509.17</v>
      </c>
      <c r="U15" t="n">
        <v>0.57</v>
      </c>
      <c r="V15" t="n">
        <v>0.77</v>
      </c>
      <c r="W15" t="n">
        <v>2.61</v>
      </c>
      <c r="X15" t="n">
        <v>0.85</v>
      </c>
      <c r="Y15" t="n">
        <v>0.5</v>
      </c>
      <c r="Z15" t="n">
        <v>10</v>
      </c>
      <c r="AA15" t="n">
        <v>473.2378525748494</v>
      </c>
      <c r="AB15" t="n">
        <v>647.5049076734856</v>
      </c>
      <c r="AC15" t="n">
        <v>585.7079480639729</v>
      </c>
      <c r="AD15" t="n">
        <v>473237.8525748494</v>
      </c>
      <c r="AE15" t="n">
        <v>647504.9076734856</v>
      </c>
      <c r="AF15" t="n">
        <v>4.420269072750518e-06</v>
      </c>
      <c r="AG15" t="n">
        <v>6.663411458333333</v>
      </c>
      <c r="AH15" t="n">
        <v>585707.948063973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2.4469</v>
      </c>
      <c r="E16" t="n">
        <v>40.87</v>
      </c>
      <c r="F16" t="n">
        <v>37.72</v>
      </c>
      <c r="G16" t="n">
        <v>98.39</v>
      </c>
      <c r="H16" t="n">
        <v>1.41</v>
      </c>
      <c r="I16" t="n">
        <v>23</v>
      </c>
      <c r="J16" t="n">
        <v>188.66</v>
      </c>
      <c r="K16" t="n">
        <v>51.39</v>
      </c>
      <c r="L16" t="n">
        <v>15</v>
      </c>
      <c r="M16" t="n">
        <v>21</v>
      </c>
      <c r="N16" t="n">
        <v>37.27</v>
      </c>
      <c r="O16" t="n">
        <v>23502.4</v>
      </c>
      <c r="P16" t="n">
        <v>441.12</v>
      </c>
      <c r="Q16" t="n">
        <v>790.17</v>
      </c>
      <c r="R16" t="n">
        <v>100.41</v>
      </c>
      <c r="S16" t="n">
        <v>58.53</v>
      </c>
      <c r="T16" t="n">
        <v>13780.92</v>
      </c>
      <c r="U16" t="n">
        <v>0.58</v>
      </c>
      <c r="V16" t="n">
        <v>0.77</v>
      </c>
      <c r="W16" t="n">
        <v>2.61</v>
      </c>
      <c r="X16" t="n">
        <v>0.8100000000000001</v>
      </c>
      <c r="Y16" t="n">
        <v>0.5</v>
      </c>
      <c r="Z16" t="n">
        <v>10</v>
      </c>
      <c r="AA16" t="n">
        <v>471.1170018000362</v>
      </c>
      <c r="AB16" t="n">
        <v>644.6030660780535</v>
      </c>
      <c r="AC16" t="n">
        <v>583.0830541576487</v>
      </c>
      <c r="AD16" t="n">
        <v>471117.0018000362</v>
      </c>
      <c r="AE16" t="n">
        <v>644603.0660780536</v>
      </c>
      <c r="AF16" t="n">
        <v>4.428413197720784e-06</v>
      </c>
      <c r="AG16" t="n">
        <v>6.652018229166667</v>
      </c>
      <c r="AH16" t="n">
        <v>583083.0541576487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2.4546</v>
      </c>
      <c r="E17" t="n">
        <v>40.74</v>
      </c>
      <c r="F17" t="n">
        <v>37.66</v>
      </c>
      <c r="G17" t="n">
        <v>107.59</v>
      </c>
      <c r="H17" t="n">
        <v>1.49</v>
      </c>
      <c r="I17" t="n">
        <v>21</v>
      </c>
      <c r="J17" t="n">
        <v>190.19</v>
      </c>
      <c r="K17" t="n">
        <v>51.39</v>
      </c>
      <c r="L17" t="n">
        <v>16</v>
      </c>
      <c r="M17" t="n">
        <v>19</v>
      </c>
      <c r="N17" t="n">
        <v>37.79</v>
      </c>
      <c r="O17" t="n">
        <v>23690.52</v>
      </c>
      <c r="P17" t="n">
        <v>437.63</v>
      </c>
      <c r="Q17" t="n">
        <v>790.17</v>
      </c>
      <c r="R17" t="n">
        <v>98.56999999999999</v>
      </c>
      <c r="S17" t="n">
        <v>58.53</v>
      </c>
      <c r="T17" t="n">
        <v>12867.91</v>
      </c>
      <c r="U17" t="n">
        <v>0.59</v>
      </c>
      <c r="V17" t="n">
        <v>0.77</v>
      </c>
      <c r="W17" t="n">
        <v>2.6</v>
      </c>
      <c r="X17" t="n">
        <v>0.75</v>
      </c>
      <c r="Y17" t="n">
        <v>0.5</v>
      </c>
      <c r="Z17" t="n">
        <v>10</v>
      </c>
      <c r="AA17" t="n">
        <v>467.9729522678977</v>
      </c>
      <c r="AB17" t="n">
        <v>640.3012388025056</v>
      </c>
      <c r="AC17" t="n">
        <v>579.1917872396266</v>
      </c>
      <c r="AD17" t="n">
        <v>467972.9522678977</v>
      </c>
      <c r="AE17" t="n">
        <v>640301.2388025057</v>
      </c>
      <c r="AF17" t="n">
        <v>4.442348700447684e-06</v>
      </c>
      <c r="AG17" t="n">
        <v>6.630859375</v>
      </c>
      <c r="AH17" t="n">
        <v>579191.7872396266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2.4595</v>
      </c>
      <c r="E18" t="n">
        <v>40.66</v>
      </c>
      <c r="F18" t="n">
        <v>37.61</v>
      </c>
      <c r="G18" t="n">
        <v>112.83</v>
      </c>
      <c r="H18" t="n">
        <v>1.57</v>
      </c>
      <c r="I18" t="n">
        <v>20</v>
      </c>
      <c r="J18" t="n">
        <v>191.72</v>
      </c>
      <c r="K18" t="n">
        <v>51.39</v>
      </c>
      <c r="L18" t="n">
        <v>17</v>
      </c>
      <c r="M18" t="n">
        <v>18</v>
      </c>
      <c r="N18" t="n">
        <v>38.33</v>
      </c>
      <c r="O18" t="n">
        <v>23879.37</v>
      </c>
      <c r="P18" t="n">
        <v>433.89</v>
      </c>
      <c r="Q18" t="n">
        <v>790.16</v>
      </c>
      <c r="R18" t="n">
        <v>96.98</v>
      </c>
      <c r="S18" t="n">
        <v>58.53</v>
      </c>
      <c r="T18" t="n">
        <v>12076.93</v>
      </c>
      <c r="U18" t="n">
        <v>0.6</v>
      </c>
      <c r="V18" t="n">
        <v>0.77</v>
      </c>
      <c r="W18" t="n">
        <v>2.6</v>
      </c>
      <c r="X18" t="n">
        <v>0.71</v>
      </c>
      <c r="Y18" t="n">
        <v>0.5</v>
      </c>
      <c r="Z18" t="n">
        <v>10</v>
      </c>
      <c r="AA18" t="n">
        <v>465.1130872138693</v>
      </c>
      <c r="AB18" t="n">
        <v>636.3882452672424</v>
      </c>
      <c r="AC18" t="n">
        <v>575.652244315448</v>
      </c>
      <c r="AD18" t="n">
        <v>465113.0872138693</v>
      </c>
      <c r="AE18" t="n">
        <v>636388.2452672424</v>
      </c>
      <c r="AF18" t="n">
        <v>4.451216747637528e-06</v>
      </c>
      <c r="AG18" t="n">
        <v>6.617838541666667</v>
      </c>
      <c r="AH18" t="n">
        <v>575652.244315448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2.4685</v>
      </c>
      <c r="E19" t="n">
        <v>40.51</v>
      </c>
      <c r="F19" t="n">
        <v>37.53</v>
      </c>
      <c r="G19" t="n">
        <v>125.09</v>
      </c>
      <c r="H19" t="n">
        <v>1.65</v>
      </c>
      <c r="I19" t="n">
        <v>18</v>
      </c>
      <c r="J19" t="n">
        <v>193.26</v>
      </c>
      <c r="K19" t="n">
        <v>51.39</v>
      </c>
      <c r="L19" t="n">
        <v>18</v>
      </c>
      <c r="M19" t="n">
        <v>16</v>
      </c>
      <c r="N19" t="n">
        <v>38.86</v>
      </c>
      <c r="O19" t="n">
        <v>24068.93</v>
      </c>
      <c r="P19" t="n">
        <v>427.16</v>
      </c>
      <c r="Q19" t="n">
        <v>790.16</v>
      </c>
      <c r="R19" t="n">
        <v>94.23999999999999</v>
      </c>
      <c r="S19" t="n">
        <v>58.53</v>
      </c>
      <c r="T19" t="n">
        <v>10717.81</v>
      </c>
      <c r="U19" t="n">
        <v>0.62</v>
      </c>
      <c r="V19" t="n">
        <v>0.77</v>
      </c>
      <c r="W19" t="n">
        <v>2.6</v>
      </c>
      <c r="X19" t="n">
        <v>0.62</v>
      </c>
      <c r="Y19" t="n">
        <v>0.5</v>
      </c>
      <c r="Z19" t="n">
        <v>10</v>
      </c>
      <c r="AA19" t="n">
        <v>448.2891256236134</v>
      </c>
      <c r="AB19" t="n">
        <v>613.3689587986523</v>
      </c>
      <c r="AC19" t="n">
        <v>554.8298862396485</v>
      </c>
      <c r="AD19" t="n">
        <v>448289.1256236134</v>
      </c>
      <c r="AE19" t="n">
        <v>613368.9587986523</v>
      </c>
      <c r="AF19" t="n">
        <v>4.46750499757806e-06</v>
      </c>
      <c r="AG19" t="n">
        <v>6.593424479166667</v>
      </c>
      <c r="AH19" t="n">
        <v>554829.8862396486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2.4678</v>
      </c>
      <c r="E20" t="n">
        <v>40.52</v>
      </c>
      <c r="F20" t="n">
        <v>37.54</v>
      </c>
      <c r="G20" t="n">
        <v>125.13</v>
      </c>
      <c r="H20" t="n">
        <v>1.73</v>
      </c>
      <c r="I20" t="n">
        <v>18</v>
      </c>
      <c r="J20" t="n">
        <v>194.8</v>
      </c>
      <c r="K20" t="n">
        <v>51.39</v>
      </c>
      <c r="L20" t="n">
        <v>19</v>
      </c>
      <c r="M20" t="n">
        <v>16</v>
      </c>
      <c r="N20" t="n">
        <v>39.41</v>
      </c>
      <c r="O20" t="n">
        <v>24259.23</v>
      </c>
      <c r="P20" t="n">
        <v>429.19</v>
      </c>
      <c r="Q20" t="n">
        <v>790.16</v>
      </c>
      <c r="R20" t="n">
        <v>94.78</v>
      </c>
      <c r="S20" t="n">
        <v>58.53</v>
      </c>
      <c r="T20" t="n">
        <v>10989.67</v>
      </c>
      <c r="U20" t="n">
        <v>0.62</v>
      </c>
      <c r="V20" t="n">
        <v>0.77</v>
      </c>
      <c r="W20" t="n">
        <v>2.6</v>
      </c>
      <c r="X20" t="n">
        <v>0.64</v>
      </c>
      <c r="Y20" t="n">
        <v>0.5</v>
      </c>
      <c r="Z20" t="n">
        <v>10</v>
      </c>
      <c r="AA20" t="n">
        <v>449.5256249882241</v>
      </c>
      <c r="AB20" t="n">
        <v>615.0607917798145</v>
      </c>
      <c r="AC20" t="n">
        <v>556.3602530555911</v>
      </c>
      <c r="AD20" t="n">
        <v>449525.6249882241</v>
      </c>
      <c r="AE20" t="n">
        <v>615060.7917798145</v>
      </c>
      <c r="AF20" t="n">
        <v>4.466238133693797e-06</v>
      </c>
      <c r="AG20" t="n">
        <v>6.595052083333333</v>
      </c>
      <c r="AH20" t="n">
        <v>556360.2530555911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2.4728</v>
      </c>
      <c r="E21" t="n">
        <v>40.44</v>
      </c>
      <c r="F21" t="n">
        <v>37.49</v>
      </c>
      <c r="G21" t="n">
        <v>132.32</v>
      </c>
      <c r="H21" t="n">
        <v>1.81</v>
      </c>
      <c r="I21" t="n">
        <v>17</v>
      </c>
      <c r="J21" t="n">
        <v>196.35</v>
      </c>
      <c r="K21" t="n">
        <v>51.39</v>
      </c>
      <c r="L21" t="n">
        <v>20</v>
      </c>
      <c r="M21" t="n">
        <v>15</v>
      </c>
      <c r="N21" t="n">
        <v>39.96</v>
      </c>
      <c r="O21" t="n">
        <v>24450.27</v>
      </c>
      <c r="P21" t="n">
        <v>423.38</v>
      </c>
      <c r="Q21" t="n">
        <v>790.17</v>
      </c>
      <c r="R21" t="n">
        <v>92.95</v>
      </c>
      <c r="S21" t="n">
        <v>58.53</v>
      </c>
      <c r="T21" t="n">
        <v>10078.9</v>
      </c>
      <c r="U21" t="n">
        <v>0.63</v>
      </c>
      <c r="V21" t="n">
        <v>0.77</v>
      </c>
      <c r="W21" t="n">
        <v>2.6</v>
      </c>
      <c r="X21" t="n">
        <v>0.59</v>
      </c>
      <c r="Y21" t="n">
        <v>0.5</v>
      </c>
      <c r="Z21" t="n">
        <v>10</v>
      </c>
      <c r="AA21" t="n">
        <v>445.5423336560268</v>
      </c>
      <c r="AB21" t="n">
        <v>609.6106768486909</v>
      </c>
      <c r="AC21" t="n">
        <v>551.4302894442097</v>
      </c>
      <c r="AD21" t="n">
        <v>445542.3336560268</v>
      </c>
      <c r="AE21" t="n">
        <v>609610.676848691</v>
      </c>
      <c r="AF21" t="n">
        <v>4.475287161438537e-06</v>
      </c>
      <c r="AG21" t="n">
        <v>6.58203125</v>
      </c>
      <c r="AH21" t="n">
        <v>551430.2894442098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2.4767</v>
      </c>
      <c r="E22" t="n">
        <v>40.38</v>
      </c>
      <c r="F22" t="n">
        <v>37.46</v>
      </c>
      <c r="G22" t="n">
        <v>140.48</v>
      </c>
      <c r="H22" t="n">
        <v>1.88</v>
      </c>
      <c r="I22" t="n">
        <v>16</v>
      </c>
      <c r="J22" t="n">
        <v>197.9</v>
      </c>
      <c r="K22" t="n">
        <v>51.39</v>
      </c>
      <c r="L22" t="n">
        <v>21</v>
      </c>
      <c r="M22" t="n">
        <v>14</v>
      </c>
      <c r="N22" t="n">
        <v>40.51</v>
      </c>
      <c r="O22" t="n">
        <v>24642.07</v>
      </c>
      <c r="P22" t="n">
        <v>420.13</v>
      </c>
      <c r="Q22" t="n">
        <v>790.17</v>
      </c>
      <c r="R22" t="n">
        <v>92.09</v>
      </c>
      <c r="S22" t="n">
        <v>58.53</v>
      </c>
      <c r="T22" t="n">
        <v>9654.6</v>
      </c>
      <c r="U22" t="n">
        <v>0.64</v>
      </c>
      <c r="V22" t="n">
        <v>0.77</v>
      </c>
      <c r="W22" t="n">
        <v>2.6</v>
      </c>
      <c r="X22" t="n">
        <v>0.5600000000000001</v>
      </c>
      <c r="Y22" t="n">
        <v>0.5</v>
      </c>
      <c r="Z22" t="n">
        <v>10</v>
      </c>
      <c r="AA22" t="n">
        <v>443.1726207483964</v>
      </c>
      <c r="AB22" t="n">
        <v>606.3683311041159</v>
      </c>
      <c r="AC22" t="n">
        <v>548.4973886268361</v>
      </c>
      <c r="AD22" t="n">
        <v>443172.6207483964</v>
      </c>
      <c r="AE22" t="n">
        <v>606368.3311041159</v>
      </c>
      <c r="AF22" t="n">
        <v>4.482345403079434e-06</v>
      </c>
      <c r="AG22" t="n">
        <v>6.572265625</v>
      </c>
      <c r="AH22" t="n">
        <v>548497.3886268361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2.4814</v>
      </c>
      <c r="E23" t="n">
        <v>40.3</v>
      </c>
      <c r="F23" t="n">
        <v>37.42</v>
      </c>
      <c r="G23" t="n">
        <v>149.68</v>
      </c>
      <c r="H23" t="n">
        <v>1.96</v>
      </c>
      <c r="I23" t="n">
        <v>15</v>
      </c>
      <c r="J23" t="n">
        <v>199.46</v>
      </c>
      <c r="K23" t="n">
        <v>51.39</v>
      </c>
      <c r="L23" t="n">
        <v>22</v>
      </c>
      <c r="M23" t="n">
        <v>13</v>
      </c>
      <c r="N23" t="n">
        <v>41.07</v>
      </c>
      <c r="O23" t="n">
        <v>24834.62</v>
      </c>
      <c r="P23" t="n">
        <v>418.23</v>
      </c>
      <c r="Q23" t="n">
        <v>790.16</v>
      </c>
      <c r="R23" t="n">
        <v>90.59999999999999</v>
      </c>
      <c r="S23" t="n">
        <v>58.53</v>
      </c>
      <c r="T23" t="n">
        <v>8914.84</v>
      </c>
      <c r="U23" t="n">
        <v>0.65</v>
      </c>
      <c r="V23" t="n">
        <v>0.78</v>
      </c>
      <c r="W23" t="n">
        <v>2.6</v>
      </c>
      <c r="X23" t="n">
        <v>0.52</v>
      </c>
      <c r="Y23" t="n">
        <v>0.5</v>
      </c>
      <c r="Z23" t="n">
        <v>10</v>
      </c>
      <c r="AA23" t="n">
        <v>441.4230244197224</v>
      </c>
      <c r="AB23" t="n">
        <v>603.9744562204818</v>
      </c>
      <c r="AC23" t="n">
        <v>546.3319818022715</v>
      </c>
      <c r="AD23" t="n">
        <v>441423.0244197224</v>
      </c>
      <c r="AE23" t="n">
        <v>603974.4562204818</v>
      </c>
      <c r="AF23" t="n">
        <v>4.490851489159489e-06</v>
      </c>
      <c r="AG23" t="n">
        <v>6.559244791666667</v>
      </c>
      <c r="AH23" t="n">
        <v>546331.9818022714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2.4855</v>
      </c>
      <c r="E24" t="n">
        <v>40.23</v>
      </c>
      <c r="F24" t="n">
        <v>37.39</v>
      </c>
      <c r="G24" t="n">
        <v>160.23</v>
      </c>
      <c r="H24" t="n">
        <v>2.03</v>
      </c>
      <c r="I24" t="n">
        <v>14</v>
      </c>
      <c r="J24" t="n">
        <v>201.03</v>
      </c>
      <c r="K24" t="n">
        <v>51.39</v>
      </c>
      <c r="L24" t="n">
        <v>23</v>
      </c>
      <c r="M24" t="n">
        <v>12</v>
      </c>
      <c r="N24" t="n">
        <v>41.64</v>
      </c>
      <c r="O24" t="n">
        <v>25027.94</v>
      </c>
      <c r="P24" t="n">
        <v>413.58</v>
      </c>
      <c r="Q24" t="n">
        <v>790.2</v>
      </c>
      <c r="R24" t="n">
        <v>89.48</v>
      </c>
      <c r="S24" t="n">
        <v>58.53</v>
      </c>
      <c r="T24" t="n">
        <v>8358.379999999999</v>
      </c>
      <c r="U24" t="n">
        <v>0.65</v>
      </c>
      <c r="V24" t="n">
        <v>0.78</v>
      </c>
      <c r="W24" t="n">
        <v>2.6</v>
      </c>
      <c r="X24" t="n">
        <v>0.48</v>
      </c>
      <c r="Y24" t="n">
        <v>0.5</v>
      </c>
      <c r="Z24" t="n">
        <v>10</v>
      </c>
      <c r="AA24" t="n">
        <v>438.2760561813578</v>
      </c>
      <c r="AB24" t="n">
        <v>599.6686354423111</v>
      </c>
      <c r="AC24" t="n">
        <v>542.4371025159119</v>
      </c>
      <c r="AD24" t="n">
        <v>438276.0561813578</v>
      </c>
      <c r="AE24" t="n">
        <v>599668.6354423112</v>
      </c>
      <c r="AF24" t="n">
        <v>4.498271691910176e-06</v>
      </c>
      <c r="AG24" t="n">
        <v>6.5478515625</v>
      </c>
      <c r="AH24" t="n">
        <v>542437.1025159119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2.4867</v>
      </c>
      <c r="E25" t="n">
        <v>40.21</v>
      </c>
      <c r="F25" t="n">
        <v>37.37</v>
      </c>
      <c r="G25" t="n">
        <v>160.14</v>
      </c>
      <c r="H25" t="n">
        <v>2.1</v>
      </c>
      <c r="I25" t="n">
        <v>14</v>
      </c>
      <c r="J25" t="n">
        <v>202.61</v>
      </c>
      <c r="K25" t="n">
        <v>51.39</v>
      </c>
      <c r="L25" t="n">
        <v>24</v>
      </c>
      <c r="M25" t="n">
        <v>12</v>
      </c>
      <c r="N25" t="n">
        <v>42.21</v>
      </c>
      <c r="O25" t="n">
        <v>25222.04</v>
      </c>
      <c r="P25" t="n">
        <v>409.36</v>
      </c>
      <c r="Q25" t="n">
        <v>790.16</v>
      </c>
      <c r="R25" t="n">
        <v>89.04000000000001</v>
      </c>
      <c r="S25" t="n">
        <v>58.53</v>
      </c>
      <c r="T25" t="n">
        <v>8138.42</v>
      </c>
      <c r="U25" t="n">
        <v>0.66</v>
      </c>
      <c r="V25" t="n">
        <v>0.78</v>
      </c>
      <c r="W25" t="n">
        <v>2.59</v>
      </c>
      <c r="X25" t="n">
        <v>0.46</v>
      </c>
      <c r="Y25" t="n">
        <v>0.5</v>
      </c>
      <c r="Z25" t="n">
        <v>10</v>
      </c>
      <c r="AA25" t="n">
        <v>435.7654781874838</v>
      </c>
      <c r="AB25" t="n">
        <v>596.2335518722085</v>
      </c>
      <c r="AC25" t="n">
        <v>539.3298585005699</v>
      </c>
      <c r="AD25" t="n">
        <v>435765.4781874838</v>
      </c>
      <c r="AE25" t="n">
        <v>596233.5518722085</v>
      </c>
      <c r="AF25" t="n">
        <v>4.500443458568913e-06</v>
      </c>
      <c r="AG25" t="n">
        <v>6.544596354166667</v>
      </c>
      <c r="AH25" t="n">
        <v>539329.8585005699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2.4902</v>
      </c>
      <c r="E26" t="n">
        <v>40.16</v>
      </c>
      <c r="F26" t="n">
        <v>37.34</v>
      </c>
      <c r="G26" t="n">
        <v>172.36</v>
      </c>
      <c r="H26" t="n">
        <v>2.17</v>
      </c>
      <c r="I26" t="n">
        <v>13</v>
      </c>
      <c r="J26" t="n">
        <v>204.19</v>
      </c>
      <c r="K26" t="n">
        <v>51.39</v>
      </c>
      <c r="L26" t="n">
        <v>25</v>
      </c>
      <c r="M26" t="n">
        <v>11</v>
      </c>
      <c r="N26" t="n">
        <v>42.79</v>
      </c>
      <c r="O26" t="n">
        <v>25417.05</v>
      </c>
      <c r="P26" t="n">
        <v>407.62</v>
      </c>
      <c r="Q26" t="n">
        <v>790.16</v>
      </c>
      <c r="R26" t="n">
        <v>88.03</v>
      </c>
      <c r="S26" t="n">
        <v>58.53</v>
      </c>
      <c r="T26" t="n">
        <v>7638.57</v>
      </c>
      <c r="U26" t="n">
        <v>0.66</v>
      </c>
      <c r="V26" t="n">
        <v>0.78</v>
      </c>
      <c r="W26" t="n">
        <v>2.6</v>
      </c>
      <c r="X26" t="n">
        <v>0.44</v>
      </c>
      <c r="Y26" t="n">
        <v>0.5</v>
      </c>
      <c r="Z26" t="n">
        <v>10</v>
      </c>
      <c r="AA26" t="n">
        <v>434.2994677987434</v>
      </c>
      <c r="AB26" t="n">
        <v>594.2276917825203</v>
      </c>
      <c r="AC26" t="n">
        <v>537.5154348825993</v>
      </c>
      <c r="AD26" t="n">
        <v>434299.4677987434</v>
      </c>
      <c r="AE26" t="n">
        <v>594227.6917825203</v>
      </c>
      <c r="AF26" t="n">
        <v>4.506777777990231e-06</v>
      </c>
      <c r="AG26" t="n">
        <v>6.536458333333333</v>
      </c>
      <c r="AH26" t="n">
        <v>537515.4348825993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2.4903</v>
      </c>
      <c r="E27" t="n">
        <v>40.16</v>
      </c>
      <c r="F27" t="n">
        <v>37.34</v>
      </c>
      <c r="G27" t="n">
        <v>172.35</v>
      </c>
      <c r="H27" t="n">
        <v>2.24</v>
      </c>
      <c r="I27" t="n">
        <v>13</v>
      </c>
      <c r="J27" t="n">
        <v>205.77</v>
      </c>
      <c r="K27" t="n">
        <v>51.39</v>
      </c>
      <c r="L27" t="n">
        <v>26</v>
      </c>
      <c r="M27" t="n">
        <v>11</v>
      </c>
      <c r="N27" t="n">
        <v>43.38</v>
      </c>
      <c r="O27" t="n">
        <v>25612.75</v>
      </c>
      <c r="P27" t="n">
        <v>402.24</v>
      </c>
      <c r="Q27" t="n">
        <v>790.16</v>
      </c>
      <c r="R27" t="n">
        <v>88.20999999999999</v>
      </c>
      <c r="S27" t="n">
        <v>58.53</v>
      </c>
      <c r="T27" t="n">
        <v>7727.97</v>
      </c>
      <c r="U27" t="n">
        <v>0.66</v>
      </c>
      <c r="V27" t="n">
        <v>0.78</v>
      </c>
      <c r="W27" t="n">
        <v>2.59</v>
      </c>
      <c r="X27" t="n">
        <v>0.44</v>
      </c>
      <c r="Y27" t="n">
        <v>0.5</v>
      </c>
      <c r="Z27" t="n">
        <v>10</v>
      </c>
      <c r="AA27" t="n">
        <v>431.347705914732</v>
      </c>
      <c r="AB27" t="n">
        <v>590.1889609502722</v>
      </c>
      <c r="AC27" t="n">
        <v>533.8621548525865</v>
      </c>
      <c r="AD27" t="n">
        <v>431347.7059147321</v>
      </c>
      <c r="AE27" t="n">
        <v>590188.9609502722</v>
      </c>
      <c r="AF27" t="n">
        <v>4.506958758545126e-06</v>
      </c>
      <c r="AG27" t="n">
        <v>6.536458333333333</v>
      </c>
      <c r="AH27" t="n">
        <v>533862.1548525866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2.4938</v>
      </c>
      <c r="E28" t="n">
        <v>40.1</v>
      </c>
      <c r="F28" t="n">
        <v>37.32</v>
      </c>
      <c r="G28" t="n">
        <v>186.6</v>
      </c>
      <c r="H28" t="n">
        <v>2.31</v>
      </c>
      <c r="I28" t="n">
        <v>12</v>
      </c>
      <c r="J28" t="n">
        <v>207.37</v>
      </c>
      <c r="K28" t="n">
        <v>51.39</v>
      </c>
      <c r="L28" t="n">
        <v>27</v>
      </c>
      <c r="M28" t="n">
        <v>10</v>
      </c>
      <c r="N28" t="n">
        <v>43.97</v>
      </c>
      <c r="O28" t="n">
        <v>25809.25</v>
      </c>
      <c r="P28" t="n">
        <v>401.41</v>
      </c>
      <c r="Q28" t="n">
        <v>790.16</v>
      </c>
      <c r="R28" t="n">
        <v>87.28</v>
      </c>
      <c r="S28" t="n">
        <v>58.53</v>
      </c>
      <c r="T28" t="n">
        <v>7268.88</v>
      </c>
      <c r="U28" t="n">
        <v>0.67</v>
      </c>
      <c r="V28" t="n">
        <v>0.78</v>
      </c>
      <c r="W28" t="n">
        <v>2.59</v>
      </c>
      <c r="X28" t="n">
        <v>0.42</v>
      </c>
      <c r="Y28" t="n">
        <v>0.5</v>
      </c>
      <c r="Z28" t="n">
        <v>10</v>
      </c>
      <c r="AA28" t="n">
        <v>430.4107128420372</v>
      </c>
      <c r="AB28" t="n">
        <v>588.9069256909942</v>
      </c>
      <c r="AC28" t="n">
        <v>532.7024752391062</v>
      </c>
      <c r="AD28" t="n">
        <v>430410.7128420372</v>
      </c>
      <c r="AE28" t="n">
        <v>588906.9256909941</v>
      </c>
      <c r="AF28" t="n">
        <v>4.513293077966443e-06</v>
      </c>
      <c r="AG28" t="n">
        <v>6.526692708333333</v>
      </c>
      <c r="AH28" t="n">
        <v>532702.4752391062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2.4934</v>
      </c>
      <c r="E29" t="n">
        <v>40.11</v>
      </c>
      <c r="F29" t="n">
        <v>37.33</v>
      </c>
      <c r="G29" t="n">
        <v>186.63</v>
      </c>
      <c r="H29" t="n">
        <v>2.38</v>
      </c>
      <c r="I29" t="n">
        <v>12</v>
      </c>
      <c r="J29" t="n">
        <v>208.97</v>
      </c>
      <c r="K29" t="n">
        <v>51.39</v>
      </c>
      <c r="L29" t="n">
        <v>28</v>
      </c>
      <c r="M29" t="n">
        <v>8</v>
      </c>
      <c r="N29" t="n">
        <v>44.57</v>
      </c>
      <c r="O29" t="n">
        <v>26006.56</v>
      </c>
      <c r="P29" t="n">
        <v>399.29</v>
      </c>
      <c r="Q29" t="n">
        <v>790.16</v>
      </c>
      <c r="R29" t="n">
        <v>87.42</v>
      </c>
      <c r="S29" t="n">
        <v>58.53</v>
      </c>
      <c r="T29" t="n">
        <v>7339.72</v>
      </c>
      <c r="U29" t="n">
        <v>0.67</v>
      </c>
      <c r="V29" t="n">
        <v>0.78</v>
      </c>
      <c r="W29" t="n">
        <v>2.6</v>
      </c>
      <c r="X29" t="n">
        <v>0.42</v>
      </c>
      <c r="Y29" t="n">
        <v>0.5</v>
      </c>
      <c r="Z29" t="n">
        <v>10</v>
      </c>
      <c r="AA29" t="n">
        <v>429.3278692608723</v>
      </c>
      <c r="AB29" t="n">
        <v>587.4253313315571</v>
      </c>
      <c r="AC29" t="n">
        <v>531.362282165903</v>
      </c>
      <c r="AD29" t="n">
        <v>429327.8692608722</v>
      </c>
      <c r="AE29" t="n">
        <v>587425.3313315571</v>
      </c>
      <c r="AF29" t="n">
        <v>4.512569155746864e-06</v>
      </c>
      <c r="AG29" t="n">
        <v>6.5283203125</v>
      </c>
      <c r="AH29" t="n">
        <v>531362.282165903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2.4988</v>
      </c>
      <c r="E30" t="n">
        <v>40.02</v>
      </c>
      <c r="F30" t="n">
        <v>37.27</v>
      </c>
      <c r="G30" t="n">
        <v>203.31</v>
      </c>
      <c r="H30" t="n">
        <v>2.45</v>
      </c>
      <c r="I30" t="n">
        <v>11</v>
      </c>
      <c r="J30" t="n">
        <v>210.57</v>
      </c>
      <c r="K30" t="n">
        <v>51.39</v>
      </c>
      <c r="L30" t="n">
        <v>29</v>
      </c>
      <c r="M30" t="n">
        <v>5</v>
      </c>
      <c r="N30" t="n">
        <v>45.18</v>
      </c>
      <c r="O30" t="n">
        <v>26204.71</v>
      </c>
      <c r="P30" t="n">
        <v>396.15</v>
      </c>
      <c r="Q30" t="n">
        <v>790.17</v>
      </c>
      <c r="R30" t="n">
        <v>85.61</v>
      </c>
      <c r="S30" t="n">
        <v>58.53</v>
      </c>
      <c r="T30" t="n">
        <v>6436.29</v>
      </c>
      <c r="U30" t="n">
        <v>0.68</v>
      </c>
      <c r="V30" t="n">
        <v>0.78</v>
      </c>
      <c r="W30" t="n">
        <v>2.59</v>
      </c>
      <c r="X30" t="n">
        <v>0.37</v>
      </c>
      <c r="Y30" t="n">
        <v>0.5</v>
      </c>
      <c r="Z30" t="n">
        <v>10</v>
      </c>
      <c r="AA30" t="n">
        <v>426.8065672751371</v>
      </c>
      <c r="AB30" t="n">
        <v>583.975574722681</v>
      </c>
      <c r="AC30" t="n">
        <v>528.2417654860143</v>
      </c>
      <c r="AD30" t="n">
        <v>426806.5672751371</v>
      </c>
      <c r="AE30" t="n">
        <v>583975.574722681</v>
      </c>
      <c r="AF30" t="n">
        <v>4.522342105711184e-06</v>
      </c>
      <c r="AG30" t="n">
        <v>6.513671875</v>
      </c>
      <c r="AH30" t="n">
        <v>528241.7654860143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2.499</v>
      </c>
      <c r="E31" t="n">
        <v>40.02</v>
      </c>
      <c r="F31" t="n">
        <v>37.27</v>
      </c>
      <c r="G31" t="n">
        <v>203.29</v>
      </c>
      <c r="H31" t="n">
        <v>2.51</v>
      </c>
      <c r="I31" t="n">
        <v>11</v>
      </c>
      <c r="J31" t="n">
        <v>212.19</v>
      </c>
      <c r="K31" t="n">
        <v>51.39</v>
      </c>
      <c r="L31" t="n">
        <v>30</v>
      </c>
      <c r="M31" t="n">
        <v>4</v>
      </c>
      <c r="N31" t="n">
        <v>45.79</v>
      </c>
      <c r="O31" t="n">
        <v>26403.69</v>
      </c>
      <c r="P31" t="n">
        <v>396.16</v>
      </c>
      <c r="Q31" t="n">
        <v>790.16</v>
      </c>
      <c r="R31" t="n">
        <v>85.47</v>
      </c>
      <c r="S31" t="n">
        <v>58.53</v>
      </c>
      <c r="T31" t="n">
        <v>6370.04</v>
      </c>
      <c r="U31" t="n">
        <v>0.68</v>
      </c>
      <c r="V31" t="n">
        <v>0.78</v>
      </c>
      <c r="W31" t="n">
        <v>2.6</v>
      </c>
      <c r="X31" t="n">
        <v>0.37</v>
      </c>
      <c r="Y31" t="n">
        <v>0.5</v>
      </c>
      <c r="Z31" t="n">
        <v>10</v>
      </c>
      <c r="AA31" t="n">
        <v>426.7875303732297</v>
      </c>
      <c r="AB31" t="n">
        <v>583.9495275936425</v>
      </c>
      <c r="AC31" t="n">
        <v>528.2182042584137</v>
      </c>
      <c r="AD31" t="n">
        <v>426787.5303732297</v>
      </c>
      <c r="AE31" t="n">
        <v>583949.5275936425</v>
      </c>
      <c r="AF31" t="n">
        <v>4.522704066820973e-06</v>
      </c>
      <c r="AG31" t="n">
        <v>6.513671875</v>
      </c>
      <c r="AH31" t="n">
        <v>528218.2042584138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2.498</v>
      </c>
      <c r="E32" t="n">
        <v>40.03</v>
      </c>
      <c r="F32" t="n">
        <v>37.29</v>
      </c>
      <c r="G32" t="n">
        <v>203.38</v>
      </c>
      <c r="H32" t="n">
        <v>2.58</v>
      </c>
      <c r="I32" t="n">
        <v>11</v>
      </c>
      <c r="J32" t="n">
        <v>213.81</v>
      </c>
      <c r="K32" t="n">
        <v>51.39</v>
      </c>
      <c r="L32" t="n">
        <v>31</v>
      </c>
      <c r="M32" t="n">
        <v>3</v>
      </c>
      <c r="N32" t="n">
        <v>46.41</v>
      </c>
      <c r="O32" t="n">
        <v>26603.52</v>
      </c>
      <c r="P32" t="n">
        <v>398.31</v>
      </c>
      <c r="Q32" t="n">
        <v>790.17</v>
      </c>
      <c r="R32" t="n">
        <v>85.73999999999999</v>
      </c>
      <c r="S32" t="n">
        <v>58.53</v>
      </c>
      <c r="T32" t="n">
        <v>6503.36</v>
      </c>
      <c r="U32" t="n">
        <v>0.68</v>
      </c>
      <c r="V32" t="n">
        <v>0.78</v>
      </c>
      <c r="W32" t="n">
        <v>2.6</v>
      </c>
      <c r="X32" t="n">
        <v>0.38</v>
      </c>
      <c r="Y32" t="n">
        <v>0.5</v>
      </c>
      <c r="Z32" t="n">
        <v>10</v>
      </c>
      <c r="AA32" t="n">
        <v>428.1293559140992</v>
      </c>
      <c r="AB32" t="n">
        <v>585.785472495825</v>
      </c>
      <c r="AC32" t="n">
        <v>529.878929155897</v>
      </c>
      <c r="AD32" t="n">
        <v>428129.3559140991</v>
      </c>
      <c r="AE32" t="n">
        <v>585785.472495825</v>
      </c>
      <c r="AF32" t="n">
        <v>4.520894261272025e-06</v>
      </c>
      <c r="AG32" t="n">
        <v>6.515299479166667</v>
      </c>
      <c r="AH32" t="n">
        <v>529878.929155897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2.4987</v>
      </c>
      <c r="E33" t="n">
        <v>40.02</v>
      </c>
      <c r="F33" t="n">
        <v>37.28</v>
      </c>
      <c r="G33" t="n">
        <v>203.32</v>
      </c>
      <c r="H33" t="n">
        <v>2.64</v>
      </c>
      <c r="I33" t="n">
        <v>11</v>
      </c>
      <c r="J33" t="n">
        <v>215.43</v>
      </c>
      <c r="K33" t="n">
        <v>51.39</v>
      </c>
      <c r="L33" t="n">
        <v>32</v>
      </c>
      <c r="M33" t="n">
        <v>2</v>
      </c>
      <c r="N33" t="n">
        <v>47.04</v>
      </c>
      <c r="O33" t="n">
        <v>26804.21</v>
      </c>
      <c r="P33" t="n">
        <v>398.92</v>
      </c>
      <c r="Q33" t="n">
        <v>790.1799999999999</v>
      </c>
      <c r="R33" t="n">
        <v>85.59999999999999</v>
      </c>
      <c r="S33" t="n">
        <v>58.53</v>
      </c>
      <c r="T33" t="n">
        <v>6431.29</v>
      </c>
      <c r="U33" t="n">
        <v>0.68</v>
      </c>
      <c r="V33" t="n">
        <v>0.78</v>
      </c>
      <c r="W33" t="n">
        <v>2.6</v>
      </c>
      <c r="X33" t="n">
        <v>0.37</v>
      </c>
      <c r="Y33" t="n">
        <v>0.5</v>
      </c>
      <c r="Z33" t="n">
        <v>10</v>
      </c>
      <c r="AA33" t="n">
        <v>428.3512198277355</v>
      </c>
      <c r="AB33" t="n">
        <v>586.0890364904074</v>
      </c>
      <c r="AC33" t="n">
        <v>530.1535214288909</v>
      </c>
      <c r="AD33" t="n">
        <v>428351.2198277354</v>
      </c>
      <c r="AE33" t="n">
        <v>586089.0364904073</v>
      </c>
      <c r="AF33" t="n">
        <v>4.522161125156289e-06</v>
      </c>
      <c r="AG33" t="n">
        <v>6.513671875</v>
      </c>
      <c r="AH33" t="n">
        <v>530153.521428891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2.4981</v>
      </c>
      <c r="E34" t="n">
        <v>40.03</v>
      </c>
      <c r="F34" t="n">
        <v>37.28</v>
      </c>
      <c r="G34" t="n">
        <v>203.37</v>
      </c>
      <c r="H34" t="n">
        <v>2.7</v>
      </c>
      <c r="I34" t="n">
        <v>11</v>
      </c>
      <c r="J34" t="n">
        <v>217.07</v>
      </c>
      <c r="K34" t="n">
        <v>51.39</v>
      </c>
      <c r="L34" t="n">
        <v>33</v>
      </c>
      <c r="M34" t="n">
        <v>0</v>
      </c>
      <c r="N34" t="n">
        <v>47.68</v>
      </c>
      <c r="O34" t="n">
        <v>27005.77</v>
      </c>
      <c r="P34" t="n">
        <v>400.93</v>
      </c>
      <c r="Q34" t="n">
        <v>790.1799999999999</v>
      </c>
      <c r="R34" t="n">
        <v>85.63</v>
      </c>
      <c r="S34" t="n">
        <v>58.53</v>
      </c>
      <c r="T34" t="n">
        <v>6449.67</v>
      </c>
      <c r="U34" t="n">
        <v>0.68</v>
      </c>
      <c r="V34" t="n">
        <v>0.78</v>
      </c>
      <c r="W34" t="n">
        <v>2.6</v>
      </c>
      <c r="X34" t="n">
        <v>0.38</v>
      </c>
      <c r="Y34" t="n">
        <v>0.5</v>
      </c>
      <c r="Z34" t="n">
        <v>10</v>
      </c>
      <c r="AA34" t="n">
        <v>429.5197260181524</v>
      </c>
      <c r="AB34" t="n">
        <v>587.6878382109905</v>
      </c>
      <c r="AC34" t="n">
        <v>531.5997357571941</v>
      </c>
      <c r="AD34" t="n">
        <v>429519.7260181524</v>
      </c>
      <c r="AE34" t="n">
        <v>587687.8382109905</v>
      </c>
      <c r="AF34" t="n">
        <v>4.52107524182692e-06</v>
      </c>
      <c r="AG34" t="n">
        <v>6.515299479166667</v>
      </c>
      <c r="AH34" t="n">
        <v>531599.7357571941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2.1143</v>
      </c>
      <c r="E2" t="n">
        <v>47.3</v>
      </c>
      <c r="F2" t="n">
        <v>43.44</v>
      </c>
      <c r="G2" t="n">
        <v>15.06</v>
      </c>
      <c r="H2" t="n">
        <v>0.34</v>
      </c>
      <c r="I2" t="n">
        <v>173</v>
      </c>
      <c r="J2" t="n">
        <v>51.33</v>
      </c>
      <c r="K2" t="n">
        <v>24.83</v>
      </c>
      <c r="L2" t="n">
        <v>1</v>
      </c>
      <c r="M2" t="n">
        <v>171</v>
      </c>
      <c r="N2" t="n">
        <v>5.51</v>
      </c>
      <c r="O2" t="n">
        <v>6564.78</v>
      </c>
      <c r="P2" t="n">
        <v>238.22</v>
      </c>
      <c r="Q2" t="n">
        <v>790.22</v>
      </c>
      <c r="R2" t="n">
        <v>291.26</v>
      </c>
      <c r="S2" t="n">
        <v>58.53</v>
      </c>
      <c r="T2" t="n">
        <v>108454.79</v>
      </c>
      <c r="U2" t="n">
        <v>0.2</v>
      </c>
      <c r="V2" t="n">
        <v>0.67</v>
      </c>
      <c r="W2" t="n">
        <v>2.86</v>
      </c>
      <c r="X2" t="n">
        <v>6.53</v>
      </c>
      <c r="Y2" t="n">
        <v>0.5</v>
      </c>
      <c r="Z2" t="n">
        <v>10</v>
      </c>
      <c r="AA2" t="n">
        <v>342.3445003625928</v>
      </c>
      <c r="AB2" t="n">
        <v>468.410848569528</v>
      </c>
      <c r="AC2" t="n">
        <v>423.7063746008065</v>
      </c>
      <c r="AD2" t="n">
        <v>342344.5003625928</v>
      </c>
      <c r="AE2" t="n">
        <v>468410.848569528</v>
      </c>
      <c r="AF2" t="n">
        <v>5.552505652187673e-06</v>
      </c>
      <c r="AG2" t="n">
        <v>7.698567708333333</v>
      </c>
      <c r="AH2" t="n">
        <v>423706.3746008065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2.3627</v>
      </c>
      <c r="E3" t="n">
        <v>42.32</v>
      </c>
      <c r="F3" t="n">
        <v>39.66</v>
      </c>
      <c r="G3" t="n">
        <v>31.73</v>
      </c>
      <c r="H3" t="n">
        <v>0.66</v>
      </c>
      <c r="I3" t="n">
        <v>75</v>
      </c>
      <c r="J3" t="n">
        <v>52.47</v>
      </c>
      <c r="K3" t="n">
        <v>24.83</v>
      </c>
      <c r="L3" t="n">
        <v>2</v>
      </c>
      <c r="M3" t="n">
        <v>73</v>
      </c>
      <c r="N3" t="n">
        <v>5.64</v>
      </c>
      <c r="O3" t="n">
        <v>6705.1</v>
      </c>
      <c r="P3" t="n">
        <v>204.65</v>
      </c>
      <c r="Q3" t="n">
        <v>790.1799999999999</v>
      </c>
      <c r="R3" t="n">
        <v>165.12</v>
      </c>
      <c r="S3" t="n">
        <v>58.53</v>
      </c>
      <c r="T3" t="n">
        <v>45875.73</v>
      </c>
      <c r="U3" t="n">
        <v>0.35</v>
      </c>
      <c r="V3" t="n">
        <v>0.73</v>
      </c>
      <c r="W3" t="n">
        <v>2.7</v>
      </c>
      <c r="X3" t="n">
        <v>2.76</v>
      </c>
      <c r="Y3" t="n">
        <v>0.5</v>
      </c>
      <c r="Z3" t="n">
        <v>10</v>
      </c>
      <c r="AA3" t="n">
        <v>284.2429980767859</v>
      </c>
      <c r="AB3" t="n">
        <v>388.9138098847117</v>
      </c>
      <c r="AC3" t="n">
        <v>351.7964217132744</v>
      </c>
      <c r="AD3" t="n">
        <v>284242.9980767859</v>
      </c>
      <c r="AE3" t="n">
        <v>388913.8098847118</v>
      </c>
      <c r="AF3" t="n">
        <v>6.204845624757041e-06</v>
      </c>
      <c r="AG3" t="n">
        <v>6.888020833333333</v>
      </c>
      <c r="AH3" t="n">
        <v>351796.4217132744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2.4462</v>
      </c>
      <c r="E4" t="n">
        <v>40.88</v>
      </c>
      <c r="F4" t="n">
        <v>38.57</v>
      </c>
      <c r="G4" t="n">
        <v>50.31</v>
      </c>
      <c r="H4" t="n">
        <v>0.97</v>
      </c>
      <c r="I4" t="n">
        <v>46</v>
      </c>
      <c r="J4" t="n">
        <v>53.61</v>
      </c>
      <c r="K4" t="n">
        <v>24.83</v>
      </c>
      <c r="L4" t="n">
        <v>3</v>
      </c>
      <c r="M4" t="n">
        <v>33</v>
      </c>
      <c r="N4" t="n">
        <v>5.78</v>
      </c>
      <c r="O4" t="n">
        <v>6845.59</v>
      </c>
      <c r="P4" t="n">
        <v>184.46</v>
      </c>
      <c r="Q4" t="n">
        <v>790.24</v>
      </c>
      <c r="R4" t="n">
        <v>128.55</v>
      </c>
      <c r="S4" t="n">
        <v>58.53</v>
      </c>
      <c r="T4" t="n">
        <v>27733.9</v>
      </c>
      <c r="U4" t="n">
        <v>0.46</v>
      </c>
      <c r="V4" t="n">
        <v>0.75</v>
      </c>
      <c r="W4" t="n">
        <v>2.66</v>
      </c>
      <c r="X4" t="n">
        <v>1.67</v>
      </c>
      <c r="Y4" t="n">
        <v>0.5</v>
      </c>
      <c r="Z4" t="n">
        <v>10</v>
      </c>
      <c r="AA4" t="n">
        <v>265.5550743585501</v>
      </c>
      <c r="AB4" t="n">
        <v>363.3441682004142</v>
      </c>
      <c r="AC4" t="n">
        <v>328.6671107441088</v>
      </c>
      <c r="AD4" t="n">
        <v>265555.0743585501</v>
      </c>
      <c r="AE4" t="n">
        <v>363344.1682004142</v>
      </c>
      <c r="AF4" t="n">
        <v>6.424130599433139e-06</v>
      </c>
      <c r="AG4" t="n">
        <v>6.653645833333333</v>
      </c>
      <c r="AH4" t="n">
        <v>328667.1107441088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2.4583</v>
      </c>
      <c r="E5" t="n">
        <v>40.68</v>
      </c>
      <c r="F5" t="n">
        <v>38.43</v>
      </c>
      <c r="G5" t="n">
        <v>56.24</v>
      </c>
      <c r="H5" t="n">
        <v>1.27</v>
      </c>
      <c r="I5" t="n">
        <v>41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182.28</v>
      </c>
      <c r="Q5" t="n">
        <v>790.1900000000001</v>
      </c>
      <c r="R5" t="n">
        <v>122.54</v>
      </c>
      <c r="S5" t="n">
        <v>58.53</v>
      </c>
      <c r="T5" t="n">
        <v>24753.87</v>
      </c>
      <c r="U5" t="n">
        <v>0.48</v>
      </c>
      <c r="V5" t="n">
        <v>0.75</v>
      </c>
      <c r="W5" t="n">
        <v>2.69</v>
      </c>
      <c r="X5" t="n">
        <v>1.53</v>
      </c>
      <c r="Y5" t="n">
        <v>0.5</v>
      </c>
      <c r="Z5" t="n">
        <v>10</v>
      </c>
      <c r="AA5" t="n">
        <v>263.3896659565218</v>
      </c>
      <c r="AB5" t="n">
        <v>360.3813608936825</v>
      </c>
      <c r="AC5" t="n">
        <v>325.9870696084054</v>
      </c>
      <c r="AD5" t="n">
        <v>263389.6659565218</v>
      </c>
      <c r="AE5" t="n">
        <v>360381.3608936825</v>
      </c>
      <c r="AF5" t="n">
        <v>6.455907224505962e-06</v>
      </c>
      <c r="AG5" t="n">
        <v>6.62109375</v>
      </c>
      <c r="AH5" t="n">
        <v>325987.0696084053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1.4916</v>
      </c>
      <c r="E2" t="n">
        <v>67.04000000000001</v>
      </c>
      <c r="F2" t="n">
        <v>53.35</v>
      </c>
      <c r="G2" t="n">
        <v>7.57</v>
      </c>
      <c r="H2" t="n">
        <v>0.13</v>
      </c>
      <c r="I2" t="n">
        <v>423</v>
      </c>
      <c r="J2" t="n">
        <v>133.21</v>
      </c>
      <c r="K2" t="n">
        <v>46.47</v>
      </c>
      <c r="L2" t="n">
        <v>1</v>
      </c>
      <c r="M2" t="n">
        <v>421</v>
      </c>
      <c r="N2" t="n">
        <v>20.75</v>
      </c>
      <c r="O2" t="n">
        <v>16663.42</v>
      </c>
      <c r="P2" t="n">
        <v>581</v>
      </c>
      <c r="Q2" t="n">
        <v>790.27</v>
      </c>
      <c r="R2" t="n">
        <v>623.3</v>
      </c>
      <c r="S2" t="n">
        <v>58.53</v>
      </c>
      <c r="T2" t="n">
        <v>273221.65</v>
      </c>
      <c r="U2" t="n">
        <v>0.09</v>
      </c>
      <c r="V2" t="n">
        <v>0.54</v>
      </c>
      <c r="W2" t="n">
        <v>3.27</v>
      </c>
      <c r="X2" t="n">
        <v>16.44</v>
      </c>
      <c r="Y2" t="n">
        <v>0.5</v>
      </c>
      <c r="Z2" t="n">
        <v>10</v>
      </c>
      <c r="AA2" t="n">
        <v>920.090608883334</v>
      </c>
      <c r="AB2" t="n">
        <v>1258.908562607035</v>
      </c>
      <c r="AC2" t="n">
        <v>1138.760096281084</v>
      </c>
      <c r="AD2" t="n">
        <v>920090.608883334</v>
      </c>
      <c r="AE2" t="n">
        <v>1258908.562607035</v>
      </c>
      <c r="AF2" t="n">
        <v>2.909288403679848e-06</v>
      </c>
      <c r="AG2" t="n">
        <v>10.91145833333333</v>
      </c>
      <c r="AH2" t="n">
        <v>1138760.096281084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1.9986</v>
      </c>
      <c r="E3" t="n">
        <v>50.04</v>
      </c>
      <c r="F3" t="n">
        <v>43.25</v>
      </c>
      <c r="G3" t="n">
        <v>15.36</v>
      </c>
      <c r="H3" t="n">
        <v>0.26</v>
      </c>
      <c r="I3" t="n">
        <v>169</v>
      </c>
      <c r="J3" t="n">
        <v>134.55</v>
      </c>
      <c r="K3" t="n">
        <v>46.47</v>
      </c>
      <c r="L3" t="n">
        <v>2</v>
      </c>
      <c r="M3" t="n">
        <v>167</v>
      </c>
      <c r="N3" t="n">
        <v>21.09</v>
      </c>
      <c r="O3" t="n">
        <v>16828.84</v>
      </c>
      <c r="P3" t="n">
        <v>466.49</v>
      </c>
      <c r="Q3" t="n">
        <v>790.21</v>
      </c>
      <c r="R3" t="n">
        <v>285.47</v>
      </c>
      <c r="S3" t="n">
        <v>58.53</v>
      </c>
      <c r="T3" t="n">
        <v>105578.71</v>
      </c>
      <c r="U3" t="n">
        <v>0.21</v>
      </c>
      <c r="V3" t="n">
        <v>0.67</v>
      </c>
      <c r="W3" t="n">
        <v>2.85</v>
      </c>
      <c r="X3" t="n">
        <v>6.35</v>
      </c>
      <c r="Y3" t="n">
        <v>0.5</v>
      </c>
      <c r="Z3" t="n">
        <v>10</v>
      </c>
      <c r="AA3" t="n">
        <v>585.2845394165309</v>
      </c>
      <c r="AB3" t="n">
        <v>800.8121277612278</v>
      </c>
      <c r="AC3" t="n">
        <v>724.3837422345758</v>
      </c>
      <c r="AD3" t="n">
        <v>585284.539416531</v>
      </c>
      <c r="AE3" t="n">
        <v>800812.1277612278</v>
      </c>
      <c r="AF3" t="n">
        <v>3.898165596402886e-06</v>
      </c>
      <c r="AG3" t="n">
        <v>8.14453125</v>
      </c>
      <c r="AH3" t="n">
        <v>724383.7422345758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2.1786</v>
      </c>
      <c r="E4" t="n">
        <v>45.9</v>
      </c>
      <c r="F4" t="n">
        <v>40.84</v>
      </c>
      <c r="G4" t="n">
        <v>23.11</v>
      </c>
      <c r="H4" t="n">
        <v>0.39</v>
      </c>
      <c r="I4" t="n">
        <v>106</v>
      </c>
      <c r="J4" t="n">
        <v>135.9</v>
      </c>
      <c r="K4" t="n">
        <v>46.47</v>
      </c>
      <c r="L4" t="n">
        <v>3</v>
      </c>
      <c r="M4" t="n">
        <v>104</v>
      </c>
      <c r="N4" t="n">
        <v>21.43</v>
      </c>
      <c r="O4" t="n">
        <v>16994.64</v>
      </c>
      <c r="P4" t="n">
        <v>436.71</v>
      </c>
      <c r="Q4" t="n">
        <v>790.23</v>
      </c>
      <c r="R4" t="n">
        <v>204.68</v>
      </c>
      <c r="S4" t="n">
        <v>58.53</v>
      </c>
      <c r="T4" t="n">
        <v>65499.9</v>
      </c>
      <c r="U4" t="n">
        <v>0.29</v>
      </c>
      <c r="V4" t="n">
        <v>0.71</v>
      </c>
      <c r="W4" t="n">
        <v>2.74</v>
      </c>
      <c r="X4" t="n">
        <v>3.93</v>
      </c>
      <c r="Y4" t="n">
        <v>0.5</v>
      </c>
      <c r="Z4" t="n">
        <v>10</v>
      </c>
      <c r="AA4" t="n">
        <v>513.1770405013432</v>
      </c>
      <c r="AB4" t="n">
        <v>702.1514665871305</v>
      </c>
      <c r="AC4" t="n">
        <v>635.1391160918267</v>
      </c>
      <c r="AD4" t="n">
        <v>513177.0405013431</v>
      </c>
      <c r="AE4" t="n">
        <v>702151.4665871304</v>
      </c>
      <c r="AF4" t="n">
        <v>4.249246256541242e-06</v>
      </c>
      <c r="AG4" t="n">
        <v>7.470703125</v>
      </c>
      <c r="AH4" t="n">
        <v>635139.1160918267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2.2725</v>
      </c>
      <c r="E5" t="n">
        <v>44</v>
      </c>
      <c r="F5" t="n">
        <v>39.73</v>
      </c>
      <c r="G5" t="n">
        <v>30.96</v>
      </c>
      <c r="H5" t="n">
        <v>0.52</v>
      </c>
      <c r="I5" t="n">
        <v>77</v>
      </c>
      <c r="J5" t="n">
        <v>137.25</v>
      </c>
      <c r="K5" t="n">
        <v>46.47</v>
      </c>
      <c r="L5" t="n">
        <v>4</v>
      </c>
      <c r="M5" t="n">
        <v>75</v>
      </c>
      <c r="N5" t="n">
        <v>21.78</v>
      </c>
      <c r="O5" t="n">
        <v>17160.92</v>
      </c>
      <c r="P5" t="n">
        <v>420.49</v>
      </c>
      <c r="Q5" t="n">
        <v>790.2</v>
      </c>
      <c r="R5" t="n">
        <v>167.26</v>
      </c>
      <c r="S5" t="n">
        <v>58.53</v>
      </c>
      <c r="T5" t="n">
        <v>46932.24</v>
      </c>
      <c r="U5" t="n">
        <v>0.35</v>
      </c>
      <c r="V5" t="n">
        <v>0.73</v>
      </c>
      <c r="W5" t="n">
        <v>2.71</v>
      </c>
      <c r="X5" t="n">
        <v>2.83</v>
      </c>
      <c r="Y5" t="n">
        <v>0.5</v>
      </c>
      <c r="Z5" t="n">
        <v>10</v>
      </c>
      <c r="AA5" t="n">
        <v>474.1180824604509</v>
      </c>
      <c r="AB5" t="n">
        <v>648.7092770359675</v>
      </c>
      <c r="AC5" t="n">
        <v>586.7973741048426</v>
      </c>
      <c r="AD5" t="n">
        <v>474118.0824604509</v>
      </c>
      <c r="AE5" t="n">
        <v>648709.2770359674</v>
      </c>
      <c r="AF5" t="n">
        <v>4.432393334246751e-06</v>
      </c>
      <c r="AG5" t="n">
        <v>7.161458333333333</v>
      </c>
      <c r="AH5" t="n">
        <v>586797.3741048425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2.3305</v>
      </c>
      <c r="E6" t="n">
        <v>42.91</v>
      </c>
      <c r="F6" t="n">
        <v>39.1</v>
      </c>
      <c r="G6" t="n">
        <v>39.1</v>
      </c>
      <c r="H6" t="n">
        <v>0.64</v>
      </c>
      <c r="I6" t="n">
        <v>60</v>
      </c>
      <c r="J6" t="n">
        <v>138.6</v>
      </c>
      <c r="K6" t="n">
        <v>46.47</v>
      </c>
      <c r="L6" t="n">
        <v>5</v>
      </c>
      <c r="M6" t="n">
        <v>58</v>
      </c>
      <c r="N6" t="n">
        <v>22.13</v>
      </c>
      <c r="O6" t="n">
        <v>17327.69</v>
      </c>
      <c r="P6" t="n">
        <v>409.92</v>
      </c>
      <c r="Q6" t="n">
        <v>790.1900000000001</v>
      </c>
      <c r="R6" t="n">
        <v>146.36</v>
      </c>
      <c r="S6" t="n">
        <v>58.53</v>
      </c>
      <c r="T6" t="n">
        <v>36570.56</v>
      </c>
      <c r="U6" t="n">
        <v>0.4</v>
      </c>
      <c r="V6" t="n">
        <v>0.74</v>
      </c>
      <c r="W6" t="n">
        <v>2.67</v>
      </c>
      <c r="X6" t="n">
        <v>2.19</v>
      </c>
      <c r="Y6" t="n">
        <v>0.5</v>
      </c>
      <c r="Z6" t="n">
        <v>10</v>
      </c>
      <c r="AA6" t="n">
        <v>457.6831493621428</v>
      </c>
      <c r="AB6" t="n">
        <v>626.2222765127862</v>
      </c>
      <c r="AC6" t="n">
        <v>566.4565013508901</v>
      </c>
      <c r="AD6" t="n">
        <v>457683.1493621428</v>
      </c>
      <c r="AE6" t="n">
        <v>626222.2765127862</v>
      </c>
      <c r="AF6" t="n">
        <v>4.545519324735777e-06</v>
      </c>
      <c r="AG6" t="n">
        <v>6.984049479166667</v>
      </c>
      <c r="AH6" t="n">
        <v>566456.5013508901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2.3661</v>
      </c>
      <c r="E7" t="n">
        <v>42.26</v>
      </c>
      <c r="F7" t="n">
        <v>38.72</v>
      </c>
      <c r="G7" t="n">
        <v>46.47</v>
      </c>
      <c r="H7" t="n">
        <v>0.76</v>
      </c>
      <c r="I7" t="n">
        <v>50</v>
      </c>
      <c r="J7" t="n">
        <v>139.95</v>
      </c>
      <c r="K7" t="n">
        <v>46.47</v>
      </c>
      <c r="L7" t="n">
        <v>6</v>
      </c>
      <c r="M7" t="n">
        <v>48</v>
      </c>
      <c r="N7" t="n">
        <v>22.49</v>
      </c>
      <c r="O7" t="n">
        <v>17494.97</v>
      </c>
      <c r="P7" t="n">
        <v>402.67</v>
      </c>
      <c r="Q7" t="n">
        <v>790.17</v>
      </c>
      <c r="R7" t="n">
        <v>134.19</v>
      </c>
      <c r="S7" t="n">
        <v>58.53</v>
      </c>
      <c r="T7" t="n">
        <v>30534.43</v>
      </c>
      <c r="U7" t="n">
        <v>0.44</v>
      </c>
      <c r="V7" t="n">
        <v>0.75</v>
      </c>
      <c r="W7" t="n">
        <v>2.65</v>
      </c>
      <c r="X7" t="n">
        <v>1.82</v>
      </c>
      <c r="Y7" t="n">
        <v>0.5</v>
      </c>
      <c r="Z7" t="n">
        <v>10</v>
      </c>
      <c r="AA7" t="n">
        <v>447.6722039117387</v>
      </c>
      <c r="AB7" t="n">
        <v>612.5248592958003</v>
      </c>
      <c r="AC7" t="n">
        <v>554.0663464086476</v>
      </c>
      <c r="AD7" t="n">
        <v>447672.2039117388</v>
      </c>
      <c r="AE7" t="n">
        <v>612524.8592958003</v>
      </c>
      <c r="AF7" t="n">
        <v>4.614955277518696e-06</v>
      </c>
      <c r="AG7" t="n">
        <v>6.878255208333333</v>
      </c>
      <c r="AH7" t="n">
        <v>554066.3464086476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2.394</v>
      </c>
      <c r="E8" t="n">
        <v>41.77</v>
      </c>
      <c r="F8" t="n">
        <v>38.45</v>
      </c>
      <c r="G8" t="n">
        <v>54.93</v>
      </c>
      <c r="H8" t="n">
        <v>0.88</v>
      </c>
      <c r="I8" t="n">
        <v>42</v>
      </c>
      <c r="J8" t="n">
        <v>141.31</v>
      </c>
      <c r="K8" t="n">
        <v>46.47</v>
      </c>
      <c r="L8" t="n">
        <v>7</v>
      </c>
      <c r="M8" t="n">
        <v>40</v>
      </c>
      <c r="N8" t="n">
        <v>22.85</v>
      </c>
      <c r="O8" t="n">
        <v>17662.75</v>
      </c>
      <c r="P8" t="n">
        <v>396.28</v>
      </c>
      <c r="Q8" t="n">
        <v>790.1799999999999</v>
      </c>
      <c r="R8" t="n">
        <v>124.86</v>
      </c>
      <c r="S8" t="n">
        <v>58.53</v>
      </c>
      <c r="T8" t="n">
        <v>25906.4</v>
      </c>
      <c r="U8" t="n">
        <v>0.47</v>
      </c>
      <c r="V8" t="n">
        <v>0.75</v>
      </c>
      <c r="W8" t="n">
        <v>2.64</v>
      </c>
      <c r="X8" t="n">
        <v>1.54</v>
      </c>
      <c r="Y8" t="n">
        <v>0.5</v>
      </c>
      <c r="Z8" t="n">
        <v>10</v>
      </c>
      <c r="AA8" t="n">
        <v>439.6952800004217</v>
      </c>
      <c r="AB8" t="n">
        <v>601.6104800832903</v>
      </c>
      <c r="AC8" t="n">
        <v>544.1936202297522</v>
      </c>
      <c r="AD8" t="n">
        <v>439695.2800004217</v>
      </c>
      <c r="AE8" t="n">
        <v>601610.4800832904</v>
      </c>
      <c r="AF8" t="n">
        <v>4.669372779840143e-06</v>
      </c>
      <c r="AG8" t="n">
        <v>6.798502604166667</v>
      </c>
      <c r="AH8" t="n">
        <v>544193.6202297523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2.4176</v>
      </c>
      <c r="E9" t="n">
        <v>41.36</v>
      </c>
      <c r="F9" t="n">
        <v>38.2</v>
      </c>
      <c r="G9" t="n">
        <v>63.67</v>
      </c>
      <c r="H9" t="n">
        <v>0.99</v>
      </c>
      <c r="I9" t="n">
        <v>36</v>
      </c>
      <c r="J9" t="n">
        <v>142.68</v>
      </c>
      <c r="K9" t="n">
        <v>46.47</v>
      </c>
      <c r="L9" t="n">
        <v>8</v>
      </c>
      <c r="M9" t="n">
        <v>34</v>
      </c>
      <c r="N9" t="n">
        <v>23.21</v>
      </c>
      <c r="O9" t="n">
        <v>17831.04</v>
      </c>
      <c r="P9" t="n">
        <v>389.42</v>
      </c>
      <c r="Q9" t="n">
        <v>790.1799999999999</v>
      </c>
      <c r="R9" t="n">
        <v>116.51</v>
      </c>
      <c r="S9" t="n">
        <v>58.53</v>
      </c>
      <c r="T9" t="n">
        <v>21765.78</v>
      </c>
      <c r="U9" t="n">
        <v>0.5</v>
      </c>
      <c r="V9" t="n">
        <v>0.76</v>
      </c>
      <c r="W9" t="n">
        <v>2.63</v>
      </c>
      <c r="X9" t="n">
        <v>1.3</v>
      </c>
      <c r="Y9" t="n">
        <v>0.5</v>
      </c>
      <c r="Z9" t="n">
        <v>10</v>
      </c>
      <c r="AA9" t="n">
        <v>432.2242878577717</v>
      </c>
      <c r="AB9" t="n">
        <v>591.388339036805</v>
      </c>
      <c r="AC9" t="n">
        <v>534.9470659778784</v>
      </c>
      <c r="AD9" t="n">
        <v>432224.2878577717</v>
      </c>
      <c r="AE9" t="n">
        <v>591388.339036805</v>
      </c>
      <c r="AF9" t="n">
        <v>4.715403355280504e-06</v>
      </c>
      <c r="AG9" t="n">
        <v>6.731770833333333</v>
      </c>
      <c r="AH9" t="n">
        <v>534947.0659778784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2.4324</v>
      </c>
      <c r="E10" t="n">
        <v>41.11</v>
      </c>
      <c r="F10" t="n">
        <v>38.06</v>
      </c>
      <c r="G10" t="n">
        <v>71.36</v>
      </c>
      <c r="H10" t="n">
        <v>1.11</v>
      </c>
      <c r="I10" t="n">
        <v>32</v>
      </c>
      <c r="J10" t="n">
        <v>144.05</v>
      </c>
      <c r="K10" t="n">
        <v>46.47</v>
      </c>
      <c r="L10" t="n">
        <v>9</v>
      </c>
      <c r="M10" t="n">
        <v>30</v>
      </c>
      <c r="N10" t="n">
        <v>23.58</v>
      </c>
      <c r="O10" t="n">
        <v>17999.83</v>
      </c>
      <c r="P10" t="n">
        <v>383.52</v>
      </c>
      <c r="Q10" t="n">
        <v>790.16</v>
      </c>
      <c r="R10" t="n">
        <v>112.11</v>
      </c>
      <c r="S10" t="n">
        <v>58.53</v>
      </c>
      <c r="T10" t="n">
        <v>19583.16</v>
      </c>
      <c r="U10" t="n">
        <v>0.52</v>
      </c>
      <c r="V10" t="n">
        <v>0.76</v>
      </c>
      <c r="W10" t="n">
        <v>2.62</v>
      </c>
      <c r="X10" t="n">
        <v>1.16</v>
      </c>
      <c r="Y10" t="n">
        <v>0.5</v>
      </c>
      <c r="Z10" t="n">
        <v>10</v>
      </c>
      <c r="AA10" t="n">
        <v>426.7567211488207</v>
      </c>
      <c r="AB10" t="n">
        <v>583.907373053599</v>
      </c>
      <c r="AC10" t="n">
        <v>528.1800728885079</v>
      </c>
      <c r="AD10" t="n">
        <v>426756.7211488207</v>
      </c>
      <c r="AE10" t="n">
        <v>583907.373053599</v>
      </c>
      <c r="AF10" t="n">
        <v>4.744269987336324e-06</v>
      </c>
      <c r="AG10" t="n">
        <v>6.691080729166667</v>
      </c>
      <c r="AH10" t="n">
        <v>528180.0728885079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2.4437</v>
      </c>
      <c r="E11" t="n">
        <v>40.92</v>
      </c>
      <c r="F11" t="n">
        <v>37.95</v>
      </c>
      <c r="G11" t="n">
        <v>78.52</v>
      </c>
      <c r="H11" t="n">
        <v>1.22</v>
      </c>
      <c r="I11" t="n">
        <v>29</v>
      </c>
      <c r="J11" t="n">
        <v>145.42</v>
      </c>
      <c r="K11" t="n">
        <v>46.47</v>
      </c>
      <c r="L11" t="n">
        <v>10</v>
      </c>
      <c r="M11" t="n">
        <v>27</v>
      </c>
      <c r="N11" t="n">
        <v>23.95</v>
      </c>
      <c r="O11" t="n">
        <v>18169.15</v>
      </c>
      <c r="P11" t="n">
        <v>378.35</v>
      </c>
      <c r="Q11" t="n">
        <v>790.1799999999999</v>
      </c>
      <c r="R11" t="n">
        <v>108.28</v>
      </c>
      <c r="S11" t="n">
        <v>58.53</v>
      </c>
      <c r="T11" t="n">
        <v>17681.26</v>
      </c>
      <c r="U11" t="n">
        <v>0.54</v>
      </c>
      <c r="V11" t="n">
        <v>0.76</v>
      </c>
      <c r="W11" t="n">
        <v>2.62</v>
      </c>
      <c r="X11" t="n">
        <v>1.05</v>
      </c>
      <c r="Y11" t="n">
        <v>0.5</v>
      </c>
      <c r="Z11" t="n">
        <v>10</v>
      </c>
      <c r="AA11" t="n">
        <v>422.2494651379758</v>
      </c>
      <c r="AB11" t="n">
        <v>577.7403465334598</v>
      </c>
      <c r="AC11" t="n">
        <v>522.6016187239746</v>
      </c>
      <c r="AD11" t="n">
        <v>422249.4651379759</v>
      </c>
      <c r="AE11" t="n">
        <v>577740.3465334598</v>
      </c>
      <c r="AF11" t="n">
        <v>4.766310051000566e-06</v>
      </c>
      <c r="AG11" t="n">
        <v>6.66015625</v>
      </c>
      <c r="AH11" t="n">
        <v>522601.6187239747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2.4551</v>
      </c>
      <c r="E12" t="n">
        <v>40.73</v>
      </c>
      <c r="F12" t="n">
        <v>37.84</v>
      </c>
      <c r="G12" t="n">
        <v>87.33</v>
      </c>
      <c r="H12" t="n">
        <v>1.33</v>
      </c>
      <c r="I12" t="n">
        <v>26</v>
      </c>
      <c r="J12" t="n">
        <v>146.8</v>
      </c>
      <c r="K12" t="n">
        <v>46.47</v>
      </c>
      <c r="L12" t="n">
        <v>11</v>
      </c>
      <c r="M12" t="n">
        <v>24</v>
      </c>
      <c r="N12" t="n">
        <v>24.33</v>
      </c>
      <c r="O12" t="n">
        <v>18338.99</v>
      </c>
      <c r="P12" t="n">
        <v>373.19</v>
      </c>
      <c r="Q12" t="n">
        <v>790.17</v>
      </c>
      <c r="R12" t="n">
        <v>104.73</v>
      </c>
      <c r="S12" t="n">
        <v>58.53</v>
      </c>
      <c r="T12" t="n">
        <v>15923.61</v>
      </c>
      <c r="U12" t="n">
        <v>0.5600000000000001</v>
      </c>
      <c r="V12" t="n">
        <v>0.77</v>
      </c>
      <c r="W12" t="n">
        <v>2.62</v>
      </c>
      <c r="X12" t="n">
        <v>0.9399999999999999</v>
      </c>
      <c r="Y12" t="n">
        <v>0.5</v>
      </c>
      <c r="Z12" t="n">
        <v>10</v>
      </c>
      <c r="AA12" t="n">
        <v>417.7774120851248</v>
      </c>
      <c r="AB12" t="n">
        <v>571.6214862534925</v>
      </c>
      <c r="AC12" t="n">
        <v>517.0667338812531</v>
      </c>
      <c r="AD12" t="n">
        <v>417777.4120851248</v>
      </c>
      <c r="AE12" t="n">
        <v>571621.4862534925</v>
      </c>
      <c r="AF12" t="n">
        <v>4.788545159475995e-06</v>
      </c>
      <c r="AG12" t="n">
        <v>6.629231770833333</v>
      </c>
      <c r="AH12" t="n">
        <v>517066.7338812531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2.4676</v>
      </c>
      <c r="E13" t="n">
        <v>40.53</v>
      </c>
      <c r="F13" t="n">
        <v>37.72</v>
      </c>
      <c r="G13" t="n">
        <v>98.40000000000001</v>
      </c>
      <c r="H13" t="n">
        <v>1.43</v>
      </c>
      <c r="I13" t="n">
        <v>23</v>
      </c>
      <c r="J13" t="n">
        <v>148.18</v>
      </c>
      <c r="K13" t="n">
        <v>46.47</v>
      </c>
      <c r="L13" t="n">
        <v>12</v>
      </c>
      <c r="M13" t="n">
        <v>21</v>
      </c>
      <c r="N13" t="n">
        <v>24.71</v>
      </c>
      <c r="O13" t="n">
        <v>18509.36</v>
      </c>
      <c r="P13" t="n">
        <v>367.23</v>
      </c>
      <c r="Q13" t="n">
        <v>790.16</v>
      </c>
      <c r="R13" t="n">
        <v>100.62</v>
      </c>
      <c r="S13" t="n">
        <v>58.53</v>
      </c>
      <c r="T13" t="n">
        <v>13883.24</v>
      </c>
      <c r="U13" t="n">
        <v>0.58</v>
      </c>
      <c r="V13" t="n">
        <v>0.77</v>
      </c>
      <c r="W13" t="n">
        <v>2.61</v>
      </c>
      <c r="X13" t="n">
        <v>0.82</v>
      </c>
      <c r="Y13" t="n">
        <v>0.5</v>
      </c>
      <c r="Z13" t="n">
        <v>10</v>
      </c>
      <c r="AA13" t="n">
        <v>401.5315172929511</v>
      </c>
      <c r="AB13" t="n">
        <v>549.3931362805455</v>
      </c>
      <c r="AC13" t="n">
        <v>496.9598264320391</v>
      </c>
      <c r="AD13" t="n">
        <v>401531.5172929511</v>
      </c>
      <c r="AE13" t="n">
        <v>549393.1362805455</v>
      </c>
      <c r="AF13" t="n">
        <v>4.812925760874492e-06</v>
      </c>
      <c r="AG13" t="n">
        <v>6.5966796875</v>
      </c>
      <c r="AH13" t="n">
        <v>496959.8264320391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2.4763</v>
      </c>
      <c r="E14" t="n">
        <v>40.38</v>
      </c>
      <c r="F14" t="n">
        <v>37.63</v>
      </c>
      <c r="G14" t="n">
        <v>107.52</v>
      </c>
      <c r="H14" t="n">
        <v>1.54</v>
      </c>
      <c r="I14" t="n">
        <v>21</v>
      </c>
      <c r="J14" t="n">
        <v>149.56</v>
      </c>
      <c r="K14" t="n">
        <v>46.47</v>
      </c>
      <c r="L14" t="n">
        <v>13</v>
      </c>
      <c r="M14" t="n">
        <v>19</v>
      </c>
      <c r="N14" t="n">
        <v>25.1</v>
      </c>
      <c r="O14" t="n">
        <v>18680.25</v>
      </c>
      <c r="P14" t="n">
        <v>361.76</v>
      </c>
      <c r="Q14" t="n">
        <v>790.16</v>
      </c>
      <c r="R14" t="n">
        <v>97.78</v>
      </c>
      <c r="S14" t="n">
        <v>58.53</v>
      </c>
      <c r="T14" t="n">
        <v>12471.67</v>
      </c>
      <c r="U14" t="n">
        <v>0.6</v>
      </c>
      <c r="V14" t="n">
        <v>0.77</v>
      </c>
      <c r="W14" t="n">
        <v>2.6</v>
      </c>
      <c r="X14" t="n">
        <v>0.73</v>
      </c>
      <c r="Y14" t="n">
        <v>0.5</v>
      </c>
      <c r="Z14" t="n">
        <v>10</v>
      </c>
      <c r="AA14" t="n">
        <v>397.3261947506245</v>
      </c>
      <c r="AB14" t="n">
        <v>543.6392284523976</v>
      </c>
      <c r="AC14" t="n">
        <v>491.7550634913491</v>
      </c>
      <c r="AD14" t="n">
        <v>397326.1947506245</v>
      </c>
      <c r="AE14" t="n">
        <v>543639.2284523975</v>
      </c>
      <c r="AF14" t="n">
        <v>4.829894659447847e-06</v>
      </c>
      <c r="AG14" t="n">
        <v>6.572265625</v>
      </c>
      <c r="AH14" t="n">
        <v>491755.0634913491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2.4795</v>
      </c>
      <c r="E15" t="n">
        <v>40.33</v>
      </c>
      <c r="F15" t="n">
        <v>37.61</v>
      </c>
      <c r="G15" t="n">
        <v>112.82</v>
      </c>
      <c r="H15" t="n">
        <v>1.64</v>
      </c>
      <c r="I15" t="n">
        <v>20</v>
      </c>
      <c r="J15" t="n">
        <v>150.95</v>
      </c>
      <c r="K15" t="n">
        <v>46.47</v>
      </c>
      <c r="L15" t="n">
        <v>14</v>
      </c>
      <c r="M15" t="n">
        <v>18</v>
      </c>
      <c r="N15" t="n">
        <v>25.49</v>
      </c>
      <c r="O15" t="n">
        <v>18851.69</v>
      </c>
      <c r="P15" t="n">
        <v>357.44</v>
      </c>
      <c r="Q15" t="n">
        <v>790.17</v>
      </c>
      <c r="R15" t="n">
        <v>96.90000000000001</v>
      </c>
      <c r="S15" t="n">
        <v>58.53</v>
      </c>
      <c r="T15" t="n">
        <v>12037.69</v>
      </c>
      <c r="U15" t="n">
        <v>0.6</v>
      </c>
      <c r="V15" t="n">
        <v>0.77</v>
      </c>
      <c r="W15" t="n">
        <v>2.6</v>
      </c>
      <c r="X15" t="n">
        <v>0.7</v>
      </c>
      <c r="Y15" t="n">
        <v>0.5</v>
      </c>
      <c r="Z15" t="n">
        <v>10</v>
      </c>
      <c r="AA15" t="n">
        <v>394.5491023354937</v>
      </c>
      <c r="AB15" t="n">
        <v>539.839488093345</v>
      </c>
      <c r="AC15" t="n">
        <v>488.3179650191955</v>
      </c>
      <c r="AD15" t="n">
        <v>394549.1023354937</v>
      </c>
      <c r="AE15" t="n">
        <v>539839.4880933451</v>
      </c>
      <c r="AF15" t="n">
        <v>4.836136093405861e-06</v>
      </c>
      <c r="AG15" t="n">
        <v>6.564127604166667</v>
      </c>
      <c r="AH15" t="n">
        <v>488317.9650191955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2.4877</v>
      </c>
      <c r="E16" t="n">
        <v>40.2</v>
      </c>
      <c r="F16" t="n">
        <v>37.53</v>
      </c>
      <c r="G16" t="n">
        <v>125.09</v>
      </c>
      <c r="H16" t="n">
        <v>1.74</v>
      </c>
      <c r="I16" t="n">
        <v>18</v>
      </c>
      <c r="J16" t="n">
        <v>152.35</v>
      </c>
      <c r="K16" t="n">
        <v>46.47</v>
      </c>
      <c r="L16" t="n">
        <v>15</v>
      </c>
      <c r="M16" t="n">
        <v>16</v>
      </c>
      <c r="N16" t="n">
        <v>25.88</v>
      </c>
      <c r="O16" t="n">
        <v>19023.66</v>
      </c>
      <c r="P16" t="n">
        <v>351.86</v>
      </c>
      <c r="Q16" t="n">
        <v>790.17</v>
      </c>
      <c r="R16" t="n">
        <v>94.08</v>
      </c>
      <c r="S16" t="n">
        <v>58.53</v>
      </c>
      <c r="T16" t="n">
        <v>10636.49</v>
      </c>
      <c r="U16" t="n">
        <v>0.62</v>
      </c>
      <c r="V16" t="n">
        <v>0.77</v>
      </c>
      <c r="W16" t="n">
        <v>2.61</v>
      </c>
      <c r="X16" t="n">
        <v>0.62</v>
      </c>
      <c r="Y16" t="n">
        <v>0.5</v>
      </c>
      <c r="Z16" t="n">
        <v>10</v>
      </c>
      <c r="AA16" t="n">
        <v>390.4050956354146</v>
      </c>
      <c r="AB16" t="n">
        <v>534.1694753056239</v>
      </c>
      <c r="AC16" t="n">
        <v>483.1890902940217</v>
      </c>
      <c r="AD16" t="n">
        <v>390405.0956354146</v>
      </c>
      <c r="AE16" t="n">
        <v>534169.475305624</v>
      </c>
      <c r="AF16" t="n">
        <v>4.852129767923275e-06</v>
      </c>
      <c r="AG16" t="n">
        <v>6.54296875</v>
      </c>
      <c r="AH16" t="n">
        <v>483189.0902940217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2.491</v>
      </c>
      <c r="E17" t="n">
        <v>40.15</v>
      </c>
      <c r="F17" t="n">
        <v>37.5</v>
      </c>
      <c r="G17" t="n">
        <v>132.36</v>
      </c>
      <c r="H17" t="n">
        <v>1.84</v>
      </c>
      <c r="I17" t="n">
        <v>17</v>
      </c>
      <c r="J17" t="n">
        <v>153.75</v>
      </c>
      <c r="K17" t="n">
        <v>46.47</v>
      </c>
      <c r="L17" t="n">
        <v>16</v>
      </c>
      <c r="M17" t="n">
        <v>15</v>
      </c>
      <c r="N17" t="n">
        <v>26.28</v>
      </c>
      <c r="O17" t="n">
        <v>19196.18</v>
      </c>
      <c r="P17" t="n">
        <v>346.63</v>
      </c>
      <c r="Q17" t="n">
        <v>790.1799999999999</v>
      </c>
      <c r="R17" t="n">
        <v>93.38</v>
      </c>
      <c r="S17" t="n">
        <v>58.53</v>
      </c>
      <c r="T17" t="n">
        <v>10294.62</v>
      </c>
      <c r="U17" t="n">
        <v>0.63</v>
      </c>
      <c r="V17" t="n">
        <v>0.77</v>
      </c>
      <c r="W17" t="n">
        <v>2.6</v>
      </c>
      <c r="X17" t="n">
        <v>0.6</v>
      </c>
      <c r="Y17" t="n">
        <v>0.5</v>
      </c>
      <c r="Z17" t="n">
        <v>10</v>
      </c>
      <c r="AA17" t="n">
        <v>387.1199069993394</v>
      </c>
      <c r="AB17" t="n">
        <v>529.674535281452</v>
      </c>
      <c r="AC17" t="n">
        <v>479.1231410370688</v>
      </c>
      <c r="AD17" t="n">
        <v>387119.9069993393</v>
      </c>
      <c r="AE17" t="n">
        <v>529674.535281452</v>
      </c>
      <c r="AF17" t="n">
        <v>4.858566246692478e-06</v>
      </c>
      <c r="AG17" t="n">
        <v>6.534830729166667</v>
      </c>
      <c r="AH17" t="n">
        <v>479123.1410370687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2.4958</v>
      </c>
      <c r="E18" t="n">
        <v>40.07</v>
      </c>
      <c r="F18" t="n">
        <v>37.45</v>
      </c>
      <c r="G18" t="n">
        <v>140.44</v>
      </c>
      <c r="H18" t="n">
        <v>1.94</v>
      </c>
      <c r="I18" t="n">
        <v>16</v>
      </c>
      <c r="J18" t="n">
        <v>155.15</v>
      </c>
      <c r="K18" t="n">
        <v>46.47</v>
      </c>
      <c r="L18" t="n">
        <v>17</v>
      </c>
      <c r="M18" t="n">
        <v>14</v>
      </c>
      <c r="N18" t="n">
        <v>26.68</v>
      </c>
      <c r="O18" t="n">
        <v>19369.26</v>
      </c>
      <c r="P18" t="n">
        <v>340.65</v>
      </c>
      <c r="Q18" t="n">
        <v>790.16</v>
      </c>
      <c r="R18" t="n">
        <v>91.97</v>
      </c>
      <c r="S18" t="n">
        <v>58.53</v>
      </c>
      <c r="T18" t="n">
        <v>9591.610000000001</v>
      </c>
      <c r="U18" t="n">
        <v>0.64</v>
      </c>
      <c r="V18" t="n">
        <v>0.77</v>
      </c>
      <c r="W18" t="n">
        <v>2.59</v>
      </c>
      <c r="X18" t="n">
        <v>0.55</v>
      </c>
      <c r="Y18" t="n">
        <v>0.5</v>
      </c>
      <c r="Z18" t="n">
        <v>10</v>
      </c>
      <c r="AA18" t="n">
        <v>383.2301655744315</v>
      </c>
      <c r="AB18" t="n">
        <v>524.3524194606127</v>
      </c>
      <c r="AC18" t="n">
        <v>474.3089604805339</v>
      </c>
      <c r="AD18" t="n">
        <v>383230.1655744315</v>
      </c>
      <c r="AE18" t="n">
        <v>524352.4194606127</v>
      </c>
      <c r="AF18" t="n">
        <v>4.867928397629501e-06</v>
      </c>
      <c r="AG18" t="n">
        <v>6.521809895833333</v>
      </c>
      <c r="AH18" t="n">
        <v>474308.9604805339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2.5002</v>
      </c>
      <c r="E19" t="n">
        <v>40</v>
      </c>
      <c r="F19" t="n">
        <v>37.41</v>
      </c>
      <c r="G19" t="n">
        <v>149.64</v>
      </c>
      <c r="H19" t="n">
        <v>2.04</v>
      </c>
      <c r="I19" t="n">
        <v>15</v>
      </c>
      <c r="J19" t="n">
        <v>156.56</v>
      </c>
      <c r="K19" t="n">
        <v>46.47</v>
      </c>
      <c r="L19" t="n">
        <v>18</v>
      </c>
      <c r="M19" t="n">
        <v>12</v>
      </c>
      <c r="N19" t="n">
        <v>27.09</v>
      </c>
      <c r="O19" t="n">
        <v>19542.89</v>
      </c>
      <c r="P19" t="n">
        <v>338.63</v>
      </c>
      <c r="Q19" t="n">
        <v>790.17</v>
      </c>
      <c r="R19" t="n">
        <v>90.31999999999999</v>
      </c>
      <c r="S19" t="n">
        <v>58.53</v>
      </c>
      <c r="T19" t="n">
        <v>8772.07</v>
      </c>
      <c r="U19" t="n">
        <v>0.65</v>
      </c>
      <c r="V19" t="n">
        <v>0.78</v>
      </c>
      <c r="W19" t="n">
        <v>2.59</v>
      </c>
      <c r="X19" t="n">
        <v>0.51</v>
      </c>
      <c r="Y19" t="n">
        <v>0.5</v>
      </c>
      <c r="Z19" t="n">
        <v>10</v>
      </c>
      <c r="AA19" t="n">
        <v>381.5740268099598</v>
      </c>
      <c r="AB19" t="n">
        <v>522.0864173393768</v>
      </c>
      <c r="AC19" t="n">
        <v>472.2592224213947</v>
      </c>
      <c r="AD19" t="n">
        <v>381574.0268099598</v>
      </c>
      <c r="AE19" t="n">
        <v>522086.4173393768</v>
      </c>
      <c r="AF19" t="n">
        <v>4.876510369321772e-06</v>
      </c>
      <c r="AG19" t="n">
        <v>6.510416666666667</v>
      </c>
      <c r="AH19" t="n">
        <v>472259.2224213947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2.5034</v>
      </c>
      <c r="E20" t="n">
        <v>39.95</v>
      </c>
      <c r="F20" t="n">
        <v>37.38</v>
      </c>
      <c r="G20" t="n">
        <v>160.22</v>
      </c>
      <c r="H20" t="n">
        <v>2.13</v>
      </c>
      <c r="I20" t="n">
        <v>14</v>
      </c>
      <c r="J20" t="n">
        <v>157.97</v>
      </c>
      <c r="K20" t="n">
        <v>46.47</v>
      </c>
      <c r="L20" t="n">
        <v>19</v>
      </c>
      <c r="M20" t="n">
        <v>7</v>
      </c>
      <c r="N20" t="n">
        <v>27.5</v>
      </c>
      <c r="O20" t="n">
        <v>19717.08</v>
      </c>
      <c r="P20" t="n">
        <v>333.89</v>
      </c>
      <c r="Q20" t="n">
        <v>790.17</v>
      </c>
      <c r="R20" t="n">
        <v>89.09</v>
      </c>
      <c r="S20" t="n">
        <v>58.53</v>
      </c>
      <c r="T20" t="n">
        <v>8165.42</v>
      </c>
      <c r="U20" t="n">
        <v>0.66</v>
      </c>
      <c r="V20" t="n">
        <v>0.78</v>
      </c>
      <c r="W20" t="n">
        <v>2.6</v>
      </c>
      <c r="X20" t="n">
        <v>0.48</v>
      </c>
      <c r="Y20" t="n">
        <v>0.5</v>
      </c>
      <c r="Z20" t="n">
        <v>10</v>
      </c>
      <c r="AA20" t="n">
        <v>378.593650242839</v>
      </c>
      <c r="AB20" t="n">
        <v>518.0085346353076</v>
      </c>
      <c r="AC20" t="n">
        <v>468.5705271192577</v>
      </c>
      <c r="AD20" t="n">
        <v>378593.650242839</v>
      </c>
      <c r="AE20" t="n">
        <v>518008.5346353076</v>
      </c>
      <c r="AF20" t="n">
        <v>4.882751803279788e-06</v>
      </c>
      <c r="AG20" t="n">
        <v>6.502278645833333</v>
      </c>
      <c r="AH20" t="n">
        <v>468570.5271192577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2.503</v>
      </c>
      <c r="E21" t="n">
        <v>39.95</v>
      </c>
      <c r="F21" t="n">
        <v>37.39</v>
      </c>
      <c r="G21" t="n">
        <v>160.25</v>
      </c>
      <c r="H21" t="n">
        <v>2.22</v>
      </c>
      <c r="I21" t="n">
        <v>14</v>
      </c>
      <c r="J21" t="n">
        <v>159.39</v>
      </c>
      <c r="K21" t="n">
        <v>46.47</v>
      </c>
      <c r="L21" t="n">
        <v>20</v>
      </c>
      <c r="M21" t="n">
        <v>3</v>
      </c>
      <c r="N21" t="n">
        <v>27.92</v>
      </c>
      <c r="O21" t="n">
        <v>19891.97</v>
      </c>
      <c r="P21" t="n">
        <v>332.8</v>
      </c>
      <c r="Q21" t="n">
        <v>790.17</v>
      </c>
      <c r="R21" t="n">
        <v>89.17</v>
      </c>
      <c r="S21" t="n">
        <v>58.53</v>
      </c>
      <c r="T21" t="n">
        <v>8204.459999999999</v>
      </c>
      <c r="U21" t="n">
        <v>0.66</v>
      </c>
      <c r="V21" t="n">
        <v>0.78</v>
      </c>
      <c r="W21" t="n">
        <v>2.61</v>
      </c>
      <c r="X21" t="n">
        <v>0.49</v>
      </c>
      <c r="Y21" t="n">
        <v>0.5</v>
      </c>
      <c r="Z21" t="n">
        <v>10</v>
      </c>
      <c r="AA21" t="n">
        <v>378.0648210193453</v>
      </c>
      <c r="AB21" t="n">
        <v>517.2849671614249</v>
      </c>
      <c r="AC21" t="n">
        <v>467.9160159095489</v>
      </c>
      <c r="AD21" t="n">
        <v>378064.8210193453</v>
      </c>
      <c r="AE21" t="n">
        <v>517284.9671614249</v>
      </c>
      <c r="AF21" t="n">
        <v>4.881971624035035e-06</v>
      </c>
      <c r="AG21" t="n">
        <v>6.502278645833333</v>
      </c>
      <c r="AH21" t="n">
        <v>467916.015909549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2.5028</v>
      </c>
      <c r="E22" t="n">
        <v>39.96</v>
      </c>
      <c r="F22" t="n">
        <v>37.39</v>
      </c>
      <c r="G22" t="n">
        <v>160.26</v>
      </c>
      <c r="H22" t="n">
        <v>2.31</v>
      </c>
      <c r="I22" t="n">
        <v>14</v>
      </c>
      <c r="J22" t="n">
        <v>160.81</v>
      </c>
      <c r="K22" t="n">
        <v>46.47</v>
      </c>
      <c r="L22" t="n">
        <v>21</v>
      </c>
      <c r="M22" t="n">
        <v>1</v>
      </c>
      <c r="N22" t="n">
        <v>28.34</v>
      </c>
      <c r="O22" t="n">
        <v>20067.32</v>
      </c>
      <c r="P22" t="n">
        <v>333.8</v>
      </c>
      <c r="Q22" t="n">
        <v>790.1900000000001</v>
      </c>
      <c r="R22" t="n">
        <v>89.28</v>
      </c>
      <c r="S22" t="n">
        <v>58.53</v>
      </c>
      <c r="T22" t="n">
        <v>8261.1</v>
      </c>
      <c r="U22" t="n">
        <v>0.66</v>
      </c>
      <c r="V22" t="n">
        <v>0.78</v>
      </c>
      <c r="W22" t="n">
        <v>2.61</v>
      </c>
      <c r="X22" t="n">
        <v>0.49</v>
      </c>
      <c r="Y22" t="n">
        <v>0.5</v>
      </c>
      <c r="Z22" t="n">
        <v>10</v>
      </c>
      <c r="AA22" t="n">
        <v>378.6293420702062</v>
      </c>
      <c r="AB22" t="n">
        <v>518.0573697681237</v>
      </c>
      <c r="AC22" t="n">
        <v>468.6147014955383</v>
      </c>
      <c r="AD22" t="n">
        <v>378629.3420702062</v>
      </c>
      <c r="AE22" t="n">
        <v>518057.3697681237</v>
      </c>
      <c r="AF22" t="n">
        <v>4.88158153441266e-06</v>
      </c>
      <c r="AG22" t="n">
        <v>6.50390625</v>
      </c>
      <c r="AH22" t="n">
        <v>468614.7014955383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2.5028</v>
      </c>
      <c r="E23" t="n">
        <v>39.96</v>
      </c>
      <c r="F23" t="n">
        <v>37.39</v>
      </c>
      <c r="G23" t="n">
        <v>160.26</v>
      </c>
      <c r="H23" t="n">
        <v>2.4</v>
      </c>
      <c r="I23" t="n">
        <v>14</v>
      </c>
      <c r="J23" t="n">
        <v>162.24</v>
      </c>
      <c r="K23" t="n">
        <v>46.47</v>
      </c>
      <c r="L23" t="n">
        <v>22</v>
      </c>
      <c r="M23" t="n">
        <v>0</v>
      </c>
      <c r="N23" t="n">
        <v>28.77</v>
      </c>
      <c r="O23" t="n">
        <v>20243.25</v>
      </c>
      <c r="P23" t="n">
        <v>336.15</v>
      </c>
      <c r="Q23" t="n">
        <v>790.1900000000001</v>
      </c>
      <c r="R23" t="n">
        <v>89.22</v>
      </c>
      <c r="S23" t="n">
        <v>58.53</v>
      </c>
      <c r="T23" t="n">
        <v>8230.25</v>
      </c>
      <c r="U23" t="n">
        <v>0.66</v>
      </c>
      <c r="V23" t="n">
        <v>0.78</v>
      </c>
      <c r="W23" t="n">
        <v>2.61</v>
      </c>
      <c r="X23" t="n">
        <v>0.49</v>
      </c>
      <c r="Y23" t="n">
        <v>0.5</v>
      </c>
      <c r="Z23" t="n">
        <v>10</v>
      </c>
      <c r="AA23" t="n">
        <v>379.9067716123542</v>
      </c>
      <c r="AB23" t="n">
        <v>519.8052052239045</v>
      </c>
      <c r="AC23" t="n">
        <v>470.195725988522</v>
      </c>
      <c r="AD23" t="n">
        <v>379906.7716123542</v>
      </c>
      <c r="AE23" t="n">
        <v>519805.2052239046</v>
      </c>
      <c r="AF23" t="n">
        <v>4.88158153441266e-06</v>
      </c>
      <c r="AG23" t="n">
        <v>6.50390625</v>
      </c>
      <c r="AH23" t="n">
        <v>470195.725988522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1.3776</v>
      </c>
      <c r="E2" t="n">
        <v>72.59</v>
      </c>
      <c r="F2" t="n">
        <v>55.68</v>
      </c>
      <c r="G2" t="n">
        <v>6.97</v>
      </c>
      <c r="H2" t="n">
        <v>0.12</v>
      </c>
      <c r="I2" t="n">
        <v>479</v>
      </c>
      <c r="J2" t="n">
        <v>150.44</v>
      </c>
      <c r="K2" t="n">
        <v>49.1</v>
      </c>
      <c r="L2" t="n">
        <v>1</v>
      </c>
      <c r="M2" t="n">
        <v>477</v>
      </c>
      <c r="N2" t="n">
        <v>25.34</v>
      </c>
      <c r="O2" t="n">
        <v>18787.76</v>
      </c>
      <c r="P2" t="n">
        <v>657.11</v>
      </c>
      <c r="Q2" t="n">
        <v>790.24</v>
      </c>
      <c r="R2" t="n">
        <v>700.99</v>
      </c>
      <c r="S2" t="n">
        <v>58.53</v>
      </c>
      <c r="T2" t="n">
        <v>311786.87</v>
      </c>
      <c r="U2" t="n">
        <v>0.08</v>
      </c>
      <c r="V2" t="n">
        <v>0.52</v>
      </c>
      <c r="W2" t="n">
        <v>3.37</v>
      </c>
      <c r="X2" t="n">
        <v>18.77</v>
      </c>
      <c r="Y2" t="n">
        <v>0.5</v>
      </c>
      <c r="Z2" t="n">
        <v>10</v>
      </c>
      <c r="AA2" t="n">
        <v>1093.464272787364</v>
      </c>
      <c r="AB2" t="n">
        <v>1496.126058266762</v>
      </c>
      <c r="AC2" t="n">
        <v>1353.337887091893</v>
      </c>
      <c r="AD2" t="n">
        <v>1093464.272787364</v>
      </c>
      <c r="AE2" t="n">
        <v>1496126.058266762</v>
      </c>
      <c r="AF2" t="n">
        <v>2.582584410846004e-06</v>
      </c>
      <c r="AG2" t="n">
        <v>11.81477864583333</v>
      </c>
      <c r="AH2" t="n">
        <v>1353337.887091893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1.9256</v>
      </c>
      <c r="E3" t="n">
        <v>51.93</v>
      </c>
      <c r="F3" t="n">
        <v>43.94</v>
      </c>
      <c r="G3" t="n">
        <v>14.1</v>
      </c>
      <c r="H3" t="n">
        <v>0.23</v>
      </c>
      <c r="I3" t="n">
        <v>187</v>
      </c>
      <c r="J3" t="n">
        <v>151.83</v>
      </c>
      <c r="K3" t="n">
        <v>49.1</v>
      </c>
      <c r="L3" t="n">
        <v>2</v>
      </c>
      <c r="M3" t="n">
        <v>185</v>
      </c>
      <c r="N3" t="n">
        <v>25.73</v>
      </c>
      <c r="O3" t="n">
        <v>18959.54</v>
      </c>
      <c r="P3" t="n">
        <v>514.63</v>
      </c>
      <c r="Q3" t="n">
        <v>790.2</v>
      </c>
      <c r="R3" t="n">
        <v>308.23</v>
      </c>
      <c r="S3" t="n">
        <v>58.53</v>
      </c>
      <c r="T3" t="n">
        <v>116867.61</v>
      </c>
      <c r="U3" t="n">
        <v>0.19</v>
      </c>
      <c r="V3" t="n">
        <v>0.66</v>
      </c>
      <c r="W3" t="n">
        <v>2.88</v>
      </c>
      <c r="X3" t="n">
        <v>7.04</v>
      </c>
      <c r="Y3" t="n">
        <v>0.5</v>
      </c>
      <c r="Z3" t="n">
        <v>10</v>
      </c>
      <c r="AA3" t="n">
        <v>648.3495761636628</v>
      </c>
      <c r="AB3" t="n">
        <v>887.1004932717145</v>
      </c>
      <c r="AC3" t="n">
        <v>802.4368672472236</v>
      </c>
      <c r="AD3" t="n">
        <v>648349.5761636628</v>
      </c>
      <c r="AE3" t="n">
        <v>887100.4932717145</v>
      </c>
      <c r="AF3" t="n">
        <v>3.6099190922801e-06</v>
      </c>
      <c r="AG3" t="n">
        <v>8.4521484375</v>
      </c>
      <c r="AH3" t="n">
        <v>802436.8672472236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2.1254</v>
      </c>
      <c r="E4" t="n">
        <v>47.05</v>
      </c>
      <c r="F4" t="n">
        <v>41.23</v>
      </c>
      <c r="G4" t="n">
        <v>21.33</v>
      </c>
      <c r="H4" t="n">
        <v>0.35</v>
      </c>
      <c r="I4" t="n">
        <v>116</v>
      </c>
      <c r="J4" t="n">
        <v>153.23</v>
      </c>
      <c r="K4" t="n">
        <v>49.1</v>
      </c>
      <c r="L4" t="n">
        <v>3</v>
      </c>
      <c r="M4" t="n">
        <v>114</v>
      </c>
      <c r="N4" t="n">
        <v>26.13</v>
      </c>
      <c r="O4" t="n">
        <v>19131.85</v>
      </c>
      <c r="P4" t="n">
        <v>479.48</v>
      </c>
      <c r="Q4" t="n">
        <v>790.3</v>
      </c>
      <c r="R4" t="n">
        <v>217.15</v>
      </c>
      <c r="S4" t="n">
        <v>58.53</v>
      </c>
      <c r="T4" t="n">
        <v>71681.64</v>
      </c>
      <c r="U4" t="n">
        <v>0.27</v>
      </c>
      <c r="V4" t="n">
        <v>0.7</v>
      </c>
      <c r="W4" t="n">
        <v>2.77</v>
      </c>
      <c r="X4" t="n">
        <v>4.32</v>
      </c>
      <c r="Y4" t="n">
        <v>0.5</v>
      </c>
      <c r="Z4" t="n">
        <v>10</v>
      </c>
      <c r="AA4" t="n">
        <v>560.3573060695946</v>
      </c>
      <c r="AB4" t="n">
        <v>766.7055873840279</v>
      </c>
      <c r="AC4" t="n">
        <v>693.5322822021459</v>
      </c>
      <c r="AD4" t="n">
        <v>560357.3060695947</v>
      </c>
      <c r="AE4" t="n">
        <v>766705.5873840279</v>
      </c>
      <c r="AF4" t="n">
        <v>3.984483817372312e-06</v>
      </c>
      <c r="AG4" t="n">
        <v>7.657877604166667</v>
      </c>
      <c r="AH4" t="n">
        <v>693532.2822021459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2.2299</v>
      </c>
      <c r="E5" t="n">
        <v>44.85</v>
      </c>
      <c r="F5" t="n">
        <v>40</v>
      </c>
      <c r="G5" t="n">
        <v>28.57</v>
      </c>
      <c r="H5" t="n">
        <v>0.46</v>
      </c>
      <c r="I5" t="n">
        <v>84</v>
      </c>
      <c r="J5" t="n">
        <v>154.63</v>
      </c>
      <c r="K5" t="n">
        <v>49.1</v>
      </c>
      <c r="L5" t="n">
        <v>4</v>
      </c>
      <c r="M5" t="n">
        <v>82</v>
      </c>
      <c r="N5" t="n">
        <v>26.53</v>
      </c>
      <c r="O5" t="n">
        <v>19304.72</v>
      </c>
      <c r="P5" t="n">
        <v>461.9</v>
      </c>
      <c r="Q5" t="n">
        <v>790.2</v>
      </c>
      <c r="R5" t="n">
        <v>176.7</v>
      </c>
      <c r="S5" t="n">
        <v>58.53</v>
      </c>
      <c r="T5" t="n">
        <v>51620.33</v>
      </c>
      <c r="U5" t="n">
        <v>0.33</v>
      </c>
      <c r="V5" t="n">
        <v>0.73</v>
      </c>
      <c r="W5" t="n">
        <v>2.71</v>
      </c>
      <c r="X5" t="n">
        <v>3.1</v>
      </c>
      <c r="Y5" t="n">
        <v>0.5</v>
      </c>
      <c r="Z5" t="n">
        <v>10</v>
      </c>
      <c r="AA5" t="n">
        <v>526.6787667168038</v>
      </c>
      <c r="AB5" t="n">
        <v>720.6251240492453</v>
      </c>
      <c r="AC5" t="n">
        <v>651.8496736136983</v>
      </c>
      <c r="AD5" t="n">
        <v>526678.7667168038</v>
      </c>
      <c r="AE5" t="n">
        <v>720625.1240492453</v>
      </c>
      <c r="AF5" t="n">
        <v>4.180389792207829e-06</v>
      </c>
      <c r="AG5" t="n">
        <v>7.2998046875</v>
      </c>
      <c r="AH5" t="n">
        <v>651849.6736136983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2.2927</v>
      </c>
      <c r="E6" t="n">
        <v>43.62</v>
      </c>
      <c r="F6" t="n">
        <v>39.32</v>
      </c>
      <c r="G6" t="n">
        <v>35.75</v>
      </c>
      <c r="H6" t="n">
        <v>0.57</v>
      </c>
      <c r="I6" t="n">
        <v>66</v>
      </c>
      <c r="J6" t="n">
        <v>156.03</v>
      </c>
      <c r="K6" t="n">
        <v>49.1</v>
      </c>
      <c r="L6" t="n">
        <v>5</v>
      </c>
      <c r="M6" t="n">
        <v>64</v>
      </c>
      <c r="N6" t="n">
        <v>26.94</v>
      </c>
      <c r="O6" t="n">
        <v>19478.15</v>
      </c>
      <c r="P6" t="n">
        <v>450.97</v>
      </c>
      <c r="Q6" t="n">
        <v>790.17</v>
      </c>
      <c r="R6" t="n">
        <v>153.97</v>
      </c>
      <c r="S6" t="n">
        <v>58.53</v>
      </c>
      <c r="T6" t="n">
        <v>40344.22</v>
      </c>
      <c r="U6" t="n">
        <v>0.38</v>
      </c>
      <c r="V6" t="n">
        <v>0.74</v>
      </c>
      <c r="W6" t="n">
        <v>2.68</v>
      </c>
      <c r="X6" t="n">
        <v>2.42</v>
      </c>
      <c r="Y6" t="n">
        <v>0.5</v>
      </c>
      <c r="Z6" t="n">
        <v>10</v>
      </c>
      <c r="AA6" t="n">
        <v>496.4678557856792</v>
      </c>
      <c r="AB6" t="n">
        <v>679.2892229019552</v>
      </c>
      <c r="AC6" t="n">
        <v>614.4588128566041</v>
      </c>
      <c r="AD6" t="n">
        <v>496467.8557856792</v>
      </c>
      <c r="AE6" t="n">
        <v>679289.2229019552</v>
      </c>
      <c r="AF6" t="n">
        <v>4.298120846941517e-06</v>
      </c>
      <c r="AG6" t="n">
        <v>7.099609375</v>
      </c>
      <c r="AH6" t="n">
        <v>614458.8128566041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2.3358</v>
      </c>
      <c r="E7" t="n">
        <v>42.81</v>
      </c>
      <c r="F7" t="n">
        <v>38.88</v>
      </c>
      <c r="G7" t="n">
        <v>43.21</v>
      </c>
      <c r="H7" t="n">
        <v>0.67</v>
      </c>
      <c r="I7" t="n">
        <v>54</v>
      </c>
      <c r="J7" t="n">
        <v>157.44</v>
      </c>
      <c r="K7" t="n">
        <v>49.1</v>
      </c>
      <c r="L7" t="n">
        <v>6</v>
      </c>
      <c r="M7" t="n">
        <v>52</v>
      </c>
      <c r="N7" t="n">
        <v>27.35</v>
      </c>
      <c r="O7" t="n">
        <v>19652.13</v>
      </c>
      <c r="P7" t="n">
        <v>442.49</v>
      </c>
      <c r="Q7" t="n">
        <v>790.16</v>
      </c>
      <c r="R7" t="n">
        <v>139.45</v>
      </c>
      <c r="S7" t="n">
        <v>58.53</v>
      </c>
      <c r="T7" t="n">
        <v>33144.29</v>
      </c>
      <c r="U7" t="n">
        <v>0.42</v>
      </c>
      <c r="V7" t="n">
        <v>0.75</v>
      </c>
      <c r="W7" t="n">
        <v>2.66</v>
      </c>
      <c r="X7" t="n">
        <v>1.98</v>
      </c>
      <c r="Y7" t="n">
        <v>0.5</v>
      </c>
      <c r="Z7" t="n">
        <v>10</v>
      </c>
      <c r="AA7" t="n">
        <v>483.5174726247544</v>
      </c>
      <c r="AB7" t="n">
        <v>661.5699373305954</v>
      </c>
      <c r="AC7" t="n">
        <v>598.4306310310013</v>
      </c>
      <c r="AD7" t="n">
        <v>483517.4726247544</v>
      </c>
      <c r="AE7" t="n">
        <v>661569.9373305955</v>
      </c>
      <c r="AF7" t="n">
        <v>4.378920344696644e-06</v>
      </c>
      <c r="AG7" t="n">
        <v>6.9677734375</v>
      </c>
      <c r="AH7" t="n">
        <v>598430.6310310013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2.3669</v>
      </c>
      <c r="E8" t="n">
        <v>42.25</v>
      </c>
      <c r="F8" t="n">
        <v>38.57</v>
      </c>
      <c r="G8" t="n">
        <v>50.31</v>
      </c>
      <c r="H8" t="n">
        <v>0.78</v>
      </c>
      <c r="I8" t="n">
        <v>46</v>
      </c>
      <c r="J8" t="n">
        <v>158.86</v>
      </c>
      <c r="K8" t="n">
        <v>49.1</v>
      </c>
      <c r="L8" t="n">
        <v>7</v>
      </c>
      <c r="M8" t="n">
        <v>44</v>
      </c>
      <c r="N8" t="n">
        <v>27.77</v>
      </c>
      <c r="O8" t="n">
        <v>19826.68</v>
      </c>
      <c r="P8" t="n">
        <v>435.25</v>
      </c>
      <c r="Q8" t="n">
        <v>790.1799999999999</v>
      </c>
      <c r="R8" t="n">
        <v>128.81</v>
      </c>
      <c r="S8" t="n">
        <v>58.53</v>
      </c>
      <c r="T8" t="n">
        <v>27863.79</v>
      </c>
      <c r="U8" t="n">
        <v>0.45</v>
      </c>
      <c r="V8" t="n">
        <v>0.75</v>
      </c>
      <c r="W8" t="n">
        <v>2.65</v>
      </c>
      <c r="X8" t="n">
        <v>1.66</v>
      </c>
      <c r="Y8" t="n">
        <v>0.5</v>
      </c>
      <c r="Z8" t="n">
        <v>10</v>
      </c>
      <c r="AA8" t="n">
        <v>473.9587940506362</v>
      </c>
      <c r="AB8" t="n">
        <v>648.4913316063504</v>
      </c>
      <c r="AC8" t="n">
        <v>586.6002290811398</v>
      </c>
      <c r="AD8" t="n">
        <v>473958.7940506362</v>
      </c>
      <c r="AE8" t="n">
        <v>648491.3316063504</v>
      </c>
      <c r="AF8" t="n">
        <v>4.437223462566353e-06</v>
      </c>
      <c r="AG8" t="n">
        <v>6.876627604166667</v>
      </c>
      <c r="AH8" t="n">
        <v>586600.2290811398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2.3887</v>
      </c>
      <c r="E9" t="n">
        <v>41.86</v>
      </c>
      <c r="F9" t="n">
        <v>38.37</v>
      </c>
      <c r="G9" t="n">
        <v>57.55</v>
      </c>
      <c r="H9" t="n">
        <v>0.88</v>
      </c>
      <c r="I9" t="n">
        <v>40</v>
      </c>
      <c r="J9" t="n">
        <v>160.28</v>
      </c>
      <c r="K9" t="n">
        <v>49.1</v>
      </c>
      <c r="L9" t="n">
        <v>8</v>
      </c>
      <c r="M9" t="n">
        <v>38</v>
      </c>
      <c r="N9" t="n">
        <v>28.19</v>
      </c>
      <c r="O9" t="n">
        <v>20001.93</v>
      </c>
      <c r="P9" t="n">
        <v>429.79</v>
      </c>
      <c r="Q9" t="n">
        <v>790.2</v>
      </c>
      <c r="R9" t="n">
        <v>121.97</v>
      </c>
      <c r="S9" t="n">
        <v>58.53</v>
      </c>
      <c r="T9" t="n">
        <v>24473.84</v>
      </c>
      <c r="U9" t="n">
        <v>0.48</v>
      </c>
      <c r="V9" t="n">
        <v>0.76</v>
      </c>
      <c r="W9" t="n">
        <v>2.64</v>
      </c>
      <c r="X9" t="n">
        <v>1.46</v>
      </c>
      <c r="Y9" t="n">
        <v>0.5</v>
      </c>
      <c r="Z9" t="n">
        <v>10</v>
      </c>
      <c r="AA9" t="n">
        <v>467.2292379568971</v>
      </c>
      <c r="AB9" t="n">
        <v>639.2836560718348</v>
      </c>
      <c r="AC9" t="n">
        <v>578.2713211765847</v>
      </c>
      <c r="AD9" t="n">
        <v>467229.2379568971</v>
      </c>
      <c r="AE9" t="n">
        <v>639283.6560718348</v>
      </c>
      <c r="AF9" t="n">
        <v>4.478091886024863e-06</v>
      </c>
      <c r="AG9" t="n">
        <v>6.813151041666667</v>
      </c>
      <c r="AH9" t="n">
        <v>578271.3211765847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2.4093</v>
      </c>
      <c r="E10" t="n">
        <v>41.51</v>
      </c>
      <c r="F10" t="n">
        <v>38.16</v>
      </c>
      <c r="G10" t="n">
        <v>65.42</v>
      </c>
      <c r="H10" t="n">
        <v>0.99</v>
      </c>
      <c r="I10" t="n">
        <v>35</v>
      </c>
      <c r="J10" t="n">
        <v>161.71</v>
      </c>
      <c r="K10" t="n">
        <v>49.1</v>
      </c>
      <c r="L10" t="n">
        <v>9</v>
      </c>
      <c r="M10" t="n">
        <v>33</v>
      </c>
      <c r="N10" t="n">
        <v>28.61</v>
      </c>
      <c r="O10" t="n">
        <v>20177.64</v>
      </c>
      <c r="P10" t="n">
        <v>424.28</v>
      </c>
      <c r="Q10" t="n">
        <v>790.17</v>
      </c>
      <c r="R10" t="n">
        <v>115.29</v>
      </c>
      <c r="S10" t="n">
        <v>58.53</v>
      </c>
      <c r="T10" t="n">
        <v>21159.06</v>
      </c>
      <c r="U10" t="n">
        <v>0.51</v>
      </c>
      <c r="V10" t="n">
        <v>0.76</v>
      </c>
      <c r="W10" t="n">
        <v>2.63</v>
      </c>
      <c r="X10" t="n">
        <v>1.26</v>
      </c>
      <c r="Y10" t="n">
        <v>0.5</v>
      </c>
      <c r="Z10" t="n">
        <v>10</v>
      </c>
      <c r="AA10" t="n">
        <v>460.7339366941328</v>
      </c>
      <c r="AB10" t="n">
        <v>630.3964983316529</v>
      </c>
      <c r="AC10" t="n">
        <v>570.2323412979215</v>
      </c>
      <c r="AD10" t="n">
        <v>460733.9366941327</v>
      </c>
      <c r="AE10" t="n">
        <v>630396.4983316528</v>
      </c>
      <c r="AF10" t="n">
        <v>4.51671067149483e-06</v>
      </c>
      <c r="AG10" t="n">
        <v>6.756184895833333</v>
      </c>
      <c r="AH10" t="n">
        <v>570232.3412979215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2.4255</v>
      </c>
      <c r="E11" t="n">
        <v>41.23</v>
      </c>
      <c r="F11" t="n">
        <v>38</v>
      </c>
      <c r="G11" t="n">
        <v>73.56</v>
      </c>
      <c r="H11" t="n">
        <v>1.09</v>
      </c>
      <c r="I11" t="n">
        <v>31</v>
      </c>
      <c r="J11" t="n">
        <v>163.13</v>
      </c>
      <c r="K11" t="n">
        <v>49.1</v>
      </c>
      <c r="L11" t="n">
        <v>10</v>
      </c>
      <c r="M11" t="n">
        <v>29</v>
      </c>
      <c r="N11" t="n">
        <v>29.04</v>
      </c>
      <c r="O11" t="n">
        <v>20353.94</v>
      </c>
      <c r="P11" t="n">
        <v>418.85</v>
      </c>
      <c r="Q11" t="n">
        <v>790.16</v>
      </c>
      <c r="R11" t="n">
        <v>109.9</v>
      </c>
      <c r="S11" t="n">
        <v>58.53</v>
      </c>
      <c r="T11" t="n">
        <v>18483.44</v>
      </c>
      <c r="U11" t="n">
        <v>0.53</v>
      </c>
      <c r="V11" t="n">
        <v>0.76</v>
      </c>
      <c r="W11" t="n">
        <v>2.63</v>
      </c>
      <c r="X11" t="n">
        <v>1.1</v>
      </c>
      <c r="Y11" t="n">
        <v>0.5</v>
      </c>
      <c r="Z11" t="n">
        <v>10</v>
      </c>
      <c r="AA11" t="n">
        <v>455.1004189790191</v>
      </c>
      <c r="AB11" t="n">
        <v>622.6884708605735</v>
      </c>
      <c r="AC11" t="n">
        <v>563.2599571503973</v>
      </c>
      <c r="AD11" t="n">
        <v>455100.4189790192</v>
      </c>
      <c r="AE11" t="n">
        <v>622688.4708605735</v>
      </c>
      <c r="AF11" t="n">
        <v>4.547080784340145e-06</v>
      </c>
      <c r="AG11" t="n">
        <v>6.710611979166667</v>
      </c>
      <c r="AH11" t="n">
        <v>563259.9571503974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2.4324</v>
      </c>
      <c r="E12" t="n">
        <v>41.11</v>
      </c>
      <c r="F12" t="n">
        <v>37.95</v>
      </c>
      <c r="G12" t="n">
        <v>78.52</v>
      </c>
      <c r="H12" t="n">
        <v>1.18</v>
      </c>
      <c r="I12" t="n">
        <v>29</v>
      </c>
      <c r="J12" t="n">
        <v>164.57</v>
      </c>
      <c r="K12" t="n">
        <v>49.1</v>
      </c>
      <c r="L12" t="n">
        <v>11</v>
      </c>
      <c r="M12" t="n">
        <v>27</v>
      </c>
      <c r="N12" t="n">
        <v>29.47</v>
      </c>
      <c r="O12" t="n">
        <v>20530.82</v>
      </c>
      <c r="P12" t="n">
        <v>415.89</v>
      </c>
      <c r="Q12" t="n">
        <v>790.17</v>
      </c>
      <c r="R12" t="n">
        <v>108.34</v>
      </c>
      <c r="S12" t="n">
        <v>58.53</v>
      </c>
      <c r="T12" t="n">
        <v>17712.44</v>
      </c>
      <c r="U12" t="n">
        <v>0.54</v>
      </c>
      <c r="V12" t="n">
        <v>0.76</v>
      </c>
      <c r="W12" t="n">
        <v>2.62</v>
      </c>
      <c r="X12" t="n">
        <v>1.05</v>
      </c>
      <c r="Y12" t="n">
        <v>0.5</v>
      </c>
      <c r="Z12" t="n">
        <v>10</v>
      </c>
      <c r="AA12" t="n">
        <v>452.4046417655351</v>
      </c>
      <c r="AB12" t="n">
        <v>618.9999895477875</v>
      </c>
      <c r="AC12" t="n">
        <v>559.9234993172878</v>
      </c>
      <c r="AD12" t="n">
        <v>452404.6417655351</v>
      </c>
      <c r="AE12" t="n">
        <v>618999.9895477876</v>
      </c>
      <c r="AF12" t="n">
        <v>4.56001620277426e-06</v>
      </c>
      <c r="AG12" t="n">
        <v>6.691080729166667</v>
      </c>
      <c r="AH12" t="n">
        <v>559923.4993172878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2.4461</v>
      </c>
      <c r="E13" t="n">
        <v>40.88</v>
      </c>
      <c r="F13" t="n">
        <v>37.81</v>
      </c>
      <c r="G13" t="n">
        <v>87.26000000000001</v>
      </c>
      <c r="H13" t="n">
        <v>1.28</v>
      </c>
      <c r="I13" t="n">
        <v>26</v>
      </c>
      <c r="J13" t="n">
        <v>166.01</v>
      </c>
      <c r="K13" t="n">
        <v>49.1</v>
      </c>
      <c r="L13" t="n">
        <v>12</v>
      </c>
      <c r="M13" t="n">
        <v>24</v>
      </c>
      <c r="N13" t="n">
        <v>29.91</v>
      </c>
      <c r="O13" t="n">
        <v>20708.3</v>
      </c>
      <c r="P13" t="n">
        <v>410.61</v>
      </c>
      <c r="Q13" t="n">
        <v>790.1799999999999</v>
      </c>
      <c r="R13" t="n">
        <v>103.75</v>
      </c>
      <c r="S13" t="n">
        <v>58.53</v>
      </c>
      <c r="T13" t="n">
        <v>15436.12</v>
      </c>
      <c r="U13" t="n">
        <v>0.5600000000000001</v>
      </c>
      <c r="V13" t="n">
        <v>0.77</v>
      </c>
      <c r="W13" t="n">
        <v>2.61</v>
      </c>
      <c r="X13" t="n">
        <v>0.91</v>
      </c>
      <c r="Y13" t="n">
        <v>0.5</v>
      </c>
      <c r="Z13" t="n">
        <v>10</v>
      </c>
      <c r="AA13" t="n">
        <v>447.3336017866899</v>
      </c>
      <c r="AB13" t="n">
        <v>612.0615689302368</v>
      </c>
      <c r="AC13" t="n">
        <v>553.6472718253415</v>
      </c>
      <c r="AD13" t="n">
        <v>447333.6017866899</v>
      </c>
      <c r="AE13" t="n">
        <v>612061.5689302369</v>
      </c>
      <c r="AF13" t="n">
        <v>4.585699569810112e-06</v>
      </c>
      <c r="AG13" t="n">
        <v>6.653645833333333</v>
      </c>
      <c r="AH13" t="n">
        <v>553647.2718253415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2.4531</v>
      </c>
      <c r="E14" t="n">
        <v>40.76</v>
      </c>
      <c r="F14" t="n">
        <v>37.76</v>
      </c>
      <c r="G14" t="n">
        <v>94.39</v>
      </c>
      <c r="H14" t="n">
        <v>1.38</v>
      </c>
      <c r="I14" t="n">
        <v>24</v>
      </c>
      <c r="J14" t="n">
        <v>167.45</v>
      </c>
      <c r="K14" t="n">
        <v>49.1</v>
      </c>
      <c r="L14" t="n">
        <v>13</v>
      </c>
      <c r="M14" t="n">
        <v>22</v>
      </c>
      <c r="N14" t="n">
        <v>30.36</v>
      </c>
      <c r="O14" t="n">
        <v>20886.38</v>
      </c>
      <c r="P14" t="n">
        <v>405.59</v>
      </c>
      <c r="Q14" t="n">
        <v>790.17</v>
      </c>
      <c r="R14" t="n">
        <v>101.6</v>
      </c>
      <c r="S14" t="n">
        <v>58.53</v>
      </c>
      <c r="T14" t="n">
        <v>14370.09</v>
      </c>
      <c r="U14" t="n">
        <v>0.58</v>
      </c>
      <c r="V14" t="n">
        <v>0.77</v>
      </c>
      <c r="W14" t="n">
        <v>2.62</v>
      </c>
      <c r="X14" t="n">
        <v>0.85</v>
      </c>
      <c r="Y14" t="n">
        <v>0.5</v>
      </c>
      <c r="Z14" t="n">
        <v>10</v>
      </c>
      <c r="AA14" t="n">
        <v>443.5270094294544</v>
      </c>
      <c r="AB14" t="n">
        <v>606.8532213320648</v>
      </c>
      <c r="AC14" t="n">
        <v>548.9360016119772</v>
      </c>
      <c r="AD14" t="n">
        <v>443527.0094294545</v>
      </c>
      <c r="AE14" t="n">
        <v>606853.2213320648</v>
      </c>
      <c r="AF14" t="n">
        <v>4.598822458076606e-06</v>
      </c>
      <c r="AG14" t="n">
        <v>6.634114583333333</v>
      </c>
      <c r="AH14" t="n">
        <v>548936.0016119772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2.4618</v>
      </c>
      <c r="E15" t="n">
        <v>40.62</v>
      </c>
      <c r="F15" t="n">
        <v>37.67</v>
      </c>
      <c r="G15" t="n">
        <v>102.74</v>
      </c>
      <c r="H15" t="n">
        <v>1.47</v>
      </c>
      <c r="I15" t="n">
        <v>22</v>
      </c>
      <c r="J15" t="n">
        <v>168.9</v>
      </c>
      <c r="K15" t="n">
        <v>49.1</v>
      </c>
      <c r="L15" t="n">
        <v>14</v>
      </c>
      <c r="M15" t="n">
        <v>20</v>
      </c>
      <c r="N15" t="n">
        <v>30.81</v>
      </c>
      <c r="O15" t="n">
        <v>21065.06</v>
      </c>
      <c r="P15" t="n">
        <v>402.14</v>
      </c>
      <c r="Q15" t="n">
        <v>790.17</v>
      </c>
      <c r="R15" t="n">
        <v>99</v>
      </c>
      <c r="S15" t="n">
        <v>58.53</v>
      </c>
      <c r="T15" t="n">
        <v>13078.43</v>
      </c>
      <c r="U15" t="n">
        <v>0.59</v>
      </c>
      <c r="V15" t="n">
        <v>0.77</v>
      </c>
      <c r="W15" t="n">
        <v>2.61</v>
      </c>
      <c r="X15" t="n">
        <v>0.77</v>
      </c>
      <c r="Y15" t="n">
        <v>0.5</v>
      </c>
      <c r="Z15" t="n">
        <v>10</v>
      </c>
      <c r="AA15" t="n">
        <v>440.3024573055483</v>
      </c>
      <c r="AB15" t="n">
        <v>602.4412468589368</v>
      </c>
      <c r="AC15" t="n">
        <v>544.9450997903194</v>
      </c>
      <c r="AD15" t="n">
        <v>440302.4573055483</v>
      </c>
      <c r="AE15" t="n">
        <v>602441.2468589367</v>
      </c>
      <c r="AF15" t="n">
        <v>4.615132333493534e-06</v>
      </c>
      <c r="AG15" t="n">
        <v>6.611328125</v>
      </c>
      <c r="AH15" t="n">
        <v>544945.0997903195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2.4699</v>
      </c>
      <c r="E16" t="n">
        <v>40.49</v>
      </c>
      <c r="F16" t="n">
        <v>37.6</v>
      </c>
      <c r="G16" t="n">
        <v>112.8</v>
      </c>
      <c r="H16" t="n">
        <v>1.56</v>
      </c>
      <c r="I16" t="n">
        <v>20</v>
      </c>
      <c r="J16" t="n">
        <v>170.35</v>
      </c>
      <c r="K16" t="n">
        <v>49.1</v>
      </c>
      <c r="L16" t="n">
        <v>15</v>
      </c>
      <c r="M16" t="n">
        <v>18</v>
      </c>
      <c r="N16" t="n">
        <v>31.26</v>
      </c>
      <c r="O16" t="n">
        <v>21244.37</v>
      </c>
      <c r="P16" t="n">
        <v>397.9</v>
      </c>
      <c r="Q16" t="n">
        <v>790.2</v>
      </c>
      <c r="R16" t="n">
        <v>96.48999999999999</v>
      </c>
      <c r="S16" t="n">
        <v>58.53</v>
      </c>
      <c r="T16" t="n">
        <v>11833.06</v>
      </c>
      <c r="U16" t="n">
        <v>0.61</v>
      </c>
      <c r="V16" t="n">
        <v>0.77</v>
      </c>
      <c r="W16" t="n">
        <v>2.61</v>
      </c>
      <c r="X16" t="n">
        <v>0.7</v>
      </c>
      <c r="Y16" t="n">
        <v>0.5</v>
      </c>
      <c r="Z16" t="n">
        <v>10</v>
      </c>
      <c r="AA16" t="n">
        <v>425.3114109429879</v>
      </c>
      <c r="AB16" t="n">
        <v>581.9298358673924</v>
      </c>
      <c r="AC16" t="n">
        <v>526.3912690758621</v>
      </c>
      <c r="AD16" t="n">
        <v>425311.4109429879</v>
      </c>
      <c r="AE16" t="n">
        <v>581929.8358673924</v>
      </c>
      <c r="AF16" t="n">
        <v>4.630317389916191e-06</v>
      </c>
      <c r="AG16" t="n">
        <v>6.590169270833333</v>
      </c>
      <c r="AH16" t="n">
        <v>526391.269075862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2.4735</v>
      </c>
      <c r="E17" t="n">
        <v>40.43</v>
      </c>
      <c r="F17" t="n">
        <v>37.57</v>
      </c>
      <c r="G17" t="n">
        <v>118.64</v>
      </c>
      <c r="H17" t="n">
        <v>1.65</v>
      </c>
      <c r="I17" t="n">
        <v>19</v>
      </c>
      <c r="J17" t="n">
        <v>171.81</v>
      </c>
      <c r="K17" t="n">
        <v>49.1</v>
      </c>
      <c r="L17" t="n">
        <v>16</v>
      </c>
      <c r="M17" t="n">
        <v>17</v>
      </c>
      <c r="N17" t="n">
        <v>31.72</v>
      </c>
      <c r="O17" t="n">
        <v>21424.29</v>
      </c>
      <c r="P17" t="n">
        <v>395.07</v>
      </c>
      <c r="Q17" t="n">
        <v>790.1799999999999</v>
      </c>
      <c r="R17" t="n">
        <v>95.77</v>
      </c>
      <c r="S17" t="n">
        <v>58.53</v>
      </c>
      <c r="T17" t="n">
        <v>11479.12</v>
      </c>
      <c r="U17" t="n">
        <v>0.61</v>
      </c>
      <c r="V17" t="n">
        <v>0.77</v>
      </c>
      <c r="W17" t="n">
        <v>2.6</v>
      </c>
      <c r="X17" t="n">
        <v>0.67</v>
      </c>
      <c r="Y17" t="n">
        <v>0.5</v>
      </c>
      <c r="Z17" t="n">
        <v>10</v>
      </c>
      <c r="AA17" t="n">
        <v>423.2387045898459</v>
      </c>
      <c r="AB17" t="n">
        <v>579.0938675936728</v>
      </c>
      <c r="AC17" t="n">
        <v>523.8259616338798</v>
      </c>
      <c r="AD17" t="n">
        <v>423238.7045898459</v>
      </c>
      <c r="AE17" t="n">
        <v>579093.8675936728</v>
      </c>
      <c r="AF17" t="n">
        <v>4.637066303881818e-06</v>
      </c>
      <c r="AG17" t="n">
        <v>6.580403645833333</v>
      </c>
      <c r="AH17" t="n">
        <v>523825.9616338798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2.4776</v>
      </c>
      <c r="E18" t="n">
        <v>40.36</v>
      </c>
      <c r="F18" t="n">
        <v>37.53</v>
      </c>
      <c r="G18" t="n">
        <v>125.12</v>
      </c>
      <c r="H18" t="n">
        <v>1.74</v>
      </c>
      <c r="I18" t="n">
        <v>18</v>
      </c>
      <c r="J18" t="n">
        <v>173.28</v>
      </c>
      <c r="K18" t="n">
        <v>49.1</v>
      </c>
      <c r="L18" t="n">
        <v>17</v>
      </c>
      <c r="M18" t="n">
        <v>16</v>
      </c>
      <c r="N18" t="n">
        <v>32.18</v>
      </c>
      <c r="O18" t="n">
        <v>21604.83</v>
      </c>
      <c r="P18" t="n">
        <v>391.69</v>
      </c>
      <c r="Q18" t="n">
        <v>790.17</v>
      </c>
      <c r="R18" t="n">
        <v>94.41</v>
      </c>
      <c r="S18" t="n">
        <v>58.53</v>
      </c>
      <c r="T18" t="n">
        <v>10804.09</v>
      </c>
      <c r="U18" t="n">
        <v>0.62</v>
      </c>
      <c r="V18" t="n">
        <v>0.77</v>
      </c>
      <c r="W18" t="n">
        <v>2.6</v>
      </c>
      <c r="X18" t="n">
        <v>0.63</v>
      </c>
      <c r="Y18" t="n">
        <v>0.5</v>
      </c>
      <c r="Z18" t="n">
        <v>10</v>
      </c>
      <c r="AA18" t="n">
        <v>420.7857399188454</v>
      </c>
      <c r="AB18" t="n">
        <v>575.7376131136461</v>
      </c>
      <c r="AC18" t="n">
        <v>520.7900233708941</v>
      </c>
      <c r="AD18" t="n">
        <v>420785.7399188454</v>
      </c>
      <c r="AE18" t="n">
        <v>575737.6131136462</v>
      </c>
      <c r="AF18" t="n">
        <v>4.644752567009335e-06</v>
      </c>
      <c r="AG18" t="n">
        <v>6.569010416666667</v>
      </c>
      <c r="AH18" t="n">
        <v>520790.0233708941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2.4818</v>
      </c>
      <c r="E19" t="n">
        <v>40.29</v>
      </c>
      <c r="F19" t="n">
        <v>37.5</v>
      </c>
      <c r="G19" t="n">
        <v>132.34</v>
      </c>
      <c r="H19" t="n">
        <v>1.83</v>
      </c>
      <c r="I19" t="n">
        <v>17</v>
      </c>
      <c r="J19" t="n">
        <v>174.75</v>
      </c>
      <c r="K19" t="n">
        <v>49.1</v>
      </c>
      <c r="L19" t="n">
        <v>18</v>
      </c>
      <c r="M19" t="n">
        <v>15</v>
      </c>
      <c r="N19" t="n">
        <v>32.65</v>
      </c>
      <c r="O19" t="n">
        <v>21786.02</v>
      </c>
      <c r="P19" t="n">
        <v>385.89</v>
      </c>
      <c r="Q19" t="n">
        <v>790.17</v>
      </c>
      <c r="R19" t="n">
        <v>93.17</v>
      </c>
      <c r="S19" t="n">
        <v>58.53</v>
      </c>
      <c r="T19" t="n">
        <v>10186.79</v>
      </c>
      <c r="U19" t="n">
        <v>0.63</v>
      </c>
      <c r="V19" t="n">
        <v>0.77</v>
      </c>
      <c r="W19" t="n">
        <v>2.6</v>
      </c>
      <c r="X19" t="n">
        <v>0.59</v>
      </c>
      <c r="Y19" t="n">
        <v>0.5</v>
      </c>
      <c r="Z19" t="n">
        <v>10</v>
      </c>
      <c r="AA19" t="n">
        <v>417.0253599730059</v>
      </c>
      <c r="AB19" t="n">
        <v>570.5924953754937</v>
      </c>
      <c r="AC19" t="n">
        <v>516.1359484484528</v>
      </c>
      <c r="AD19" t="n">
        <v>417025.3599730059</v>
      </c>
      <c r="AE19" t="n">
        <v>570592.4953754938</v>
      </c>
      <c r="AF19" t="n">
        <v>4.652626299969231e-06</v>
      </c>
      <c r="AG19" t="n">
        <v>6.5576171875</v>
      </c>
      <c r="AH19" t="n">
        <v>516135.9484484529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2.4858</v>
      </c>
      <c r="E20" t="n">
        <v>40.23</v>
      </c>
      <c r="F20" t="n">
        <v>37.46</v>
      </c>
      <c r="G20" t="n">
        <v>140.49</v>
      </c>
      <c r="H20" t="n">
        <v>1.91</v>
      </c>
      <c r="I20" t="n">
        <v>16</v>
      </c>
      <c r="J20" t="n">
        <v>176.22</v>
      </c>
      <c r="K20" t="n">
        <v>49.1</v>
      </c>
      <c r="L20" t="n">
        <v>19</v>
      </c>
      <c r="M20" t="n">
        <v>14</v>
      </c>
      <c r="N20" t="n">
        <v>33.13</v>
      </c>
      <c r="O20" t="n">
        <v>21967.84</v>
      </c>
      <c r="P20" t="n">
        <v>381.18</v>
      </c>
      <c r="Q20" t="n">
        <v>790.17</v>
      </c>
      <c r="R20" t="n">
        <v>92.12</v>
      </c>
      <c r="S20" t="n">
        <v>58.53</v>
      </c>
      <c r="T20" t="n">
        <v>9669.25</v>
      </c>
      <c r="U20" t="n">
        <v>0.64</v>
      </c>
      <c r="V20" t="n">
        <v>0.77</v>
      </c>
      <c r="W20" t="n">
        <v>2.6</v>
      </c>
      <c r="X20" t="n">
        <v>0.5600000000000001</v>
      </c>
      <c r="Y20" t="n">
        <v>0.5</v>
      </c>
      <c r="Z20" t="n">
        <v>10</v>
      </c>
      <c r="AA20" t="n">
        <v>413.8748251391567</v>
      </c>
      <c r="AB20" t="n">
        <v>566.2817946240341</v>
      </c>
      <c r="AC20" t="n">
        <v>512.2366549266059</v>
      </c>
      <c r="AD20" t="n">
        <v>413874.8251391567</v>
      </c>
      <c r="AE20" t="n">
        <v>566281.7946240341</v>
      </c>
      <c r="AF20" t="n">
        <v>4.660125093264371e-06</v>
      </c>
      <c r="AG20" t="n">
        <v>6.5478515625</v>
      </c>
      <c r="AH20" t="n">
        <v>512236.6549266059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2.4897</v>
      </c>
      <c r="E21" t="n">
        <v>40.17</v>
      </c>
      <c r="F21" t="n">
        <v>37.43</v>
      </c>
      <c r="G21" t="n">
        <v>149.72</v>
      </c>
      <c r="H21" t="n">
        <v>2</v>
      </c>
      <c r="I21" t="n">
        <v>15</v>
      </c>
      <c r="J21" t="n">
        <v>177.7</v>
      </c>
      <c r="K21" t="n">
        <v>49.1</v>
      </c>
      <c r="L21" t="n">
        <v>20</v>
      </c>
      <c r="M21" t="n">
        <v>13</v>
      </c>
      <c r="N21" t="n">
        <v>33.61</v>
      </c>
      <c r="O21" t="n">
        <v>22150.3</v>
      </c>
      <c r="P21" t="n">
        <v>379.79</v>
      </c>
      <c r="Q21" t="n">
        <v>790.17</v>
      </c>
      <c r="R21" t="n">
        <v>90.90000000000001</v>
      </c>
      <c r="S21" t="n">
        <v>58.53</v>
      </c>
      <c r="T21" t="n">
        <v>9065.59</v>
      </c>
      <c r="U21" t="n">
        <v>0.64</v>
      </c>
      <c r="V21" t="n">
        <v>0.77</v>
      </c>
      <c r="W21" t="n">
        <v>2.6</v>
      </c>
      <c r="X21" t="n">
        <v>0.53</v>
      </c>
      <c r="Y21" t="n">
        <v>0.5</v>
      </c>
      <c r="Z21" t="n">
        <v>10</v>
      </c>
      <c r="AA21" t="n">
        <v>412.583447029558</v>
      </c>
      <c r="AB21" t="n">
        <v>564.5148741228998</v>
      </c>
      <c r="AC21" t="n">
        <v>510.6383668382113</v>
      </c>
      <c r="AD21" t="n">
        <v>412583.447029558</v>
      </c>
      <c r="AE21" t="n">
        <v>564514.8741228997</v>
      </c>
      <c r="AF21" t="n">
        <v>4.667436416727132e-06</v>
      </c>
      <c r="AG21" t="n">
        <v>6.5380859375</v>
      </c>
      <c r="AH21" t="n">
        <v>510638.3668382113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2.494</v>
      </c>
      <c r="E22" t="n">
        <v>40.1</v>
      </c>
      <c r="F22" t="n">
        <v>37.39</v>
      </c>
      <c r="G22" t="n">
        <v>160.25</v>
      </c>
      <c r="H22" t="n">
        <v>2.08</v>
      </c>
      <c r="I22" t="n">
        <v>14</v>
      </c>
      <c r="J22" t="n">
        <v>179.18</v>
      </c>
      <c r="K22" t="n">
        <v>49.1</v>
      </c>
      <c r="L22" t="n">
        <v>21</v>
      </c>
      <c r="M22" t="n">
        <v>12</v>
      </c>
      <c r="N22" t="n">
        <v>34.09</v>
      </c>
      <c r="O22" t="n">
        <v>22333.43</v>
      </c>
      <c r="P22" t="n">
        <v>374.06</v>
      </c>
      <c r="Q22" t="n">
        <v>790.16</v>
      </c>
      <c r="R22" t="n">
        <v>89.54000000000001</v>
      </c>
      <c r="S22" t="n">
        <v>58.53</v>
      </c>
      <c r="T22" t="n">
        <v>8387.99</v>
      </c>
      <c r="U22" t="n">
        <v>0.65</v>
      </c>
      <c r="V22" t="n">
        <v>0.78</v>
      </c>
      <c r="W22" t="n">
        <v>2.6</v>
      </c>
      <c r="X22" t="n">
        <v>0.49</v>
      </c>
      <c r="Y22" t="n">
        <v>0.5</v>
      </c>
      <c r="Z22" t="n">
        <v>10</v>
      </c>
      <c r="AA22" t="n">
        <v>408.8586172110656</v>
      </c>
      <c r="AB22" t="n">
        <v>559.4183976373445</v>
      </c>
      <c r="AC22" t="n">
        <v>506.0282909154878</v>
      </c>
      <c r="AD22" t="n">
        <v>408858.6172110655</v>
      </c>
      <c r="AE22" t="n">
        <v>559418.3976373444</v>
      </c>
      <c r="AF22" t="n">
        <v>4.675497619519407e-06</v>
      </c>
      <c r="AG22" t="n">
        <v>6.526692708333333</v>
      </c>
      <c r="AH22" t="n">
        <v>506028.2909154878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2.4993</v>
      </c>
      <c r="E23" t="n">
        <v>40.01</v>
      </c>
      <c r="F23" t="n">
        <v>37.34</v>
      </c>
      <c r="G23" t="n">
        <v>172.33</v>
      </c>
      <c r="H23" t="n">
        <v>2.16</v>
      </c>
      <c r="I23" t="n">
        <v>13</v>
      </c>
      <c r="J23" t="n">
        <v>180.67</v>
      </c>
      <c r="K23" t="n">
        <v>49.1</v>
      </c>
      <c r="L23" t="n">
        <v>22</v>
      </c>
      <c r="M23" t="n">
        <v>10</v>
      </c>
      <c r="N23" t="n">
        <v>34.58</v>
      </c>
      <c r="O23" t="n">
        <v>22517.21</v>
      </c>
      <c r="P23" t="n">
        <v>366.92</v>
      </c>
      <c r="Q23" t="n">
        <v>790.16</v>
      </c>
      <c r="R23" t="n">
        <v>87.87</v>
      </c>
      <c r="S23" t="n">
        <v>58.53</v>
      </c>
      <c r="T23" t="n">
        <v>7559.55</v>
      </c>
      <c r="U23" t="n">
        <v>0.67</v>
      </c>
      <c r="V23" t="n">
        <v>0.78</v>
      </c>
      <c r="W23" t="n">
        <v>2.59</v>
      </c>
      <c r="X23" t="n">
        <v>0.43</v>
      </c>
      <c r="Y23" t="n">
        <v>0.5</v>
      </c>
      <c r="Z23" t="n">
        <v>10</v>
      </c>
      <c r="AA23" t="n">
        <v>404.2414220882158</v>
      </c>
      <c r="AB23" t="n">
        <v>553.1009475739889</v>
      </c>
      <c r="AC23" t="n">
        <v>500.3137694195821</v>
      </c>
      <c r="AD23" t="n">
        <v>404241.4220882158</v>
      </c>
      <c r="AE23" t="n">
        <v>553100.9475739889</v>
      </c>
      <c r="AF23" t="n">
        <v>4.685433520635466e-06</v>
      </c>
      <c r="AG23" t="n">
        <v>6.512044270833333</v>
      </c>
      <c r="AH23" t="n">
        <v>500313.7694195821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2.498</v>
      </c>
      <c r="E24" t="n">
        <v>40.03</v>
      </c>
      <c r="F24" t="n">
        <v>37.36</v>
      </c>
      <c r="G24" t="n">
        <v>172.42</v>
      </c>
      <c r="H24" t="n">
        <v>2.24</v>
      </c>
      <c r="I24" t="n">
        <v>13</v>
      </c>
      <c r="J24" t="n">
        <v>182.17</v>
      </c>
      <c r="K24" t="n">
        <v>49.1</v>
      </c>
      <c r="L24" t="n">
        <v>23</v>
      </c>
      <c r="M24" t="n">
        <v>8</v>
      </c>
      <c r="N24" t="n">
        <v>35.08</v>
      </c>
      <c r="O24" t="n">
        <v>22701.78</v>
      </c>
      <c r="P24" t="n">
        <v>368.14</v>
      </c>
      <c r="Q24" t="n">
        <v>790.16</v>
      </c>
      <c r="R24" t="n">
        <v>88.28</v>
      </c>
      <c r="S24" t="n">
        <v>58.53</v>
      </c>
      <c r="T24" t="n">
        <v>7765.07</v>
      </c>
      <c r="U24" t="n">
        <v>0.66</v>
      </c>
      <c r="V24" t="n">
        <v>0.78</v>
      </c>
      <c r="W24" t="n">
        <v>2.6</v>
      </c>
      <c r="X24" t="n">
        <v>0.46</v>
      </c>
      <c r="Y24" t="n">
        <v>0.5</v>
      </c>
      <c r="Z24" t="n">
        <v>10</v>
      </c>
      <c r="AA24" t="n">
        <v>405.1005609417196</v>
      </c>
      <c r="AB24" t="n">
        <v>554.276459255884</v>
      </c>
      <c r="AC24" t="n">
        <v>501.377091916398</v>
      </c>
      <c r="AD24" t="n">
        <v>405100.5609417196</v>
      </c>
      <c r="AE24" t="n">
        <v>554276.4592558839</v>
      </c>
      <c r="AF24" t="n">
        <v>4.682996412814547e-06</v>
      </c>
      <c r="AG24" t="n">
        <v>6.515299479166667</v>
      </c>
      <c r="AH24" t="n">
        <v>501377.091916398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2.4989</v>
      </c>
      <c r="E25" t="n">
        <v>40.02</v>
      </c>
      <c r="F25" t="n">
        <v>37.34</v>
      </c>
      <c r="G25" t="n">
        <v>172.36</v>
      </c>
      <c r="H25" t="n">
        <v>2.32</v>
      </c>
      <c r="I25" t="n">
        <v>13</v>
      </c>
      <c r="J25" t="n">
        <v>183.67</v>
      </c>
      <c r="K25" t="n">
        <v>49.1</v>
      </c>
      <c r="L25" t="n">
        <v>24</v>
      </c>
      <c r="M25" t="n">
        <v>6</v>
      </c>
      <c r="N25" t="n">
        <v>35.58</v>
      </c>
      <c r="O25" t="n">
        <v>22886.92</v>
      </c>
      <c r="P25" t="n">
        <v>363.47</v>
      </c>
      <c r="Q25" t="n">
        <v>790.17</v>
      </c>
      <c r="R25" t="n">
        <v>87.84</v>
      </c>
      <c r="S25" t="n">
        <v>58.53</v>
      </c>
      <c r="T25" t="n">
        <v>7544.55</v>
      </c>
      <c r="U25" t="n">
        <v>0.67</v>
      </c>
      <c r="V25" t="n">
        <v>0.78</v>
      </c>
      <c r="W25" t="n">
        <v>2.6</v>
      </c>
      <c r="X25" t="n">
        <v>0.44</v>
      </c>
      <c r="Y25" t="n">
        <v>0.5</v>
      </c>
      <c r="Z25" t="n">
        <v>10</v>
      </c>
      <c r="AA25" t="n">
        <v>402.4088422805955</v>
      </c>
      <c r="AB25" t="n">
        <v>550.5935310334877</v>
      </c>
      <c r="AC25" t="n">
        <v>498.0456571945251</v>
      </c>
      <c r="AD25" t="n">
        <v>402408.8422805956</v>
      </c>
      <c r="AE25" t="n">
        <v>550593.5310334876</v>
      </c>
      <c r="AF25" t="n">
        <v>4.684683641305952e-06</v>
      </c>
      <c r="AG25" t="n">
        <v>6.513671875</v>
      </c>
      <c r="AH25" t="n">
        <v>498045.6571945251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2.5028</v>
      </c>
      <c r="E26" t="n">
        <v>39.96</v>
      </c>
      <c r="F26" t="n">
        <v>37.31</v>
      </c>
      <c r="G26" t="n">
        <v>186.56</v>
      </c>
      <c r="H26" t="n">
        <v>2.4</v>
      </c>
      <c r="I26" t="n">
        <v>12</v>
      </c>
      <c r="J26" t="n">
        <v>185.18</v>
      </c>
      <c r="K26" t="n">
        <v>49.1</v>
      </c>
      <c r="L26" t="n">
        <v>25</v>
      </c>
      <c r="M26" t="n">
        <v>3</v>
      </c>
      <c r="N26" t="n">
        <v>36.08</v>
      </c>
      <c r="O26" t="n">
        <v>23072.73</v>
      </c>
      <c r="P26" t="n">
        <v>364.34</v>
      </c>
      <c r="Q26" t="n">
        <v>790.17</v>
      </c>
      <c r="R26" t="n">
        <v>86.70999999999999</v>
      </c>
      <c r="S26" t="n">
        <v>58.53</v>
      </c>
      <c r="T26" t="n">
        <v>6981.22</v>
      </c>
      <c r="U26" t="n">
        <v>0.68</v>
      </c>
      <c r="V26" t="n">
        <v>0.78</v>
      </c>
      <c r="W26" t="n">
        <v>2.6</v>
      </c>
      <c r="X26" t="n">
        <v>0.41</v>
      </c>
      <c r="Y26" t="n">
        <v>0.5</v>
      </c>
      <c r="Z26" t="n">
        <v>10</v>
      </c>
      <c r="AA26" t="n">
        <v>402.3705970528555</v>
      </c>
      <c r="AB26" t="n">
        <v>550.5412022256334</v>
      </c>
      <c r="AC26" t="n">
        <v>497.9983225746484</v>
      </c>
      <c r="AD26" t="n">
        <v>402370.5970528555</v>
      </c>
      <c r="AE26" t="n">
        <v>550541.2022256333</v>
      </c>
      <c r="AF26" t="n">
        <v>4.691994964768714e-06</v>
      </c>
      <c r="AG26" t="n">
        <v>6.50390625</v>
      </c>
      <c r="AH26" t="n">
        <v>497998.3225746484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2.5022</v>
      </c>
      <c r="E27" t="n">
        <v>39.97</v>
      </c>
      <c r="F27" t="n">
        <v>37.32</v>
      </c>
      <c r="G27" t="n">
        <v>186.61</v>
      </c>
      <c r="H27" t="n">
        <v>2.47</v>
      </c>
      <c r="I27" t="n">
        <v>12</v>
      </c>
      <c r="J27" t="n">
        <v>186.69</v>
      </c>
      <c r="K27" t="n">
        <v>49.1</v>
      </c>
      <c r="L27" t="n">
        <v>26</v>
      </c>
      <c r="M27" t="n">
        <v>2</v>
      </c>
      <c r="N27" t="n">
        <v>36.6</v>
      </c>
      <c r="O27" t="n">
        <v>23259.24</v>
      </c>
      <c r="P27" t="n">
        <v>366.24</v>
      </c>
      <c r="Q27" t="n">
        <v>790.16</v>
      </c>
      <c r="R27" t="n">
        <v>87.03</v>
      </c>
      <c r="S27" t="n">
        <v>58.53</v>
      </c>
      <c r="T27" t="n">
        <v>7144.48</v>
      </c>
      <c r="U27" t="n">
        <v>0.67</v>
      </c>
      <c r="V27" t="n">
        <v>0.78</v>
      </c>
      <c r="W27" t="n">
        <v>2.6</v>
      </c>
      <c r="X27" t="n">
        <v>0.42</v>
      </c>
      <c r="Y27" t="n">
        <v>0.5</v>
      </c>
      <c r="Z27" t="n">
        <v>10</v>
      </c>
      <c r="AA27" t="n">
        <v>403.4946845051002</v>
      </c>
      <c r="AB27" t="n">
        <v>552.0792282690329</v>
      </c>
      <c r="AC27" t="n">
        <v>499.3895615710991</v>
      </c>
      <c r="AD27" t="n">
        <v>403494.6845051002</v>
      </c>
      <c r="AE27" t="n">
        <v>552079.2282690329</v>
      </c>
      <c r="AF27" t="n">
        <v>4.690870145774443e-06</v>
      </c>
      <c r="AG27" t="n">
        <v>6.505533854166667</v>
      </c>
      <c r="AH27" t="n">
        <v>499389.5615710991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2.5022</v>
      </c>
      <c r="E28" t="n">
        <v>39.97</v>
      </c>
      <c r="F28" t="n">
        <v>37.32</v>
      </c>
      <c r="G28" t="n">
        <v>186.61</v>
      </c>
      <c r="H28" t="n">
        <v>2.55</v>
      </c>
      <c r="I28" t="n">
        <v>12</v>
      </c>
      <c r="J28" t="n">
        <v>188.21</v>
      </c>
      <c r="K28" t="n">
        <v>49.1</v>
      </c>
      <c r="L28" t="n">
        <v>27</v>
      </c>
      <c r="M28" t="n">
        <v>1</v>
      </c>
      <c r="N28" t="n">
        <v>37.11</v>
      </c>
      <c r="O28" t="n">
        <v>23446.45</v>
      </c>
      <c r="P28" t="n">
        <v>369.2</v>
      </c>
      <c r="Q28" t="n">
        <v>790.16</v>
      </c>
      <c r="R28" t="n">
        <v>87</v>
      </c>
      <c r="S28" t="n">
        <v>58.53</v>
      </c>
      <c r="T28" t="n">
        <v>7129.15</v>
      </c>
      <c r="U28" t="n">
        <v>0.67</v>
      </c>
      <c r="V28" t="n">
        <v>0.78</v>
      </c>
      <c r="W28" t="n">
        <v>2.6</v>
      </c>
      <c r="X28" t="n">
        <v>0.42</v>
      </c>
      <c r="Y28" t="n">
        <v>0.5</v>
      </c>
      <c r="Z28" t="n">
        <v>10</v>
      </c>
      <c r="AA28" t="n">
        <v>405.1040879658744</v>
      </c>
      <c r="AB28" t="n">
        <v>554.2812850859339</v>
      </c>
      <c r="AC28" t="n">
        <v>501.3814571760012</v>
      </c>
      <c r="AD28" t="n">
        <v>405104.0879658745</v>
      </c>
      <c r="AE28" t="n">
        <v>554281.2850859339</v>
      </c>
      <c r="AF28" t="n">
        <v>4.690870145774443e-06</v>
      </c>
      <c r="AG28" t="n">
        <v>6.505533854166667</v>
      </c>
      <c r="AH28" t="n">
        <v>501381.4571760012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2.5021</v>
      </c>
      <c r="E29" t="n">
        <v>39.97</v>
      </c>
      <c r="F29" t="n">
        <v>37.32</v>
      </c>
      <c r="G29" t="n">
        <v>186.62</v>
      </c>
      <c r="H29" t="n">
        <v>2.62</v>
      </c>
      <c r="I29" t="n">
        <v>12</v>
      </c>
      <c r="J29" t="n">
        <v>189.73</v>
      </c>
      <c r="K29" t="n">
        <v>49.1</v>
      </c>
      <c r="L29" t="n">
        <v>28</v>
      </c>
      <c r="M29" t="n">
        <v>0</v>
      </c>
      <c r="N29" t="n">
        <v>37.64</v>
      </c>
      <c r="O29" t="n">
        <v>23634.36</v>
      </c>
      <c r="P29" t="n">
        <v>371.98</v>
      </c>
      <c r="Q29" t="n">
        <v>790.17</v>
      </c>
      <c r="R29" t="n">
        <v>87.02</v>
      </c>
      <c r="S29" t="n">
        <v>58.53</v>
      </c>
      <c r="T29" t="n">
        <v>7140.86</v>
      </c>
      <c r="U29" t="n">
        <v>0.67</v>
      </c>
      <c r="V29" t="n">
        <v>0.78</v>
      </c>
      <c r="W29" t="n">
        <v>2.6</v>
      </c>
      <c r="X29" t="n">
        <v>0.42</v>
      </c>
      <c r="Y29" t="n">
        <v>0.5</v>
      </c>
      <c r="Z29" t="n">
        <v>10</v>
      </c>
      <c r="AA29" t="n">
        <v>406.6271331544397</v>
      </c>
      <c r="AB29" t="n">
        <v>556.3651827049404</v>
      </c>
      <c r="AC29" t="n">
        <v>503.2664705310183</v>
      </c>
      <c r="AD29" t="n">
        <v>406627.1331544397</v>
      </c>
      <c r="AE29" t="n">
        <v>556365.1827049403</v>
      </c>
      <c r="AF29" t="n">
        <v>4.690682675942064e-06</v>
      </c>
      <c r="AG29" t="n">
        <v>6.505533854166667</v>
      </c>
      <c r="AH29" t="n">
        <v>503266.4705310183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1.1665</v>
      </c>
      <c r="E2" t="n">
        <v>85.72</v>
      </c>
      <c r="F2" t="n">
        <v>60.85</v>
      </c>
      <c r="G2" t="n">
        <v>6.06</v>
      </c>
      <c r="H2" t="n">
        <v>0.1</v>
      </c>
      <c r="I2" t="n">
        <v>602</v>
      </c>
      <c r="J2" t="n">
        <v>185.69</v>
      </c>
      <c r="K2" t="n">
        <v>53.44</v>
      </c>
      <c r="L2" t="n">
        <v>1</v>
      </c>
      <c r="M2" t="n">
        <v>600</v>
      </c>
      <c r="N2" t="n">
        <v>36.26</v>
      </c>
      <c r="O2" t="n">
        <v>23136.14</v>
      </c>
      <c r="P2" t="n">
        <v>823.45</v>
      </c>
      <c r="Q2" t="n">
        <v>790.3099999999999</v>
      </c>
      <c r="R2" t="n">
        <v>874.4</v>
      </c>
      <c r="S2" t="n">
        <v>58.53</v>
      </c>
      <c r="T2" t="n">
        <v>397878.15</v>
      </c>
      <c r="U2" t="n">
        <v>0.07000000000000001</v>
      </c>
      <c r="V2" t="n">
        <v>0.48</v>
      </c>
      <c r="W2" t="n">
        <v>3.59</v>
      </c>
      <c r="X2" t="n">
        <v>23.93</v>
      </c>
      <c r="Y2" t="n">
        <v>0.5</v>
      </c>
      <c r="Z2" t="n">
        <v>10</v>
      </c>
      <c r="AA2" t="n">
        <v>1558.874035409146</v>
      </c>
      <c r="AB2" t="n">
        <v>2132.920227915503</v>
      </c>
      <c r="AC2" t="n">
        <v>1929.357314935589</v>
      </c>
      <c r="AD2" t="n">
        <v>1558874.035409146</v>
      </c>
      <c r="AE2" t="n">
        <v>2132920.227915504</v>
      </c>
      <c r="AF2" t="n">
        <v>2.045157638392135e-06</v>
      </c>
      <c r="AG2" t="n">
        <v>13.95182291666667</v>
      </c>
      <c r="AH2" t="n">
        <v>1929357.314935589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1.7873</v>
      </c>
      <c r="E3" t="n">
        <v>55.95</v>
      </c>
      <c r="F3" t="n">
        <v>45.26</v>
      </c>
      <c r="G3" t="n">
        <v>12.29</v>
      </c>
      <c r="H3" t="n">
        <v>0.19</v>
      </c>
      <c r="I3" t="n">
        <v>221</v>
      </c>
      <c r="J3" t="n">
        <v>187.21</v>
      </c>
      <c r="K3" t="n">
        <v>53.44</v>
      </c>
      <c r="L3" t="n">
        <v>2</v>
      </c>
      <c r="M3" t="n">
        <v>219</v>
      </c>
      <c r="N3" t="n">
        <v>36.77</v>
      </c>
      <c r="O3" t="n">
        <v>23322.88</v>
      </c>
      <c r="P3" t="n">
        <v>609.29</v>
      </c>
      <c r="Q3" t="n">
        <v>790.23</v>
      </c>
      <c r="R3" t="n">
        <v>352.5</v>
      </c>
      <c r="S3" t="n">
        <v>58.53</v>
      </c>
      <c r="T3" t="n">
        <v>138834.67</v>
      </c>
      <c r="U3" t="n">
        <v>0.17</v>
      </c>
      <c r="V3" t="n">
        <v>0.64</v>
      </c>
      <c r="W3" t="n">
        <v>2.93</v>
      </c>
      <c r="X3" t="n">
        <v>8.35</v>
      </c>
      <c r="Y3" t="n">
        <v>0.5</v>
      </c>
      <c r="Z3" t="n">
        <v>10</v>
      </c>
      <c r="AA3" t="n">
        <v>795.580906659367</v>
      </c>
      <c r="AB3" t="n">
        <v>1088.548895043817</v>
      </c>
      <c r="AC3" t="n">
        <v>984.6593162888039</v>
      </c>
      <c r="AD3" t="n">
        <v>795580.906659367</v>
      </c>
      <c r="AE3" t="n">
        <v>1088548.895043817</v>
      </c>
      <c r="AF3" t="n">
        <v>3.133570721901639e-06</v>
      </c>
      <c r="AG3" t="n">
        <v>9.1064453125</v>
      </c>
      <c r="AH3" t="n">
        <v>984659.3162888039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2.0183</v>
      </c>
      <c r="E4" t="n">
        <v>49.55</v>
      </c>
      <c r="F4" t="n">
        <v>42.02</v>
      </c>
      <c r="G4" t="n">
        <v>18.54</v>
      </c>
      <c r="H4" t="n">
        <v>0.28</v>
      </c>
      <c r="I4" t="n">
        <v>136</v>
      </c>
      <c r="J4" t="n">
        <v>188.73</v>
      </c>
      <c r="K4" t="n">
        <v>53.44</v>
      </c>
      <c r="L4" t="n">
        <v>3</v>
      </c>
      <c r="M4" t="n">
        <v>134</v>
      </c>
      <c r="N4" t="n">
        <v>37.29</v>
      </c>
      <c r="O4" t="n">
        <v>23510.33</v>
      </c>
      <c r="P4" t="n">
        <v>563.21</v>
      </c>
      <c r="Q4" t="n">
        <v>790.1799999999999</v>
      </c>
      <c r="R4" t="n">
        <v>243.5</v>
      </c>
      <c r="S4" t="n">
        <v>58.53</v>
      </c>
      <c r="T4" t="n">
        <v>84756.41</v>
      </c>
      <c r="U4" t="n">
        <v>0.24</v>
      </c>
      <c r="V4" t="n">
        <v>0.6899999999999999</v>
      </c>
      <c r="W4" t="n">
        <v>2.81</v>
      </c>
      <c r="X4" t="n">
        <v>5.11</v>
      </c>
      <c r="Y4" t="n">
        <v>0.5</v>
      </c>
      <c r="Z4" t="n">
        <v>10</v>
      </c>
      <c r="AA4" t="n">
        <v>670.6872447088988</v>
      </c>
      <c r="AB4" t="n">
        <v>917.6638768436918</v>
      </c>
      <c r="AC4" t="n">
        <v>830.0833243870693</v>
      </c>
      <c r="AD4" t="n">
        <v>670687.2447088988</v>
      </c>
      <c r="AE4" t="n">
        <v>917663.8768436918</v>
      </c>
      <c r="AF4" t="n">
        <v>3.538569791313198e-06</v>
      </c>
      <c r="AG4" t="n">
        <v>8.064778645833334</v>
      </c>
      <c r="AH4" t="n">
        <v>830083.3243870693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2.1395</v>
      </c>
      <c r="E5" t="n">
        <v>46.74</v>
      </c>
      <c r="F5" t="n">
        <v>40.59</v>
      </c>
      <c r="G5" t="n">
        <v>24.6</v>
      </c>
      <c r="H5" t="n">
        <v>0.37</v>
      </c>
      <c r="I5" t="n">
        <v>99</v>
      </c>
      <c r="J5" t="n">
        <v>190.25</v>
      </c>
      <c r="K5" t="n">
        <v>53.44</v>
      </c>
      <c r="L5" t="n">
        <v>4</v>
      </c>
      <c r="M5" t="n">
        <v>97</v>
      </c>
      <c r="N5" t="n">
        <v>37.82</v>
      </c>
      <c r="O5" t="n">
        <v>23698.48</v>
      </c>
      <c r="P5" t="n">
        <v>541.83</v>
      </c>
      <c r="Q5" t="n">
        <v>790.1799999999999</v>
      </c>
      <c r="R5" t="n">
        <v>195.9</v>
      </c>
      <c r="S5" t="n">
        <v>58.53</v>
      </c>
      <c r="T5" t="n">
        <v>61143.45</v>
      </c>
      <c r="U5" t="n">
        <v>0.3</v>
      </c>
      <c r="V5" t="n">
        <v>0.71</v>
      </c>
      <c r="W5" t="n">
        <v>2.74</v>
      </c>
      <c r="X5" t="n">
        <v>3.68</v>
      </c>
      <c r="Y5" t="n">
        <v>0.5</v>
      </c>
      <c r="Z5" t="n">
        <v>10</v>
      </c>
      <c r="AA5" t="n">
        <v>611.8048229452721</v>
      </c>
      <c r="AB5" t="n">
        <v>837.0983496775865</v>
      </c>
      <c r="AC5" t="n">
        <v>757.2068580592697</v>
      </c>
      <c r="AD5" t="n">
        <v>611804.8229452721</v>
      </c>
      <c r="AE5" t="n">
        <v>837098.3496775865</v>
      </c>
      <c r="AF5" t="n">
        <v>3.751062809549912e-06</v>
      </c>
      <c r="AG5" t="n">
        <v>7.607421875</v>
      </c>
      <c r="AH5" t="n">
        <v>757206.8580592697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2.2189</v>
      </c>
      <c r="E6" t="n">
        <v>45.07</v>
      </c>
      <c r="F6" t="n">
        <v>39.73</v>
      </c>
      <c r="G6" t="n">
        <v>30.96</v>
      </c>
      <c r="H6" t="n">
        <v>0.46</v>
      </c>
      <c r="I6" t="n">
        <v>77</v>
      </c>
      <c r="J6" t="n">
        <v>191.78</v>
      </c>
      <c r="K6" t="n">
        <v>53.44</v>
      </c>
      <c r="L6" t="n">
        <v>5</v>
      </c>
      <c r="M6" t="n">
        <v>75</v>
      </c>
      <c r="N6" t="n">
        <v>38.35</v>
      </c>
      <c r="O6" t="n">
        <v>23887.36</v>
      </c>
      <c r="P6" t="n">
        <v>527.79</v>
      </c>
      <c r="Q6" t="n">
        <v>790.1799999999999</v>
      </c>
      <c r="R6" t="n">
        <v>167.44</v>
      </c>
      <c r="S6" t="n">
        <v>58.53</v>
      </c>
      <c r="T6" t="n">
        <v>47024.12</v>
      </c>
      <c r="U6" t="n">
        <v>0.35</v>
      </c>
      <c r="V6" t="n">
        <v>0.73</v>
      </c>
      <c r="W6" t="n">
        <v>2.71</v>
      </c>
      <c r="X6" t="n">
        <v>2.83</v>
      </c>
      <c r="Y6" t="n">
        <v>0.5</v>
      </c>
      <c r="Z6" t="n">
        <v>10</v>
      </c>
      <c r="AA6" t="n">
        <v>583.9511103971391</v>
      </c>
      <c r="AB6" t="n">
        <v>798.9876713501593</v>
      </c>
      <c r="AC6" t="n">
        <v>722.733409382739</v>
      </c>
      <c r="AD6" t="n">
        <v>583951.1103971391</v>
      </c>
      <c r="AE6" t="n">
        <v>798987.6713501593</v>
      </c>
      <c r="AF6" t="n">
        <v>3.890270281893106e-06</v>
      </c>
      <c r="AG6" t="n">
        <v>7.335611979166667</v>
      </c>
      <c r="AH6" t="n">
        <v>722733.409382739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2.2724</v>
      </c>
      <c r="E7" t="n">
        <v>44.01</v>
      </c>
      <c r="F7" t="n">
        <v>39.19</v>
      </c>
      <c r="G7" t="n">
        <v>37.33</v>
      </c>
      <c r="H7" t="n">
        <v>0.55</v>
      </c>
      <c r="I7" t="n">
        <v>63</v>
      </c>
      <c r="J7" t="n">
        <v>193.32</v>
      </c>
      <c r="K7" t="n">
        <v>53.44</v>
      </c>
      <c r="L7" t="n">
        <v>6</v>
      </c>
      <c r="M7" t="n">
        <v>61</v>
      </c>
      <c r="N7" t="n">
        <v>38.89</v>
      </c>
      <c r="O7" t="n">
        <v>24076.95</v>
      </c>
      <c r="P7" t="n">
        <v>518.75</v>
      </c>
      <c r="Q7" t="n">
        <v>790.1799999999999</v>
      </c>
      <c r="R7" t="n">
        <v>150.1</v>
      </c>
      <c r="S7" t="n">
        <v>58.53</v>
      </c>
      <c r="T7" t="n">
        <v>38424.49</v>
      </c>
      <c r="U7" t="n">
        <v>0.39</v>
      </c>
      <c r="V7" t="n">
        <v>0.74</v>
      </c>
      <c r="W7" t="n">
        <v>2.66</v>
      </c>
      <c r="X7" t="n">
        <v>2.29</v>
      </c>
      <c r="Y7" t="n">
        <v>0.5</v>
      </c>
      <c r="Z7" t="n">
        <v>10</v>
      </c>
      <c r="AA7" t="n">
        <v>554.8283059583056</v>
      </c>
      <c r="AB7" t="n">
        <v>759.1405655094924</v>
      </c>
      <c r="AC7" t="n">
        <v>686.6892553977411</v>
      </c>
      <c r="AD7" t="n">
        <v>554828.3059583056</v>
      </c>
      <c r="AE7" t="n">
        <v>759140.5655094924</v>
      </c>
      <c r="AF7" t="n">
        <v>3.984068767665912e-06</v>
      </c>
      <c r="AG7" t="n">
        <v>7.1630859375</v>
      </c>
      <c r="AH7" t="n">
        <v>686689.2553977411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2.3057</v>
      </c>
      <c r="E8" t="n">
        <v>43.37</v>
      </c>
      <c r="F8" t="n">
        <v>38.89</v>
      </c>
      <c r="G8" t="n">
        <v>43.21</v>
      </c>
      <c r="H8" t="n">
        <v>0.64</v>
      </c>
      <c r="I8" t="n">
        <v>54</v>
      </c>
      <c r="J8" t="n">
        <v>194.86</v>
      </c>
      <c r="K8" t="n">
        <v>53.44</v>
      </c>
      <c r="L8" t="n">
        <v>7</v>
      </c>
      <c r="M8" t="n">
        <v>52</v>
      </c>
      <c r="N8" t="n">
        <v>39.43</v>
      </c>
      <c r="O8" t="n">
        <v>24267.28</v>
      </c>
      <c r="P8" t="n">
        <v>511.98</v>
      </c>
      <c r="Q8" t="n">
        <v>790.21</v>
      </c>
      <c r="R8" t="n">
        <v>139.41</v>
      </c>
      <c r="S8" t="n">
        <v>58.53</v>
      </c>
      <c r="T8" t="n">
        <v>33122.25</v>
      </c>
      <c r="U8" t="n">
        <v>0.42</v>
      </c>
      <c r="V8" t="n">
        <v>0.75</v>
      </c>
      <c r="W8" t="n">
        <v>2.67</v>
      </c>
      <c r="X8" t="n">
        <v>1.99</v>
      </c>
      <c r="Y8" t="n">
        <v>0.5</v>
      </c>
      <c r="Z8" t="n">
        <v>10</v>
      </c>
      <c r="AA8" t="n">
        <v>543.9496594398913</v>
      </c>
      <c r="AB8" t="n">
        <v>744.2559214109856</v>
      </c>
      <c r="AC8" t="n">
        <v>673.2251808412666</v>
      </c>
      <c r="AD8" t="n">
        <v>543949.6594398913</v>
      </c>
      <c r="AE8" t="n">
        <v>744255.9214109856</v>
      </c>
      <c r="AF8" t="n">
        <v>4.042451750399266e-06</v>
      </c>
      <c r="AG8" t="n">
        <v>7.058919270833333</v>
      </c>
      <c r="AH8" t="n">
        <v>673225.1808412666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2.3351</v>
      </c>
      <c r="E9" t="n">
        <v>42.83</v>
      </c>
      <c r="F9" t="n">
        <v>38.61</v>
      </c>
      <c r="G9" t="n">
        <v>49.29</v>
      </c>
      <c r="H9" t="n">
        <v>0.72</v>
      </c>
      <c r="I9" t="n">
        <v>47</v>
      </c>
      <c r="J9" t="n">
        <v>196.41</v>
      </c>
      <c r="K9" t="n">
        <v>53.44</v>
      </c>
      <c r="L9" t="n">
        <v>8</v>
      </c>
      <c r="M9" t="n">
        <v>45</v>
      </c>
      <c r="N9" t="n">
        <v>39.98</v>
      </c>
      <c r="O9" t="n">
        <v>24458.36</v>
      </c>
      <c r="P9" t="n">
        <v>506.48</v>
      </c>
      <c r="Q9" t="n">
        <v>790.17</v>
      </c>
      <c r="R9" t="n">
        <v>129.99</v>
      </c>
      <c r="S9" t="n">
        <v>58.53</v>
      </c>
      <c r="T9" t="n">
        <v>28446.87</v>
      </c>
      <c r="U9" t="n">
        <v>0.45</v>
      </c>
      <c r="V9" t="n">
        <v>0.75</v>
      </c>
      <c r="W9" t="n">
        <v>2.65</v>
      </c>
      <c r="X9" t="n">
        <v>1.7</v>
      </c>
      <c r="Y9" t="n">
        <v>0.5</v>
      </c>
      <c r="Z9" t="n">
        <v>10</v>
      </c>
      <c r="AA9" t="n">
        <v>534.6693724943219</v>
      </c>
      <c r="AB9" t="n">
        <v>731.5582233946926</v>
      </c>
      <c r="AC9" t="n">
        <v>661.7393333023175</v>
      </c>
      <c r="AD9" t="n">
        <v>534669.3724943219</v>
      </c>
      <c r="AE9" t="n">
        <v>731558.2233946926</v>
      </c>
      <c r="AF9" t="n">
        <v>4.093997086506194e-06</v>
      </c>
      <c r="AG9" t="n">
        <v>6.971028645833333</v>
      </c>
      <c r="AH9" t="n">
        <v>661739.3333023175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2.3599</v>
      </c>
      <c r="E10" t="n">
        <v>42.38</v>
      </c>
      <c r="F10" t="n">
        <v>38.38</v>
      </c>
      <c r="G10" t="n">
        <v>56.17</v>
      </c>
      <c r="H10" t="n">
        <v>0.8100000000000001</v>
      </c>
      <c r="I10" t="n">
        <v>41</v>
      </c>
      <c r="J10" t="n">
        <v>197.97</v>
      </c>
      <c r="K10" t="n">
        <v>53.44</v>
      </c>
      <c r="L10" t="n">
        <v>9</v>
      </c>
      <c r="M10" t="n">
        <v>39</v>
      </c>
      <c r="N10" t="n">
        <v>40.53</v>
      </c>
      <c r="O10" t="n">
        <v>24650.18</v>
      </c>
      <c r="P10" t="n">
        <v>501.03</v>
      </c>
      <c r="Q10" t="n">
        <v>790.17</v>
      </c>
      <c r="R10" t="n">
        <v>122.56</v>
      </c>
      <c r="S10" t="n">
        <v>58.53</v>
      </c>
      <c r="T10" t="n">
        <v>24761.74</v>
      </c>
      <c r="U10" t="n">
        <v>0.48</v>
      </c>
      <c r="V10" t="n">
        <v>0.76</v>
      </c>
      <c r="W10" t="n">
        <v>2.64</v>
      </c>
      <c r="X10" t="n">
        <v>1.48</v>
      </c>
      <c r="Y10" t="n">
        <v>0.5</v>
      </c>
      <c r="Z10" t="n">
        <v>10</v>
      </c>
      <c r="AA10" t="n">
        <v>526.7108028702704</v>
      </c>
      <c r="AB10" t="n">
        <v>720.6689573277537</v>
      </c>
      <c r="AC10" t="n">
        <v>651.8893235056263</v>
      </c>
      <c r="AD10" t="n">
        <v>526710.8028702704</v>
      </c>
      <c r="AE10" t="n">
        <v>720668.9573277537</v>
      </c>
      <c r="AF10" t="n">
        <v>4.137477506079382e-06</v>
      </c>
      <c r="AG10" t="n">
        <v>6.897786458333333</v>
      </c>
      <c r="AH10" t="n">
        <v>651889.3235056263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2.3758</v>
      </c>
      <c r="E11" t="n">
        <v>42.09</v>
      </c>
      <c r="F11" t="n">
        <v>38.25</v>
      </c>
      <c r="G11" t="n">
        <v>62.02</v>
      </c>
      <c r="H11" t="n">
        <v>0.89</v>
      </c>
      <c r="I11" t="n">
        <v>37</v>
      </c>
      <c r="J11" t="n">
        <v>199.53</v>
      </c>
      <c r="K11" t="n">
        <v>53.44</v>
      </c>
      <c r="L11" t="n">
        <v>10</v>
      </c>
      <c r="M11" t="n">
        <v>35</v>
      </c>
      <c r="N11" t="n">
        <v>41.1</v>
      </c>
      <c r="O11" t="n">
        <v>24842.77</v>
      </c>
      <c r="P11" t="n">
        <v>497.18</v>
      </c>
      <c r="Q11" t="n">
        <v>790.17</v>
      </c>
      <c r="R11" t="n">
        <v>118.11</v>
      </c>
      <c r="S11" t="n">
        <v>58.53</v>
      </c>
      <c r="T11" t="n">
        <v>22560.38</v>
      </c>
      <c r="U11" t="n">
        <v>0.5</v>
      </c>
      <c r="V11" t="n">
        <v>0.76</v>
      </c>
      <c r="W11" t="n">
        <v>2.64</v>
      </c>
      <c r="X11" t="n">
        <v>1.34</v>
      </c>
      <c r="Y11" t="n">
        <v>0.5</v>
      </c>
      <c r="Z11" t="n">
        <v>10</v>
      </c>
      <c r="AA11" t="n">
        <v>521.5384542776641</v>
      </c>
      <c r="AB11" t="n">
        <v>713.5919217954344</v>
      </c>
      <c r="AC11" t="n">
        <v>645.4877103118298</v>
      </c>
      <c r="AD11" t="n">
        <v>521538.4542776641</v>
      </c>
      <c r="AE11" t="n">
        <v>713591.9217954343</v>
      </c>
      <c r="AF11" t="n">
        <v>4.165354065402515e-06</v>
      </c>
      <c r="AG11" t="n">
        <v>6.8505859375</v>
      </c>
      <c r="AH11" t="n">
        <v>645487.7103118298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2.3887</v>
      </c>
      <c r="E12" t="n">
        <v>41.86</v>
      </c>
      <c r="F12" t="n">
        <v>38.13</v>
      </c>
      <c r="G12" t="n">
        <v>67.29000000000001</v>
      </c>
      <c r="H12" t="n">
        <v>0.97</v>
      </c>
      <c r="I12" t="n">
        <v>34</v>
      </c>
      <c r="J12" t="n">
        <v>201.1</v>
      </c>
      <c r="K12" t="n">
        <v>53.44</v>
      </c>
      <c r="L12" t="n">
        <v>11</v>
      </c>
      <c r="M12" t="n">
        <v>32</v>
      </c>
      <c r="N12" t="n">
        <v>41.66</v>
      </c>
      <c r="O12" t="n">
        <v>25036.12</v>
      </c>
      <c r="P12" t="n">
        <v>493.3</v>
      </c>
      <c r="Q12" t="n">
        <v>790.16</v>
      </c>
      <c r="R12" t="n">
        <v>114.3</v>
      </c>
      <c r="S12" t="n">
        <v>58.53</v>
      </c>
      <c r="T12" t="n">
        <v>20666.78</v>
      </c>
      <c r="U12" t="n">
        <v>0.51</v>
      </c>
      <c r="V12" t="n">
        <v>0.76</v>
      </c>
      <c r="W12" t="n">
        <v>2.63</v>
      </c>
      <c r="X12" t="n">
        <v>1.23</v>
      </c>
      <c r="Y12" t="n">
        <v>0.5</v>
      </c>
      <c r="Z12" t="n">
        <v>10</v>
      </c>
      <c r="AA12" t="n">
        <v>516.9233268272742</v>
      </c>
      <c r="AB12" t="n">
        <v>707.2773008127576</v>
      </c>
      <c r="AC12" t="n">
        <v>639.7757478931134</v>
      </c>
      <c r="AD12" t="n">
        <v>516923.3268272742</v>
      </c>
      <c r="AE12" t="n">
        <v>707277.3008127576</v>
      </c>
      <c r="AF12" t="n">
        <v>4.187970896551473e-06</v>
      </c>
      <c r="AG12" t="n">
        <v>6.813151041666667</v>
      </c>
      <c r="AH12" t="n">
        <v>639775.7478931134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2.4016</v>
      </c>
      <c r="E13" t="n">
        <v>41.64</v>
      </c>
      <c r="F13" t="n">
        <v>38.02</v>
      </c>
      <c r="G13" t="n">
        <v>73.58</v>
      </c>
      <c r="H13" t="n">
        <v>1.05</v>
      </c>
      <c r="I13" t="n">
        <v>31</v>
      </c>
      <c r="J13" t="n">
        <v>202.67</v>
      </c>
      <c r="K13" t="n">
        <v>53.44</v>
      </c>
      <c r="L13" t="n">
        <v>12</v>
      </c>
      <c r="M13" t="n">
        <v>29</v>
      </c>
      <c r="N13" t="n">
        <v>42.24</v>
      </c>
      <c r="O13" t="n">
        <v>25230.25</v>
      </c>
      <c r="P13" t="n">
        <v>489.2</v>
      </c>
      <c r="Q13" t="n">
        <v>790.17</v>
      </c>
      <c r="R13" t="n">
        <v>110.47</v>
      </c>
      <c r="S13" t="n">
        <v>58.53</v>
      </c>
      <c r="T13" t="n">
        <v>18766.67</v>
      </c>
      <c r="U13" t="n">
        <v>0.53</v>
      </c>
      <c r="V13" t="n">
        <v>0.76</v>
      </c>
      <c r="W13" t="n">
        <v>2.62</v>
      </c>
      <c r="X13" t="n">
        <v>1.11</v>
      </c>
      <c r="Y13" t="n">
        <v>0.5</v>
      </c>
      <c r="Z13" t="n">
        <v>10</v>
      </c>
      <c r="AA13" t="n">
        <v>512.2594883752648</v>
      </c>
      <c r="AB13" t="n">
        <v>700.8960312886873</v>
      </c>
      <c r="AC13" t="n">
        <v>634.0034977762524</v>
      </c>
      <c r="AD13" t="n">
        <v>512259.4883752649</v>
      </c>
      <c r="AE13" t="n">
        <v>700896.0312886873</v>
      </c>
      <c r="AF13" t="n">
        <v>4.210587727700429e-06</v>
      </c>
      <c r="AG13" t="n">
        <v>6.77734375</v>
      </c>
      <c r="AH13" t="n">
        <v>634003.4977762525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2.415</v>
      </c>
      <c r="E14" t="n">
        <v>41.41</v>
      </c>
      <c r="F14" t="n">
        <v>37.9</v>
      </c>
      <c r="G14" t="n">
        <v>81.20999999999999</v>
      </c>
      <c r="H14" t="n">
        <v>1.13</v>
      </c>
      <c r="I14" t="n">
        <v>28</v>
      </c>
      <c r="J14" t="n">
        <v>204.25</v>
      </c>
      <c r="K14" t="n">
        <v>53.44</v>
      </c>
      <c r="L14" t="n">
        <v>13</v>
      </c>
      <c r="M14" t="n">
        <v>26</v>
      </c>
      <c r="N14" t="n">
        <v>42.82</v>
      </c>
      <c r="O14" t="n">
        <v>25425.3</v>
      </c>
      <c r="P14" t="n">
        <v>486.46</v>
      </c>
      <c r="Q14" t="n">
        <v>790.16</v>
      </c>
      <c r="R14" t="n">
        <v>106.46</v>
      </c>
      <c r="S14" t="n">
        <v>58.53</v>
      </c>
      <c r="T14" t="n">
        <v>16776.75</v>
      </c>
      <c r="U14" t="n">
        <v>0.55</v>
      </c>
      <c r="V14" t="n">
        <v>0.77</v>
      </c>
      <c r="W14" t="n">
        <v>2.62</v>
      </c>
      <c r="X14" t="n">
        <v>0.99</v>
      </c>
      <c r="Y14" t="n">
        <v>0.5</v>
      </c>
      <c r="Z14" t="n">
        <v>10</v>
      </c>
      <c r="AA14" t="n">
        <v>508.3082955707686</v>
      </c>
      <c r="AB14" t="n">
        <v>695.4898349792514</v>
      </c>
      <c r="AC14" t="n">
        <v>629.1132612549451</v>
      </c>
      <c r="AD14" t="n">
        <v>508308.2955707686</v>
      </c>
      <c r="AE14" t="n">
        <v>695489.8349792515</v>
      </c>
      <c r="AF14" t="n">
        <v>4.23408118021175e-06</v>
      </c>
      <c r="AG14" t="n">
        <v>6.739908854166667</v>
      </c>
      <c r="AH14" t="n">
        <v>629113.2612549451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2.4235</v>
      </c>
      <c r="E15" t="n">
        <v>41.26</v>
      </c>
      <c r="F15" t="n">
        <v>37.83</v>
      </c>
      <c r="G15" t="n">
        <v>87.29000000000001</v>
      </c>
      <c r="H15" t="n">
        <v>1.21</v>
      </c>
      <c r="I15" t="n">
        <v>26</v>
      </c>
      <c r="J15" t="n">
        <v>205.84</v>
      </c>
      <c r="K15" t="n">
        <v>53.44</v>
      </c>
      <c r="L15" t="n">
        <v>14</v>
      </c>
      <c r="M15" t="n">
        <v>24</v>
      </c>
      <c r="N15" t="n">
        <v>43.4</v>
      </c>
      <c r="O15" t="n">
        <v>25621.03</v>
      </c>
      <c r="P15" t="n">
        <v>482.3</v>
      </c>
      <c r="Q15" t="n">
        <v>790.17</v>
      </c>
      <c r="R15" t="n">
        <v>104.14</v>
      </c>
      <c r="S15" t="n">
        <v>58.53</v>
      </c>
      <c r="T15" t="n">
        <v>15630.06</v>
      </c>
      <c r="U15" t="n">
        <v>0.5600000000000001</v>
      </c>
      <c r="V15" t="n">
        <v>0.77</v>
      </c>
      <c r="W15" t="n">
        <v>2.61</v>
      </c>
      <c r="X15" t="n">
        <v>0.92</v>
      </c>
      <c r="Y15" t="n">
        <v>0.5</v>
      </c>
      <c r="Z15" t="n">
        <v>10</v>
      </c>
      <c r="AA15" t="n">
        <v>504.4809481450091</v>
      </c>
      <c r="AB15" t="n">
        <v>690.2530893806756</v>
      </c>
      <c r="AC15" t="n">
        <v>624.3763033064788</v>
      </c>
      <c r="AD15" t="n">
        <v>504480.9481450091</v>
      </c>
      <c r="AE15" t="n">
        <v>690253.0893806757</v>
      </c>
      <c r="AF15" t="n">
        <v>4.248983743371916e-06</v>
      </c>
      <c r="AG15" t="n">
        <v>6.715494791666667</v>
      </c>
      <c r="AH15" t="n">
        <v>624376.3033064788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2.4321</v>
      </c>
      <c r="E16" t="n">
        <v>41.12</v>
      </c>
      <c r="F16" t="n">
        <v>37.76</v>
      </c>
      <c r="G16" t="n">
        <v>94.39</v>
      </c>
      <c r="H16" t="n">
        <v>1.28</v>
      </c>
      <c r="I16" t="n">
        <v>24</v>
      </c>
      <c r="J16" t="n">
        <v>207.43</v>
      </c>
      <c r="K16" t="n">
        <v>53.44</v>
      </c>
      <c r="L16" t="n">
        <v>15</v>
      </c>
      <c r="M16" t="n">
        <v>22</v>
      </c>
      <c r="N16" t="n">
        <v>44</v>
      </c>
      <c r="O16" t="n">
        <v>25817.56</v>
      </c>
      <c r="P16" t="n">
        <v>480.24</v>
      </c>
      <c r="Q16" t="n">
        <v>790.17</v>
      </c>
      <c r="R16" t="n">
        <v>101.67</v>
      </c>
      <c r="S16" t="n">
        <v>58.53</v>
      </c>
      <c r="T16" t="n">
        <v>14401.28</v>
      </c>
      <c r="U16" t="n">
        <v>0.58</v>
      </c>
      <c r="V16" t="n">
        <v>0.77</v>
      </c>
      <c r="W16" t="n">
        <v>2.61</v>
      </c>
      <c r="X16" t="n">
        <v>0.85</v>
      </c>
      <c r="Y16" t="n">
        <v>0.5</v>
      </c>
      <c r="Z16" t="n">
        <v>10</v>
      </c>
      <c r="AA16" t="n">
        <v>501.8400351733796</v>
      </c>
      <c r="AB16" t="n">
        <v>686.6396757440347</v>
      </c>
      <c r="AC16" t="n">
        <v>621.1077487958609</v>
      </c>
      <c r="AD16" t="n">
        <v>501840.0351733796</v>
      </c>
      <c r="AE16" t="n">
        <v>686639.6757440347</v>
      </c>
      <c r="AF16" t="n">
        <v>4.264061630804553e-06</v>
      </c>
      <c r="AG16" t="n">
        <v>6.692708333333333</v>
      </c>
      <c r="AH16" t="n">
        <v>621107.7487958609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2.4373</v>
      </c>
      <c r="E17" t="n">
        <v>41.03</v>
      </c>
      <c r="F17" t="n">
        <v>37.7</v>
      </c>
      <c r="G17" t="n">
        <v>98.36</v>
      </c>
      <c r="H17" t="n">
        <v>1.36</v>
      </c>
      <c r="I17" t="n">
        <v>23</v>
      </c>
      <c r="J17" t="n">
        <v>209.03</v>
      </c>
      <c r="K17" t="n">
        <v>53.44</v>
      </c>
      <c r="L17" t="n">
        <v>16</v>
      </c>
      <c r="M17" t="n">
        <v>21</v>
      </c>
      <c r="N17" t="n">
        <v>44.6</v>
      </c>
      <c r="O17" t="n">
        <v>26014.91</v>
      </c>
      <c r="P17" t="n">
        <v>477.24</v>
      </c>
      <c r="Q17" t="n">
        <v>790.17</v>
      </c>
      <c r="R17" t="n">
        <v>100.12</v>
      </c>
      <c r="S17" t="n">
        <v>58.53</v>
      </c>
      <c r="T17" t="n">
        <v>13633.66</v>
      </c>
      <c r="U17" t="n">
        <v>0.58</v>
      </c>
      <c r="V17" t="n">
        <v>0.77</v>
      </c>
      <c r="W17" t="n">
        <v>2.61</v>
      </c>
      <c r="X17" t="n">
        <v>0.8</v>
      </c>
      <c r="Y17" t="n">
        <v>0.5</v>
      </c>
      <c r="Z17" t="n">
        <v>10</v>
      </c>
      <c r="AA17" t="n">
        <v>499.2270680912368</v>
      </c>
      <c r="AB17" t="n">
        <v>683.064498906275</v>
      </c>
      <c r="AC17" t="n">
        <v>617.8737818177048</v>
      </c>
      <c r="AD17" t="n">
        <v>499227.0680912368</v>
      </c>
      <c r="AE17" t="n">
        <v>683064.498906275</v>
      </c>
      <c r="AF17" t="n">
        <v>4.273178492973125e-06</v>
      </c>
      <c r="AG17" t="n">
        <v>6.678059895833333</v>
      </c>
      <c r="AH17" t="n">
        <v>617873.7818177048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2.4451</v>
      </c>
      <c r="E18" t="n">
        <v>40.9</v>
      </c>
      <c r="F18" t="n">
        <v>37.65</v>
      </c>
      <c r="G18" t="n">
        <v>107.56</v>
      </c>
      <c r="H18" t="n">
        <v>1.43</v>
      </c>
      <c r="I18" t="n">
        <v>21</v>
      </c>
      <c r="J18" t="n">
        <v>210.64</v>
      </c>
      <c r="K18" t="n">
        <v>53.44</v>
      </c>
      <c r="L18" t="n">
        <v>17</v>
      </c>
      <c r="M18" t="n">
        <v>19</v>
      </c>
      <c r="N18" t="n">
        <v>45.21</v>
      </c>
      <c r="O18" t="n">
        <v>26213.09</v>
      </c>
      <c r="P18" t="n">
        <v>473.39</v>
      </c>
      <c r="Q18" t="n">
        <v>790.17</v>
      </c>
      <c r="R18" t="n">
        <v>98.09</v>
      </c>
      <c r="S18" t="n">
        <v>58.53</v>
      </c>
      <c r="T18" t="n">
        <v>12628.08</v>
      </c>
      <c r="U18" t="n">
        <v>0.6</v>
      </c>
      <c r="V18" t="n">
        <v>0.77</v>
      </c>
      <c r="W18" t="n">
        <v>2.61</v>
      </c>
      <c r="X18" t="n">
        <v>0.74</v>
      </c>
      <c r="Y18" t="n">
        <v>0.5</v>
      </c>
      <c r="Z18" t="n">
        <v>10</v>
      </c>
      <c r="AA18" t="n">
        <v>495.7936031091526</v>
      </c>
      <c r="AB18" t="n">
        <v>678.3666806440029</v>
      </c>
      <c r="AC18" t="n">
        <v>613.6243167369545</v>
      </c>
      <c r="AD18" t="n">
        <v>495793.6031091526</v>
      </c>
      <c r="AE18" t="n">
        <v>678366.680644003</v>
      </c>
      <c r="AF18" t="n">
        <v>4.286853786225983e-06</v>
      </c>
      <c r="AG18" t="n">
        <v>6.656901041666667</v>
      </c>
      <c r="AH18" t="n">
        <v>613624.3167369545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2.45</v>
      </c>
      <c r="E19" t="n">
        <v>40.82</v>
      </c>
      <c r="F19" t="n">
        <v>37.6</v>
      </c>
      <c r="G19" t="n">
        <v>112.81</v>
      </c>
      <c r="H19" t="n">
        <v>1.51</v>
      </c>
      <c r="I19" t="n">
        <v>20</v>
      </c>
      <c r="J19" t="n">
        <v>212.25</v>
      </c>
      <c r="K19" t="n">
        <v>53.44</v>
      </c>
      <c r="L19" t="n">
        <v>18</v>
      </c>
      <c r="M19" t="n">
        <v>18</v>
      </c>
      <c r="N19" t="n">
        <v>45.82</v>
      </c>
      <c r="O19" t="n">
        <v>26412.11</v>
      </c>
      <c r="P19" t="n">
        <v>471.86</v>
      </c>
      <c r="Q19" t="n">
        <v>790.16</v>
      </c>
      <c r="R19" t="n">
        <v>96.73</v>
      </c>
      <c r="S19" t="n">
        <v>58.53</v>
      </c>
      <c r="T19" t="n">
        <v>11953.68</v>
      </c>
      <c r="U19" t="n">
        <v>0.61</v>
      </c>
      <c r="V19" t="n">
        <v>0.77</v>
      </c>
      <c r="W19" t="n">
        <v>2.6</v>
      </c>
      <c r="X19" t="n">
        <v>0.7</v>
      </c>
      <c r="Y19" t="n">
        <v>0.5</v>
      </c>
      <c r="Z19" t="n">
        <v>10</v>
      </c>
      <c r="AA19" t="n">
        <v>494.0933049038384</v>
      </c>
      <c r="AB19" t="n">
        <v>676.0402576276292</v>
      </c>
      <c r="AC19" t="n">
        <v>611.5199242681083</v>
      </c>
      <c r="AD19" t="n">
        <v>494093.3049038384</v>
      </c>
      <c r="AE19" t="n">
        <v>676040.2576276292</v>
      </c>
      <c r="AF19" t="n">
        <v>4.295444675577137e-06</v>
      </c>
      <c r="AG19" t="n">
        <v>6.643880208333333</v>
      </c>
      <c r="AH19" t="n">
        <v>611519.9242681083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2.4533</v>
      </c>
      <c r="E20" t="n">
        <v>40.76</v>
      </c>
      <c r="F20" t="n">
        <v>37.59</v>
      </c>
      <c r="G20" t="n">
        <v>118.69</v>
      </c>
      <c r="H20" t="n">
        <v>1.58</v>
      </c>
      <c r="I20" t="n">
        <v>19</v>
      </c>
      <c r="J20" t="n">
        <v>213.87</v>
      </c>
      <c r="K20" t="n">
        <v>53.44</v>
      </c>
      <c r="L20" t="n">
        <v>19</v>
      </c>
      <c r="M20" t="n">
        <v>17</v>
      </c>
      <c r="N20" t="n">
        <v>46.44</v>
      </c>
      <c r="O20" t="n">
        <v>26611.98</v>
      </c>
      <c r="P20" t="n">
        <v>469.73</v>
      </c>
      <c r="Q20" t="n">
        <v>790.17</v>
      </c>
      <c r="R20" t="n">
        <v>96.04000000000001</v>
      </c>
      <c r="S20" t="n">
        <v>58.53</v>
      </c>
      <c r="T20" t="n">
        <v>11613.71</v>
      </c>
      <c r="U20" t="n">
        <v>0.61</v>
      </c>
      <c r="V20" t="n">
        <v>0.77</v>
      </c>
      <c r="W20" t="n">
        <v>2.61</v>
      </c>
      <c r="X20" t="n">
        <v>0.68</v>
      </c>
      <c r="Y20" t="n">
        <v>0.5</v>
      </c>
      <c r="Z20" t="n">
        <v>10</v>
      </c>
      <c r="AA20" t="n">
        <v>492.4032864200648</v>
      </c>
      <c r="AB20" t="n">
        <v>673.7278997797769</v>
      </c>
      <c r="AC20" t="n">
        <v>609.4282546078404</v>
      </c>
      <c r="AD20" t="n">
        <v>492403.2864200648</v>
      </c>
      <c r="AE20" t="n">
        <v>673727.8997797768</v>
      </c>
      <c r="AF20" t="n">
        <v>4.301230376568731e-06</v>
      </c>
      <c r="AG20" t="n">
        <v>6.634114583333333</v>
      </c>
      <c r="AH20" t="n">
        <v>609428.2546078403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2.4584</v>
      </c>
      <c r="E21" t="n">
        <v>40.68</v>
      </c>
      <c r="F21" t="n">
        <v>37.54</v>
      </c>
      <c r="G21" t="n">
        <v>125.12</v>
      </c>
      <c r="H21" t="n">
        <v>1.65</v>
      </c>
      <c r="I21" t="n">
        <v>18</v>
      </c>
      <c r="J21" t="n">
        <v>215.5</v>
      </c>
      <c r="K21" t="n">
        <v>53.44</v>
      </c>
      <c r="L21" t="n">
        <v>20</v>
      </c>
      <c r="M21" t="n">
        <v>16</v>
      </c>
      <c r="N21" t="n">
        <v>47.07</v>
      </c>
      <c r="O21" t="n">
        <v>26812.71</v>
      </c>
      <c r="P21" t="n">
        <v>467.16</v>
      </c>
      <c r="Q21" t="n">
        <v>790.2</v>
      </c>
      <c r="R21" t="n">
        <v>94.3</v>
      </c>
      <c r="S21" t="n">
        <v>58.53</v>
      </c>
      <c r="T21" t="n">
        <v>10749.94</v>
      </c>
      <c r="U21" t="n">
        <v>0.62</v>
      </c>
      <c r="V21" t="n">
        <v>0.77</v>
      </c>
      <c r="W21" t="n">
        <v>2.61</v>
      </c>
      <c r="X21" t="n">
        <v>0.63</v>
      </c>
      <c r="Y21" t="n">
        <v>0.5</v>
      </c>
      <c r="Z21" t="n">
        <v>10</v>
      </c>
      <c r="AA21" t="n">
        <v>490.1109381236947</v>
      </c>
      <c r="AB21" t="n">
        <v>670.5914077094139</v>
      </c>
      <c r="AC21" t="n">
        <v>606.5911049385786</v>
      </c>
      <c r="AD21" t="n">
        <v>490110.9381236947</v>
      </c>
      <c r="AE21" t="n">
        <v>670591.4077094139</v>
      </c>
      <c r="AF21" t="n">
        <v>4.31017191446483e-06</v>
      </c>
      <c r="AG21" t="n">
        <v>6.62109375</v>
      </c>
      <c r="AH21" t="n">
        <v>606591.1049385786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2.463</v>
      </c>
      <c r="E22" t="n">
        <v>40.6</v>
      </c>
      <c r="F22" t="n">
        <v>37.5</v>
      </c>
      <c r="G22" t="n">
        <v>132.35</v>
      </c>
      <c r="H22" t="n">
        <v>1.72</v>
      </c>
      <c r="I22" t="n">
        <v>17</v>
      </c>
      <c r="J22" t="n">
        <v>217.14</v>
      </c>
      <c r="K22" t="n">
        <v>53.44</v>
      </c>
      <c r="L22" t="n">
        <v>21</v>
      </c>
      <c r="M22" t="n">
        <v>15</v>
      </c>
      <c r="N22" t="n">
        <v>47.7</v>
      </c>
      <c r="O22" t="n">
        <v>27014.3</v>
      </c>
      <c r="P22" t="n">
        <v>464.66</v>
      </c>
      <c r="Q22" t="n">
        <v>790.17</v>
      </c>
      <c r="R22" t="n">
        <v>93.31999999999999</v>
      </c>
      <c r="S22" t="n">
        <v>58.53</v>
      </c>
      <c r="T22" t="n">
        <v>10263.79</v>
      </c>
      <c r="U22" t="n">
        <v>0.63</v>
      </c>
      <c r="V22" t="n">
        <v>0.77</v>
      </c>
      <c r="W22" t="n">
        <v>2.6</v>
      </c>
      <c r="X22" t="n">
        <v>0.6</v>
      </c>
      <c r="Y22" t="n">
        <v>0.5</v>
      </c>
      <c r="Z22" t="n">
        <v>10</v>
      </c>
      <c r="AA22" t="n">
        <v>487.9640552774184</v>
      </c>
      <c r="AB22" t="n">
        <v>667.6539478853521</v>
      </c>
      <c r="AC22" t="n">
        <v>603.9339921573745</v>
      </c>
      <c r="AD22" t="n">
        <v>487964.0552774184</v>
      </c>
      <c r="AE22" t="n">
        <v>667653.9478853521</v>
      </c>
      <c r="AF22" t="n">
        <v>4.318236830998567e-06</v>
      </c>
      <c r="AG22" t="n">
        <v>6.608072916666667</v>
      </c>
      <c r="AH22" t="n">
        <v>603933.9921573745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2.4691</v>
      </c>
      <c r="E23" t="n">
        <v>40.5</v>
      </c>
      <c r="F23" t="n">
        <v>37.44</v>
      </c>
      <c r="G23" t="n">
        <v>140.39</v>
      </c>
      <c r="H23" t="n">
        <v>1.79</v>
      </c>
      <c r="I23" t="n">
        <v>16</v>
      </c>
      <c r="J23" t="n">
        <v>218.78</v>
      </c>
      <c r="K23" t="n">
        <v>53.44</v>
      </c>
      <c r="L23" t="n">
        <v>22</v>
      </c>
      <c r="M23" t="n">
        <v>14</v>
      </c>
      <c r="N23" t="n">
        <v>48.34</v>
      </c>
      <c r="O23" t="n">
        <v>27216.79</v>
      </c>
      <c r="P23" t="n">
        <v>459.64</v>
      </c>
      <c r="Q23" t="n">
        <v>790.1799999999999</v>
      </c>
      <c r="R23" t="n">
        <v>91.31</v>
      </c>
      <c r="S23" t="n">
        <v>58.53</v>
      </c>
      <c r="T23" t="n">
        <v>9261.25</v>
      </c>
      <c r="U23" t="n">
        <v>0.64</v>
      </c>
      <c r="V23" t="n">
        <v>0.77</v>
      </c>
      <c r="W23" t="n">
        <v>2.59</v>
      </c>
      <c r="X23" t="n">
        <v>0.53</v>
      </c>
      <c r="Y23" t="n">
        <v>0.5</v>
      </c>
      <c r="Z23" t="n">
        <v>10</v>
      </c>
      <c r="AA23" t="n">
        <v>472.2500985812212</v>
      </c>
      <c r="AB23" t="n">
        <v>646.1534190827728</v>
      </c>
      <c r="AC23" t="n">
        <v>584.4854436475318</v>
      </c>
      <c r="AD23" t="n">
        <v>472250.0985812212</v>
      </c>
      <c r="AE23" t="n">
        <v>646153.4190827728</v>
      </c>
      <c r="AF23" t="n">
        <v>4.328931611619392e-06</v>
      </c>
      <c r="AG23" t="n">
        <v>6.591796875</v>
      </c>
      <c r="AH23" t="n">
        <v>584485.4436475318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2.4682</v>
      </c>
      <c r="E24" t="n">
        <v>40.51</v>
      </c>
      <c r="F24" t="n">
        <v>37.45</v>
      </c>
      <c r="G24" t="n">
        <v>140.44</v>
      </c>
      <c r="H24" t="n">
        <v>1.85</v>
      </c>
      <c r="I24" t="n">
        <v>16</v>
      </c>
      <c r="J24" t="n">
        <v>220.43</v>
      </c>
      <c r="K24" t="n">
        <v>53.44</v>
      </c>
      <c r="L24" t="n">
        <v>23</v>
      </c>
      <c r="M24" t="n">
        <v>14</v>
      </c>
      <c r="N24" t="n">
        <v>48.99</v>
      </c>
      <c r="O24" t="n">
        <v>27420.16</v>
      </c>
      <c r="P24" t="n">
        <v>457.54</v>
      </c>
      <c r="Q24" t="n">
        <v>790.17</v>
      </c>
      <c r="R24" t="n">
        <v>91.63</v>
      </c>
      <c r="S24" t="n">
        <v>58.53</v>
      </c>
      <c r="T24" t="n">
        <v>9424.190000000001</v>
      </c>
      <c r="U24" t="n">
        <v>0.64</v>
      </c>
      <c r="V24" t="n">
        <v>0.77</v>
      </c>
      <c r="W24" t="n">
        <v>2.6</v>
      </c>
      <c r="X24" t="n">
        <v>0.55</v>
      </c>
      <c r="Y24" t="n">
        <v>0.5</v>
      </c>
      <c r="Z24" t="n">
        <v>10</v>
      </c>
      <c r="AA24" t="n">
        <v>471.2455142324116</v>
      </c>
      <c r="AB24" t="n">
        <v>644.7789024575981</v>
      </c>
      <c r="AC24" t="n">
        <v>583.2421089599173</v>
      </c>
      <c r="AD24" t="n">
        <v>471245.5142324116</v>
      </c>
      <c r="AE24" t="n">
        <v>644778.902457598</v>
      </c>
      <c r="AF24" t="n">
        <v>4.327353693167138e-06</v>
      </c>
      <c r="AG24" t="n">
        <v>6.593424479166667</v>
      </c>
      <c r="AH24" t="n">
        <v>583242.1089599173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2.4727</v>
      </c>
      <c r="E25" t="n">
        <v>40.44</v>
      </c>
      <c r="F25" t="n">
        <v>37.41</v>
      </c>
      <c r="G25" t="n">
        <v>149.66</v>
      </c>
      <c r="H25" t="n">
        <v>1.92</v>
      </c>
      <c r="I25" t="n">
        <v>15</v>
      </c>
      <c r="J25" t="n">
        <v>222.08</v>
      </c>
      <c r="K25" t="n">
        <v>53.44</v>
      </c>
      <c r="L25" t="n">
        <v>24</v>
      </c>
      <c r="M25" t="n">
        <v>13</v>
      </c>
      <c r="N25" t="n">
        <v>49.65</v>
      </c>
      <c r="O25" t="n">
        <v>27624.44</v>
      </c>
      <c r="P25" t="n">
        <v>456.72</v>
      </c>
      <c r="Q25" t="n">
        <v>790.16</v>
      </c>
      <c r="R25" t="n">
        <v>90.66</v>
      </c>
      <c r="S25" t="n">
        <v>58.53</v>
      </c>
      <c r="T25" t="n">
        <v>8943.879999999999</v>
      </c>
      <c r="U25" t="n">
        <v>0.65</v>
      </c>
      <c r="V25" t="n">
        <v>0.78</v>
      </c>
      <c r="W25" t="n">
        <v>2.59</v>
      </c>
      <c r="X25" t="n">
        <v>0.51</v>
      </c>
      <c r="Y25" t="n">
        <v>0.5</v>
      </c>
      <c r="Z25" t="n">
        <v>10</v>
      </c>
      <c r="AA25" t="n">
        <v>470.0583934434807</v>
      </c>
      <c r="AB25" t="n">
        <v>643.1546314221098</v>
      </c>
      <c r="AC25" t="n">
        <v>581.7728560723773</v>
      </c>
      <c r="AD25" t="n">
        <v>470058.3934434807</v>
      </c>
      <c r="AE25" t="n">
        <v>643154.6314221098</v>
      </c>
      <c r="AF25" t="n">
        <v>4.335243285428403e-06</v>
      </c>
      <c r="AG25" t="n">
        <v>6.58203125</v>
      </c>
      <c r="AH25" t="n">
        <v>581772.8560723773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2.4775</v>
      </c>
      <c r="E26" t="n">
        <v>40.36</v>
      </c>
      <c r="F26" t="n">
        <v>37.37</v>
      </c>
      <c r="G26" t="n">
        <v>160.17</v>
      </c>
      <c r="H26" t="n">
        <v>1.99</v>
      </c>
      <c r="I26" t="n">
        <v>14</v>
      </c>
      <c r="J26" t="n">
        <v>223.75</v>
      </c>
      <c r="K26" t="n">
        <v>53.44</v>
      </c>
      <c r="L26" t="n">
        <v>25</v>
      </c>
      <c r="M26" t="n">
        <v>12</v>
      </c>
      <c r="N26" t="n">
        <v>50.31</v>
      </c>
      <c r="O26" t="n">
        <v>27829.77</v>
      </c>
      <c r="P26" t="n">
        <v>451.63</v>
      </c>
      <c r="Q26" t="n">
        <v>790.16</v>
      </c>
      <c r="R26" t="n">
        <v>89.12</v>
      </c>
      <c r="S26" t="n">
        <v>58.53</v>
      </c>
      <c r="T26" t="n">
        <v>8178.53</v>
      </c>
      <c r="U26" t="n">
        <v>0.66</v>
      </c>
      <c r="V26" t="n">
        <v>0.78</v>
      </c>
      <c r="W26" t="n">
        <v>2.59</v>
      </c>
      <c r="X26" t="n">
        <v>0.47</v>
      </c>
      <c r="Y26" t="n">
        <v>0.5</v>
      </c>
      <c r="Z26" t="n">
        <v>10</v>
      </c>
      <c r="AA26" t="n">
        <v>466.4888926784318</v>
      </c>
      <c r="AB26" t="n">
        <v>638.2706830001101</v>
      </c>
      <c r="AC26" t="n">
        <v>577.3550248331087</v>
      </c>
      <c r="AD26" t="n">
        <v>466488.8926784318</v>
      </c>
      <c r="AE26" t="n">
        <v>638270.6830001101</v>
      </c>
      <c r="AF26" t="n">
        <v>4.343658850507085e-06</v>
      </c>
      <c r="AG26" t="n">
        <v>6.569010416666667</v>
      </c>
      <c r="AH26" t="n">
        <v>577355.0248331086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2.4778</v>
      </c>
      <c r="E27" t="n">
        <v>40.36</v>
      </c>
      <c r="F27" t="n">
        <v>37.37</v>
      </c>
      <c r="G27" t="n">
        <v>160.15</v>
      </c>
      <c r="H27" t="n">
        <v>2.05</v>
      </c>
      <c r="I27" t="n">
        <v>14</v>
      </c>
      <c r="J27" t="n">
        <v>225.42</v>
      </c>
      <c r="K27" t="n">
        <v>53.44</v>
      </c>
      <c r="L27" t="n">
        <v>26</v>
      </c>
      <c r="M27" t="n">
        <v>12</v>
      </c>
      <c r="N27" t="n">
        <v>50.98</v>
      </c>
      <c r="O27" t="n">
        <v>28035.92</v>
      </c>
      <c r="P27" t="n">
        <v>450.25</v>
      </c>
      <c r="Q27" t="n">
        <v>790.1900000000001</v>
      </c>
      <c r="R27" t="n">
        <v>88.92</v>
      </c>
      <c r="S27" t="n">
        <v>58.53</v>
      </c>
      <c r="T27" t="n">
        <v>8078.63</v>
      </c>
      <c r="U27" t="n">
        <v>0.66</v>
      </c>
      <c r="V27" t="n">
        <v>0.78</v>
      </c>
      <c r="W27" t="n">
        <v>2.59</v>
      </c>
      <c r="X27" t="n">
        <v>0.47</v>
      </c>
      <c r="Y27" t="n">
        <v>0.5</v>
      </c>
      <c r="Z27" t="n">
        <v>10</v>
      </c>
      <c r="AA27" t="n">
        <v>465.6895946320552</v>
      </c>
      <c r="AB27" t="n">
        <v>637.1770481505164</v>
      </c>
      <c r="AC27" t="n">
        <v>576.365764958634</v>
      </c>
      <c r="AD27" t="n">
        <v>465689.5946320551</v>
      </c>
      <c r="AE27" t="n">
        <v>637177.0481505163</v>
      </c>
      <c r="AF27" t="n">
        <v>4.344184823324501e-06</v>
      </c>
      <c r="AG27" t="n">
        <v>6.569010416666667</v>
      </c>
      <c r="AH27" t="n">
        <v>576365.764958634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2.481</v>
      </c>
      <c r="E28" t="n">
        <v>40.31</v>
      </c>
      <c r="F28" t="n">
        <v>37.35</v>
      </c>
      <c r="G28" t="n">
        <v>172.4</v>
      </c>
      <c r="H28" t="n">
        <v>2.11</v>
      </c>
      <c r="I28" t="n">
        <v>13</v>
      </c>
      <c r="J28" t="n">
        <v>227.1</v>
      </c>
      <c r="K28" t="n">
        <v>53.44</v>
      </c>
      <c r="L28" t="n">
        <v>27</v>
      </c>
      <c r="M28" t="n">
        <v>11</v>
      </c>
      <c r="N28" t="n">
        <v>51.66</v>
      </c>
      <c r="O28" t="n">
        <v>28243</v>
      </c>
      <c r="P28" t="n">
        <v>446.38</v>
      </c>
      <c r="Q28" t="n">
        <v>790.17</v>
      </c>
      <c r="R28" t="n">
        <v>88.38</v>
      </c>
      <c r="S28" t="n">
        <v>58.53</v>
      </c>
      <c r="T28" t="n">
        <v>7815.83</v>
      </c>
      <c r="U28" t="n">
        <v>0.66</v>
      </c>
      <c r="V28" t="n">
        <v>0.78</v>
      </c>
      <c r="W28" t="n">
        <v>2.59</v>
      </c>
      <c r="X28" t="n">
        <v>0.45</v>
      </c>
      <c r="Y28" t="n">
        <v>0.5</v>
      </c>
      <c r="Z28" t="n">
        <v>10</v>
      </c>
      <c r="AA28" t="n">
        <v>463.0745294934056</v>
      </c>
      <c r="AB28" t="n">
        <v>633.5990006592847</v>
      </c>
      <c r="AC28" t="n">
        <v>573.1292012981442</v>
      </c>
      <c r="AD28" t="n">
        <v>463074.5294934056</v>
      </c>
      <c r="AE28" t="n">
        <v>633599.0006592846</v>
      </c>
      <c r="AF28" t="n">
        <v>4.349795200043623e-06</v>
      </c>
      <c r="AG28" t="n">
        <v>6.560872395833333</v>
      </c>
      <c r="AH28" t="n">
        <v>573129.2012981442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2.4815</v>
      </c>
      <c r="E29" t="n">
        <v>40.3</v>
      </c>
      <c r="F29" t="n">
        <v>37.35</v>
      </c>
      <c r="G29" t="n">
        <v>172.37</v>
      </c>
      <c r="H29" t="n">
        <v>2.18</v>
      </c>
      <c r="I29" t="n">
        <v>13</v>
      </c>
      <c r="J29" t="n">
        <v>228.79</v>
      </c>
      <c r="K29" t="n">
        <v>53.44</v>
      </c>
      <c r="L29" t="n">
        <v>28</v>
      </c>
      <c r="M29" t="n">
        <v>11</v>
      </c>
      <c r="N29" t="n">
        <v>52.35</v>
      </c>
      <c r="O29" t="n">
        <v>28451.04</v>
      </c>
      <c r="P29" t="n">
        <v>447.59</v>
      </c>
      <c r="Q29" t="n">
        <v>790.16</v>
      </c>
      <c r="R29" t="n">
        <v>88.2</v>
      </c>
      <c r="S29" t="n">
        <v>58.53</v>
      </c>
      <c r="T29" t="n">
        <v>7723.71</v>
      </c>
      <c r="U29" t="n">
        <v>0.66</v>
      </c>
      <c r="V29" t="n">
        <v>0.78</v>
      </c>
      <c r="W29" t="n">
        <v>2.59</v>
      </c>
      <c r="X29" t="n">
        <v>0.44</v>
      </c>
      <c r="Y29" t="n">
        <v>0.5</v>
      </c>
      <c r="Z29" t="n">
        <v>10</v>
      </c>
      <c r="AA29" t="n">
        <v>463.66940812538</v>
      </c>
      <c r="AB29" t="n">
        <v>634.4129398477448</v>
      </c>
      <c r="AC29" t="n">
        <v>573.8654592728287</v>
      </c>
      <c r="AD29" t="n">
        <v>463669.4081253799</v>
      </c>
      <c r="AE29" t="n">
        <v>634412.9398477449</v>
      </c>
      <c r="AF29" t="n">
        <v>4.350671821405985e-06</v>
      </c>
      <c r="AG29" t="n">
        <v>6.559244791666667</v>
      </c>
      <c r="AH29" t="n">
        <v>573865.4592728288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2.4866</v>
      </c>
      <c r="E30" t="n">
        <v>40.22</v>
      </c>
      <c r="F30" t="n">
        <v>37.3</v>
      </c>
      <c r="G30" t="n">
        <v>186.5</v>
      </c>
      <c r="H30" t="n">
        <v>2.24</v>
      </c>
      <c r="I30" t="n">
        <v>12</v>
      </c>
      <c r="J30" t="n">
        <v>230.48</v>
      </c>
      <c r="K30" t="n">
        <v>53.44</v>
      </c>
      <c r="L30" t="n">
        <v>29</v>
      </c>
      <c r="M30" t="n">
        <v>10</v>
      </c>
      <c r="N30" t="n">
        <v>53.05</v>
      </c>
      <c r="O30" t="n">
        <v>28660.06</v>
      </c>
      <c r="P30" t="n">
        <v>442.83</v>
      </c>
      <c r="Q30" t="n">
        <v>790.16</v>
      </c>
      <c r="R30" t="n">
        <v>86.81</v>
      </c>
      <c r="S30" t="n">
        <v>58.53</v>
      </c>
      <c r="T30" t="n">
        <v>7033.34</v>
      </c>
      <c r="U30" t="n">
        <v>0.67</v>
      </c>
      <c r="V30" t="n">
        <v>0.78</v>
      </c>
      <c r="W30" t="n">
        <v>2.59</v>
      </c>
      <c r="X30" t="n">
        <v>0.4</v>
      </c>
      <c r="Y30" t="n">
        <v>0.5</v>
      </c>
      <c r="Z30" t="n">
        <v>10</v>
      </c>
      <c r="AA30" t="n">
        <v>460.2393262167791</v>
      </c>
      <c r="AB30" t="n">
        <v>629.7197504558633</v>
      </c>
      <c r="AC30" t="n">
        <v>569.6201812895756</v>
      </c>
      <c r="AD30" t="n">
        <v>460239.3262167791</v>
      </c>
      <c r="AE30" t="n">
        <v>629719.7504558633</v>
      </c>
      <c r="AF30" t="n">
        <v>4.359613359302085e-06</v>
      </c>
      <c r="AG30" t="n">
        <v>6.546223958333333</v>
      </c>
      <c r="AH30" t="n">
        <v>569620.1812895756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2.4862</v>
      </c>
      <c r="E31" t="n">
        <v>40.22</v>
      </c>
      <c r="F31" t="n">
        <v>37.31</v>
      </c>
      <c r="G31" t="n">
        <v>186.53</v>
      </c>
      <c r="H31" t="n">
        <v>2.3</v>
      </c>
      <c r="I31" t="n">
        <v>12</v>
      </c>
      <c r="J31" t="n">
        <v>232.18</v>
      </c>
      <c r="K31" t="n">
        <v>53.44</v>
      </c>
      <c r="L31" t="n">
        <v>30</v>
      </c>
      <c r="M31" t="n">
        <v>10</v>
      </c>
      <c r="N31" t="n">
        <v>53.75</v>
      </c>
      <c r="O31" t="n">
        <v>28870.05</v>
      </c>
      <c r="P31" t="n">
        <v>442.78</v>
      </c>
      <c r="Q31" t="n">
        <v>790.16</v>
      </c>
      <c r="R31" t="n">
        <v>87.05</v>
      </c>
      <c r="S31" t="n">
        <v>58.53</v>
      </c>
      <c r="T31" t="n">
        <v>7156.08</v>
      </c>
      <c r="U31" t="n">
        <v>0.67</v>
      </c>
      <c r="V31" t="n">
        <v>0.78</v>
      </c>
      <c r="W31" t="n">
        <v>2.59</v>
      </c>
      <c r="X31" t="n">
        <v>0.4</v>
      </c>
      <c r="Y31" t="n">
        <v>0.5</v>
      </c>
      <c r="Z31" t="n">
        <v>10</v>
      </c>
      <c r="AA31" t="n">
        <v>460.291653238372</v>
      </c>
      <c r="AB31" t="n">
        <v>629.791346595312</v>
      </c>
      <c r="AC31" t="n">
        <v>569.6849443939611</v>
      </c>
      <c r="AD31" t="n">
        <v>460291.6532383719</v>
      </c>
      <c r="AE31" t="n">
        <v>629791.346595312</v>
      </c>
      <c r="AF31" t="n">
        <v>4.358912062212195e-06</v>
      </c>
      <c r="AG31" t="n">
        <v>6.546223958333333</v>
      </c>
      <c r="AH31" t="n">
        <v>569684.9443939611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2.4854</v>
      </c>
      <c r="E32" t="n">
        <v>40.23</v>
      </c>
      <c r="F32" t="n">
        <v>37.32</v>
      </c>
      <c r="G32" t="n">
        <v>186.6</v>
      </c>
      <c r="H32" t="n">
        <v>2.36</v>
      </c>
      <c r="I32" t="n">
        <v>12</v>
      </c>
      <c r="J32" t="n">
        <v>233.89</v>
      </c>
      <c r="K32" t="n">
        <v>53.44</v>
      </c>
      <c r="L32" t="n">
        <v>31</v>
      </c>
      <c r="M32" t="n">
        <v>10</v>
      </c>
      <c r="N32" t="n">
        <v>54.46</v>
      </c>
      <c r="O32" t="n">
        <v>29081.05</v>
      </c>
      <c r="P32" t="n">
        <v>440.6</v>
      </c>
      <c r="Q32" t="n">
        <v>790.16</v>
      </c>
      <c r="R32" t="n">
        <v>87.31</v>
      </c>
      <c r="S32" t="n">
        <v>58.53</v>
      </c>
      <c r="T32" t="n">
        <v>7284.54</v>
      </c>
      <c r="U32" t="n">
        <v>0.67</v>
      </c>
      <c r="V32" t="n">
        <v>0.78</v>
      </c>
      <c r="W32" t="n">
        <v>2.59</v>
      </c>
      <c r="X32" t="n">
        <v>0.42</v>
      </c>
      <c r="Y32" t="n">
        <v>0.5</v>
      </c>
      <c r="Z32" t="n">
        <v>10</v>
      </c>
      <c r="AA32" t="n">
        <v>459.2323312771159</v>
      </c>
      <c r="AB32" t="n">
        <v>628.3419355539346</v>
      </c>
      <c r="AC32" t="n">
        <v>568.3738631081115</v>
      </c>
      <c r="AD32" t="n">
        <v>459232.3312771159</v>
      </c>
      <c r="AE32" t="n">
        <v>628341.9355539347</v>
      </c>
      <c r="AF32" t="n">
        <v>4.357509468032415e-06</v>
      </c>
      <c r="AG32" t="n">
        <v>6.5478515625</v>
      </c>
      <c r="AH32" t="n">
        <v>568373.8631081115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2.49</v>
      </c>
      <c r="E33" t="n">
        <v>40.16</v>
      </c>
      <c r="F33" t="n">
        <v>37.28</v>
      </c>
      <c r="G33" t="n">
        <v>203.36</v>
      </c>
      <c r="H33" t="n">
        <v>2.41</v>
      </c>
      <c r="I33" t="n">
        <v>11</v>
      </c>
      <c r="J33" t="n">
        <v>235.61</v>
      </c>
      <c r="K33" t="n">
        <v>53.44</v>
      </c>
      <c r="L33" t="n">
        <v>32</v>
      </c>
      <c r="M33" t="n">
        <v>9</v>
      </c>
      <c r="N33" t="n">
        <v>55.18</v>
      </c>
      <c r="O33" t="n">
        <v>29293.06</v>
      </c>
      <c r="P33" t="n">
        <v>436.22</v>
      </c>
      <c r="Q33" t="n">
        <v>790.16</v>
      </c>
      <c r="R33" t="n">
        <v>86.09</v>
      </c>
      <c r="S33" t="n">
        <v>58.53</v>
      </c>
      <c r="T33" t="n">
        <v>6679.17</v>
      </c>
      <c r="U33" t="n">
        <v>0.68</v>
      </c>
      <c r="V33" t="n">
        <v>0.78</v>
      </c>
      <c r="W33" t="n">
        <v>2.59</v>
      </c>
      <c r="X33" t="n">
        <v>0.38</v>
      </c>
      <c r="Y33" t="n">
        <v>0.5</v>
      </c>
      <c r="Z33" t="n">
        <v>10</v>
      </c>
      <c r="AA33" t="n">
        <v>456.1165508014073</v>
      </c>
      <c r="AB33" t="n">
        <v>624.078787248537</v>
      </c>
      <c r="AC33" t="n">
        <v>564.5175836936149</v>
      </c>
      <c r="AD33" t="n">
        <v>456116.5508014073</v>
      </c>
      <c r="AE33" t="n">
        <v>624078.7872485369</v>
      </c>
      <c r="AF33" t="n">
        <v>4.365574384566151e-06</v>
      </c>
      <c r="AG33" t="n">
        <v>6.536458333333333</v>
      </c>
      <c r="AH33" t="n">
        <v>564517.5836936149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2.4911</v>
      </c>
      <c r="E34" t="n">
        <v>40.14</v>
      </c>
      <c r="F34" t="n">
        <v>37.26</v>
      </c>
      <c r="G34" t="n">
        <v>203.26</v>
      </c>
      <c r="H34" t="n">
        <v>2.47</v>
      </c>
      <c r="I34" t="n">
        <v>11</v>
      </c>
      <c r="J34" t="n">
        <v>237.34</v>
      </c>
      <c r="K34" t="n">
        <v>53.44</v>
      </c>
      <c r="L34" t="n">
        <v>33</v>
      </c>
      <c r="M34" t="n">
        <v>9</v>
      </c>
      <c r="N34" t="n">
        <v>55.91</v>
      </c>
      <c r="O34" t="n">
        <v>29506.09</v>
      </c>
      <c r="P34" t="n">
        <v>435.82</v>
      </c>
      <c r="Q34" t="n">
        <v>790.16</v>
      </c>
      <c r="R34" t="n">
        <v>85.40000000000001</v>
      </c>
      <c r="S34" t="n">
        <v>58.53</v>
      </c>
      <c r="T34" t="n">
        <v>6335.24</v>
      </c>
      <c r="U34" t="n">
        <v>0.6899999999999999</v>
      </c>
      <c r="V34" t="n">
        <v>0.78</v>
      </c>
      <c r="W34" t="n">
        <v>2.59</v>
      </c>
      <c r="X34" t="n">
        <v>0.36</v>
      </c>
      <c r="Y34" t="n">
        <v>0.5</v>
      </c>
      <c r="Z34" t="n">
        <v>10</v>
      </c>
      <c r="AA34" t="n">
        <v>455.7002484555141</v>
      </c>
      <c r="AB34" t="n">
        <v>623.5091840129227</v>
      </c>
      <c r="AC34" t="n">
        <v>564.0023425913644</v>
      </c>
      <c r="AD34" t="n">
        <v>455700.2484555141</v>
      </c>
      <c r="AE34" t="n">
        <v>623509.1840129227</v>
      </c>
      <c r="AF34" t="n">
        <v>4.367502951563349e-06</v>
      </c>
      <c r="AG34" t="n">
        <v>6.533203125</v>
      </c>
      <c r="AH34" t="n">
        <v>564002.3425913644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2.49</v>
      </c>
      <c r="E35" t="n">
        <v>40.16</v>
      </c>
      <c r="F35" t="n">
        <v>37.28</v>
      </c>
      <c r="G35" t="n">
        <v>203.36</v>
      </c>
      <c r="H35" t="n">
        <v>2.53</v>
      </c>
      <c r="I35" t="n">
        <v>11</v>
      </c>
      <c r="J35" t="n">
        <v>239.08</v>
      </c>
      <c r="K35" t="n">
        <v>53.44</v>
      </c>
      <c r="L35" t="n">
        <v>34</v>
      </c>
      <c r="M35" t="n">
        <v>8</v>
      </c>
      <c r="N35" t="n">
        <v>56.64</v>
      </c>
      <c r="O35" t="n">
        <v>29720.17</v>
      </c>
      <c r="P35" t="n">
        <v>433.03</v>
      </c>
      <c r="Q35" t="n">
        <v>790.16</v>
      </c>
      <c r="R35" t="n">
        <v>86.06999999999999</v>
      </c>
      <c r="S35" t="n">
        <v>58.53</v>
      </c>
      <c r="T35" t="n">
        <v>6670.84</v>
      </c>
      <c r="U35" t="n">
        <v>0.68</v>
      </c>
      <c r="V35" t="n">
        <v>0.78</v>
      </c>
      <c r="W35" t="n">
        <v>2.59</v>
      </c>
      <c r="X35" t="n">
        <v>0.38</v>
      </c>
      <c r="Y35" t="n">
        <v>0.5</v>
      </c>
      <c r="Z35" t="n">
        <v>10</v>
      </c>
      <c r="AA35" t="n">
        <v>454.3735941921104</v>
      </c>
      <c r="AB35" t="n">
        <v>621.6939971218783</v>
      </c>
      <c r="AC35" t="n">
        <v>562.3603945895705</v>
      </c>
      <c r="AD35" t="n">
        <v>454373.5941921104</v>
      </c>
      <c r="AE35" t="n">
        <v>621693.9971218783</v>
      </c>
      <c r="AF35" t="n">
        <v>4.365574384566151e-06</v>
      </c>
      <c r="AG35" t="n">
        <v>6.536458333333333</v>
      </c>
      <c r="AH35" t="n">
        <v>562360.3945895706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2.4957</v>
      </c>
      <c r="E36" t="n">
        <v>40.07</v>
      </c>
      <c r="F36" t="n">
        <v>37.23</v>
      </c>
      <c r="G36" t="n">
        <v>223.37</v>
      </c>
      <c r="H36" t="n">
        <v>2.58</v>
      </c>
      <c r="I36" t="n">
        <v>10</v>
      </c>
      <c r="J36" t="n">
        <v>240.82</v>
      </c>
      <c r="K36" t="n">
        <v>53.44</v>
      </c>
      <c r="L36" t="n">
        <v>35</v>
      </c>
      <c r="M36" t="n">
        <v>6</v>
      </c>
      <c r="N36" t="n">
        <v>57.39</v>
      </c>
      <c r="O36" t="n">
        <v>29935.43</v>
      </c>
      <c r="P36" t="n">
        <v>432.19</v>
      </c>
      <c r="Q36" t="n">
        <v>790.17</v>
      </c>
      <c r="R36" t="n">
        <v>84.17</v>
      </c>
      <c r="S36" t="n">
        <v>58.53</v>
      </c>
      <c r="T36" t="n">
        <v>5723.47</v>
      </c>
      <c r="U36" t="n">
        <v>0.7</v>
      </c>
      <c r="V36" t="n">
        <v>0.78</v>
      </c>
      <c r="W36" t="n">
        <v>2.59</v>
      </c>
      <c r="X36" t="n">
        <v>0.33</v>
      </c>
      <c r="Y36" t="n">
        <v>0.5</v>
      </c>
      <c r="Z36" t="n">
        <v>10</v>
      </c>
      <c r="AA36" t="n">
        <v>453.0322893735907</v>
      </c>
      <c r="AB36" t="n">
        <v>619.8587646949875</v>
      </c>
      <c r="AC36" t="n">
        <v>560.7003141697372</v>
      </c>
      <c r="AD36" t="n">
        <v>453032.2893735907</v>
      </c>
      <c r="AE36" t="n">
        <v>619858.7646949874</v>
      </c>
      <c r="AF36" t="n">
        <v>4.375567868097086e-06</v>
      </c>
      <c r="AG36" t="n">
        <v>6.521809895833333</v>
      </c>
      <c r="AH36" t="n">
        <v>560700.3141697373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2.4952</v>
      </c>
      <c r="E37" t="n">
        <v>40.08</v>
      </c>
      <c r="F37" t="n">
        <v>37.24</v>
      </c>
      <c r="G37" t="n">
        <v>223.42</v>
      </c>
      <c r="H37" t="n">
        <v>2.64</v>
      </c>
      <c r="I37" t="n">
        <v>10</v>
      </c>
      <c r="J37" t="n">
        <v>242.57</v>
      </c>
      <c r="K37" t="n">
        <v>53.44</v>
      </c>
      <c r="L37" t="n">
        <v>36</v>
      </c>
      <c r="M37" t="n">
        <v>4</v>
      </c>
      <c r="N37" t="n">
        <v>58.14</v>
      </c>
      <c r="O37" t="n">
        <v>30151.65</v>
      </c>
      <c r="P37" t="n">
        <v>433.28</v>
      </c>
      <c r="Q37" t="n">
        <v>790.17</v>
      </c>
      <c r="R37" t="n">
        <v>84.31</v>
      </c>
      <c r="S37" t="n">
        <v>58.53</v>
      </c>
      <c r="T37" t="n">
        <v>5795.83</v>
      </c>
      <c r="U37" t="n">
        <v>0.6899999999999999</v>
      </c>
      <c r="V37" t="n">
        <v>0.78</v>
      </c>
      <c r="W37" t="n">
        <v>2.59</v>
      </c>
      <c r="X37" t="n">
        <v>0.33</v>
      </c>
      <c r="Y37" t="n">
        <v>0.5</v>
      </c>
      <c r="Z37" t="n">
        <v>10</v>
      </c>
      <c r="AA37" t="n">
        <v>453.7180728066502</v>
      </c>
      <c r="AB37" t="n">
        <v>620.7970838427292</v>
      </c>
      <c r="AC37" t="n">
        <v>561.5490814549578</v>
      </c>
      <c r="AD37" t="n">
        <v>453718.0728066502</v>
      </c>
      <c r="AE37" t="n">
        <v>620797.0838427292</v>
      </c>
      <c r="AF37" t="n">
        <v>4.374691246734724e-06</v>
      </c>
      <c r="AG37" t="n">
        <v>6.5234375</v>
      </c>
      <c r="AH37" t="n">
        <v>561549.0814549578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2.4946</v>
      </c>
      <c r="E38" t="n">
        <v>40.09</v>
      </c>
      <c r="F38" t="n">
        <v>37.24</v>
      </c>
      <c r="G38" t="n">
        <v>223.47</v>
      </c>
      <c r="H38" t="n">
        <v>2.69</v>
      </c>
      <c r="I38" t="n">
        <v>10</v>
      </c>
      <c r="J38" t="n">
        <v>244.34</v>
      </c>
      <c r="K38" t="n">
        <v>53.44</v>
      </c>
      <c r="L38" t="n">
        <v>37</v>
      </c>
      <c r="M38" t="n">
        <v>3</v>
      </c>
      <c r="N38" t="n">
        <v>58.9</v>
      </c>
      <c r="O38" t="n">
        <v>30368.96</v>
      </c>
      <c r="P38" t="n">
        <v>430.56</v>
      </c>
      <c r="Q38" t="n">
        <v>790.17</v>
      </c>
      <c r="R38" t="n">
        <v>84.58</v>
      </c>
      <c r="S38" t="n">
        <v>58.53</v>
      </c>
      <c r="T38" t="n">
        <v>5926.32</v>
      </c>
      <c r="U38" t="n">
        <v>0.6899999999999999</v>
      </c>
      <c r="V38" t="n">
        <v>0.78</v>
      </c>
      <c r="W38" t="n">
        <v>2.6</v>
      </c>
      <c r="X38" t="n">
        <v>0.34</v>
      </c>
      <c r="Y38" t="n">
        <v>0.5</v>
      </c>
      <c r="Z38" t="n">
        <v>10</v>
      </c>
      <c r="AA38" t="n">
        <v>452.3141826719466</v>
      </c>
      <c r="AB38" t="n">
        <v>618.8762194251661</v>
      </c>
      <c r="AC38" t="n">
        <v>559.8115416414568</v>
      </c>
      <c r="AD38" t="n">
        <v>452314.1826719466</v>
      </c>
      <c r="AE38" t="n">
        <v>618876.2194251661</v>
      </c>
      <c r="AF38" t="n">
        <v>4.373639301099888e-06</v>
      </c>
      <c r="AG38" t="n">
        <v>6.525065104166667</v>
      </c>
      <c r="AH38" t="n">
        <v>559811.5416414568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2.4949</v>
      </c>
      <c r="E39" t="n">
        <v>40.08</v>
      </c>
      <c r="F39" t="n">
        <v>37.24</v>
      </c>
      <c r="G39" t="n">
        <v>223.45</v>
      </c>
      <c r="H39" t="n">
        <v>2.75</v>
      </c>
      <c r="I39" t="n">
        <v>10</v>
      </c>
      <c r="J39" t="n">
        <v>246.11</v>
      </c>
      <c r="K39" t="n">
        <v>53.44</v>
      </c>
      <c r="L39" t="n">
        <v>38</v>
      </c>
      <c r="M39" t="n">
        <v>1</v>
      </c>
      <c r="N39" t="n">
        <v>59.67</v>
      </c>
      <c r="O39" t="n">
        <v>30587.38</v>
      </c>
      <c r="P39" t="n">
        <v>432.14</v>
      </c>
      <c r="Q39" t="n">
        <v>790.23</v>
      </c>
      <c r="R39" t="n">
        <v>84.2</v>
      </c>
      <c r="S39" t="n">
        <v>58.53</v>
      </c>
      <c r="T39" t="n">
        <v>5737.63</v>
      </c>
      <c r="U39" t="n">
        <v>0.7</v>
      </c>
      <c r="V39" t="n">
        <v>0.78</v>
      </c>
      <c r="W39" t="n">
        <v>2.6</v>
      </c>
      <c r="X39" t="n">
        <v>0.34</v>
      </c>
      <c r="Y39" t="n">
        <v>0.5</v>
      </c>
      <c r="Z39" t="n">
        <v>10</v>
      </c>
      <c r="AA39" t="n">
        <v>453.1361799677256</v>
      </c>
      <c r="AB39" t="n">
        <v>620.0009123892123</v>
      </c>
      <c r="AC39" t="n">
        <v>560.8288954875309</v>
      </c>
      <c r="AD39" t="n">
        <v>453136.1799677256</v>
      </c>
      <c r="AE39" t="n">
        <v>620000.9123892123</v>
      </c>
      <c r="AF39" t="n">
        <v>4.374165273917305e-06</v>
      </c>
      <c r="AG39" t="n">
        <v>6.5234375</v>
      </c>
      <c r="AH39" t="n">
        <v>560828.8954875309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2.4948</v>
      </c>
      <c r="E40" t="n">
        <v>40.08</v>
      </c>
      <c r="F40" t="n">
        <v>37.24</v>
      </c>
      <c r="G40" t="n">
        <v>223.45</v>
      </c>
      <c r="H40" t="n">
        <v>2.8</v>
      </c>
      <c r="I40" t="n">
        <v>10</v>
      </c>
      <c r="J40" t="n">
        <v>247.89</v>
      </c>
      <c r="K40" t="n">
        <v>53.44</v>
      </c>
      <c r="L40" t="n">
        <v>39</v>
      </c>
      <c r="M40" t="n">
        <v>1</v>
      </c>
      <c r="N40" t="n">
        <v>60.45</v>
      </c>
      <c r="O40" t="n">
        <v>30806.92</v>
      </c>
      <c r="P40" t="n">
        <v>434.59</v>
      </c>
      <c r="Q40" t="n">
        <v>790.1799999999999</v>
      </c>
      <c r="R40" t="n">
        <v>84.47</v>
      </c>
      <c r="S40" t="n">
        <v>58.53</v>
      </c>
      <c r="T40" t="n">
        <v>5875.78</v>
      </c>
      <c r="U40" t="n">
        <v>0.6899999999999999</v>
      </c>
      <c r="V40" t="n">
        <v>0.78</v>
      </c>
      <c r="W40" t="n">
        <v>2.6</v>
      </c>
      <c r="X40" t="n">
        <v>0.34</v>
      </c>
      <c r="Y40" t="n">
        <v>0.5</v>
      </c>
      <c r="Z40" t="n">
        <v>10</v>
      </c>
      <c r="AA40" t="n">
        <v>454.4854688949187</v>
      </c>
      <c r="AB40" t="n">
        <v>621.8470690258242</v>
      </c>
      <c r="AC40" t="n">
        <v>562.4988575258416</v>
      </c>
      <c r="AD40" t="n">
        <v>454485.4688949187</v>
      </c>
      <c r="AE40" t="n">
        <v>621847.0690258242</v>
      </c>
      <c r="AF40" t="n">
        <v>4.373989949644833e-06</v>
      </c>
      <c r="AG40" t="n">
        <v>6.5234375</v>
      </c>
      <c r="AH40" t="n">
        <v>562498.8575258416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2.4945</v>
      </c>
      <c r="E41" t="n">
        <v>40.09</v>
      </c>
      <c r="F41" t="n">
        <v>37.25</v>
      </c>
      <c r="G41" t="n">
        <v>223.49</v>
      </c>
      <c r="H41" t="n">
        <v>2.85</v>
      </c>
      <c r="I41" t="n">
        <v>10</v>
      </c>
      <c r="J41" t="n">
        <v>249.68</v>
      </c>
      <c r="K41" t="n">
        <v>53.44</v>
      </c>
      <c r="L41" t="n">
        <v>40</v>
      </c>
      <c r="M41" t="n">
        <v>0</v>
      </c>
      <c r="N41" t="n">
        <v>61.24</v>
      </c>
      <c r="O41" t="n">
        <v>31027.6</v>
      </c>
      <c r="P41" t="n">
        <v>437.28</v>
      </c>
      <c r="Q41" t="n">
        <v>790.17</v>
      </c>
      <c r="R41" t="n">
        <v>84.41</v>
      </c>
      <c r="S41" t="n">
        <v>58.53</v>
      </c>
      <c r="T41" t="n">
        <v>5844.91</v>
      </c>
      <c r="U41" t="n">
        <v>0.6899999999999999</v>
      </c>
      <c r="V41" t="n">
        <v>0.78</v>
      </c>
      <c r="W41" t="n">
        <v>2.6</v>
      </c>
      <c r="X41" t="n">
        <v>0.35</v>
      </c>
      <c r="Y41" t="n">
        <v>0.5</v>
      </c>
      <c r="Z41" t="n">
        <v>10</v>
      </c>
      <c r="AA41" t="n">
        <v>456.0177976960131</v>
      </c>
      <c r="AB41" t="n">
        <v>623.9436688930572</v>
      </c>
      <c r="AC41" t="n">
        <v>564.3953608443422</v>
      </c>
      <c r="AD41" t="n">
        <v>456017.7976960131</v>
      </c>
      <c r="AE41" t="n">
        <v>623943.6688930572</v>
      </c>
      <c r="AF41" t="n">
        <v>4.373463976827415e-06</v>
      </c>
      <c r="AG41" t="n">
        <v>6.525065104166667</v>
      </c>
      <c r="AH41" t="n">
        <v>564395.3608443423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1.6087</v>
      </c>
      <c r="E2" t="n">
        <v>62.16</v>
      </c>
      <c r="F2" t="n">
        <v>51.24</v>
      </c>
      <c r="G2" t="n">
        <v>8.31</v>
      </c>
      <c r="H2" t="n">
        <v>0.15</v>
      </c>
      <c r="I2" t="n">
        <v>370</v>
      </c>
      <c r="J2" t="n">
        <v>116.05</v>
      </c>
      <c r="K2" t="n">
        <v>43.4</v>
      </c>
      <c r="L2" t="n">
        <v>1</v>
      </c>
      <c r="M2" t="n">
        <v>368</v>
      </c>
      <c r="N2" t="n">
        <v>16.65</v>
      </c>
      <c r="O2" t="n">
        <v>14546.17</v>
      </c>
      <c r="P2" t="n">
        <v>508.78</v>
      </c>
      <c r="Q2" t="n">
        <v>790.33</v>
      </c>
      <c r="R2" t="n">
        <v>551.33</v>
      </c>
      <c r="S2" t="n">
        <v>58.53</v>
      </c>
      <c r="T2" t="n">
        <v>237502.06</v>
      </c>
      <c r="U2" t="n">
        <v>0.11</v>
      </c>
      <c r="V2" t="n">
        <v>0.57</v>
      </c>
      <c r="W2" t="n">
        <v>3.21</v>
      </c>
      <c r="X2" t="n">
        <v>14.33</v>
      </c>
      <c r="Y2" t="n">
        <v>0.5</v>
      </c>
      <c r="Z2" t="n">
        <v>10</v>
      </c>
      <c r="AA2" t="n">
        <v>772.1319496068382</v>
      </c>
      <c r="AB2" t="n">
        <v>1056.464997509573</v>
      </c>
      <c r="AC2" t="n">
        <v>955.6374609051951</v>
      </c>
      <c r="AD2" t="n">
        <v>772131.9496068383</v>
      </c>
      <c r="AE2" t="n">
        <v>1056464.997509573</v>
      </c>
      <c r="AF2" t="n">
        <v>3.283169310336336e-06</v>
      </c>
      <c r="AG2" t="n">
        <v>10.1171875</v>
      </c>
      <c r="AH2" t="n">
        <v>955637.4609051951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2.0692</v>
      </c>
      <c r="E3" t="n">
        <v>48.33</v>
      </c>
      <c r="F3" t="n">
        <v>42.61</v>
      </c>
      <c r="G3" t="n">
        <v>16.82</v>
      </c>
      <c r="H3" t="n">
        <v>0.3</v>
      </c>
      <c r="I3" t="n">
        <v>152</v>
      </c>
      <c r="J3" t="n">
        <v>117.34</v>
      </c>
      <c r="K3" t="n">
        <v>43.4</v>
      </c>
      <c r="L3" t="n">
        <v>2</v>
      </c>
      <c r="M3" t="n">
        <v>150</v>
      </c>
      <c r="N3" t="n">
        <v>16.94</v>
      </c>
      <c r="O3" t="n">
        <v>14705.49</v>
      </c>
      <c r="P3" t="n">
        <v>418.04</v>
      </c>
      <c r="Q3" t="n">
        <v>790.2</v>
      </c>
      <c r="R3" t="n">
        <v>263.62</v>
      </c>
      <c r="S3" t="n">
        <v>58.53</v>
      </c>
      <c r="T3" t="n">
        <v>94737.72</v>
      </c>
      <c r="U3" t="n">
        <v>0.22</v>
      </c>
      <c r="V3" t="n">
        <v>0.68</v>
      </c>
      <c r="W3" t="n">
        <v>2.83</v>
      </c>
      <c r="X3" t="n">
        <v>5.71</v>
      </c>
      <c r="Y3" t="n">
        <v>0.5</v>
      </c>
      <c r="Z3" t="n">
        <v>10</v>
      </c>
      <c r="AA3" t="n">
        <v>514.9320583573311</v>
      </c>
      <c r="AB3" t="n">
        <v>704.5527594436167</v>
      </c>
      <c r="AC3" t="n">
        <v>637.3112329283256</v>
      </c>
      <c r="AD3" t="n">
        <v>514932.0583573311</v>
      </c>
      <c r="AE3" t="n">
        <v>704552.7594436166</v>
      </c>
      <c r="AF3" t="n">
        <v>4.222996168923942e-06</v>
      </c>
      <c r="AG3" t="n">
        <v>7.8662109375</v>
      </c>
      <c r="AH3" t="n">
        <v>637311.2329283255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2.2331</v>
      </c>
      <c r="E4" t="n">
        <v>44.78</v>
      </c>
      <c r="F4" t="n">
        <v>40.43</v>
      </c>
      <c r="G4" t="n">
        <v>25.53</v>
      </c>
      <c r="H4" t="n">
        <v>0.45</v>
      </c>
      <c r="I4" t="n">
        <v>95</v>
      </c>
      <c r="J4" t="n">
        <v>118.63</v>
      </c>
      <c r="K4" t="n">
        <v>43.4</v>
      </c>
      <c r="L4" t="n">
        <v>3</v>
      </c>
      <c r="M4" t="n">
        <v>93</v>
      </c>
      <c r="N4" t="n">
        <v>17.23</v>
      </c>
      <c r="O4" t="n">
        <v>14865.24</v>
      </c>
      <c r="P4" t="n">
        <v>391.68</v>
      </c>
      <c r="Q4" t="n">
        <v>790.17</v>
      </c>
      <c r="R4" t="n">
        <v>190.95</v>
      </c>
      <c r="S4" t="n">
        <v>58.53</v>
      </c>
      <c r="T4" t="n">
        <v>58686.39</v>
      </c>
      <c r="U4" t="n">
        <v>0.31</v>
      </c>
      <c r="V4" t="n">
        <v>0.72</v>
      </c>
      <c r="W4" t="n">
        <v>2.73</v>
      </c>
      <c r="X4" t="n">
        <v>3.52</v>
      </c>
      <c r="Y4" t="n">
        <v>0.5</v>
      </c>
      <c r="Z4" t="n">
        <v>10</v>
      </c>
      <c r="AA4" t="n">
        <v>465.9066078967476</v>
      </c>
      <c r="AB4" t="n">
        <v>637.4739752732183</v>
      </c>
      <c r="AC4" t="n">
        <v>576.6343537734851</v>
      </c>
      <c r="AD4" t="n">
        <v>465906.6078967476</v>
      </c>
      <c r="AE4" t="n">
        <v>637473.9752732184</v>
      </c>
      <c r="AF4" t="n">
        <v>4.557496977007566e-06</v>
      </c>
      <c r="AG4" t="n">
        <v>7.288411458333333</v>
      </c>
      <c r="AH4" t="n">
        <v>576634.3537734852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2.3176</v>
      </c>
      <c r="E5" t="n">
        <v>43.15</v>
      </c>
      <c r="F5" t="n">
        <v>39.42</v>
      </c>
      <c r="G5" t="n">
        <v>34.27</v>
      </c>
      <c r="H5" t="n">
        <v>0.59</v>
      </c>
      <c r="I5" t="n">
        <v>69</v>
      </c>
      <c r="J5" t="n">
        <v>119.93</v>
      </c>
      <c r="K5" t="n">
        <v>43.4</v>
      </c>
      <c r="L5" t="n">
        <v>4</v>
      </c>
      <c r="M5" t="n">
        <v>67</v>
      </c>
      <c r="N5" t="n">
        <v>17.53</v>
      </c>
      <c r="O5" t="n">
        <v>15025.44</v>
      </c>
      <c r="P5" t="n">
        <v>376.96</v>
      </c>
      <c r="Q5" t="n">
        <v>790.17</v>
      </c>
      <c r="R5" t="n">
        <v>157.07</v>
      </c>
      <c r="S5" t="n">
        <v>58.53</v>
      </c>
      <c r="T5" t="n">
        <v>41880.46</v>
      </c>
      <c r="U5" t="n">
        <v>0.37</v>
      </c>
      <c r="V5" t="n">
        <v>0.74</v>
      </c>
      <c r="W5" t="n">
        <v>2.69</v>
      </c>
      <c r="X5" t="n">
        <v>2.51</v>
      </c>
      <c r="Y5" t="n">
        <v>0.5</v>
      </c>
      <c r="Z5" t="n">
        <v>10</v>
      </c>
      <c r="AA5" t="n">
        <v>432.0549998518703</v>
      </c>
      <c r="AB5" t="n">
        <v>591.156711718671</v>
      </c>
      <c r="AC5" t="n">
        <v>534.7375448458962</v>
      </c>
      <c r="AD5" t="n">
        <v>432054.9998518703</v>
      </c>
      <c r="AE5" t="n">
        <v>591156.711718671</v>
      </c>
      <c r="AF5" t="n">
        <v>4.729951634012241e-06</v>
      </c>
      <c r="AG5" t="n">
        <v>7.023111979166667</v>
      </c>
      <c r="AH5" t="n">
        <v>534737.5448458962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2.3677</v>
      </c>
      <c r="E6" t="n">
        <v>42.24</v>
      </c>
      <c r="F6" t="n">
        <v>38.86</v>
      </c>
      <c r="G6" t="n">
        <v>43.18</v>
      </c>
      <c r="H6" t="n">
        <v>0.73</v>
      </c>
      <c r="I6" t="n">
        <v>54</v>
      </c>
      <c r="J6" t="n">
        <v>121.23</v>
      </c>
      <c r="K6" t="n">
        <v>43.4</v>
      </c>
      <c r="L6" t="n">
        <v>5</v>
      </c>
      <c r="M6" t="n">
        <v>52</v>
      </c>
      <c r="N6" t="n">
        <v>17.83</v>
      </c>
      <c r="O6" t="n">
        <v>15186.08</v>
      </c>
      <c r="P6" t="n">
        <v>367.28</v>
      </c>
      <c r="Q6" t="n">
        <v>790.1799999999999</v>
      </c>
      <c r="R6" t="n">
        <v>138.98</v>
      </c>
      <c r="S6" t="n">
        <v>58.53</v>
      </c>
      <c r="T6" t="n">
        <v>32910.25</v>
      </c>
      <c r="U6" t="n">
        <v>0.42</v>
      </c>
      <c r="V6" t="n">
        <v>0.75</v>
      </c>
      <c r="W6" t="n">
        <v>2.65</v>
      </c>
      <c r="X6" t="n">
        <v>1.96</v>
      </c>
      <c r="Y6" t="n">
        <v>0.5</v>
      </c>
      <c r="Z6" t="n">
        <v>10</v>
      </c>
      <c r="AA6" t="n">
        <v>418.6137397318729</v>
      </c>
      <c r="AB6" t="n">
        <v>572.765786635945</v>
      </c>
      <c r="AC6" t="n">
        <v>518.10182384124</v>
      </c>
      <c r="AD6" t="n">
        <v>418613.7397318729</v>
      </c>
      <c r="AE6" t="n">
        <v>572765.786635945</v>
      </c>
      <c r="AF6" t="n">
        <v>4.832199898106138e-06</v>
      </c>
      <c r="AG6" t="n">
        <v>6.875</v>
      </c>
      <c r="AH6" t="n">
        <v>518101.82384124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2.4025</v>
      </c>
      <c r="E7" t="n">
        <v>41.62</v>
      </c>
      <c r="F7" t="n">
        <v>38.49</v>
      </c>
      <c r="G7" t="n">
        <v>52.48</v>
      </c>
      <c r="H7" t="n">
        <v>0.86</v>
      </c>
      <c r="I7" t="n">
        <v>44</v>
      </c>
      <c r="J7" t="n">
        <v>122.54</v>
      </c>
      <c r="K7" t="n">
        <v>43.4</v>
      </c>
      <c r="L7" t="n">
        <v>6</v>
      </c>
      <c r="M7" t="n">
        <v>42</v>
      </c>
      <c r="N7" t="n">
        <v>18.14</v>
      </c>
      <c r="O7" t="n">
        <v>15347.16</v>
      </c>
      <c r="P7" t="n">
        <v>358.32</v>
      </c>
      <c r="Q7" t="n">
        <v>790.17</v>
      </c>
      <c r="R7" t="n">
        <v>126.25</v>
      </c>
      <c r="S7" t="n">
        <v>58.53</v>
      </c>
      <c r="T7" t="n">
        <v>26592.35</v>
      </c>
      <c r="U7" t="n">
        <v>0.46</v>
      </c>
      <c r="V7" t="n">
        <v>0.75</v>
      </c>
      <c r="W7" t="n">
        <v>2.64</v>
      </c>
      <c r="X7" t="n">
        <v>1.59</v>
      </c>
      <c r="Y7" t="n">
        <v>0.5</v>
      </c>
      <c r="Z7" t="n">
        <v>10</v>
      </c>
      <c r="AA7" t="n">
        <v>408.4953258253684</v>
      </c>
      <c r="AB7" t="n">
        <v>558.9213263361488</v>
      </c>
      <c r="AC7" t="n">
        <v>505.5786594016344</v>
      </c>
      <c r="AD7" t="n">
        <v>408495.3258253684</v>
      </c>
      <c r="AE7" t="n">
        <v>558921.3263361488</v>
      </c>
      <c r="AF7" t="n">
        <v>4.903222644422854e-06</v>
      </c>
      <c r="AG7" t="n">
        <v>6.774088541666667</v>
      </c>
      <c r="AH7" t="n">
        <v>505578.6594016344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2.422</v>
      </c>
      <c r="E8" t="n">
        <v>41.29</v>
      </c>
      <c r="F8" t="n">
        <v>38.3</v>
      </c>
      <c r="G8" t="n">
        <v>60.47</v>
      </c>
      <c r="H8" t="n">
        <v>1</v>
      </c>
      <c r="I8" t="n">
        <v>38</v>
      </c>
      <c r="J8" t="n">
        <v>123.85</v>
      </c>
      <c r="K8" t="n">
        <v>43.4</v>
      </c>
      <c r="L8" t="n">
        <v>7</v>
      </c>
      <c r="M8" t="n">
        <v>36</v>
      </c>
      <c r="N8" t="n">
        <v>18.45</v>
      </c>
      <c r="O8" t="n">
        <v>15508.69</v>
      </c>
      <c r="P8" t="n">
        <v>352.62</v>
      </c>
      <c r="Q8" t="n">
        <v>790.1900000000001</v>
      </c>
      <c r="R8" t="n">
        <v>119.77</v>
      </c>
      <c r="S8" t="n">
        <v>58.53</v>
      </c>
      <c r="T8" t="n">
        <v>23384.11</v>
      </c>
      <c r="U8" t="n">
        <v>0.49</v>
      </c>
      <c r="V8" t="n">
        <v>0.76</v>
      </c>
      <c r="W8" t="n">
        <v>2.64</v>
      </c>
      <c r="X8" t="n">
        <v>1.39</v>
      </c>
      <c r="Y8" t="n">
        <v>0.5</v>
      </c>
      <c r="Z8" t="n">
        <v>10</v>
      </c>
      <c r="AA8" t="n">
        <v>402.6073552934336</v>
      </c>
      <c r="AB8" t="n">
        <v>550.8651452954285</v>
      </c>
      <c r="AC8" t="n">
        <v>498.2913489725193</v>
      </c>
      <c r="AD8" t="n">
        <v>402607.3552934335</v>
      </c>
      <c r="AE8" t="n">
        <v>550865.1452954286</v>
      </c>
      <c r="AF8" t="n">
        <v>4.943019872962396e-06</v>
      </c>
      <c r="AG8" t="n">
        <v>6.720377604166667</v>
      </c>
      <c r="AH8" t="n">
        <v>498291.3489725193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2.4448</v>
      </c>
      <c r="E9" t="n">
        <v>40.9</v>
      </c>
      <c r="F9" t="n">
        <v>38.05</v>
      </c>
      <c r="G9" t="n">
        <v>71.34999999999999</v>
      </c>
      <c r="H9" t="n">
        <v>1.13</v>
      </c>
      <c r="I9" t="n">
        <v>32</v>
      </c>
      <c r="J9" t="n">
        <v>125.16</v>
      </c>
      <c r="K9" t="n">
        <v>43.4</v>
      </c>
      <c r="L9" t="n">
        <v>8</v>
      </c>
      <c r="M9" t="n">
        <v>30</v>
      </c>
      <c r="N9" t="n">
        <v>18.76</v>
      </c>
      <c r="O9" t="n">
        <v>15670.68</v>
      </c>
      <c r="P9" t="n">
        <v>344.51</v>
      </c>
      <c r="Q9" t="n">
        <v>790.17</v>
      </c>
      <c r="R9" t="n">
        <v>111.78</v>
      </c>
      <c r="S9" t="n">
        <v>58.53</v>
      </c>
      <c r="T9" t="n">
        <v>19417.99</v>
      </c>
      <c r="U9" t="n">
        <v>0.52</v>
      </c>
      <c r="V9" t="n">
        <v>0.76</v>
      </c>
      <c r="W9" t="n">
        <v>2.62</v>
      </c>
      <c r="X9" t="n">
        <v>1.15</v>
      </c>
      <c r="Y9" t="n">
        <v>0.5</v>
      </c>
      <c r="Z9" t="n">
        <v>10</v>
      </c>
      <c r="AA9" t="n">
        <v>394.9799500830635</v>
      </c>
      <c r="AB9" t="n">
        <v>540.4289929892311</v>
      </c>
      <c r="AC9" t="n">
        <v>488.8512083951936</v>
      </c>
      <c r="AD9" t="n">
        <v>394979.9500830635</v>
      </c>
      <c r="AE9" t="n">
        <v>540428.9929892311</v>
      </c>
      <c r="AF9" t="n">
        <v>4.989552017100935e-06</v>
      </c>
      <c r="AG9" t="n">
        <v>6.656901041666667</v>
      </c>
      <c r="AH9" t="n">
        <v>488851.2083951936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2.4606</v>
      </c>
      <c r="E10" t="n">
        <v>40.64</v>
      </c>
      <c r="F10" t="n">
        <v>37.89</v>
      </c>
      <c r="G10" t="n">
        <v>81.19</v>
      </c>
      <c r="H10" t="n">
        <v>1.26</v>
      </c>
      <c r="I10" t="n">
        <v>28</v>
      </c>
      <c r="J10" t="n">
        <v>126.48</v>
      </c>
      <c r="K10" t="n">
        <v>43.4</v>
      </c>
      <c r="L10" t="n">
        <v>9</v>
      </c>
      <c r="M10" t="n">
        <v>26</v>
      </c>
      <c r="N10" t="n">
        <v>19.08</v>
      </c>
      <c r="O10" t="n">
        <v>15833.12</v>
      </c>
      <c r="P10" t="n">
        <v>338.17</v>
      </c>
      <c r="Q10" t="n">
        <v>790.1900000000001</v>
      </c>
      <c r="R10" t="n">
        <v>106.2</v>
      </c>
      <c r="S10" t="n">
        <v>58.53</v>
      </c>
      <c r="T10" t="n">
        <v>16647.65</v>
      </c>
      <c r="U10" t="n">
        <v>0.55</v>
      </c>
      <c r="V10" t="n">
        <v>0.77</v>
      </c>
      <c r="W10" t="n">
        <v>2.62</v>
      </c>
      <c r="X10" t="n">
        <v>0.98</v>
      </c>
      <c r="Y10" t="n">
        <v>0.5</v>
      </c>
      <c r="Z10" t="n">
        <v>10</v>
      </c>
      <c r="AA10" t="n">
        <v>389.4064759066022</v>
      </c>
      <c r="AB10" t="n">
        <v>532.8031197366698</v>
      </c>
      <c r="AC10" t="n">
        <v>481.9531377828762</v>
      </c>
      <c r="AD10" t="n">
        <v>389406.4759066022</v>
      </c>
      <c r="AE10" t="n">
        <v>532803.1197366698</v>
      </c>
      <c r="AF10" t="n">
        <v>5.021797976635537e-06</v>
      </c>
      <c r="AG10" t="n">
        <v>6.614583333333333</v>
      </c>
      <c r="AH10" t="n">
        <v>481953.1377828763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2.4707</v>
      </c>
      <c r="E11" t="n">
        <v>40.47</v>
      </c>
      <c r="F11" t="n">
        <v>37.79</v>
      </c>
      <c r="G11" t="n">
        <v>90.7</v>
      </c>
      <c r="H11" t="n">
        <v>1.38</v>
      </c>
      <c r="I11" t="n">
        <v>25</v>
      </c>
      <c r="J11" t="n">
        <v>127.8</v>
      </c>
      <c r="K11" t="n">
        <v>43.4</v>
      </c>
      <c r="L11" t="n">
        <v>10</v>
      </c>
      <c r="M11" t="n">
        <v>23</v>
      </c>
      <c r="N11" t="n">
        <v>19.4</v>
      </c>
      <c r="O11" t="n">
        <v>15996.02</v>
      </c>
      <c r="P11" t="n">
        <v>332.11</v>
      </c>
      <c r="Q11" t="n">
        <v>790.16</v>
      </c>
      <c r="R11" t="n">
        <v>103.11</v>
      </c>
      <c r="S11" t="n">
        <v>58.53</v>
      </c>
      <c r="T11" t="n">
        <v>15119.41</v>
      </c>
      <c r="U11" t="n">
        <v>0.57</v>
      </c>
      <c r="V11" t="n">
        <v>0.77</v>
      </c>
      <c r="W11" t="n">
        <v>2.61</v>
      </c>
      <c r="X11" t="n">
        <v>0.89</v>
      </c>
      <c r="Y11" t="n">
        <v>0.5</v>
      </c>
      <c r="Z11" t="n">
        <v>10</v>
      </c>
      <c r="AA11" t="n">
        <v>373.8306390361034</v>
      </c>
      <c r="AB11" t="n">
        <v>511.4915725730279</v>
      </c>
      <c r="AC11" t="n">
        <v>462.6755347695881</v>
      </c>
      <c r="AD11" t="n">
        <v>373830.6390361034</v>
      </c>
      <c r="AE11" t="n">
        <v>511491.5725730279</v>
      </c>
      <c r="AF11" t="n">
        <v>5.042410900135504e-06</v>
      </c>
      <c r="AG11" t="n">
        <v>6.5869140625</v>
      </c>
      <c r="AH11" t="n">
        <v>462675.5347695882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2.4777</v>
      </c>
      <c r="E12" t="n">
        <v>40.36</v>
      </c>
      <c r="F12" t="n">
        <v>37.73</v>
      </c>
      <c r="G12" t="n">
        <v>98.42</v>
      </c>
      <c r="H12" t="n">
        <v>1.5</v>
      </c>
      <c r="I12" t="n">
        <v>23</v>
      </c>
      <c r="J12" t="n">
        <v>129.13</v>
      </c>
      <c r="K12" t="n">
        <v>43.4</v>
      </c>
      <c r="L12" t="n">
        <v>11</v>
      </c>
      <c r="M12" t="n">
        <v>21</v>
      </c>
      <c r="N12" t="n">
        <v>19.73</v>
      </c>
      <c r="O12" t="n">
        <v>16159.39</v>
      </c>
      <c r="P12" t="n">
        <v>326.34</v>
      </c>
      <c r="Q12" t="n">
        <v>790.1799999999999</v>
      </c>
      <c r="R12" t="n">
        <v>100.88</v>
      </c>
      <c r="S12" t="n">
        <v>58.53</v>
      </c>
      <c r="T12" t="n">
        <v>14013.41</v>
      </c>
      <c r="U12" t="n">
        <v>0.58</v>
      </c>
      <c r="V12" t="n">
        <v>0.77</v>
      </c>
      <c r="W12" t="n">
        <v>2.61</v>
      </c>
      <c r="X12" t="n">
        <v>0.82</v>
      </c>
      <c r="Y12" t="n">
        <v>0.5</v>
      </c>
      <c r="Z12" t="n">
        <v>10</v>
      </c>
      <c r="AA12" t="n">
        <v>369.8035852173992</v>
      </c>
      <c r="AB12" t="n">
        <v>505.981579877201</v>
      </c>
      <c r="AC12" t="n">
        <v>457.6914080433277</v>
      </c>
      <c r="AD12" t="n">
        <v>369803.5852173992</v>
      </c>
      <c r="AE12" t="n">
        <v>505981.579877201</v>
      </c>
      <c r="AF12" t="n">
        <v>5.056697084739441e-06</v>
      </c>
      <c r="AG12" t="n">
        <v>6.569010416666667</v>
      </c>
      <c r="AH12" t="n">
        <v>457691.4080433277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2.4854</v>
      </c>
      <c r="E13" t="n">
        <v>40.23</v>
      </c>
      <c r="F13" t="n">
        <v>37.65</v>
      </c>
      <c r="G13" t="n">
        <v>107.57</v>
      </c>
      <c r="H13" t="n">
        <v>1.63</v>
      </c>
      <c r="I13" t="n">
        <v>21</v>
      </c>
      <c r="J13" t="n">
        <v>130.45</v>
      </c>
      <c r="K13" t="n">
        <v>43.4</v>
      </c>
      <c r="L13" t="n">
        <v>12</v>
      </c>
      <c r="M13" t="n">
        <v>19</v>
      </c>
      <c r="N13" t="n">
        <v>20.05</v>
      </c>
      <c r="O13" t="n">
        <v>16323.22</v>
      </c>
      <c r="P13" t="n">
        <v>319.45</v>
      </c>
      <c r="Q13" t="n">
        <v>790.16</v>
      </c>
      <c r="R13" t="n">
        <v>98.18000000000001</v>
      </c>
      <c r="S13" t="n">
        <v>58.53</v>
      </c>
      <c r="T13" t="n">
        <v>12673.51</v>
      </c>
      <c r="U13" t="n">
        <v>0.6</v>
      </c>
      <c r="V13" t="n">
        <v>0.77</v>
      </c>
      <c r="W13" t="n">
        <v>2.61</v>
      </c>
      <c r="X13" t="n">
        <v>0.75</v>
      </c>
      <c r="Y13" t="n">
        <v>0.5</v>
      </c>
      <c r="Z13" t="n">
        <v>10</v>
      </c>
      <c r="AA13" t="n">
        <v>365.0742113191756</v>
      </c>
      <c r="AB13" t="n">
        <v>499.5106418644004</v>
      </c>
      <c r="AC13" t="n">
        <v>451.8380472724503</v>
      </c>
      <c r="AD13" t="n">
        <v>365074.2113191756</v>
      </c>
      <c r="AE13" t="n">
        <v>499510.6418644004</v>
      </c>
      <c r="AF13" t="n">
        <v>5.072411887803773e-06</v>
      </c>
      <c r="AG13" t="n">
        <v>6.5478515625</v>
      </c>
      <c r="AH13" t="n">
        <v>451838.0472724503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2.4925</v>
      </c>
      <c r="E14" t="n">
        <v>40.12</v>
      </c>
      <c r="F14" t="n">
        <v>37.58</v>
      </c>
      <c r="G14" t="n">
        <v>118.68</v>
      </c>
      <c r="H14" t="n">
        <v>1.74</v>
      </c>
      <c r="I14" t="n">
        <v>19</v>
      </c>
      <c r="J14" t="n">
        <v>131.79</v>
      </c>
      <c r="K14" t="n">
        <v>43.4</v>
      </c>
      <c r="L14" t="n">
        <v>13</v>
      </c>
      <c r="M14" t="n">
        <v>16</v>
      </c>
      <c r="N14" t="n">
        <v>20.39</v>
      </c>
      <c r="O14" t="n">
        <v>16487.53</v>
      </c>
      <c r="P14" t="n">
        <v>311</v>
      </c>
      <c r="Q14" t="n">
        <v>790.16</v>
      </c>
      <c r="R14" t="n">
        <v>95.98999999999999</v>
      </c>
      <c r="S14" t="n">
        <v>58.53</v>
      </c>
      <c r="T14" t="n">
        <v>11587.25</v>
      </c>
      <c r="U14" t="n">
        <v>0.61</v>
      </c>
      <c r="V14" t="n">
        <v>0.77</v>
      </c>
      <c r="W14" t="n">
        <v>2.61</v>
      </c>
      <c r="X14" t="n">
        <v>0.68</v>
      </c>
      <c r="Y14" t="n">
        <v>0.5</v>
      </c>
      <c r="Z14" t="n">
        <v>10</v>
      </c>
      <c r="AA14" t="n">
        <v>359.6023719612486</v>
      </c>
      <c r="AB14" t="n">
        <v>492.0238298543694</v>
      </c>
      <c r="AC14" t="n">
        <v>445.0657660928499</v>
      </c>
      <c r="AD14" t="n">
        <v>359602.3719612486</v>
      </c>
      <c r="AE14" t="n">
        <v>492023.8298543694</v>
      </c>
      <c r="AF14" t="n">
        <v>5.086902160759196e-06</v>
      </c>
      <c r="AG14" t="n">
        <v>6.529947916666667</v>
      </c>
      <c r="AH14" t="n">
        <v>445065.7660928499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2.5006</v>
      </c>
      <c r="E15" t="n">
        <v>39.99</v>
      </c>
      <c r="F15" t="n">
        <v>37.5</v>
      </c>
      <c r="G15" t="n">
        <v>132.35</v>
      </c>
      <c r="H15" t="n">
        <v>1.86</v>
      </c>
      <c r="I15" t="n">
        <v>17</v>
      </c>
      <c r="J15" t="n">
        <v>133.12</v>
      </c>
      <c r="K15" t="n">
        <v>43.4</v>
      </c>
      <c r="L15" t="n">
        <v>14</v>
      </c>
      <c r="M15" t="n">
        <v>11</v>
      </c>
      <c r="N15" t="n">
        <v>20.72</v>
      </c>
      <c r="O15" t="n">
        <v>16652.31</v>
      </c>
      <c r="P15" t="n">
        <v>308.3</v>
      </c>
      <c r="Q15" t="n">
        <v>790.17</v>
      </c>
      <c r="R15" t="n">
        <v>93.29000000000001</v>
      </c>
      <c r="S15" t="n">
        <v>58.53</v>
      </c>
      <c r="T15" t="n">
        <v>10246.88</v>
      </c>
      <c r="U15" t="n">
        <v>0.63</v>
      </c>
      <c r="V15" t="n">
        <v>0.77</v>
      </c>
      <c r="W15" t="n">
        <v>2.6</v>
      </c>
      <c r="X15" t="n">
        <v>0.6</v>
      </c>
      <c r="Y15" t="n">
        <v>0.5</v>
      </c>
      <c r="Z15" t="n">
        <v>10</v>
      </c>
      <c r="AA15" t="n">
        <v>357.1734003210502</v>
      </c>
      <c r="AB15" t="n">
        <v>488.7004036975841</v>
      </c>
      <c r="AC15" t="n">
        <v>442.0595230640103</v>
      </c>
      <c r="AD15" t="n">
        <v>357173.4003210502</v>
      </c>
      <c r="AE15" t="n">
        <v>488700.4036975841</v>
      </c>
      <c r="AF15" t="n">
        <v>5.103433317229466e-06</v>
      </c>
      <c r="AG15" t="n">
        <v>6.5087890625</v>
      </c>
      <c r="AH15" t="n">
        <v>442059.5230640103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2.5034</v>
      </c>
      <c r="E16" t="n">
        <v>39.95</v>
      </c>
      <c r="F16" t="n">
        <v>37.48</v>
      </c>
      <c r="G16" t="n">
        <v>140.55</v>
      </c>
      <c r="H16" t="n">
        <v>1.97</v>
      </c>
      <c r="I16" t="n">
        <v>16</v>
      </c>
      <c r="J16" t="n">
        <v>134.46</v>
      </c>
      <c r="K16" t="n">
        <v>43.4</v>
      </c>
      <c r="L16" t="n">
        <v>15</v>
      </c>
      <c r="M16" t="n">
        <v>7</v>
      </c>
      <c r="N16" t="n">
        <v>21.06</v>
      </c>
      <c r="O16" t="n">
        <v>16817.7</v>
      </c>
      <c r="P16" t="n">
        <v>302.8</v>
      </c>
      <c r="Q16" t="n">
        <v>790.16</v>
      </c>
      <c r="R16" t="n">
        <v>92.18000000000001</v>
      </c>
      <c r="S16" t="n">
        <v>58.53</v>
      </c>
      <c r="T16" t="n">
        <v>9699.9</v>
      </c>
      <c r="U16" t="n">
        <v>0.63</v>
      </c>
      <c r="V16" t="n">
        <v>0.77</v>
      </c>
      <c r="W16" t="n">
        <v>2.61</v>
      </c>
      <c r="X16" t="n">
        <v>0.58</v>
      </c>
      <c r="Y16" t="n">
        <v>0.5</v>
      </c>
      <c r="Z16" t="n">
        <v>10</v>
      </c>
      <c r="AA16" t="n">
        <v>353.8711394953124</v>
      </c>
      <c r="AB16" t="n">
        <v>484.182104750344</v>
      </c>
      <c r="AC16" t="n">
        <v>437.9724442268225</v>
      </c>
      <c r="AD16" t="n">
        <v>353871.1394953124</v>
      </c>
      <c r="AE16" t="n">
        <v>484182.1047503439</v>
      </c>
      <c r="AF16" t="n">
        <v>5.109147791071041e-06</v>
      </c>
      <c r="AG16" t="n">
        <v>6.502278645833333</v>
      </c>
      <c r="AH16" t="n">
        <v>437972.4442268225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2.5038</v>
      </c>
      <c r="E17" t="n">
        <v>39.94</v>
      </c>
      <c r="F17" t="n">
        <v>37.47</v>
      </c>
      <c r="G17" t="n">
        <v>140.52</v>
      </c>
      <c r="H17" t="n">
        <v>2.08</v>
      </c>
      <c r="I17" t="n">
        <v>16</v>
      </c>
      <c r="J17" t="n">
        <v>135.81</v>
      </c>
      <c r="K17" t="n">
        <v>43.4</v>
      </c>
      <c r="L17" t="n">
        <v>16</v>
      </c>
      <c r="M17" t="n">
        <v>2</v>
      </c>
      <c r="N17" t="n">
        <v>21.41</v>
      </c>
      <c r="O17" t="n">
        <v>16983.46</v>
      </c>
      <c r="P17" t="n">
        <v>304.75</v>
      </c>
      <c r="Q17" t="n">
        <v>790.16</v>
      </c>
      <c r="R17" t="n">
        <v>91.83</v>
      </c>
      <c r="S17" t="n">
        <v>58.53</v>
      </c>
      <c r="T17" t="n">
        <v>9524.360000000001</v>
      </c>
      <c r="U17" t="n">
        <v>0.64</v>
      </c>
      <c r="V17" t="n">
        <v>0.77</v>
      </c>
      <c r="W17" t="n">
        <v>2.61</v>
      </c>
      <c r="X17" t="n">
        <v>0.57</v>
      </c>
      <c r="Y17" t="n">
        <v>0.5</v>
      </c>
      <c r="Z17" t="n">
        <v>10</v>
      </c>
      <c r="AA17" t="n">
        <v>354.8720210424733</v>
      </c>
      <c r="AB17" t="n">
        <v>485.551555038947</v>
      </c>
      <c r="AC17" t="n">
        <v>439.2111961019167</v>
      </c>
      <c r="AD17" t="n">
        <v>354872.0210424733</v>
      </c>
      <c r="AE17" t="n">
        <v>485551.555038947</v>
      </c>
      <c r="AF17" t="n">
        <v>5.109964144476981e-06</v>
      </c>
      <c r="AG17" t="n">
        <v>6.500651041666667</v>
      </c>
      <c r="AH17" t="n">
        <v>439211.1961019167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2.504</v>
      </c>
      <c r="E18" t="n">
        <v>39.94</v>
      </c>
      <c r="F18" t="n">
        <v>37.47</v>
      </c>
      <c r="G18" t="n">
        <v>140.51</v>
      </c>
      <c r="H18" t="n">
        <v>2.19</v>
      </c>
      <c r="I18" t="n">
        <v>16</v>
      </c>
      <c r="J18" t="n">
        <v>137.15</v>
      </c>
      <c r="K18" t="n">
        <v>43.4</v>
      </c>
      <c r="L18" t="n">
        <v>17</v>
      </c>
      <c r="M18" t="n">
        <v>0</v>
      </c>
      <c r="N18" t="n">
        <v>21.75</v>
      </c>
      <c r="O18" t="n">
        <v>17149.71</v>
      </c>
      <c r="P18" t="n">
        <v>306.35</v>
      </c>
      <c r="Q18" t="n">
        <v>790.16</v>
      </c>
      <c r="R18" t="n">
        <v>91.65000000000001</v>
      </c>
      <c r="S18" t="n">
        <v>58.53</v>
      </c>
      <c r="T18" t="n">
        <v>9432.1</v>
      </c>
      <c r="U18" t="n">
        <v>0.64</v>
      </c>
      <c r="V18" t="n">
        <v>0.77</v>
      </c>
      <c r="W18" t="n">
        <v>2.62</v>
      </c>
      <c r="X18" t="n">
        <v>0.57</v>
      </c>
      <c r="Y18" t="n">
        <v>0.5</v>
      </c>
      <c r="Z18" t="n">
        <v>10</v>
      </c>
      <c r="AA18" t="n">
        <v>355.7220524833955</v>
      </c>
      <c r="AB18" t="n">
        <v>486.7146055571573</v>
      </c>
      <c r="AC18" t="n">
        <v>440.2632467110207</v>
      </c>
      <c r="AD18" t="n">
        <v>355722.0524833955</v>
      </c>
      <c r="AE18" t="n">
        <v>486714.6055571573</v>
      </c>
      <c r="AF18" t="n">
        <v>5.11037232117995e-06</v>
      </c>
      <c r="AG18" t="n">
        <v>6.500651041666667</v>
      </c>
      <c r="AH18" t="n">
        <v>440263.2467110207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1.8012</v>
      </c>
      <c r="E2" t="n">
        <v>55.52</v>
      </c>
      <c r="F2" t="n">
        <v>48.08</v>
      </c>
      <c r="G2" t="n">
        <v>9.91</v>
      </c>
      <c r="H2" t="n">
        <v>0.2</v>
      </c>
      <c r="I2" t="n">
        <v>291</v>
      </c>
      <c r="J2" t="n">
        <v>89.87</v>
      </c>
      <c r="K2" t="n">
        <v>37.55</v>
      </c>
      <c r="L2" t="n">
        <v>1</v>
      </c>
      <c r="M2" t="n">
        <v>289</v>
      </c>
      <c r="N2" t="n">
        <v>11.32</v>
      </c>
      <c r="O2" t="n">
        <v>11317.98</v>
      </c>
      <c r="P2" t="n">
        <v>400.48</v>
      </c>
      <c r="Q2" t="n">
        <v>790.33</v>
      </c>
      <c r="R2" t="n">
        <v>446.16</v>
      </c>
      <c r="S2" t="n">
        <v>58.53</v>
      </c>
      <c r="T2" t="n">
        <v>185314.17</v>
      </c>
      <c r="U2" t="n">
        <v>0.13</v>
      </c>
      <c r="V2" t="n">
        <v>0.6</v>
      </c>
      <c r="W2" t="n">
        <v>3.07</v>
      </c>
      <c r="X2" t="n">
        <v>11.17</v>
      </c>
      <c r="Y2" t="n">
        <v>0.5</v>
      </c>
      <c r="Z2" t="n">
        <v>10</v>
      </c>
      <c r="AA2" t="n">
        <v>572.9510523308376</v>
      </c>
      <c r="AB2" t="n">
        <v>783.9369066155336</v>
      </c>
      <c r="AC2" t="n">
        <v>709.1190685105051</v>
      </c>
      <c r="AD2" t="n">
        <v>572951.0523308376</v>
      </c>
      <c r="AE2" t="n">
        <v>783936.9066155336</v>
      </c>
      <c r="AF2" t="n">
        <v>3.996491262569623e-06</v>
      </c>
      <c r="AG2" t="n">
        <v>9.036458333333334</v>
      </c>
      <c r="AH2" t="n">
        <v>709119.0685105051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2.1858</v>
      </c>
      <c r="E3" t="n">
        <v>45.75</v>
      </c>
      <c r="F3" t="n">
        <v>41.49</v>
      </c>
      <c r="G3" t="n">
        <v>20.24</v>
      </c>
      <c r="H3" t="n">
        <v>0.39</v>
      </c>
      <c r="I3" t="n">
        <v>123</v>
      </c>
      <c r="J3" t="n">
        <v>91.09999999999999</v>
      </c>
      <c r="K3" t="n">
        <v>37.55</v>
      </c>
      <c r="L3" t="n">
        <v>2</v>
      </c>
      <c r="M3" t="n">
        <v>121</v>
      </c>
      <c r="N3" t="n">
        <v>11.54</v>
      </c>
      <c r="O3" t="n">
        <v>11468.97</v>
      </c>
      <c r="P3" t="n">
        <v>338.62</v>
      </c>
      <c r="Q3" t="n">
        <v>790.23</v>
      </c>
      <c r="R3" t="n">
        <v>225.81</v>
      </c>
      <c r="S3" t="n">
        <v>58.53</v>
      </c>
      <c r="T3" t="n">
        <v>75979.53</v>
      </c>
      <c r="U3" t="n">
        <v>0.26</v>
      </c>
      <c r="V3" t="n">
        <v>0.7</v>
      </c>
      <c r="W3" t="n">
        <v>2.79</v>
      </c>
      <c r="X3" t="n">
        <v>4.58</v>
      </c>
      <c r="Y3" t="n">
        <v>0.5</v>
      </c>
      <c r="Z3" t="n">
        <v>10</v>
      </c>
      <c r="AA3" t="n">
        <v>425.1805219829474</v>
      </c>
      <c r="AB3" t="n">
        <v>581.7507478178516</v>
      </c>
      <c r="AC3" t="n">
        <v>526.2292729384177</v>
      </c>
      <c r="AD3" t="n">
        <v>425180.5219829474</v>
      </c>
      <c r="AE3" t="n">
        <v>581750.7478178516</v>
      </c>
      <c r="AF3" t="n">
        <v>4.849839330293515e-06</v>
      </c>
      <c r="AG3" t="n">
        <v>7.4462890625</v>
      </c>
      <c r="AH3" t="n">
        <v>526229.2729384177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2.3136</v>
      </c>
      <c r="E4" t="n">
        <v>43.22</v>
      </c>
      <c r="F4" t="n">
        <v>39.81</v>
      </c>
      <c r="G4" t="n">
        <v>30.62</v>
      </c>
      <c r="H4" t="n">
        <v>0.57</v>
      </c>
      <c r="I4" t="n">
        <v>78</v>
      </c>
      <c r="J4" t="n">
        <v>92.31999999999999</v>
      </c>
      <c r="K4" t="n">
        <v>37.55</v>
      </c>
      <c r="L4" t="n">
        <v>3</v>
      </c>
      <c r="M4" t="n">
        <v>76</v>
      </c>
      <c r="N4" t="n">
        <v>11.77</v>
      </c>
      <c r="O4" t="n">
        <v>11620.34</v>
      </c>
      <c r="P4" t="n">
        <v>318.3</v>
      </c>
      <c r="Q4" t="n">
        <v>790.1900000000001</v>
      </c>
      <c r="R4" t="n">
        <v>169.75</v>
      </c>
      <c r="S4" t="n">
        <v>58.53</v>
      </c>
      <c r="T4" t="n">
        <v>48174.88</v>
      </c>
      <c r="U4" t="n">
        <v>0.34</v>
      </c>
      <c r="V4" t="n">
        <v>0.73</v>
      </c>
      <c r="W4" t="n">
        <v>2.72</v>
      </c>
      <c r="X4" t="n">
        <v>2.91</v>
      </c>
      <c r="Y4" t="n">
        <v>0.5</v>
      </c>
      <c r="Z4" t="n">
        <v>10</v>
      </c>
      <c r="AA4" t="n">
        <v>383.1957289701857</v>
      </c>
      <c r="AB4" t="n">
        <v>524.3053017794479</v>
      </c>
      <c r="AC4" t="n">
        <v>474.2663396447293</v>
      </c>
      <c r="AD4" t="n">
        <v>383195.7289701857</v>
      </c>
      <c r="AE4" t="n">
        <v>524305.3017794478</v>
      </c>
      <c r="AF4" t="n">
        <v>5.133401168710347e-06</v>
      </c>
      <c r="AG4" t="n">
        <v>7.034505208333333</v>
      </c>
      <c r="AH4" t="n">
        <v>474266.3396447293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2.3818</v>
      </c>
      <c r="E5" t="n">
        <v>41.99</v>
      </c>
      <c r="F5" t="n">
        <v>38.99</v>
      </c>
      <c r="G5" t="n">
        <v>41.77</v>
      </c>
      <c r="H5" t="n">
        <v>0.75</v>
      </c>
      <c r="I5" t="n">
        <v>56</v>
      </c>
      <c r="J5" t="n">
        <v>93.55</v>
      </c>
      <c r="K5" t="n">
        <v>37.55</v>
      </c>
      <c r="L5" t="n">
        <v>4</v>
      </c>
      <c r="M5" t="n">
        <v>54</v>
      </c>
      <c r="N5" t="n">
        <v>12</v>
      </c>
      <c r="O5" t="n">
        <v>11772.07</v>
      </c>
      <c r="P5" t="n">
        <v>305.5</v>
      </c>
      <c r="Q5" t="n">
        <v>790.17</v>
      </c>
      <c r="R5" t="n">
        <v>142.64</v>
      </c>
      <c r="S5" t="n">
        <v>58.53</v>
      </c>
      <c r="T5" t="n">
        <v>34730.33</v>
      </c>
      <c r="U5" t="n">
        <v>0.41</v>
      </c>
      <c r="V5" t="n">
        <v>0.74</v>
      </c>
      <c r="W5" t="n">
        <v>2.67</v>
      </c>
      <c r="X5" t="n">
        <v>2.08</v>
      </c>
      <c r="Y5" t="n">
        <v>0.5</v>
      </c>
      <c r="Z5" t="n">
        <v>10</v>
      </c>
      <c r="AA5" t="n">
        <v>366.6194865125152</v>
      </c>
      <c r="AB5" t="n">
        <v>501.6249555566579</v>
      </c>
      <c r="AC5" t="n">
        <v>453.7505738333765</v>
      </c>
      <c r="AD5" t="n">
        <v>366619.4865125152</v>
      </c>
      <c r="AE5" t="n">
        <v>501624.9555566579</v>
      </c>
      <c r="AF5" t="n">
        <v>5.284722900948438e-06</v>
      </c>
      <c r="AG5" t="n">
        <v>6.834309895833333</v>
      </c>
      <c r="AH5" t="n">
        <v>453750.5738333765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2.4221</v>
      </c>
      <c r="E6" t="n">
        <v>41.29</v>
      </c>
      <c r="F6" t="n">
        <v>38.52</v>
      </c>
      <c r="G6" t="n">
        <v>52.52</v>
      </c>
      <c r="H6" t="n">
        <v>0.93</v>
      </c>
      <c r="I6" t="n">
        <v>44</v>
      </c>
      <c r="J6" t="n">
        <v>94.79000000000001</v>
      </c>
      <c r="K6" t="n">
        <v>37.55</v>
      </c>
      <c r="L6" t="n">
        <v>5</v>
      </c>
      <c r="M6" t="n">
        <v>42</v>
      </c>
      <c r="N6" t="n">
        <v>12.23</v>
      </c>
      <c r="O6" t="n">
        <v>11924.18</v>
      </c>
      <c r="P6" t="n">
        <v>294.64</v>
      </c>
      <c r="Q6" t="n">
        <v>790.1799999999999</v>
      </c>
      <c r="R6" t="n">
        <v>126.98</v>
      </c>
      <c r="S6" t="n">
        <v>58.53</v>
      </c>
      <c r="T6" t="n">
        <v>26958.17</v>
      </c>
      <c r="U6" t="n">
        <v>0.46</v>
      </c>
      <c r="V6" t="n">
        <v>0.75</v>
      </c>
      <c r="W6" t="n">
        <v>2.65</v>
      </c>
      <c r="X6" t="n">
        <v>1.61</v>
      </c>
      <c r="Y6" t="n">
        <v>0.5</v>
      </c>
      <c r="Z6" t="n">
        <v>10</v>
      </c>
      <c r="AA6" t="n">
        <v>355.5347354932256</v>
      </c>
      <c r="AB6" t="n">
        <v>486.4583101873643</v>
      </c>
      <c r="AC6" t="n">
        <v>440.0314118116079</v>
      </c>
      <c r="AD6" t="n">
        <v>355534.7354932256</v>
      </c>
      <c r="AE6" t="n">
        <v>486458.3101873643</v>
      </c>
      <c r="AF6" t="n">
        <v>5.374140288180036e-06</v>
      </c>
      <c r="AG6" t="n">
        <v>6.720377604166667</v>
      </c>
      <c r="AH6" t="n">
        <v>440031.4118116079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2.454</v>
      </c>
      <c r="E7" t="n">
        <v>40.75</v>
      </c>
      <c r="F7" t="n">
        <v>38.15</v>
      </c>
      <c r="G7" t="n">
        <v>65.40000000000001</v>
      </c>
      <c r="H7" t="n">
        <v>1.1</v>
      </c>
      <c r="I7" t="n">
        <v>35</v>
      </c>
      <c r="J7" t="n">
        <v>96.02</v>
      </c>
      <c r="K7" t="n">
        <v>37.55</v>
      </c>
      <c r="L7" t="n">
        <v>6</v>
      </c>
      <c r="M7" t="n">
        <v>33</v>
      </c>
      <c r="N7" t="n">
        <v>12.47</v>
      </c>
      <c r="O7" t="n">
        <v>12076.67</v>
      </c>
      <c r="P7" t="n">
        <v>283.83</v>
      </c>
      <c r="Q7" t="n">
        <v>790.17</v>
      </c>
      <c r="R7" t="n">
        <v>115.1</v>
      </c>
      <c r="S7" t="n">
        <v>58.53</v>
      </c>
      <c r="T7" t="n">
        <v>21064.77</v>
      </c>
      <c r="U7" t="n">
        <v>0.51</v>
      </c>
      <c r="V7" t="n">
        <v>0.76</v>
      </c>
      <c r="W7" t="n">
        <v>2.62</v>
      </c>
      <c r="X7" t="n">
        <v>1.25</v>
      </c>
      <c r="Y7" t="n">
        <v>0.5</v>
      </c>
      <c r="Z7" t="n">
        <v>10</v>
      </c>
      <c r="AA7" t="n">
        <v>345.7950794536474</v>
      </c>
      <c r="AB7" t="n">
        <v>473.1320831107146</v>
      </c>
      <c r="AC7" t="n">
        <v>427.9770211436765</v>
      </c>
      <c r="AD7" t="n">
        <v>345795.0794536474</v>
      </c>
      <c r="AE7" t="n">
        <v>473132.0831107146</v>
      </c>
      <c r="AF7" t="n">
        <v>5.444919808097854e-06</v>
      </c>
      <c r="AG7" t="n">
        <v>6.632486979166667</v>
      </c>
      <c r="AH7" t="n">
        <v>427977.0211436765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2.4682</v>
      </c>
      <c r="E8" t="n">
        <v>40.52</v>
      </c>
      <c r="F8" t="n">
        <v>38.01</v>
      </c>
      <c r="G8" t="n">
        <v>76.02</v>
      </c>
      <c r="H8" t="n">
        <v>1.27</v>
      </c>
      <c r="I8" t="n">
        <v>30</v>
      </c>
      <c r="J8" t="n">
        <v>97.26000000000001</v>
      </c>
      <c r="K8" t="n">
        <v>37.55</v>
      </c>
      <c r="L8" t="n">
        <v>7</v>
      </c>
      <c r="M8" t="n">
        <v>28</v>
      </c>
      <c r="N8" t="n">
        <v>12.71</v>
      </c>
      <c r="O8" t="n">
        <v>12229.54</v>
      </c>
      <c r="P8" t="n">
        <v>276.51</v>
      </c>
      <c r="Q8" t="n">
        <v>790.16</v>
      </c>
      <c r="R8" t="n">
        <v>110.29</v>
      </c>
      <c r="S8" t="n">
        <v>58.53</v>
      </c>
      <c r="T8" t="n">
        <v>18685.39</v>
      </c>
      <c r="U8" t="n">
        <v>0.53</v>
      </c>
      <c r="V8" t="n">
        <v>0.76</v>
      </c>
      <c r="W8" t="n">
        <v>2.62</v>
      </c>
      <c r="X8" t="n">
        <v>1.11</v>
      </c>
      <c r="Y8" t="n">
        <v>0.5</v>
      </c>
      <c r="Z8" t="n">
        <v>10</v>
      </c>
      <c r="AA8" t="n">
        <v>329.7281855248296</v>
      </c>
      <c r="AB8" t="n">
        <v>451.1486500159721</v>
      </c>
      <c r="AC8" t="n">
        <v>408.0916560495541</v>
      </c>
      <c r="AD8" t="n">
        <v>329728.1855248296</v>
      </c>
      <c r="AE8" t="n">
        <v>451148.6500159721</v>
      </c>
      <c r="AF8" t="n">
        <v>5.476426679033056e-06</v>
      </c>
      <c r="AG8" t="n">
        <v>6.595052083333333</v>
      </c>
      <c r="AH8" t="n">
        <v>408091.6560495541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2.4865</v>
      </c>
      <c r="E9" t="n">
        <v>40.22</v>
      </c>
      <c r="F9" t="n">
        <v>37.81</v>
      </c>
      <c r="G9" t="n">
        <v>90.73</v>
      </c>
      <c r="H9" t="n">
        <v>1.43</v>
      </c>
      <c r="I9" t="n">
        <v>25</v>
      </c>
      <c r="J9" t="n">
        <v>98.5</v>
      </c>
      <c r="K9" t="n">
        <v>37.55</v>
      </c>
      <c r="L9" t="n">
        <v>8</v>
      </c>
      <c r="M9" t="n">
        <v>22</v>
      </c>
      <c r="N9" t="n">
        <v>12.95</v>
      </c>
      <c r="O9" t="n">
        <v>12382.79</v>
      </c>
      <c r="P9" t="n">
        <v>266.43</v>
      </c>
      <c r="Q9" t="n">
        <v>790.1799999999999</v>
      </c>
      <c r="R9" t="n">
        <v>103.3</v>
      </c>
      <c r="S9" t="n">
        <v>58.53</v>
      </c>
      <c r="T9" t="n">
        <v>15213.25</v>
      </c>
      <c r="U9" t="n">
        <v>0.57</v>
      </c>
      <c r="V9" t="n">
        <v>0.77</v>
      </c>
      <c r="W9" t="n">
        <v>2.62</v>
      </c>
      <c r="X9" t="n">
        <v>0.9</v>
      </c>
      <c r="Y9" t="n">
        <v>0.5</v>
      </c>
      <c r="Z9" t="n">
        <v>10</v>
      </c>
      <c r="AA9" t="n">
        <v>322.2265183487795</v>
      </c>
      <c r="AB9" t="n">
        <v>440.8845380355019</v>
      </c>
      <c r="AC9" t="n">
        <v>398.8071365107282</v>
      </c>
      <c r="AD9" t="n">
        <v>322226.5183487795</v>
      </c>
      <c r="AE9" t="n">
        <v>440884.5380355018</v>
      </c>
      <c r="AF9" t="n">
        <v>5.517030604252368e-06</v>
      </c>
      <c r="AG9" t="n">
        <v>6.546223958333333</v>
      </c>
      <c r="AH9" t="n">
        <v>398807.1365107282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2.4938</v>
      </c>
      <c r="E10" t="n">
        <v>40.1</v>
      </c>
      <c r="F10" t="n">
        <v>37.72</v>
      </c>
      <c r="G10" t="n">
        <v>98.41</v>
      </c>
      <c r="H10" t="n">
        <v>1.59</v>
      </c>
      <c r="I10" t="n">
        <v>23</v>
      </c>
      <c r="J10" t="n">
        <v>99.75</v>
      </c>
      <c r="K10" t="n">
        <v>37.55</v>
      </c>
      <c r="L10" t="n">
        <v>9</v>
      </c>
      <c r="M10" t="n">
        <v>12</v>
      </c>
      <c r="N10" t="n">
        <v>13.2</v>
      </c>
      <c r="O10" t="n">
        <v>12536.43</v>
      </c>
      <c r="P10" t="n">
        <v>260.61</v>
      </c>
      <c r="Q10" t="n">
        <v>790.17</v>
      </c>
      <c r="R10" t="n">
        <v>100.4</v>
      </c>
      <c r="S10" t="n">
        <v>58.53</v>
      </c>
      <c r="T10" t="n">
        <v>13772.21</v>
      </c>
      <c r="U10" t="n">
        <v>0.58</v>
      </c>
      <c r="V10" t="n">
        <v>0.77</v>
      </c>
      <c r="W10" t="n">
        <v>2.62</v>
      </c>
      <c r="X10" t="n">
        <v>0.82</v>
      </c>
      <c r="Y10" t="n">
        <v>0.5</v>
      </c>
      <c r="Z10" t="n">
        <v>10</v>
      </c>
      <c r="AA10" t="n">
        <v>318.2650334454671</v>
      </c>
      <c r="AB10" t="n">
        <v>435.4642596224103</v>
      </c>
      <c r="AC10" t="n">
        <v>393.9041618619736</v>
      </c>
      <c r="AD10" t="n">
        <v>318265.0334454671</v>
      </c>
      <c r="AE10" t="n">
        <v>435464.2596224103</v>
      </c>
      <c r="AF10" t="n">
        <v>5.533227798465536e-06</v>
      </c>
      <c r="AG10" t="n">
        <v>6.526692708333333</v>
      </c>
      <c r="AH10" t="n">
        <v>393904.1618619736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2.5005</v>
      </c>
      <c r="E11" t="n">
        <v>39.99</v>
      </c>
      <c r="F11" t="n">
        <v>37.65</v>
      </c>
      <c r="G11" t="n">
        <v>107.58</v>
      </c>
      <c r="H11" t="n">
        <v>1.74</v>
      </c>
      <c r="I11" t="n">
        <v>21</v>
      </c>
      <c r="J11" t="n">
        <v>101</v>
      </c>
      <c r="K11" t="n">
        <v>37.55</v>
      </c>
      <c r="L11" t="n">
        <v>10</v>
      </c>
      <c r="M11" t="n">
        <v>2</v>
      </c>
      <c r="N11" t="n">
        <v>13.45</v>
      </c>
      <c r="O11" t="n">
        <v>12690.46</v>
      </c>
      <c r="P11" t="n">
        <v>257.13</v>
      </c>
      <c r="Q11" t="n">
        <v>790.17</v>
      </c>
      <c r="R11" t="n">
        <v>97.75</v>
      </c>
      <c r="S11" t="n">
        <v>58.53</v>
      </c>
      <c r="T11" t="n">
        <v>12457.5</v>
      </c>
      <c r="U11" t="n">
        <v>0.6</v>
      </c>
      <c r="V11" t="n">
        <v>0.77</v>
      </c>
      <c r="W11" t="n">
        <v>2.63</v>
      </c>
      <c r="X11" t="n">
        <v>0.75</v>
      </c>
      <c r="Y11" t="n">
        <v>0.5</v>
      </c>
      <c r="Z11" t="n">
        <v>10</v>
      </c>
      <c r="AA11" t="n">
        <v>315.6848931852189</v>
      </c>
      <c r="AB11" t="n">
        <v>431.9339978905841</v>
      </c>
      <c r="AC11" t="n">
        <v>390.7108233550794</v>
      </c>
      <c r="AD11" t="n">
        <v>315684.8931852189</v>
      </c>
      <c r="AE11" t="n">
        <v>431933.9978905841</v>
      </c>
      <c r="AF11" t="n">
        <v>5.548093716442006e-06</v>
      </c>
      <c r="AG11" t="n">
        <v>6.5087890625</v>
      </c>
      <c r="AH11" t="n">
        <v>390710.8233550793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2.4999</v>
      </c>
      <c r="E12" t="n">
        <v>40</v>
      </c>
      <c r="F12" t="n">
        <v>37.66</v>
      </c>
      <c r="G12" t="n">
        <v>107.61</v>
      </c>
      <c r="H12" t="n">
        <v>1.89</v>
      </c>
      <c r="I12" t="n">
        <v>21</v>
      </c>
      <c r="J12" t="n">
        <v>102.25</v>
      </c>
      <c r="K12" t="n">
        <v>37.55</v>
      </c>
      <c r="L12" t="n">
        <v>11</v>
      </c>
      <c r="M12" t="n">
        <v>0</v>
      </c>
      <c r="N12" t="n">
        <v>13.7</v>
      </c>
      <c r="O12" t="n">
        <v>12844.88</v>
      </c>
      <c r="P12" t="n">
        <v>260.16</v>
      </c>
      <c r="Q12" t="n">
        <v>790.17</v>
      </c>
      <c r="R12" t="n">
        <v>97.84999999999999</v>
      </c>
      <c r="S12" t="n">
        <v>58.53</v>
      </c>
      <c r="T12" t="n">
        <v>12509.88</v>
      </c>
      <c r="U12" t="n">
        <v>0.6</v>
      </c>
      <c r="V12" t="n">
        <v>0.77</v>
      </c>
      <c r="W12" t="n">
        <v>2.63</v>
      </c>
      <c r="X12" t="n">
        <v>0.76</v>
      </c>
      <c r="Y12" t="n">
        <v>0.5</v>
      </c>
      <c r="Z12" t="n">
        <v>10</v>
      </c>
      <c r="AA12" t="n">
        <v>317.4014254666648</v>
      </c>
      <c r="AB12" t="n">
        <v>434.2826330861182</v>
      </c>
      <c r="AC12" t="n">
        <v>392.8353081038819</v>
      </c>
      <c r="AD12" t="n">
        <v>317401.4254666648</v>
      </c>
      <c r="AE12" t="n">
        <v>434282.6330861181</v>
      </c>
      <c r="AF12" t="n">
        <v>5.546762440205306e-06</v>
      </c>
      <c r="AG12" t="n">
        <v>6.510416666666667</v>
      </c>
      <c r="AH12" t="n">
        <v>392835.3081038818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1.1166</v>
      </c>
      <c r="E2" t="n">
        <v>89.55</v>
      </c>
      <c r="F2" t="n">
        <v>62.3</v>
      </c>
      <c r="G2" t="n">
        <v>5.88</v>
      </c>
      <c r="H2" t="n">
        <v>0.09</v>
      </c>
      <c r="I2" t="n">
        <v>636</v>
      </c>
      <c r="J2" t="n">
        <v>194.77</v>
      </c>
      <c r="K2" t="n">
        <v>54.38</v>
      </c>
      <c r="L2" t="n">
        <v>1</v>
      </c>
      <c r="M2" t="n">
        <v>634</v>
      </c>
      <c r="N2" t="n">
        <v>39.4</v>
      </c>
      <c r="O2" t="n">
        <v>24256.19</v>
      </c>
      <c r="P2" t="n">
        <v>869.4299999999999</v>
      </c>
      <c r="Q2" t="n">
        <v>790.48</v>
      </c>
      <c r="R2" t="n">
        <v>923.04</v>
      </c>
      <c r="S2" t="n">
        <v>58.53</v>
      </c>
      <c r="T2" t="n">
        <v>422031.01</v>
      </c>
      <c r="U2" t="n">
        <v>0.06</v>
      </c>
      <c r="V2" t="n">
        <v>0.47</v>
      </c>
      <c r="W2" t="n">
        <v>3.66</v>
      </c>
      <c r="X2" t="n">
        <v>25.39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1.7522</v>
      </c>
      <c r="E3" t="n">
        <v>57.07</v>
      </c>
      <c r="F3" t="n">
        <v>45.61</v>
      </c>
      <c r="G3" t="n">
        <v>11.9</v>
      </c>
      <c r="H3" t="n">
        <v>0.18</v>
      </c>
      <c r="I3" t="n">
        <v>230</v>
      </c>
      <c r="J3" t="n">
        <v>196.32</v>
      </c>
      <c r="K3" t="n">
        <v>54.38</v>
      </c>
      <c r="L3" t="n">
        <v>2</v>
      </c>
      <c r="M3" t="n">
        <v>228</v>
      </c>
      <c r="N3" t="n">
        <v>39.95</v>
      </c>
      <c r="O3" t="n">
        <v>24447.22</v>
      </c>
      <c r="P3" t="n">
        <v>633.5</v>
      </c>
      <c r="Q3" t="n">
        <v>790.25</v>
      </c>
      <c r="R3" t="n">
        <v>363.71</v>
      </c>
      <c r="S3" t="n">
        <v>58.53</v>
      </c>
      <c r="T3" t="n">
        <v>144395.26</v>
      </c>
      <c r="U3" t="n">
        <v>0.16</v>
      </c>
      <c r="V3" t="n">
        <v>0.64</v>
      </c>
      <c r="W3" t="n">
        <v>2.96</v>
      </c>
      <c r="X3" t="n">
        <v>8.710000000000001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1.9925</v>
      </c>
      <c r="E4" t="n">
        <v>50.19</v>
      </c>
      <c r="F4" t="n">
        <v>42.19</v>
      </c>
      <c r="G4" t="n">
        <v>17.95</v>
      </c>
      <c r="H4" t="n">
        <v>0.27</v>
      </c>
      <c r="I4" t="n">
        <v>141</v>
      </c>
      <c r="J4" t="n">
        <v>197.88</v>
      </c>
      <c r="K4" t="n">
        <v>54.38</v>
      </c>
      <c r="L4" t="n">
        <v>3</v>
      </c>
      <c r="M4" t="n">
        <v>139</v>
      </c>
      <c r="N4" t="n">
        <v>40.5</v>
      </c>
      <c r="O4" t="n">
        <v>24639</v>
      </c>
      <c r="P4" t="n">
        <v>583.77</v>
      </c>
      <c r="Q4" t="n">
        <v>790.27</v>
      </c>
      <c r="R4" t="n">
        <v>249.12</v>
      </c>
      <c r="S4" t="n">
        <v>58.53</v>
      </c>
      <c r="T4" t="n">
        <v>87545.59</v>
      </c>
      <c r="U4" t="n">
        <v>0.23</v>
      </c>
      <c r="V4" t="n">
        <v>0.6899999999999999</v>
      </c>
      <c r="W4" t="n">
        <v>2.82</v>
      </c>
      <c r="X4" t="n">
        <v>5.28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2.1199</v>
      </c>
      <c r="E5" t="n">
        <v>47.17</v>
      </c>
      <c r="F5" t="n">
        <v>40.69</v>
      </c>
      <c r="G5" t="n">
        <v>23.93</v>
      </c>
      <c r="H5" t="n">
        <v>0.36</v>
      </c>
      <c r="I5" t="n">
        <v>102</v>
      </c>
      <c r="J5" t="n">
        <v>199.44</v>
      </c>
      <c r="K5" t="n">
        <v>54.38</v>
      </c>
      <c r="L5" t="n">
        <v>4</v>
      </c>
      <c r="M5" t="n">
        <v>100</v>
      </c>
      <c r="N5" t="n">
        <v>41.06</v>
      </c>
      <c r="O5" t="n">
        <v>24831.54</v>
      </c>
      <c r="P5" t="n">
        <v>560.64</v>
      </c>
      <c r="Q5" t="n">
        <v>790.2</v>
      </c>
      <c r="R5" t="n">
        <v>199.79</v>
      </c>
      <c r="S5" t="n">
        <v>58.53</v>
      </c>
      <c r="T5" t="n">
        <v>63073.74</v>
      </c>
      <c r="U5" t="n">
        <v>0.29</v>
      </c>
      <c r="V5" t="n">
        <v>0.71</v>
      </c>
      <c r="W5" t="n">
        <v>2.74</v>
      </c>
      <c r="X5" t="n">
        <v>3.79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2.1997</v>
      </c>
      <c r="E6" t="n">
        <v>45.46</v>
      </c>
      <c r="F6" t="n">
        <v>39.83</v>
      </c>
      <c r="G6" t="n">
        <v>29.87</v>
      </c>
      <c r="H6" t="n">
        <v>0.44</v>
      </c>
      <c r="I6" t="n">
        <v>80</v>
      </c>
      <c r="J6" t="n">
        <v>201.01</v>
      </c>
      <c r="K6" t="n">
        <v>54.38</v>
      </c>
      <c r="L6" t="n">
        <v>5</v>
      </c>
      <c r="M6" t="n">
        <v>78</v>
      </c>
      <c r="N6" t="n">
        <v>41.63</v>
      </c>
      <c r="O6" t="n">
        <v>25024.84</v>
      </c>
      <c r="P6" t="n">
        <v>546.92</v>
      </c>
      <c r="Q6" t="n">
        <v>790.22</v>
      </c>
      <c r="R6" t="n">
        <v>171.13</v>
      </c>
      <c r="S6" t="n">
        <v>58.53</v>
      </c>
      <c r="T6" t="n">
        <v>48853.5</v>
      </c>
      <c r="U6" t="n">
        <v>0.34</v>
      </c>
      <c r="V6" t="n">
        <v>0.73</v>
      </c>
      <c r="W6" t="n">
        <v>2.7</v>
      </c>
      <c r="X6" t="n">
        <v>2.93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2.2509</v>
      </c>
      <c r="E7" t="n">
        <v>44.43</v>
      </c>
      <c r="F7" t="n">
        <v>39.34</v>
      </c>
      <c r="G7" t="n">
        <v>35.77</v>
      </c>
      <c r="H7" t="n">
        <v>0.53</v>
      </c>
      <c r="I7" t="n">
        <v>66</v>
      </c>
      <c r="J7" t="n">
        <v>202.58</v>
      </c>
      <c r="K7" t="n">
        <v>54.38</v>
      </c>
      <c r="L7" t="n">
        <v>6</v>
      </c>
      <c r="M7" t="n">
        <v>64</v>
      </c>
      <c r="N7" t="n">
        <v>42.2</v>
      </c>
      <c r="O7" t="n">
        <v>25218.93</v>
      </c>
      <c r="P7" t="n">
        <v>538.01</v>
      </c>
      <c r="Q7" t="n">
        <v>790.1900000000001</v>
      </c>
      <c r="R7" t="n">
        <v>154.63</v>
      </c>
      <c r="S7" t="n">
        <v>58.53</v>
      </c>
      <c r="T7" t="n">
        <v>40675.81</v>
      </c>
      <c r="U7" t="n">
        <v>0.38</v>
      </c>
      <c r="V7" t="n">
        <v>0.74</v>
      </c>
      <c r="W7" t="n">
        <v>2.68</v>
      </c>
      <c r="X7" t="n">
        <v>2.44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2.29</v>
      </c>
      <c r="E8" t="n">
        <v>43.67</v>
      </c>
      <c r="F8" t="n">
        <v>38.97</v>
      </c>
      <c r="G8" t="n">
        <v>41.76</v>
      </c>
      <c r="H8" t="n">
        <v>0.61</v>
      </c>
      <c r="I8" t="n">
        <v>56</v>
      </c>
      <c r="J8" t="n">
        <v>204.16</v>
      </c>
      <c r="K8" t="n">
        <v>54.38</v>
      </c>
      <c r="L8" t="n">
        <v>7</v>
      </c>
      <c r="M8" t="n">
        <v>54</v>
      </c>
      <c r="N8" t="n">
        <v>42.78</v>
      </c>
      <c r="O8" t="n">
        <v>25413.94</v>
      </c>
      <c r="P8" t="n">
        <v>531.09</v>
      </c>
      <c r="Q8" t="n">
        <v>790.2</v>
      </c>
      <c r="R8" t="n">
        <v>142.36</v>
      </c>
      <c r="S8" t="n">
        <v>58.53</v>
      </c>
      <c r="T8" t="n">
        <v>34591.04</v>
      </c>
      <c r="U8" t="n">
        <v>0.41</v>
      </c>
      <c r="V8" t="n">
        <v>0.74</v>
      </c>
      <c r="W8" t="n">
        <v>2.67</v>
      </c>
      <c r="X8" t="n">
        <v>2.07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2.3239</v>
      </c>
      <c r="E9" t="n">
        <v>43.03</v>
      </c>
      <c r="F9" t="n">
        <v>38.65</v>
      </c>
      <c r="G9" t="n">
        <v>48.31</v>
      </c>
      <c r="H9" t="n">
        <v>0.6899999999999999</v>
      </c>
      <c r="I9" t="n">
        <v>48</v>
      </c>
      <c r="J9" t="n">
        <v>205.75</v>
      </c>
      <c r="K9" t="n">
        <v>54.38</v>
      </c>
      <c r="L9" t="n">
        <v>8</v>
      </c>
      <c r="M9" t="n">
        <v>46</v>
      </c>
      <c r="N9" t="n">
        <v>43.37</v>
      </c>
      <c r="O9" t="n">
        <v>25609.61</v>
      </c>
      <c r="P9" t="n">
        <v>524.6</v>
      </c>
      <c r="Q9" t="n">
        <v>790.16</v>
      </c>
      <c r="R9" t="n">
        <v>131.6</v>
      </c>
      <c r="S9" t="n">
        <v>58.53</v>
      </c>
      <c r="T9" t="n">
        <v>29246.53</v>
      </c>
      <c r="U9" t="n">
        <v>0.44</v>
      </c>
      <c r="V9" t="n">
        <v>0.75</v>
      </c>
      <c r="W9" t="n">
        <v>2.65</v>
      </c>
      <c r="X9" t="n">
        <v>1.75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2.3443</v>
      </c>
      <c r="E10" t="n">
        <v>42.66</v>
      </c>
      <c r="F10" t="n">
        <v>38.47</v>
      </c>
      <c r="G10" t="n">
        <v>53.68</v>
      </c>
      <c r="H10" t="n">
        <v>0.77</v>
      </c>
      <c r="I10" t="n">
        <v>43</v>
      </c>
      <c r="J10" t="n">
        <v>207.34</v>
      </c>
      <c r="K10" t="n">
        <v>54.38</v>
      </c>
      <c r="L10" t="n">
        <v>9</v>
      </c>
      <c r="M10" t="n">
        <v>41</v>
      </c>
      <c r="N10" t="n">
        <v>43.96</v>
      </c>
      <c r="O10" t="n">
        <v>25806.1</v>
      </c>
      <c r="P10" t="n">
        <v>519.79</v>
      </c>
      <c r="Q10" t="n">
        <v>790.1799999999999</v>
      </c>
      <c r="R10" t="n">
        <v>125.63</v>
      </c>
      <c r="S10" t="n">
        <v>58.53</v>
      </c>
      <c r="T10" t="n">
        <v>26289.87</v>
      </c>
      <c r="U10" t="n">
        <v>0.47</v>
      </c>
      <c r="V10" t="n">
        <v>0.75</v>
      </c>
      <c r="W10" t="n">
        <v>2.64</v>
      </c>
      <c r="X10" t="n">
        <v>1.56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2.3661</v>
      </c>
      <c r="E11" t="n">
        <v>42.26</v>
      </c>
      <c r="F11" t="n">
        <v>38.27</v>
      </c>
      <c r="G11" t="n">
        <v>60.42</v>
      </c>
      <c r="H11" t="n">
        <v>0.85</v>
      </c>
      <c r="I11" t="n">
        <v>38</v>
      </c>
      <c r="J11" t="n">
        <v>208.94</v>
      </c>
      <c r="K11" t="n">
        <v>54.38</v>
      </c>
      <c r="L11" t="n">
        <v>10</v>
      </c>
      <c r="M11" t="n">
        <v>36</v>
      </c>
      <c r="N11" t="n">
        <v>44.56</v>
      </c>
      <c r="O11" t="n">
        <v>26003.41</v>
      </c>
      <c r="P11" t="n">
        <v>515.46</v>
      </c>
      <c r="Q11" t="n">
        <v>790.17</v>
      </c>
      <c r="R11" t="n">
        <v>118.96</v>
      </c>
      <c r="S11" t="n">
        <v>58.53</v>
      </c>
      <c r="T11" t="n">
        <v>22979.08</v>
      </c>
      <c r="U11" t="n">
        <v>0.49</v>
      </c>
      <c r="V11" t="n">
        <v>0.76</v>
      </c>
      <c r="W11" t="n">
        <v>2.63</v>
      </c>
      <c r="X11" t="n">
        <v>1.37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2.378</v>
      </c>
      <c r="E12" t="n">
        <v>42.05</v>
      </c>
      <c r="F12" t="n">
        <v>38.17</v>
      </c>
      <c r="G12" t="n">
        <v>65.44</v>
      </c>
      <c r="H12" t="n">
        <v>0.93</v>
      </c>
      <c r="I12" t="n">
        <v>35</v>
      </c>
      <c r="J12" t="n">
        <v>210.55</v>
      </c>
      <c r="K12" t="n">
        <v>54.38</v>
      </c>
      <c r="L12" t="n">
        <v>11</v>
      </c>
      <c r="M12" t="n">
        <v>33</v>
      </c>
      <c r="N12" t="n">
        <v>45.17</v>
      </c>
      <c r="O12" t="n">
        <v>26201.54</v>
      </c>
      <c r="P12" t="n">
        <v>512.1799999999999</v>
      </c>
      <c r="Q12" t="n">
        <v>790.17</v>
      </c>
      <c r="R12" t="n">
        <v>115.51</v>
      </c>
      <c r="S12" t="n">
        <v>58.53</v>
      </c>
      <c r="T12" t="n">
        <v>21268.37</v>
      </c>
      <c r="U12" t="n">
        <v>0.51</v>
      </c>
      <c r="V12" t="n">
        <v>0.76</v>
      </c>
      <c r="W12" t="n">
        <v>2.64</v>
      </c>
      <c r="X12" t="n">
        <v>1.27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2.3918</v>
      </c>
      <c r="E13" t="n">
        <v>41.81</v>
      </c>
      <c r="F13" t="n">
        <v>38.05</v>
      </c>
      <c r="G13" t="n">
        <v>71.34</v>
      </c>
      <c r="H13" t="n">
        <v>1</v>
      </c>
      <c r="I13" t="n">
        <v>32</v>
      </c>
      <c r="J13" t="n">
        <v>212.16</v>
      </c>
      <c r="K13" t="n">
        <v>54.38</v>
      </c>
      <c r="L13" t="n">
        <v>12</v>
      </c>
      <c r="M13" t="n">
        <v>30</v>
      </c>
      <c r="N13" t="n">
        <v>45.78</v>
      </c>
      <c r="O13" t="n">
        <v>26400.51</v>
      </c>
      <c r="P13" t="n">
        <v>508.51</v>
      </c>
      <c r="Q13" t="n">
        <v>790.1799999999999</v>
      </c>
      <c r="R13" t="n">
        <v>111.75</v>
      </c>
      <c r="S13" t="n">
        <v>58.53</v>
      </c>
      <c r="T13" t="n">
        <v>19405.22</v>
      </c>
      <c r="U13" t="n">
        <v>0.52</v>
      </c>
      <c r="V13" t="n">
        <v>0.76</v>
      </c>
      <c r="W13" t="n">
        <v>2.62</v>
      </c>
      <c r="X13" t="n">
        <v>1.15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2.4033</v>
      </c>
      <c r="E14" t="n">
        <v>41.61</v>
      </c>
      <c r="F14" t="n">
        <v>37.96</v>
      </c>
      <c r="G14" t="n">
        <v>78.55</v>
      </c>
      <c r="H14" t="n">
        <v>1.08</v>
      </c>
      <c r="I14" t="n">
        <v>29</v>
      </c>
      <c r="J14" t="n">
        <v>213.78</v>
      </c>
      <c r="K14" t="n">
        <v>54.38</v>
      </c>
      <c r="L14" t="n">
        <v>13</v>
      </c>
      <c r="M14" t="n">
        <v>27</v>
      </c>
      <c r="N14" t="n">
        <v>46.4</v>
      </c>
      <c r="O14" t="n">
        <v>26600.32</v>
      </c>
      <c r="P14" t="n">
        <v>505.32</v>
      </c>
      <c r="Q14" t="n">
        <v>790.16</v>
      </c>
      <c r="R14" t="n">
        <v>108.55</v>
      </c>
      <c r="S14" t="n">
        <v>58.53</v>
      </c>
      <c r="T14" t="n">
        <v>17818.85</v>
      </c>
      <c r="U14" t="n">
        <v>0.54</v>
      </c>
      <c r="V14" t="n">
        <v>0.76</v>
      </c>
      <c r="W14" t="n">
        <v>2.63</v>
      </c>
      <c r="X14" t="n">
        <v>1.06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2.4126</v>
      </c>
      <c r="E15" t="n">
        <v>41.45</v>
      </c>
      <c r="F15" t="n">
        <v>37.88</v>
      </c>
      <c r="G15" t="n">
        <v>84.18000000000001</v>
      </c>
      <c r="H15" t="n">
        <v>1.15</v>
      </c>
      <c r="I15" t="n">
        <v>27</v>
      </c>
      <c r="J15" t="n">
        <v>215.41</v>
      </c>
      <c r="K15" t="n">
        <v>54.38</v>
      </c>
      <c r="L15" t="n">
        <v>14</v>
      </c>
      <c r="M15" t="n">
        <v>25</v>
      </c>
      <c r="N15" t="n">
        <v>47.03</v>
      </c>
      <c r="O15" t="n">
        <v>26801</v>
      </c>
      <c r="P15" t="n">
        <v>503.03</v>
      </c>
      <c r="Q15" t="n">
        <v>790.17</v>
      </c>
      <c r="R15" t="n">
        <v>105.93</v>
      </c>
      <c r="S15" t="n">
        <v>58.53</v>
      </c>
      <c r="T15" t="n">
        <v>16520.67</v>
      </c>
      <c r="U15" t="n">
        <v>0.55</v>
      </c>
      <c r="V15" t="n">
        <v>0.77</v>
      </c>
      <c r="W15" t="n">
        <v>2.62</v>
      </c>
      <c r="X15" t="n">
        <v>0.98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2.4216</v>
      </c>
      <c r="E16" t="n">
        <v>41.3</v>
      </c>
      <c r="F16" t="n">
        <v>37.81</v>
      </c>
      <c r="G16" t="n">
        <v>90.73999999999999</v>
      </c>
      <c r="H16" t="n">
        <v>1.23</v>
      </c>
      <c r="I16" t="n">
        <v>25</v>
      </c>
      <c r="J16" t="n">
        <v>217.04</v>
      </c>
      <c r="K16" t="n">
        <v>54.38</v>
      </c>
      <c r="L16" t="n">
        <v>15</v>
      </c>
      <c r="M16" t="n">
        <v>23</v>
      </c>
      <c r="N16" t="n">
        <v>47.66</v>
      </c>
      <c r="O16" t="n">
        <v>27002.55</v>
      </c>
      <c r="P16" t="n">
        <v>499.8</v>
      </c>
      <c r="Q16" t="n">
        <v>790.1799999999999</v>
      </c>
      <c r="R16" t="n">
        <v>103.29</v>
      </c>
      <c r="S16" t="n">
        <v>58.53</v>
      </c>
      <c r="T16" t="n">
        <v>15207.34</v>
      </c>
      <c r="U16" t="n">
        <v>0.57</v>
      </c>
      <c r="V16" t="n">
        <v>0.77</v>
      </c>
      <c r="W16" t="n">
        <v>2.62</v>
      </c>
      <c r="X16" t="n">
        <v>0.9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2.4264</v>
      </c>
      <c r="E17" t="n">
        <v>41.21</v>
      </c>
      <c r="F17" t="n">
        <v>37.76</v>
      </c>
      <c r="G17" t="n">
        <v>94.41</v>
      </c>
      <c r="H17" t="n">
        <v>1.3</v>
      </c>
      <c r="I17" t="n">
        <v>24</v>
      </c>
      <c r="J17" t="n">
        <v>218.68</v>
      </c>
      <c r="K17" t="n">
        <v>54.38</v>
      </c>
      <c r="L17" t="n">
        <v>16</v>
      </c>
      <c r="M17" t="n">
        <v>22</v>
      </c>
      <c r="N17" t="n">
        <v>48.31</v>
      </c>
      <c r="O17" t="n">
        <v>27204.98</v>
      </c>
      <c r="P17" t="n">
        <v>495.76</v>
      </c>
      <c r="Q17" t="n">
        <v>790.16</v>
      </c>
      <c r="R17" t="n">
        <v>102.13</v>
      </c>
      <c r="S17" t="n">
        <v>58.53</v>
      </c>
      <c r="T17" t="n">
        <v>14634.68</v>
      </c>
      <c r="U17" t="n">
        <v>0.57</v>
      </c>
      <c r="V17" t="n">
        <v>0.77</v>
      </c>
      <c r="W17" t="n">
        <v>2.61</v>
      </c>
      <c r="X17" t="n">
        <v>0.86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2.4356</v>
      </c>
      <c r="E18" t="n">
        <v>41.06</v>
      </c>
      <c r="F18" t="n">
        <v>37.69</v>
      </c>
      <c r="G18" t="n">
        <v>102.78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494.26</v>
      </c>
      <c r="Q18" t="n">
        <v>790.16</v>
      </c>
      <c r="R18" t="n">
        <v>99.43000000000001</v>
      </c>
      <c r="S18" t="n">
        <v>58.53</v>
      </c>
      <c r="T18" t="n">
        <v>13291.98</v>
      </c>
      <c r="U18" t="n">
        <v>0.59</v>
      </c>
      <c r="V18" t="n">
        <v>0.77</v>
      </c>
      <c r="W18" t="n">
        <v>2.61</v>
      </c>
      <c r="X18" t="n">
        <v>0.78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2.4396</v>
      </c>
      <c r="E19" t="n">
        <v>40.99</v>
      </c>
      <c r="F19" t="n">
        <v>37.66</v>
      </c>
      <c r="G19" t="n">
        <v>107.59</v>
      </c>
      <c r="H19" t="n">
        <v>1.44</v>
      </c>
      <c r="I19" t="n">
        <v>21</v>
      </c>
      <c r="J19" t="n">
        <v>221.99</v>
      </c>
      <c r="K19" t="n">
        <v>54.38</v>
      </c>
      <c r="L19" t="n">
        <v>18</v>
      </c>
      <c r="M19" t="n">
        <v>19</v>
      </c>
      <c r="N19" t="n">
        <v>49.61</v>
      </c>
      <c r="O19" t="n">
        <v>27612.53</v>
      </c>
      <c r="P19" t="n">
        <v>492.56</v>
      </c>
      <c r="Q19" t="n">
        <v>790.1799999999999</v>
      </c>
      <c r="R19" t="n">
        <v>98.56</v>
      </c>
      <c r="S19" t="n">
        <v>58.53</v>
      </c>
      <c r="T19" t="n">
        <v>12861.44</v>
      </c>
      <c r="U19" t="n">
        <v>0.59</v>
      </c>
      <c r="V19" t="n">
        <v>0.77</v>
      </c>
      <c r="W19" t="n">
        <v>2.61</v>
      </c>
      <c r="X19" t="n">
        <v>0.75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2.4451</v>
      </c>
      <c r="E20" t="n">
        <v>40.9</v>
      </c>
      <c r="F20" t="n">
        <v>37.6</v>
      </c>
      <c r="G20" t="n">
        <v>112.81</v>
      </c>
      <c r="H20" t="n">
        <v>1.51</v>
      </c>
      <c r="I20" t="n">
        <v>20</v>
      </c>
      <c r="J20" t="n">
        <v>223.65</v>
      </c>
      <c r="K20" t="n">
        <v>54.38</v>
      </c>
      <c r="L20" t="n">
        <v>19</v>
      </c>
      <c r="M20" t="n">
        <v>18</v>
      </c>
      <c r="N20" t="n">
        <v>50.27</v>
      </c>
      <c r="O20" t="n">
        <v>27817.81</v>
      </c>
      <c r="P20" t="n">
        <v>489.77</v>
      </c>
      <c r="Q20" t="n">
        <v>790.21</v>
      </c>
      <c r="R20" t="n">
        <v>96.67</v>
      </c>
      <c r="S20" t="n">
        <v>58.53</v>
      </c>
      <c r="T20" t="n">
        <v>11925.06</v>
      </c>
      <c r="U20" t="n">
        <v>0.61</v>
      </c>
      <c r="V20" t="n">
        <v>0.77</v>
      </c>
      <c r="W20" t="n">
        <v>2.61</v>
      </c>
      <c r="X20" t="n">
        <v>0.7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2.4494</v>
      </c>
      <c r="E21" t="n">
        <v>40.83</v>
      </c>
      <c r="F21" t="n">
        <v>37.57</v>
      </c>
      <c r="G21" t="n">
        <v>118.64</v>
      </c>
      <c r="H21" t="n">
        <v>1.58</v>
      </c>
      <c r="I21" t="n">
        <v>19</v>
      </c>
      <c r="J21" t="n">
        <v>225.32</v>
      </c>
      <c r="K21" t="n">
        <v>54.38</v>
      </c>
      <c r="L21" t="n">
        <v>20</v>
      </c>
      <c r="M21" t="n">
        <v>17</v>
      </c>
      <c r="N21" t="n">
        <v>50.95</v>
      </c>
      <c r="O21" t="n">
        <v>28023.89</v>
      </c>
      <c r="P21" t="n">
        <v>487.07</v>
      </c>
      <c r="Q21" t="n">
        <v>790.16</v>
      </c>
      <c r="R21" t="n">
        <v>95.63</v>
      </c>
      <c r="S21" t="n">
        <v>58.53</v>
      </c>
      <c r="T21" t="n">
        <v>11410.51</v>
      </c>
      <c r="U21" t="n">
        <v>0.61</v>
      </c>
      <c r="V21" t="n">
        <v>0.77</v>
      </c>
      <c r="W21" t="n">
        <v>2.6</v>
      </c>
      <c r="X21" t="n">
        <v>0.67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2.4546</v>
      </c>
      <c r="E22" t="n">
        <v>40.74</v>
      </c>
      <c r="F22" t="n">
        <v>37.52</v>
      </c>
      <c r="G22" t="n">
        <v>125.08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485.82</v>
      </c>
      <c r="Q22" t="n">
        <v>790.16</v>
      </c>
      <c r="R22" t="n">
        <v>94.03</v>
      </c>
      <c r="S22" t="n">
        <v>58.53</v>
      </c>
      <c r="T22" t="n">
        <v>10611.53</v>
      </c>
      <c r="U22" t="n">
        <v>0.62</v>
      </c>
      <c r="V22" t="n">
        <v>0.77</v>
      </c>
      <c r="W22" t="n">
        <v>2.6</v>
      </c>
      <c r="X22" t="n">
        <v>0.62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2.4591</v>
      </c>
      <c r="E23" t="n">
        <v>40.66</v>
      </c>
      <c r="F23" t="n">
        <v>37.49</v>
      </c>
      <c r="G23" t="n">
        <v>132.31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482.42</v>
      </c>
      <c r="Q23" t="n">
        <v>790.16</v>
      </c>
      <c r="R23" t="n">
        <v>92.95999999999999</v>
      </c>
      <c r="S23" t="n">
        <v>58.53</v>
      </c>
      <c r="T23" t="n">
        <v>10083</v>
      </c>
      <c r="U23" t="n">
        <v>0.63</v>
      </c>
      <c r="V23" t="n">
        <v>0.77</v>
      </c>
      <c r="W23" t="n">
        <v>2.6</v>
      </c>
      <c r="X23" t="n">
        <v>0.58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2.4638</v>
      </c>
      <c r="E24" t="n">
        <v>40.59</v>
      </c>
      <c r="F24" t="n">
        <v>37.45</v>
      </c>
      <c r="G24" t="n">
        <v>140.43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478.31</v>
      </c>
      <c r="Q24" t="n">
        <v>790.17</v>
      </c>
      <c r="R24" t="n">
        <v>91.59999999999999</v>
      </c>
      <c r="S24" t="n">
        <v>58.53</v>
      </c>
      <c r="T24" t="n">
        <v>9407.040000000001</v>
      </c>
      <c r="U24" t="n">
        <v>0.64</v>
      </c>
      <c r="V24" t="n">
        <v>0.77</v>
      </c>
      <c r="W24" t="n">
        <v>2.6</v>
      </c>
      <c r="X24" t="n">
        <v>0.55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2.4645</v>
      </c>
      <c r="E25" t="n">
        <v>40.58</v>
      </c>
      <c r="F25" t="n">
        <v>37.44</v>
      </c>
      <c r="G25" t="n">
        <v>140.39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14</v>
      </c>
      <c r="N25" t="n">
        <v>53.71</v>
      </c>
      <c r="O25" t="n">
        <v>28857.81</v>
      </c>
      <c r="P25" t="n">
        <v>476.32</v>
      </c>
      <c r="Q25" t="n">
        <v>790.16</v>
      </c>
      <c r="R25" t="n">
        <v>91.41</v>
      </c>
      <c r="S25" t="n">
        <v>58.53</v>
      </c>
      <c r="T25" t="n">
        <v>9315.84</v>
      </c>
      <c r="U25" t="n">
        <v>0.64</v>
      </c>
      <c r="V25" t="n">
        <v>0.77</v>
      </c>
      <c r="W25" t="n">
        <v>2.59</v>
      </c>
      <c r="X25" t="n">
        <v>0.54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2.4681</v>
      </c>
      <c r="E26" t="n">
        <v>40.52</v>
      </c>
      <c r="F26" t="n">
        <v>37.42</v>
      </c>
      <c r="G26" t="n">
        <v>149.67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476.03</v>
      </c>
      <c r="Q26" t="n">
        <v>790.16</v>
      </c>
      <c r="R26" t="n">
        <v>90.70999999999999</v>
      </c>
      <c r="S26" t="n">
        <v>58.53</v>
      </c>
      <c r="T26" t="n">
        <v>8967.23</v>
      </c>
      <c r="U26" t="n">
        <v>0.65</v>
      </c>
      <c r="V26" t="n">
        <v>0.78</v>
      </c>
      <c r="W26" t="n">
        <v>2.59</v>
      </c>
      <c r="X26" t="n">
        <v>0.51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2.4724</v>
      </c>
      <c r="E27" t="n">
        <v>40.45</v>
      </c>
      <c r="F27" t="n">
        <v>37.39</v>
      </c>
      <c r="G27" t="n">
        <v>160.22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12</v>
      </c>
      <c r="N27" t="n">
        <v>55.14</v>
      </c>
      <c r="O27" t="n">
        <v>29280.69</v>
      </c>
      <c r="P27" t="n">
        <v>471.19</v>
      </c>
      <c r="Q27" t="n">
        <v>790.16</v>
      </c>
      <c r="R27" t="n">
        <v>89.59</v>
      </c>
      <c r="S27" t="n">
        <v>58.53</v>
      </c>
      <c r="T27" t="n">
        <v>8412</v>
      </c>
      <c r="U27" t="n">
        <v>0.65</v>
      </c>
      <c r="V27" t="n">
        <v>0.78</v>
      </c>
      <c r="W27" t="n">
        <v>2.59</v>
      </c>
      <c r="X27" t="n">
        <v>0.48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2.4728</v>
      </c>
      <c r="E28" t="n">
        <v>40.44</v>
      </c>
      <c r="F28" t="n">
        <v>37.38</v>
      </c>
      <c r="G28" t="n">
        <v>160.2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12</v>
      </c>
      <c r="N28" t="n">
        <v>55.86</v>
      </c>
      <c r="O28" t="n">
        <v>29493.67</v>
      </c>
      <c r="P28" t="n">
        <v>471.57</v>
      </c>
      <c r="Q28" t="n">
        <v>790.17</v>
      </c>
      <c r="R28" t="n">
        <v>89.3</v>
      </c>
      <c r="S28" t="n">
        <v>58.53</v>
      </c>
      <c r="T28" t="n">
        <v>8267.950000000001</v>
      </c>
      <c r="U28" t="n">
        <v>0.66</v>
      </c>
      <c r="V28" t="n">
        <v>0.78</v>
      </c>
      <c r="W28" t="n">
        <v>2.59</v>
      </c>
      <c r="X28" t="n">
        <v>0.48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2.4775</v>
      </c>
      <c r="E29" t="n">
        <v>40.36</v>
      </c>
      <c r="F29" t="n">
        <v>37.34</v>
      </c>
      <c r="G29" t="n">
        <v>172.34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11</v>
      </c>
      <c r="N29" t="n">
        <v>56.6</v>
      </c>
      <c r="O29" t="n">
        <v>29707.68</v>
      </c>
      <c r="P29" t="n">
        <v>467.09</v>
      </c>
      <c r="Q29" t="n">
        <v>790.16</v>
      </c>
      <c r="R29" t="n">
        <v>87.97</v>
      </c>
      <c r="S29" t="n">
        <v>58.53</v>
      </c>
      <c r="T29" t="n">
        <v>7610</v>
      </c>
      <c r="U29" t="n">
        <v>0.67</v>
      </c>
      <c r="V29" t="n">
        <v>0.78</v>
      </c>
      <c r="W29" t="n">
        <v>2.59</v>
      </c>
      <c r="X29" t="n">
        <v>0.44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2.477</v>
      </c>
      <c r="E30" t="n">
        <v>40.37</v>
      </c>
      <c r="F30" t="n">
        <v>37.35</v>
      </c>
      <c r="G30" t="n">
        <v>172.38</v>
      </c>
      <c r="H30" t="n">
        <v>2.14</v>
      </c>
      <c r="I30" t="n">
        <v>13</v>
      </c>
      <c r="J30" t="n">
        <v>240.72</v>
      </c>
      <c r="K30" t="n">
        <v>54.38</v>
      </c>
      <c r="L30" t="n">
        <v>29</v>
      </c>
      <c r="M30" t="n">
        <v>11</v>
      </c>
      <c r="N30" t="n">
        <v>57.34</v>
      </c>
      <c r="O30" t="n">
        <v>29922.88</v>
      </c>
      <c r="P30" t="n">
        <v>469.5</v>
      </c>
      <c r="Q30" t="n">
        <v>790.17</v>
      </c>
      <c r="R30" t="n">
        <v>88.31</v>
      </c>
      <c r="S30" t="n">
        <v>58.53</v>
      </c>
      <c r="T30" t="n">
        <v>7780.86</v>
      </c>
      <c r="U30" t="n">
        <v>0.66</v>
      </c>
      <c r="V30" t="n">
        <v>0.78</v>
      </c>
      <c r="W30" t="n">
        <v>2.59</v>
      </c>
      <c r="X30" t="n">
        <v>0.45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2.4771</v>
      </c>
      <c r="E31" t="n">
        <v>40.37</v>
      </c>
      <c r="F31" t="n">
        <v>37.35</v>
      </c>
      <c r="G31" t="n">
        <v>172.37</v>
      </c>
      <c r="H31" t="n">
        <v>2.2</v>
      </c>
      <c r="I31" t="n">
        <v>13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463.05</v>
      </c>
      <c r="Q31" t="n">
        <v>790.16</v>
      </c>
      <c r="R31" t="n">
        <v>88.11</v>
      </c>
      <c r="S31" t="n">
        <v>58.53</v>
      </c>
      <c r="T31" t="n">
        <v>7681</v>
      </c>
      <c r="U31" t="n">
        <v>0.66</v>
      </c>
      <c r="V31" t="n">
        <v>0.78</v>
      </c>
      <c r="W31" t="n">
        <v>2.6</v>
      </c>
      <c r="X31" t="n">
        <v>0.45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2.4823</v>
      </c>
      <c r="E32" t="n">
        <v>40.28</v>
      </c>
      <c r="F32" t="n">
        <v>37.3</v>
      </c>
      <c r="G32" t="n">
        <v>186.51</v>
      </c>
      <c r="H32" t="n">
        <v>2.26</v>
      </c>
      <c r="I32" t="n">
        <v>12</v>
      </c>
      <c r="J32" t="n">
        <v>244.23</v>
      </c>
      <c r="K32" t="n">
        <v>54.38</v>
      </c>
      <c r="L32" t="n">
        <v>31</v>
      </c>
      <c r="M32" t="n">
        <v>10</v>
      </c>
      <c r="N32" t="n">
        <v>58.86</v>
      </c>
      <c r="O32" t="n">
        <v>30356.28</v>
      </c>
      <c r="P32" t="n">
        <v>462.98</v>
      </c>
      <c r="Q32" t="n">
        <v>790.17</v>
      </c>
      <c r="R32" t="n">
        <v>86.52</v>
      </c>
      <c r="S32" t="n">
        <v>58.53</v>
      </c>
      <c r="T32" t="n">
        <v>6889.98</v>
      </c>
      <c r="U32" t="n">
        <v>0.68</v>
      </c>
      <c r="V32" t="n">
        <v>0.78</v>
      </c>
      <c r="W32" t="n">
        <v>2.59</v>
      </c>
      <c r="X32" t="n">
        <v>0.4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2.482</v>
      </c>
      <c r="E33" t="n">
        <v>40.29</v>
      </c>
      <c r="F33" t="n">
        <v>37.31</v>
      </c>
      <c r="G33" t="n">
        <v>186.54</v>
      </c>
      <c r="H33" t="n">
        <v>2.31</v>
      </c>
      <c r="I33" t="n">
        <v>12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462.32</v>
      </c>
      <c r="Q33" t="n">
        <v>790.17</v>
      </c>
      <c r="R33" t="n">
        <v>86.76000000000001</v>
      </c>
      <c r="S33" t="n">
        <v>58.53</v>
      </c>
      <c r="T33" t="n">
        <v>7008.76</v>
      </c>
      <c r="U33" t="n">
        <v>0.67</v>
      </c>
      <c r="V33" t="n">
        <v>0.78</v>
      </c>
      <c r="W33" t="n">
        <v>2.59</v>
      </c>
      <c r="X33" t="n">
        <v>0.4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2.4867</v>
      </c>
      <c r="E34" t="n">
        <v>40.21</v>
      </c>
      <c r="F34" t="n">
        <v>37.27</v>
      </c>
      <c r="G34" t="n">
        <v>203.29</v>
      </c>
      <c r="H34" t="n">
        <v>2.37</v>
      </c>
      <c r="I34" t="n">
        <v>11</v>
      </c>
      <c r="J34" t="n">
        <v>247.78</v>
      </c>
      <c r="K34" t="n">
        <v>54.38</v>
      </c>
      <c r="L34" t="n">
        <v>33</v>
      </c>
      <c r="M34" t="n">
        <v>9</v>
      </c>
      <c r="N34" t="n">
        <v>60.41</v>
      </c>
      <c r="O34" t="n">
        <v>30794.11</v>
      </c>
      <c r="P34" t="n">
        <v>458.61</v>
      </c>
      <c r="Q34" t="n">
        <v>790.17</v>
      </c>
      <c r="R34" t="n">
        <v>85.42</v>
      </c>
      <c r="S34" t="n">
        <v>58.53</v>
      </c>
      <c r="T34" t="n">
        <v>6346.11</v>
      </c>
      <c r="U34" t="n">
        <v>0.6899999999999999</v>
      </c>
      <c r="V34" t="n">
        <v>0.78</v>
      </c>
      <c r="W34" t="n">
        <v>2.6</v>
      </c>
      <c r="X34" t="n">
        <v>0.37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2.487</v>
      </c>
      <c r="E35" t="n">
        <v>40.21</v>
      </c>
      <c r="F35" t="n">
        <v>37.26</v>
      </c>
      <c r="G35" t="n">
        <v>203.26</v>
      </c>
      <c r="H35" t="n">
        <v>2.42</v>
      </c>
      <c r="I35" t="n">
        <v>11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457.27</v>
      </c>
      <c r="Q35" t="n">
        <v>790.16</v>
      </c>
      <c r="R35" t="n">
        <v>85.43000000000001</v>
      </c>
      <c r="S35" t="n">
        <v>58.53</v>
      </c>
      <c r="T35" t="n">
        <v>6350.17</v>
      </c>
      <c r="U35" t="n">
        <v>0.6899999999999999</v>
      </c>
      <c r="V35" t="n">
        <v>0.78</v>
      </c>
      <c r="W35" t="n">
        <v>2.59</v>
      </c>
      <c r="X35" t="n">
        <v>0.36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2.4861</v>
      </c>
      <c r="E36" t="n">
        <v>40.22</v>
      </c>
      <c r="F36" t="n">
        <v>37.28</v>
      </c>
      <c r="G36" t="n">
        <v>203.34</v>
      </c>
      <c r="H36" t="n">
        <v>2.48</v>
      </c>
      <c r="I36" t="n">
        <v>11</v>
      </c>
      <c r="J36" t="n">
        <v>251.37</v>
      </c>
      <c r="K36" t="n">
        <v>54.38</v>
      </c>
      <c r="L36" t="n">
        <v>35</v>
      </c>
      <c r="M36" t="n">
        <v>9</v>
      </c>
      <c r="N36" t="n">
        <v>61.99</v>
      </c>
      <c r="O36" t="n">
        <v>31236.5</v>
      </c>
      <c r="P36" t="n">
        <v>454.89</v>
      </c>
      <c r="Q36" t="n">
        <v>790.16</v>
      </c>
      <c r="R36" t="n">
        <v>85.95</v>
      </c>
      <c r="S36" t="n">
        <v>58.53</v>
      </c>
      <c r="T36" t="n">
        <v>6607.88</v>
      </c>
      <c r="U36" t="n">
        <v>0.68</v>
      </c>
      <c r="V36" t="n">
        <v>0.78</v>
      </c>
      <c r="W36" t="n">
        <v>2.59</v>
      </c>
      <c r="X36" t="n">
        <v>0.38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2.4912</v>
      </c>
      <c r="E37" t="n">
        <v>40.14</v>
      </c>
      <c r="F37" t="n">
        <v>37.24</v>
      </c>
      <c r="G37" t="n">
        <v>223.42</v>
      </c>
      <c r="H37" t="n">
        <v>2.53</v>
      </c>
      <c r="I37" t="n">
        <v>10</v>
      </c>
      <c r="J37" t="n">
        <v>253.18</v>
      </c>
      <c r="K37" t="n">
        <v>54.38</v>
      </c>
      <c r="L37" t="n">
        <v>36</v>
      </c>
      <c r="M37" t="n">
        <v>8</v>
      </c>
      <c r="N37" t="n">
        <v>62.8</v>
      </c>
      <c r="O37" t="n">
        <v>31459.45</v>
      </c>
      <c r="P37" t="n">
        <v>452.83</v>
      </c>
      <c r="Q37" t="n">
        <v>790.17</v>
      </c>
      <c r="R37" t="n">
        <v>84.41</v>
      </c>
      <c r="S37" t="n">
        <v>58.53</v>
      </c>
      <c r="T37" t="n">
        <v>5843.7</v>
      </c>
      <c r="U37" t="n">
        <v>0.6899999999999999</v>
      </c>
      <c r="V37" t="n">
        <v>0.78</v>
      </c>
      <c r="W37" t="n">
        <v>2.59</v>
      </c>
      <c r="X37" t="n">
        <v>0.33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2.4911</v>
      </c>
      <c r="E38" t="n">
        <v>40.14</v>
      </c>
      <c r="F38" t="n">
        <v>37.24</v>
      </c>
      <c r="G38" t="n">
        <v>223.42</v>
      </c>
      <c r="H38" t="n">
        <v>2.58</v>
      </c>
      <c r="I38" t="n">
        <v>10</v>
      </c>
      <c r="J38" t="n">
        <v>255</v>
      </c>
      <c r="K38" t="n">
        <v>54.38</v>
      </c>
      <c r="L38" t="n">
        <v>37</v>
      </c>
      <c r="M38" t="n">
        <v>8</v>
      </c>
      <c r="N38" t="n">
        <v>63.62</v>
      </c>
      <c r="O38" t="n">
        <v>31683.59</v>
      </c>
      <c r="P38" t="n">
        <v>452.39</v>
      </c>
      <c r="Q38" t="n">
        <v>790.17</v>
      </c>
      <c r="R38" t="n">
        <v>84.45999999999999</v>
      </c>
      <c r="S38" t="n">
        <v>58.53</v>
      </c>
      <c r="T38" t="n">
        <v>5871.05</v>
      </c>
      <c r="U38" t="n">
        <v>0.6899999999999999</v>
      </c>
      <c r="V38" t="n">
        <v>0.78</v>
      </c>
      <c r="W38" t="n">
        <v>2.59</v>
      </c>
      <c r="X38" t="n">
        <v>0.33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2.4915</v>
      </c>
      <c r="E39" t="n">
        <v>40.14</v>
      </c>
      <c r="F39" t="n">
        <v>37.23</v>
      </c>
      <c r="G39" t="n">
        <v>223.38</v>
      </c>
      <c r="H39" t="n">
        <v>2.63</v>
      </c>
      <c r="I39" t="n">
        <v>10</v>
      </c>
      <c r="J39" t="n">
        <v>256.82</v>
      </c>
      <c r="K39" t="n">
        <v>54.38</v>
      </c>
      <c r="L39" t="n">
        <v>38</v>
      </c>
      <c r="M39" t="n">
        <v>8</v>
      </c>
      <c r="N39" t="n">
        <v>64.45</v>
      </c>
      <c r="O39" t="n">
        <v>31909.08</v>
      </c>
      <c r="P39" t="n">
        <v>448.01</v>
      </c>
      <c r="Q39" t="n">
        <v>790.17</v>
      </c>
      <c r="R39" t="n">
        <v>84.34999999999999</v>
      </c>
      <c r="S39" t="n">
        <v>58.53</v>
      </c>
      <c r="T39" t="n">
        <v>5811.36</v>
      </c>
      <c r="U39" t="n">
        <v>0.6899999999999999</v>
      </c>
      <c r="V39" t="n">
        <v>0.78</v>
      </c>
      <c r="W39" t="n">
        <v>2.59</v>
      </c>
      <c r="X39" t="n">
        <v>0.33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2.4907</v>
      </c>
      <c r="E40" t="n">
        <v>40.15</v>
      </c>
      <c r="F40" t="n">
        <v>37.24</v>
      </c>
      <c r="G40" t="n">
        <v>223.46</v>
      </c>
      <c r="H40" t="n">
        <v>2.68</v>
      </c>
      <c r="I40" t="n">
        <v>10</v>
      </c>
      <c r="J40" t="n">
        <v>258.66</v>
      </c>
      <c r="K40" t="n">
        <v>54.38</v>
      </c>
      <c r="L40" t="n">
        <v>39</v>
      </c>
      <c r="M40" t="n">
        <v>5</v>
      </c>
      <c r="N40" t="n">
        <v>65.28</v>
      </c>
      <c r="O40" t="n">
        <v>32135.68</v>
      </c>
      <c r="P40" t="n">
        <v>446.66</v>
      </c>
      <c r="Q40" t="n">
        <v>790.16</v>
      </c>
      <c r="R40" t="n">
        <v>84.59</v>
      </c>
      <c r="S40" t="n">
        <v>58.53</v>
      </c>
      <c r="T40" t="n">
        <v>5934.53</v>
      </c>
      <c r="U40" t="n">
        <v>0.6899999999999999</v>
      </c>
      <c r="V40" t="n">
        <v>0.78</v>
      </c>
      <c r="W40" t="n">
        <v>2.59</v>
      </c>
      <c r="X40" t="n">
        <v>0.34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2.4907</v>
      </c>
      <c r="E41" t="n">
        <v>40.15</v>
      </c>
      <c r="F41" t="n">
        <v>37.24</v>
      </c>
      <c r="G41" t="n">
        <v>223.47</v>
      </c>
      <c r="H41" t="n">
        <v>2.73</v>
      </c>
      <c r="I41" t="n">
        <v>10</v>
      </c>
      <c r="J41" t="n">
        <v>260.51</v>
      </c>
      <c r="K41" t="n">
        <v>54.38</v>
      </c>
      <c r="L41" t="n">
        <v>40</v>
      </c>
      <c r="M41" t="n">
        <v>4</v>
      </c>
      <c r="N41" t="n">
        <v>66.13</v>
      </c>
      <c r="O41" t="n">
        <v>32363.54</v>
      </c>
      <c r="P41" t="n">
        <v>448.1</v>
      </c>
      <c r="Q41" t="n">
        <v>790.21</v>
      </c>
      <c r="R41" t="n">
        <v>84.58</v>
      </c>
      <c r="S41" t="n">
        <v>58.53</v>
      </c>
      <c r="T41" t="n">
        <v>5926.74</v>
      </c>
      <c r="U41" t="n">
        <v>0.6899999999999999</v>
      </c>
      <c r="V41" t="n">
        <v>0.78</v>
      </c>
      <c r="W41" t="n">
        <v>2.59</v>
      </c>
      <c r="X41" t="n">
        <v>0.34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1.8012</v>
      </c>
      <c r="E42" t="n">
        <v>55.52</v>
      </c>
      <c r="F42" t="n">
        <v>48.08</v>
      </c>
      <c r="G42" t="n">
        <v>9.91</v>
      </c>
      <c r="H42" t="n">
        <v>0.2</v>
      </c>
      <c r="I42" t="n">
        <v>291</v>
      </c>
      <c r="J42" t="n">
        <v>89.87</v>
      </c>
      <c r="K42" t="n">
        <v>37.55</v>
      </c>
      <c r="L42" t="n">
        <v>1</v>
      </c>
      <c r="M42" t="n">
        <v>289</v>
      </c>
      <c r="N42" t="n">
        <v>11.32</v>
      </c>
      <c r="O42" t="n">
        <v>11317.98</v>
      </c>
      <c r="P42" t="n">
        <v>400.48</v>
      </c>
      <c r="Q42" t="n">
        <v>790.33</v>
      </c>
      <c r="R42" t="n">
        <v>446.16</v>
      </c>
      <c r="S42" t="n">
        <v>58.53</v>
      </c>
      <c r="T42" t="n">
        <v>185314.17</v>
      </c>
      <c r="U42" t="n">
        <v>0.13</v>
      </c>
      <c r="V42" t="n">
        <v>0.6</v>
      </c>
      <c r="W42" t="n">
        <v>3.07</v>
      </c>
      <c r="X42" t="n">
        <v>11.17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2.1858</v>
      </c>
      <c r="E43" t="n">
        <v>45.75</v>
      </c>
      <c r="F43" t="n">
        <v>41.49</v>
      </c>
      <c r="G43" t="n">
        <v>20.24</v>
      </c>
      <c r="H43" t="n">
        <v>0.39</v>
      </c>
      <c r="I43" t="n">
        <v>123</v>
      </c>
      <c r="J43" t="n">
        <v>91.09999999999999</v>
      </c>
      <c r="K43" t="n">
        <v>37.55</v>
      </c>
      <c r="L43" t="n">
        <v>2</v>
      </c>
      <c r="M43" t="n">
        <v>121</v>
      </c>
      <c r="N43" t="n">
        <v>11.54</v>
      </c>
      <c r="O43" t="n">
        <v>11468.97</v>
      </c>
      <c r="P43" t="n">
        <v>338.62</v>
      </c>
      <c r="Q43" t="n">
        <v>790.23</v>
      </c>
      <c r="R43" t="n">
        <v>225.81</v>
      </c>
      <c r="S43" t="n">
        <v>58.53</v>
      </c>
      <c r="T43" t="n">
        <v>75979.53</v>
      </c>
      <c r="U43" t="n">
        <v>0.26</v>
      </c>
      <c r="V43" t="n">
        <v>0.7</v>
      </c>
      <c r="W43" t="n">
        <v>2.79</v>
      </c>
      <c r="X43" t="n">
        <v>4.58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2.3136</v>
      </c>
      <c r="E44" t="n">
        <v>43.22</v>
      </c>
      <c r="F44" t="n">
        <v>39.81</v>
      </c>
      <c r="G44" t="n">
        <v>30.62</v>
      </c>
      <c r="H44" t="n">
        <v>0.57</v>
      </c>
      <c r="I44" t="n">
        <v>78</v>
      </c>
      <c r="J44" t="n">
        <v>92.31999999999999</v>
      </c>
      <c r="K44" t="n">
        <v>37.55</v>
      </c>
      <c r="L44" t="n">
        <v>3</v>
      </c>
      <c r="M44" t="n">
        <v>76</v>
      </c>
      <c r="N44" t="n">
        <v>11.77</v>
      </c>
      <c r="O44" t="n">
        <v>11620.34</v>
      </c>
      <c r="P44" t="n">
        <v>318.3</v>
      </c>
      <c r="Q44" t="n">
        <v>790.1900000000001</v>
      </c>
      <c r="R44" t="n">
        <v>169.75</v>
      </c>
      <c r="S44" t="n">
        <v>58.53</v>
      </c>
      <c r="T44" t="n">
        <v>48174.88</v>
      </c>
      <c r="U44" t="n">
        <v>0.34</v>
      </c>
      <c r="V44" t="n">
        <v>0.73</v>
      </c>
      <c r="W44" t="n">
        <v>2.72</v>
      </c>
      <c r="X44" t="n">
        <v>2.91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2.3818</v>
      </c>
      <c r="E45" t="n">
        <v>41.99</v>
      </c>
      <c r="F45" t="n">
        <v>38.99</v>
      </c>
      <c r="G45" t="n">
        <v>41.77</v>
      </c>
      <c r="H45" t="n">
        <v>0.75</v>
      </c>
      <c r="I45" t="n">
        <v>56</v>
      </c>
      <c r="J45" t="n">
        <v>93.55</v>
      </c>
      <c r="K45" t="n">
        <v>37.55</v>
      </c>
      <c r="L45" t="n">
        <v>4</v>
      </c>
      <c r="M45" t="n">
        <v>54</v>
      </c>
      <c r="N45" t="n">
        <v>12</v>
      </c>
      <c r="O45" t="n">
        <v>11772.07</v>
      </c>
      <c r="P45" t="n">
        <v>305.5</v>
      </c>
      <c r="Q45" t="n">
        <v>790.17</v>
      </c>
      <c r="R45" t="n">
        <v>142.64</v>
      </c>
      <c r="S45" t="n">
        <v>58.53</v>
      </c>
      <c r="T45" t="n">
        <v>34730.33</v>
      </c>
      <c r="U45" t="n">
        <v>0.41</v>
      </c>
      <c r="V45" t="n">
        <v>0.74</v>
      </c>
      <c r="W45" t="n">
        <v>2.67</v>
      </c>
      <c r="X45" t="n">
        <v>2.08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2.4221</v>
      </c>
      <c r="E46" t="n">
        <v>41.29</v>
      </c>
      <c r="F46" t="n">
        <v>38.52</v>
      </c>
      <c r="G46" t="n">
        <v>52.52</v>
      </c>
      <c r="H46" t="n">
        <v>0.93</v>
      </c>
      <c r="I46" t="n">
        <v>44</v>
      </c>
      <c r="J46" t="n">
        <v>94.79000000000001</v>
      </c>
      <c r="K46" t="n">
        <v>37.55</v>
      </c>
      <c r="L46" t="n">
        <v>5</v>
      </c>
      <c r="M46" t="n">
        <v>42</v>
      </c>
      <c r="N46" t="n">
        <v>12.23</v>
      </c>
      <c r="O46" t="n">
        <v>11924.18</v>
      </c>
      <c r="P46" t="n">
        <v>294.64</v>
      </c>
      <c r="Q46" t="n">
        <v>790.1799999999999</v>
      </c>
      <c r="R46" t="n">
        <v>126.98</v>
      </c>
      <c r="S46" t="n">
        <v>58.53</v>
      </c>
      <c r="T46" t="n">
        <v>26958.17</v>
      </c>
      <c r="U46" t="n">
        <v>0.46</v>
      </c>
      <c r="V46" t="n">
        <v>0.75</v>
      </c>
      <c r="W46" t="n">
        <v>2.65</v>
      </c>
      <c r="X46" t="n">
        <v>1.61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2.454</v>
      </c>
      <c r="E47" t="n">
        <v>40.75</v>
      </c>
      <c r="F47" t="n">
        <v>38.15</v>
      </c>
      <c r="G47" t="n">
        <v>65.40000000000001</v>
      </c>
      <c r="H47" t="n">
        <v>1.1</v>
      </c>
      <c r="I47" t="n">
        <v>35</v>
      </c>
      <c r="J47" t="n">
        <v>96.02</v>
      </c>
      <c r="K47" t="n">
        <v>37.55</v>
      </c>
      <c r="L47" t="n">
        <v>6</v>
      </c>
      <c r="M47" t="n">
        <v>33</v>
      </c>
      <c r="N47" t="n">
        <v>12.47</v>
      </c>
      <c r="O47" t="n">
        <v>12076.67</v>
      </c>
      <c r="P47" t="n">
        <v>283.83</v>
      </c>
      <c r="Q47" t="n">
        <v>790.17</v>
      </c>
      <c r="R47" t="n">
        <v>115.1</v>
      </c>
      <c r="S47" t="n">
        <v>58.53</v>
      </c>
      <c r="T47" t="n">
        <v>21064.77</v>
      </c>
      <c r="U47" t="n">
        <v>0.51</v>
      </c>
      <c r="V47" t="n">
        <v>0.76</v>
      </c>
      <c r="W47" t="n">
        <v>2.62</v>
      </c>
      <c r="X47" t="n">
        <v>1.25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2.4682</v>
      </c>
      <c r="E48" t="n">
        <v>40.52</v>
      </c>
      <c r="F48" t="n">
        <v>38.01</v>
      </c>
      <c r="G48" t="n">
        <v>76.02</v>
      </c>
      <c r="H48" t="n">
        <v>1.27</v>
      </c>
      <c r="I48" t="n">
        <v>30</v>
      </c>
      <c r="J48" t="n">
        <v>97.26000000000001</v>
      </c>
      <c r="K48" t="n">
        <v>37.55</v>
      </c>
      <c r="L48" t="n">
        <v>7</v>
      </c>
      <c r="M48" t="n">
        <v>28</v>
      </c>
      <c r="N48" t="n">
        <v>12.71</v>
      </c>
      <c r="O48" t="n">
        <v>12229.54</v>
      </c>
      <c r="P48" t="n">
        <v>276.51</v>
      </c>
      <c r="Q48" t="n">
        <v>790.16</v>
      </c>
      <c r="R48" t="n">
        <v>110.29</v>
      </c>
      <c r="S48" t="n">
        <v>58.53</v>
      </c>
      <c r="T48" t="n">
        <v>18685.39</v>
      </c>
      <c r="U48" t="n">
        <v>0.53</v>
      </c>
      <c r="V48" t="n">
        <v>0.76</v>
      </c>
      <c r="W48" t="n">
        <v>2.62</v>
      </c>
      <c r="X48" t="n">
        <v>1.11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2.4865</v>
      </c>
      <c r="E49" t="n">
        <v>40.22</v>
      </c>
      <c r="F49" t="n">
        <v>37.81</v>
      </c>
      <c r="G49" t="n">
        <v>90.73</v>
      </c>
      <c r="H49" t="n">
        <v>1.43</v>
      </c>
      <c r="I49" t="n">
        <v>25</v>
      </c>
      <c r="J49" t="n">
        <v>98.5</v>
      </c>
      <c r="K49" t="n">
        <v>37.55</v>
      </c>
      <c r="L49" t="n">
        <v>8</v>
      </c>
      <c r="M49" t="n">
        <v>22</v>
      </c>
      <c r="N49" t="n">
        <v>12.95</v>
      </c>
      <c r="O49" t="n">
        <v>12382.79</v>
      </c>
      <c r="P49" t="n">
        <v>266.43</v>
      </c>
      <c r="Q49" t="n">
        <v>790.1799999999999</v>
      </c>
      <c r="R49" t="n">
        <v>103.3</v>
      </c>
      <c r="S49" t="n">
        <v>58.53</v>
      </c>
      <c r="T49" t="n">
        <v>15213.25</v>
      </c>
      <c r="U49" t="n">
        <v>0.57</v>
      </c>
      <c r="V49" t="n">
        <v>0.77</v>
      </c>
      <c r="W49" t="n">
        <v>2.62</v>
      </c>
      <c r="X49" t="n">
        <v>0.9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2.4938</v>
      </c>
      <c r="E50" t="n">
        <v>40.1</v>
      </c>
      <c r="F50" t="n">
        <v>37.72</v>
      </c>
      <c r="G50" t="n">
        <v>98.41</v>
      </c>
      <c r="H50" t="n">
        <v>1.59</v>
      </c>
      <c r="I50" t="n">
        <v>23</v>
      </c>
      <c r="J50" t="n">
        <v>99.75</v>
      </c>
      <c r="K50" t="n">
        <v>37.55</v>
      </c>
      <c r="L50" t="n">
        <v>9</v>
      </c>
      <c r="M50" t="n">
        <v>12</v>
      </c>
      <c r="N50" t="n">
        <v>13.2</v>
      </c>
      <c r="O50" t="n">
        <v>12536.43</v>
      </c>
      <c r="P50" t="n">
        <v>260.61</v>
      </c>
      <c r="Q50" t="n">
        <v>790.17</v>
      </c>
      <c r="R50" t="n">
        <v>100.4</v>
      </c>
      <c r="S50" t="n">
        <v>58.53</v>
      </c>
      <c r="T50" t="n">
        <v>13772.21</v>
      </c>
      <c r="U50" t="n">
        <v>0.58</v>
      </c>
      <c r="V50" t="n">
        <v>0.77</v>
      </c>
      <c r="W50" t="n">
        <v>2.62</v>
      </c>
      <c r="X50" t="n">
        <v>0.82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2.5005</v>
      </c>
      <c r="E51" t="n">
        <v>39.99</v>
      </c>
      <c r="F51" t="n">
        <v>37.65</v>
      </c>
      <c r="G51" t="n">
        <v>107.58</v>
      </c>
      <c r="H51" t="n">
        <v>1.74</v>
      </c>
      <c r="I51" t="n">
        <v>21</v>
      </c>
      <c r="J51" t="n">
        <v>101</v>
      </c>
      <c r="K51" t="n">
        <v>37.55</v>
      </c>
      <c r="L51" t="n">
        <v>10</v>
      </c>
      <c r="M51" t="n">
        <v>2</v>
      </c>
      <c r="N51" t="n">
        <v>13.45</v>
      </c>
      <c r="O51" t="n">
        <v>12690.46</v>
      </c>
      <c r="P51" t="n">
        <v>257.13</v>
      </c>
      <c r="Q51" t="n">
        <v>790.17</v>
      </c>
      <c r="R51" t="n">
        <v>97.75</v>
      </c>
      <c r="S51" t="n">
        <v>58.53</v>
      </c>
      <c r="T51" t="n">
        <v>12457.5</v>
      </c>
      <c r="U51" t="n">
        <v>0.6</v>
      </c>
      <c r="V51" t="n">
        <v>0.77</v>
      </c>
      <c r="W51" t="n">
        <v>2.63</v>
      </c>
      <c r="X51" t="n">
        <v>0.75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2.4999</v>
      </c>
      <c r="E52" t="n">
        <v>40</v>
      </c>
      <c r="F52" t="n">
        <v>37.66</v>
      </c>
      <c r="G52" t="n">
        <v>107.61</v>
      </c>
      <c r="H52" t="n">
        <v>1.89</v>
      </c>
      <c r="I52" t="n">
        <v>21</v>
      </c>
      <c r="J52" t="n">
        <v>102.25</v>
      </c>
      <c r="K52" t="n">
        <v>37.55</v>
      </c>
      <c r="L52" t="n">
        <v>11</v>
      </c>
      <c r="M52" t="n">
        <v>0</v>
      </c>
      <c r="N52" t="n">
        <v>13.7</v>
      </c>
      <c r="O52" t="n">
        <v>12844.88</v>
      </c>
      <c r="P52" t="n">
        <v>260.16</v>
      </c>
      <c r="Q52" t="n">
        <v>790.17</v>
      </c>
      <c r="R52" t="n">
        <v>97.84999999999999</v>
      </c>
      <c r="S52" t="n">
        <v>58.53</v>
      </c>
      <c r="T52" t="n">
        <v>12509.88</v>
      </c>
      <c r="U52" t="n">
        <v>0.6</v>
      </c>
      <c r="V52" t="n">
        <v>0.77</v>
      </c>
      <c r="W52" t="n">
        <v>2.63</v>
      </c>
      <c r="X52" t="n">
        <v>0.76</v>
      </c>
      <c r="Y52" t="n">
        <v>0.5</v>
      </c>
      <c r="Z52" t="n">
        <v>10</v>
      </c>
    </row>
    <row r="53">
      <c r="A53" t="n">
        <v>0</v>
      </c>
      <c r="B53" t="n">
        <v>30</v>
      </c>
      <c r="C53" t="inlineStr">
        <is>
          <t xml:space="preserve">CONCLUIDO	</t>
        </is>
      </c>
      <c r="D53" t="n">
        <v>1.9491</v>
      </c>
      <c r="E53" t="n">
        <v>51.3</v>
      </c>
      <c r="F53" t="n">
        <v>45.81</v>
      </c>
      <c r="G53" t="n">
        <v>11.7</v>
      </c>
      <c r="H53" t="n">
        <v>0.24</v>
      </c>
      <c r="I53" t="n">
        <v>235</v>
      </c>
      <c r="J53" t="n">
        <v>71.52</v>
      </c>
      <c r="K53" t="n">
        <v>32.27</v>
      </c>
      <c r="L53" t="n">
        <v>1</v>
      </c>
      <c r="M53" t="n">
        <v>233</v>
      </c>
      <c r="N53" t="n">
        <v>8.25</v>
      </c>
      <c r="O53" t="n">
        <v>9054.6</v>
      </c>
      <c r="P53" t="n">
        <v>323.92</v>
      </c>
      <c r="Q53" t="n">
        <v>790.27</v>
      </c>
      <c r="R53" t="n">
        <v>370.61</v>
      </c>
      <c r="S53" t="n">
        <v>58.53</v>
      </c>
      <c r="T53" t="n">
        <v>147817.28</v>
      </c>
      <c r="U53" t="n">
        <v>0.16</v>
      </c>
      <c r="V53" t="n">
        <v>0.63</v>
      </c>
      <c r="W53" t="n">
        <v>2.96</v>
      </c>
      <c r="X53" t="n">
        <v>8.9</v>
      </c>
      <c r="Y53" t="n">
        <v>0.5</v>
      </c>
      <c r="Z53" t="n">
        <v>10</v>
      </c>
    </row>
    <row r="54">
      <c r="A54" t="n">
        <v>1</v>
      </c>
      <c r="B54" t="n">
        <v>30</v>
      </c>
      <c r="C54" t="inlineStr">
        <is>
          <t xml:space="preserve">CONCLUIDO	</t>
        </is>
      </c>
      <c r="D54" t="n">
        <v>2.2665</v>
      </c>
      <c r="E54" t="n">
        <v>44.12</v>
      </c>
      <c r="F54" t="n">
        <v>40.69</v>
      </c>
      <c r="G54" t="n">
        <v>23.93</v>
      </c>
      <c r="H54" t="n">
        <v>0.48</v>
      </c>
      <c r="I54" t="n">
        <v>102</v>
      </c>
      <c r="J54" t="n">
        <v>72.7</v>
      </c>
      <c r="K54" t="n">
        <v>32.27</v>
      </c>
      <c r="L54" t="n">
        <v>2</v>
      </c>
      <c r="M54" t="n">
        <v>100</v>
      </c>
      <c r="N54" t="n">
        <v>8.43</v>
      </c>
      <c r="O54" t="n">
        <v>9200.25</v>
      </c>
      <c r="P54" t="n">
        <v>278.88</v>
      </c>
      <c r="Q54" t="n">
        <v>790.1799999999999</v>
      </c>
      <c r="R54" t="n">
        <v>199.39</v>
      </c>
      <c r="S54" t="n">
        <v>58.53</v>
      </c>
      <c r="T54" t="n">
        <v>62875.73</v>
      </c>
      <c r="U54" t="n">
        <v>0.29</v>
      </c>
      <c r="V54" t="n">
        <v>0.71</v>
      </c>
      <c r="W54" t="n">
        <v>2.75</v>
      </c>
      <c r="X54" t="n">
        <v>3.79</v>
      </c>
      <c r="Y54" t="n">
        <v>0.5</v>
      </c>
      <c r="Z54" t="n">
        <v>10</v>
      </c>
    </row>
    <row r="55">
      <c r="A55" t="n">
        <v>2</v>
      </c>
      <c r="B55" t="n">
        <v>30</v>
      </c>
      <c r="C55" t="inlineStr">
        <is>
          <t xml:space="preserve">CONCLUIDO	</t>
        </is>
      </c>
      <c r="D55" t="n">
        <v>2.3741</v>
      </c>
      <c r="E55" t="n">
        <v>42.12</v>
      </c>
      <c r="F55" t="n">
        <v>39.28</v>
      </c>
      <c r="G55" t="n">
        <v>36.83</v>
      </c>
      <c r="H55" t="n">
        <v>0.71</v>
      </c>
      <c r="I55" t="n">
        <v>64</v>
      </c>
      <c r="J55" t="n">
        <v>73.88</v>
      </c>
      <c r="K55" t="n">
        <v>32.27</v>
      </c>
      <c r="L55" t="n">
        <v>3</v>
      </c>
      <c r="M55" t="n">
        <v>62</v>
      </c>
      <c r="N55" t="n">
        <v>8.609999999999999</v>
      </c>
      <c r="O55" t="n">
        <v>9346.23</v>
      </c>
      <c r="P55" t="n">
        <v>261.29</v>
      </c>
      <c r="Q55" t="n">
        <v>790.2</v>
      </c>
      <c r="R55" t="n">
        <v>152.96</v>
      </c>
      <c r="S55" t="n">
        <v>58.53</v>
      </c>
      <c r="T55" t="n">
        <v>39846.58</v>
      </c>
      <c r="U55" t="n">
        <v>0.38</v>
      </c>
      <c r="V55" t="n">
        <v>0.74</v>
      </c>
      <c r="W55" t="n">
        <v>2.67</v>
      </c>
      <c r="X55" t="n">
        <v>2.38</v>
      </c>
      <c r="Y55" t="n">
        <v>0.5</v>
      </c>
      <c r="Z55" t="n">
        <v>10</v>
      </c>
    </row>
    <row r="56">
      <c r="A56" t="n">
        <v>3</v>
      </c>
      <c r="B56" t="n">
        <v>30</v>
      </c>
      <c r="C56" t="inlineStr">
        <is>
          <t xml:space="preserve">CONCLUIDO	</t>
        </is>
      </c>
      <c r="D56" t="n">
        <v>2.4347</v>
      </c>
      <c r="E56" t="n">
        <v>41.07</v>
      </c>
      <c r="F56" t="n">
        <v>38.53</v>
      </c>
      <c r="G56" t="n">
        <v>51.37</v>
      </c>
      <c r="H56" t="n">
        <v>0.93</v>
      </c>
      <c r="I56" t="n">
        <v>45</v>
      </c>
      <c r="J56" t="n">
        <v>75.06999999999999</v>
      </c>
      <c r="K56" t="n">
        <v>32.27</v>
      </c>
      <c r="L56" t="n">
        <v>4</v>
      </c>
      <c r="M56" t="n">
        <v>43</v>
      </c>
      <c r="N56" t="n">
        <v>8.800000000000001</v>
      </c>
      <c r="O56" t="n">
        <v>9492.549999999999</v>
      </c>
      <c r="P56" t="n">
        <v>245.6</v>
      </c>
      <c r="Q56" t="n">
        <v>790.17</v>
      </c>
      <c r="R56" t="n">
        <v>127.42</v>
      </c>
      <c r="S56" t="n">
        <v>58.53</v>
      </c>
      <c r="T56" t="n">
        <v>27171.46</v>
      </c>
      <c r="U56" t="n">
        <v>0.46</v>
      </c>
      <c r="V56" t="n">
        <v>0.75</v>
      </c>
      <c r="W56" t="n">
        <v>2.65</v>
      </c>
      <c r="X56" t="n">
        <v>1.63</v>
      </c>
      <c r="Y56" t="n">
        <v>0.5</v>
      </c>
      <c r="Z56" t="n">
        <v>10</v>
      </c>
    </row>
    <row r="57">
      <c r="A57" t="n">
        <v>4</v>
      </c>
      <c r="B57" t="n">
        <v>30</v>
      </c>
      <c r="C57" t="inlineStr">
        <is>
          <t xml:space="preserve">CONCLUIDO	</t>
        </is>
      </c>
      <c r="D57" t="n">
        <v>2.4665</v>
      </c>
      <c r="E57" t="n">
        <v>40.54</v>
      </c>
      <c r="F57" t="n">
        <v>38.16</v>
      </c>
      <c r="G57" t="n">
        <v>65.41</v>
      </c>
      <c r="H57" t="n">
        <v>1.15</v>
      </c>
      <c r="I57" t="n">
        <v>35</v>
      </c>
      <c r="J57" t="n">
        <v>76.26000000000001</v>
      </c>
      <c r="K57" t="n">
        <v>32.27</v>
      </c>
      <c r="L57" t="n">
        <v>5</v>
      </c>
      <c r="M57" t="n">
        <v>33</v>
      </c>
      <c r="N57" t="n">
        <v>8.99</v>
      </c>
      <c r="O57" t="n">
        <v>9639.200000000001</v>
      </c>
      <c r="P57" t="n">
        <v>234.24</v>
      </c>
      <c r="Q57" t="n">
        <v>790.17</v>
      </c>
      <c r="R57" t="n">
        <v>114.95</v>
      </c>
      <c r="S57" t="n">
        <v>58.53</v>
      </c>
      <c r="T57" t="n">
        <v>20991.11</v>
      </c>
      <c r="U57" t="n">
        <v>0.51</v>
      </c>
      <c r="V57" t="n">
        <v>0.76</v>
      </c>
      <c r="W57" t="n">
        <v>2.63</v>
      </c>
      <c r="X57" t="n">
        <v>1.25</v>
      </c>
      <c r="Y57" t="n">
        <v>0.5</v>
      </c>
      <c r="Z57" t="n">
        <v>10</v>
      </c>
    </row>
    <row r="58">
      <c r="A58" t="n">
        <v>5</v>
      </c>
      <c r="B58" t="n">
        <v>30</v>
      </c>
      <c r="C58" t="inlineStr">
        <is>
          <t xml:space="preserve">CONCLUIDO	</t>
        </is>
      </c>
      <c r="D58" t="n">
        <v>2.4845</v>
      </c>
      <c r="E58" t="n">
        <v>40.25</v>
      </c>
      <c r="F58" t="n">
        <v>37.95</v>
      </c>
      <c r="G58" t="n">
        <v>78.53</v>
      </c>
      <c r="H58" t="n">
        <v>1.36</v>
      </c>
      <c r="I58" t="n">
        <v>29</v>
      </c>
      <c r="J58" t="n">
        <v>77.45</v>
      </c>
      <c r="K58" t="n">
        <v>32.27</v>
      </c>
      <c r="L58" t="n">
        <v>6</v>
      </c>
      <c r="M58" t="n">
        <v>14</v>
      </c>
      <c r="N58" t="n">
        <v>9.18</v>
      </c>
      <c r="O58" t="n">
        <v>9786.190000000001</v>
      </c>
      <c r="P58" t="n">
        <v>223.11</v>
      </c>
      <c r="Q58" t="n">
        <v>790.16</v>
      </c>
      <c r="R58" t="n">
        <v>108.18</v>
      </c>
      <c r="S58" t="n">
        <v>58.53</v>
      </c>
      <c r="T58" t="n">
        <v>17633.72</v>
      </c>
      <c r="U58" t="n">
        <v>0.54</v>
      </c>
      <c r="V58" t="n">
        <v>0.76</v>
      </c>
      <c r="W58" t="n">
        <v>2.63</v>
      </c>
      <c r="X58" t="n">
        <v>1.05</v>
      </c>
      <c r="Y58" t="n">
        <v>0.5</v>
      </c>
      <c r="Z58" t="n">
        <v>10</v>
      </c>
    </row>
    <row r="59">
      <c r="A59" t="n">
        <v>6</v>
      </c>
      <c r="B59" t="n">
        <v>30</v>
      </c>
      <c r="C59" t="inlineStr">
        <is>
          <t xml:space="preserve">CONCLUIDO	</t>
        </is>
      </c>
      <c r="D59" t="n">
        <v>2.4867</v>
      </c>
      <c r="E59" t="n">
        <v>40.21</v>
      </c>
      <c r="F59" t="n">
        <v>37.93</v>
      </c>
      <c r="G59" t="n">
        <v>81.29000000000001</v>
      </c>
      <c r="H59" t="n">
        <v>1.56</v>
      </c>
      <c r="I59" t="n">
        <v>28</v>
      </c>
      <c r="J59" t="n">
        <v>78.65000000000001</v>
      </c>
      <c r="K59" t="n">
        <v>32.27</v>
      </c>
      <c r="L59" t="n">
        <v>7</v>
      </c>
      <c r="M59" t="n">
        <v>0</v>
      </c>
      <c r="N59" t="n">
        <v>9.380000000000001</v>
      </c>
      <c r="O59" t="n">
        <v>9933.52</v>
      </c>
      <c r="P59" t="n">
        <v>224.78</v>
      </c>
      <c r="Q59" t="n">
        <v>790.17</v>
      </c>
      <c r="R59" t="n">
        <v>106.9</v>
      </c>
      <c r="S59" t="n">
        <v>58.53</v>
      </c>
      <c r="T59" t="n">
        <v>17000.22</v>
      </c>
      <c r="U59" t="n">
        <v>0.55</v>
      </c>
      <c r="V59" t="n">
        <v>0.76</v>
      </c>
      <c r="W59" t="n">
        <v>2.64</v>
      </c>
      <c r="X59" t="n">
        <v>1.03</v>
      </c>
      <c r="Y59" t="n">
        <v>0.5</v>
      </c>
      <c r="Z59" t="n">
        <v>10</v>
      </c>
    </row>
    <row r="60">
      <c r="A60" t="n">
        <v>0</v>
      </c>
      <c r="B60" t="n">
        <v>15</v>
      </c>
      <c r="C60" t="inlineStr">
        <is>
          <t xml:space="preserve">CONCLUIDO	</t>
        </is>
      </c>
      <c r="D60" t="n">
        <v>2.2138</v>
      </c>
      <c r="E60" t="n">
        <v>45.17</v>
      </c>
      <c r="F60" t="n">
        <v>41.97</v>
      </c>
      <c r="G60" t="n">
        <v>18.65</v>
      </c>
      <c r="H60" t="n">
        <v>0.43</v>
      </c>
      <c r="I60" t="n">
        <v>135</v>
      </c>
      <c r="J60" t="n">
        <v>39.78</v>
      </c>
      <c r="K60" t="n">
        <v>19.54</v>
      </c>
      <c r="L60" t="n">
        <v>1</v>
      </c>
      <c r="M60" t="n">
        <v>133</v>
      </c>
      <c r="N60" t="n">
        <v>4.24</v>
      </c>
      <c r="O60" t="n">
        <v>5140</v>
      </c>
      <c r="P60" t="n">
        <v>185.67</v>
      </c>
      <c r="Q60" t="n">
        <v>790.23</v>
      </c>
      <c r="R60" t="n">
        <v>242.4</v>
      </c>
      <c r="S60" t="n">
        <v>58.53</v>
      </c>
      <c r="T60" t="n">
        <v>84214.28999999999</v>
      </c>
      <c r="U60" t="n">
        <v>0.24</v>
      </c>
      <c r="V60" t="n">
        <v>0.6899999999999999</v>
      </c>
      <c r="W60" t="n">
        <v>2.79</v>
      </c>
      <c r="X60" t="n">
        <v>5.07</v>
      </c>
      <c r="Y60" t="n">
        <v>0.5</v>
      </c>
      <c r="Z60" t="n">
        <v>10</v>
      </c>
    </row>
    <row r="61">
      <c r="A61" t="n">
        <v>1</v>
      </c>
      <c r="B61" t="n">
        <v>15</v>
      </c>
      <c r="C61" t="inlineStr">
        <is>
          <t xml:space="preserve">CONCLUIDO	</t>
        </is>
      </c>
      <c r="D61" t="n">
        <v>2.413</v>
      </c>
      <c r="E61" t="n">
        <v>41.44</v>
      </c>
      <c r="F61" t="n">
        <v>39.09</v>
      </c>
      <c r="G61" t="n">
        <v>39.75</v>
      </c>
      <c r="H61" t="n">
        <v>0.84</v>
      </c>
      <c r="I61" t="n">
        <v>59</v>
      </c>
      <c r="J61" t="n">
        <v>40.89</v>
      </c>
      <c r="K61" t="n">
        <v>19.54</v>
      </c>
      <c r="L61" t="n">
        <v>2</v>
      </c>
      <c r="M61" t="n">
        <v>35</v>
      </c>
      <c r="N61" t="n">
        <v>4.35</v>
      </c>
      <c r="O61" t="n">
        <v>5277.26</v>
      </c>
      <c r="P61" t="n">
        <v>155.88</v>
      </c>
      <c r="Q61" t="n">
        <v>790.25</v>
      </c>
      <c r="R61" t="n">
        <v>145.28</v>
      </c>
      <c r="S61" t="n">
        <v>58.53</v>
      </c>
      <c r="T61" t="n">
        <v>36036.12</v>
      </c>
      <c r="U61" t="n">
        <v>0.4</v>
      </c>
      <c r="V61" t="n">
        <v>0.74</v>
      </c>
      <c r="W61" t="n">
        <v>2.7</v>
      </c>
      <c r="X61" t="n">
        <v>2.18</v>
      </c>
      <c r="Y61" t="n">
        <v>0.5</v>
      </c>
      <c r="Z61" t="n">
        <v>10</v>
      </c>
    </row>
    <row r="62">
      <c r="A62" t="n">
        <v>2</v>
      </c>
      <c r="B62" t="n">
        <v>15</v>
      </c>
      <c r="C62" t="inlineStr">
        <is>
          <t xml:space="preserve">CONCLUIDO	</t>
        </is>
      </c>
      <c r="D62" t="n">
        <v>2.4258</v>
      </c>
      <c r="E62" t="n">
        <v>41.22</v>
      </c>
      <c r="F62" t="n">
        <v>38.92</v>
      </c>
      <c r="G62" t="n">
        <v>43.25</v>
      </c>
      <c r="H62" t="n">
        <v>1.22</v>
      </c>
      <c r="I62" t="n">
        <v>54</v>
      </c>
      <c r="J62" t="n">
        <v>42.01</v>
      </c>
      <c r="K62" t="n">
        <v>19.54</v>
      </c>
      <c r="L62" t="n">
        <v>3</v>
      </c>
      <c r="M62" t="n">
        <v>0</v>
      </c>
      <c r="N62" t="n">
        <v>4.46</v>
      </c>
      <c r="O62" t="n">
        <v>5414.79</v>
      </c>
      <c r="P62" t="n">
        <v>156.35</v>
      </c>
      <c r="Q62" t="n">
        <v>790.1900000000001</v>
      </c>
      <c r="R62" t="n">
        <v>138.91</v>
      </c>
      <c r="S62" t="n">
        <v>58.53</v>
      </c>
      <c r="T62" t="n">
        <v>32873.56</v>
      </c>
      <c r="U62" t="n">
        <v>0.42</v>
      </c>
      <c r="V62" t="n">
        <v>0.75</v>
      </c>
      <c r="W62" t="n">
        <v>2.72</v>
      </c>
      <c r="X62" t="n">
        <v>2.02</v>
      </c>
      <c r="Y62" t="n">
        <v>0.5</v>
      </c>
      <c r="Z62" t="n">
        <v>10</v>
      </c>
    </row>
    <row r="63">
      <c r="A63" t="n">
        <v>0</v>
      </c>
      <c r="B63" t="n">
        <v>70</v>
      </c>
      <c r="C63" t="inlineStr">
        <is>
          <t xml:space="preserve">CONCLUIDO	</t>
        </is>
      </c>
      <c r="D63" t="n">
        <v>1.4328</v>
      </c>
      <c r="E63" t="n">
        <v>69.79000000000001</v>
      </c>
      <c r="F63" t="n">
        <v>54.53</v>
      </c>
      <c r="G63" t="n">
        <v>7.26</v>
      </c>
      <c r="H63" t="n">
        <v>0.12</v>
      </c>
      <c r="I63" t="n">
        <v>451</v>
      </c>
      <c r="J63" t="n">
        <v>141.81</v>
      </c>
      <c r="K63" t="n">
        <v>47.83</v>
      </c>
      <c r="L63" t="n">
        <v>1</v>
      </c>
      <c r="M63" t="n">
        <v>449</v>
      </c>
      <c r="N63" t="n">
        <v>22.98</v>
      </c>
      <c r="O63" t="n">
        <v>17723.39</v>
      </c>
      <c r="P63" t="n">
        <v>619.08</v>
      </c>
      <c r="Q63" t="n">
        <v>790.25</v>
      </c>
      <c r="R63" t="n">
        <v>662.52</v>
      </c>
      <c r="S63" t="n">
        <v>58.53</v>
      </c>
      <c r="T63" t="n">
        <v>292694.08</v>
      </c>
      <c r="U63" t="n">
        <v>0.09</v>
      </c>
      <c r="V63" t="n">
        <v>0.53</v>
      </c>
      <c r="W63" t="n">
        <v>3.33</v>
      </c>
      <c r="X63" t="n">
        <v>17.62</v>
      </c>
      <c r="Y63" t="n">
        <v>0.5</v>
      </c>
      <c r="Z63" t="n">
        <v>10</v>
      </c>
    </row>
    <row r="64">
      <c r="A64" t="n">
        <v>1</v>
      </c>
      <c r="B64" t="n">
        <v>70</v>
      </c>
      <c r="C64" t="inlineStr">
        <is>
          <t xml:space="preserve">CONCLUIDO	</t>
        </is>
      </c>
      <c r="D64" t="n">
        <v>1.9623</v>
      </c>
      <c r="E64" t="n">
        <v>50.96</v>
      </c>
      <c r="F64" t="n">
        <v>43.59</v>
      </c>
      <c r="G64" t="n">
        <v>14.69</v>
      </c>
      <c r="H64" t="n">
        <v>0.25</v>
      </c>
      <c r="I64" t="n">
        <v>178</v>
      </c>
      <c r="J64" t="n">
        <v>143.17</v>
      </c>
      <c r="K64" t="n">
        <v>47.83</v>
      </c>
      <c r="L64" t="n">
        <v>2</v>
      </c>
      <c r="M64" t="n">
        <v>176</v>
      </c>
      <c r="N64" t="n">
        <v>23.34</v>
      </c>
      <c r="O64" t="n">
        <v>17891.86</v>
      </c>
      <c r="P64" t="n">
        <v>490.58</v>
      </c>
      <c r="Q64" t="n">
        <v>790.21</v>
      </c>
      <c r="R64" t="n">
        <v>297.3</v>
      </c>
      <c r="S64" t="n">
        <v>58.53</v>
      </c>
      <c r="T64" t="n">
        <v>111449.22</v>
      </c>
      <c r="U64" t="n">
        <v>0.2</v>
      </c>
      <c r="V64" t="n">
        <v>0.67</v>
      </c>
      <c r="W64" t="n">
        <v>2.84</v>
      </c>
      <c r="X64" t="n">
        <v>6.68</v>
      </c>
      <c r="Y64" t="n">
        <v>0.5</v>
      </c>
      <c r="Z64" t="n">
        <v>10</v>
      </c>
    </row>
    <row r="65">
      <c r="A65" t="n">
        <v>2</v>
      </c>
      <c r="B65" t="n">
        <v>70</v>
      </c>
      <c r="C65" t="inlineStr">
        <is>
          <t xml:space="preserve">CONCLUIDO	</t>
        </is>
      </c>
      <c r="D65" t="n">
        <v>2.153</v>
      </c>
      <c r="E65" t="n">
        <v>46.45</v>
      </c>
      <c r="F65" t="n">
        <v>41.01</v>
      </c>
      <c r="G65" t="n">
        <v>22.17</v>
      </c>
      <c r="H65" t="n">
        <v>0.37</v>
      </c>
      <c r="I65" t="n">
        <v>111</v>
      </c>
      <c r="J65" t="n">
        <v>144.54</v>
      </c>
      <c r="K65" t="n">
        <v>47.83</v>
      </c>
      <c r="L65" t="n">
        <v>3</v>
      </c>
      <c r="M65" t="n">
        <v>109</v>
      </c>
      <c r="N65" t="n">
        <v>23.71</v>
      </c>
      <c r="O65" t="n">
        <v>18060.85</v>
      </c>
      <c r="P65" t="n">
        <v>457.98</v>
      </c>
      <c r="Q65" t="n">
        <v>790.1900000000001</v>
      </c>
      <c r="R65" t="n">
        <v>210.64</v>
      </c>
      <c r="S65" t="n">
        <v>58.53</v>
      </c>
      <c r="T65" t="n">
        <v>68453.63</v>
      </c>
      <c r="U65" t="n">
        <v>0.28</v>
      </c>
      <c r="V65" t="n">
        <v>0.71</v>
      </c>
      <c r="W65" t="n">
        <v>2.75</v>
      </c>
      <c r="X65" t="n">
        <v>4.11</v>
      </c>
      <c r="Y65" t="n">
        <v>0.5</v>
      </c>
      <c r="Z65" t="n">
        <v>10</v>
      </c>
    </row>
    <row r="66">
      <c r="A66" t="n">
        <v>3</v>
      </c>
      <c r="B66" t="n">
        <v>70</v>
      </c>
      <c r="C66" t="inlineStr">
        <is>
          <t xml:space="preserve">CONCLUIDO	</t>
        </is>
      </c>
      <c r="D66" t="n">
        <v>2.2482</v>
      </c>
      <c r="E66" t="n">
        <v>44.48</v>
      </c>
      <c r="F66" t="n">
        <v>39.91</v>
      </c>
      <c r="G66" t="n">
        <v>29.56</v>
      </c>
      <c r="H66" t="n">
        <v>0.49</v>
      </c>
      <c r="I66" t="n">
        <v>81</v>
      </c>
      <c r="J66" t="n">
        <v>145.92</v>
      </c>
      <c r="K66" t="n">
        <v>47.83</v>
      </c>
      <c r="L66" t="n">
        <v>4</v>
      </c>
      <c r="M66" t="n">
        <v>79</v>
      </c>
      <c r="N66" t="n">
        <v>24.09</v>
      </c>
      <c r="O66" t="n">
        <v>18230.35</v>
      </c>
      <c r="P66" t="n">
        <v>442.19</v>
      </c>
      <c r="Q66" t="n">
        <v>790.21</v>
      </c>
      <c r="R66" t="n">
        <v>174.01</v>
      </c>
      <c r="S66" t="n">
        <v>58.53</v>
      </c>
      <c r="T66" t="n">
        <v>50286.53</v>
      </c>
      <c r="U66" t="n">
        <v>0.34</v>
      </c>
      <c r="V66" t="n">
        <v>0.73</v>
      </c>
      <c r="W66" t="n">
        <v>2.7</v>
      </c>
      <c r="X66" t="n">
        <v>3.01</v>
      </c>
      <c r="Y66" t="n">
        <v>0.5</v>
      </c>
      <c r="Z66" t="n">
        <v>10</v>
      </c>
    </row>
    <row r="67">
      <c r="A67" t="n">
        <v>4</v>
      </c>
      <c r="B67" t="n">
        <v>70</v>
      </c>
      <c r="C67" t="inlineStr">
        <is>
          <t xml:space="preserve">CONCLUIDO	</t>
        </is>
      </c>
      <c r="D67" t="n">
        <v>2.3116</v>
      </c>
      <c r="E67" t="n">
        <v>43.26</v>
      </c>
      <c r="F67" t="n">
        <v>39.21</v>
      </c>
      <c r="G67" t="n">
        <v>37.35</v>
      </c>
      <c r="H67" t="n">
        <v>0.6</v>
      </c>
      <c r="I67" t="n">
        <v>63</v>
      </c>
      <c r="J67" t="n">
        <v>147.3</v>
      </c>
      <c r="K67" t="n">
        <v>47.83</v>
      </c>
      <c r="L67" t="n">
        <v>5</v>
      </c>
      <c r="M67" t="n">
        <v>61</v>
      </c>
      <c r="N67" t="n">
        <v>24.47</v>
      </c>
      <c r="O67" t="n">
        <v>18400.38</v>
      </c>
      <c r="P67" t="n">
        <v>430.29</v>
      </c>
      <c r="Q67" t="n">
        <v>790.17</v>
      </c>
      <c r="R67" t="n">
        <v>150.38</v>
      </c>
      <c r="S67" t="n">
        <v>58.53</v>
      </c>
      <c r="T67" t="n">
        <v>38564.19</v>
      </c>
      <c r="U67" t="n">
        <v>0.39</v>
      </c>
      <c r="V67" t="n">
        <v>0.74</v>
      </c>
      <c r="W67" t="n">
        <v>2.68</v>
      </c>
      <c r="X67" t="n">
        <v>2.31</v>
      </c>
      <c r="Y67" t="n">
        <v>0.5</v>
      </c>
      <c r="Z67" t="n">
        <v>10</v>
      </c>
    </row>
    <row r="68">
      <c r="A68" t="n">
        <v>5</v>
      </c>
      <c r="B68" t="n">
        <v>70</v>
      </c>
      <c r="C68" t="inlineStr">
        <is>
          <t xml:space="preserve">CONCLUIDO	</t>
        </is>
      </c>
      <c r="D68" t="n">
        <v>2.35</v>
      </c>
      <c r="E68" t="n">
        <v>42.55</v>
      </c>
      <c r="F68" t="n">
        <v>38.82</v>
      </c>
      <c r="G68" t="n">
        <v>44.79</v>
      </c>
      <c r="H68" t="n">
        <v>0.71</v>
      </c>
      <c r="I68" t="n">
        <v>52</v>
      </c>
      <c r="J68" t="n">
        <v>148.68</v>
      </c>
      <c r="K68" t="n">
        <v>47.83</v>
      </c>
      <c r="L68" t="n">
        <v>6</v>
      </c>
      <c r="M68" t="n">
        <v>50</v>
      </c>
      <c r="N68" t="n">
        <v>24.85</v>
      </c>
      <c r="O68" t="n">
        <v>18570.94</v>
      </c>
      <c r="P68" t="n">
        <v>422.92</v>
      </c>
      <c r="Q68" t="n">
        <v>790.17</v>
      </c>
      <c r="R68" t="n">
        <v>137.33</v>
      </c>
      <c r="S68" t="n">
        <v>58.53</v>
      </c>
      <c r="T68" t="n">
        <v>32093.27</v>
      </c>
      <c r="U68" t="n">
        <v>0.43</v>
      </c>
      <c r="V68" t="n">
        <v>0.75</v>
      </c>
      <c r="W68" t="n">
        <v>2.66</v>
      </c>
      <c r="X68" t="n">
        <v>1.92</v>
      </c>
      <c r="Y68" t="n">
        <v>0.5</v>
      </c>
      <c r="Z68" t="n">
        <v>10</v>
      </c>
    </row>
    <row r="69">
      <c r="A69" t="n">
        <v>6</v>
      </c>
      <c r="B69" t="n">
        <v>70</v>
      </c>
      <c r="C69" t="inlineStr">
        <is>
          <t xml:space="preserve">CONCLUIDO	</t>
        </is>
      </c>
      <c r="D69" t="n">
        <v>2.3813</v>
      </c>
      <c r="E69" t="n">
        <v>41.99</v>
      </c>
      <c r="F69" t="n">
        <v>38.49</v>
      </c>
      <c r="G69" t="n">
        <v>52.49</v>
      </c>
      <c r="H69" t="n">
        <v>0.83</v>
      </c>
      <c r="I69" t="n">
        <v>44</v>
      </c>
      <c r="J69" t="n">
        <v>150.07</v>
      </c>
      <c r="K69" t="n">
        <v>47.83</v>
      </c>
      <c r="L69" t="n">
        <v>7</v>
      </c>
      <c r="M69" t="n">
        <v>42</v>
      </c>
      <c r="N69" t="n">
        <v>25.24</v>
      </c>
      <c r="O69" t="n">
        <v>18742.03</v>
      </c>
      <c r="P69" t="n">
        <v>415.72</v>
      </c>
      <c r="Q69" t="n">
        <v>790.16</v>
      </c>
      <c r="R69" t="n">
        <v>126.48</v>
      </c>
      <c r="S69" t="n">
        <v>58.53</v>
      </c>
      <c r="T69" t="n">
        <v>26708.33</v>
      </c>
      <c r="U69" t="n">
        <v>0.46</v>
      </c>
      <c r="V69" t="n">
        <v>0.75</v>
      </c>
      <c r="W69" t="n">
        <v>2.64</v>
      </c>
      <c r="X69" t="n">
        <v>1.59</v>
      </c>
      <c r="Y69" t="n">
        <v>0.5</v>
      </c>
      <c r="Z69" t="n">
        <v>10</v>
      </c>
    </row>
    <row r="70">
      <c r="A70" t="n">
        <v>7</v>
      </c>
      <c r="B70" t="n">
        <v>70</v>
      </c>
      <c r="C70" t="inlineStr">
        <is>
          <t xml:space="preserve">CONCLUIDO	</t>
        </is>
      </c>
      <c r="D70" t="n">
        <v>2.4045</v>
      </c>
      <c r="E70" t="n">
        <v>41.59</v>
      </c>
      <c r="F70" t="n">
        <v>38.26</v>
      </c>
      <c r="G70" t="n">
        <v>60.41</v>
      </c>
      <c r="H70" t="n">
        <v>0.9399999999999999</v>
      </c>
      <c r="I70" t="n">
        <v>38</v>
      </c>
      <c r="J70" t="n">
        <v>151.46</v>
      </c>
      <c r="K70" t="n">
        <v>47.83</v>
      </c>
      <c r="L70" t="n">
        <v>8</v>
      </c>
      <c r="M70" t="n">
        <v>36</v>
      </c>
      <c r="N70" t="n">
        <v>25.63</v>
      </c>
      <c r="O70" t="n">
        <v>18913.66</v>
      </c>
      <c r="P70" t="n">
        <v>409.64</v>
      </c>
      <c r="Q70" t="n">
        <v>790.1900000000001</v>
      </c>
      <c r="R70" t="n">
        <v>118.67</v>
      </c>
      <c r="S70" t="n">
        <v>58.53</v>
      </c>
      <c r="T70" t="n">
        <v>22835.29</v>
      </c>
      <c r="U70" t="n">
        <v>0.49</v>
      </c>
      <c r="V70" t="n">
        <v>0.76</v>
      </c>
      <c r="W70" t="n">
        <v>2.63</v>
      </c>
      <c r="X70" t="n">
        <v>1.36</v>
      </c>
      <c r="Y70" t="n">
        <v>0.5</v>
      </c>
      <c r="Z70" t="n">
        <v>10</v>
      </c>
    </row>
    <row r="71">
      <c r="A71" t="n">
        <v>8</v>
      </c>
      <c r="B71" t="n">
        <v>70</v>
      </c>
      <c r="C71" t="inlineStr">
        <is>
          <t xml:space="preserve">CONCLUIDO	</t>
        </is>
      </c>
      <c r="D71" t="n">
        <v>2.4189</v>
      </c>
      <c r="E71" t="n">
        <v>41.34</v>
      </c>
      <c r="F71" t="n">
        <v>38.13</v>
      </c>
      <c r="G71" t="n">
        <v>67.29000000000001</v>
      </c>
      <c r="H71" t="n">
        <v>1.04</v>
      </c>
      <c r="I71" t="n">
        <v>34</v>
      </c>
      <c r="J71" t="n">
        <v>152.85</v>
      </c>
      <c r="K71" t="n">
        <v>47.83</v>
      </c>
      <c r="L71" t="n">
        <v>9</v>
      </c>
      <c r="M71" t="n">
        <v>32</v>
      </c>
      <c r="N71" t="n">
        <v>26.03</v>
      </c>
      <c r="O71" t="n">
        <v>19085.83</v>
      </c>
      <c r="P71" t="n">
        <v>404.41</v>
      </c>
      <c r="Q71" t="n">
        <v>790.16</v>
      </c>
      <c r="R71" t="n">
        <v>114.4</v>
      </c>
      <c r="S71" t="n">
        <v>58.53</v>
      </c>
      <c r="T71" t="n">
        <v>20718.08</v>
      </c>
      <c r="U71" t="n">
        <v>0.51</v>
      </c>
      <c r="V71" t="n">
        <v>0.76</v>
      </c>
      <c r="W71" t="n">
        <v>2.63</v>
      </c>
      <c r="X71" t="n">
        <v>1.23</v>
      </c>
      <c r="Y71" t="n">
        <v>0.5</v>
      </c>
      <c r="Z71" t="n">
        <v>10</v>
      </c>
    </row>
    <row r="72">
      <c r="A72" t="n">
        <v>9</v>
      </c>
      <c r="B72" t="n">
        <v>70</v>
      </c>
      <c r="C72" t="inlineStr">
        <is>
          <t xml:space="preserve">CONCLUIDO	</t>
        </is>
      </c>
      <c r="D72" t="n">
        <v>2.4357</v>
      </c>
      <c r="E72" t="n">
        <v>41.06</v>
      </c>
      <c r="F72" t="n">
        <v>37.96</v>
      </c>
      <c r="G72" t="n">
        <v>75.92</v>
      </c>
      <c r="H72" t="n">
        <v>1.15</v>
      </c>
      <c r="I72" t="n">
        <v>30</v>
      </c>
      <c r="J72" t="n">
        <v>154.25</v>
      </c>
      <c r="K72" t="n">
        <v>47.83</v>
      </c>
      <c r="L72" t="n">
        <v>10</v>
      </c>
      <c r="M72" t="n">
        <v>28</v>
      </c>
      <c r="N72" t="n">
        <v>26.43</v>
      </c>
      <c r="O72" t="n">
        <v>19258.55</v>
      </c>
      <c r="P72" t="n">
        <v>398.7</v>
      </c>
      <c r="Q72" t="n">
        <v>790.1799999999999</v>
      </c>
      <c r="R72" t="n">
        <v>108.46</v>
      </c>
      <c r="S72" t="n">
        <v>58.53</v>
      </c>
      <c r="T72" t="n">
        <v>17769.5</v>
      </c>
      <c r="U72" t="n">
        <v>0.54</v>
      </c>
      <c r="V72" t="n">
        <v>0.76</v>
      </c>
      <c r="W72" t="n">
        <v>2.62</v>
      </c>
      <c r="X72" t="n">
        <v>1.06</v>
      </c>
      <c r="Y72" t="n">
        <v>0.5</v>
      </c>
      <c r="Z72" t="n">
        <v>10</v>
      </c>
    </row>
    <row r="73">
      <c r="A73" t="n">
        <v>10</v>
      </c>
      <c r="B73" t="n">
        <v>70</v>
      </c>
      <c r="C73" t="inlineStr">
        <is>
          <t xml:space="preserve">CONCLUIDO	</t>
        </is>
      </c>
      <c r="D73" t="n">
        <v>2.4463</v>
      </c>
      <c r="E73" t="n">
        <v>40.88</v>
      </c>
      <c r="F73" t="n">
        <v>37.87</v>
      </c>
      <c r="G73" t="n">
        <v>84.16</v>
      </c>
      <c r="H73" t="n">
        <v>1.25</v>
      </c>
      <c r="I73" t="n">
        <v>27</v>
      </c>
      <c r="J73" t="n">
        <v>155.66</v>
      </c>
      <c r="K73" t="n">
        <v>47.83</v>
      </c>
      <c r="L73" t="n">
        <v>11</v>
      </c>
      <c r="M73" t="n">
        <v>25</v>
      </c>
      <c r="N73" t="n">
        <v>26.83</v>
      </c>
      <c r="O73" t="n">
        <v>19431.82</v>
      </c>
      <c r="P73" t="n">
        <v>394.73</v>
      </c>
      <c r="Q73" t="n">
        <v>790.17</v>
      </c>
      <c r="R73" t="n">
        <v>105.66</v>
      </c>
      <c r="S73" t="n">
        <v>58.53</v>
      </c>
      <c r="T73" t="n">
        <v>16385.82</v>
      </c>
      <c r="U73" t="n">
        <v>0.55</v>
      </c>
      <c r="V73" t="n">
        <v>0.77</v>
      </c>
      <c r="W73" t="n">
        <v>2.62</v>
      </c>
      <c r="X73" t="n">
        <v>0.97</v>
      </c>
      <c r="Y73" t="n">
        <v>0.5</v>
      </c>
      <c r="Z73" t="n">
        <v>10</v>
      </c>
    </row>
    <row r="74">
      <c r="A74" t="n">
        <v>11</v>
      </c>
      <c r="B74" t="n">
        <v>70</v>
      </c>
      <c r="C74" t="inlineStr">
        <is>
          <t xml:space="preserve">CONCLUIDO	</t>
        </is>
      </c>
      <c r="D74" t="n">
        <v>2.4539</v>
      </c>
      <c r="E74" t="n">
        <v>40.75</v>
      </c>
      <c r="F74" t="n">
        <v>37.8</v>
      </c>
      <c r="G74" t="n">
        <v>90.72</v>
      </c>
      <c r="H74" t="n">
        <v>1.35</v>
      </c>
      <c r="I74" t="n">
        <v>25</v>
      </c>
      <c r="J74" t="n">
        <v>157.07</v>
      </c>
      <c r="K74" t="n">
        <v>47.83</v>
      </c>
      <c r="L74" t="n">
        <v>12</v>
      </c>
      <c r="M74" t="n">
        <v>23</v>
      </c>
      <c r="N74" t="n">
        <v>27.24</v>
      </c>
      <c r="O74" t="n">
        <v>19605.66</v>
      </c>
      <c r="P74" t="n">
        <v>391.04</v>
      </c>
      <c r="Q74" t="n">
        <v>790.1799999999999</v>
      </c>
      <c r="R74" t="n">
        <v>103.09</v>
      </c>
      <c r="S74" t="n">
        <v>58.53</v>
      </c>
      <c r="T74" t="n">
        <v>15106.7</v>
      </c>
      <c r="U74" t="n">
        <v>0.57</v>
      </c>
      <c r="V74" t="n">
        <v>0.77</v>
      </c>
      <c r="W74" t="n">
        <v>2.62</v>
      </c>
      <c r="X74" t="n">
        <v>0.9</v>
      </c>
      <c r="Y74" t="n">
        <v>0.5</v>
      </c>
      <c r="Z74" t="n">
        <v>10</v>
      </c>
    </row>
    <row r="75">
      <c r="A75" t="n">
        <v>12</v>
      </c>
      <c r="B75" t="n">
        <v>70</v>
      </c>
      <c r="C75" t="inlineStr">
        <is>
          <t xml:space="preserve">CONCLUIDO	</t>
        </is>
      </c>
      <c r="D75" t="n">
        <v>2.4618</v>
      </c>
      <c r="E75" t="n">
        <v>40.62</v>
      </c>
      <c r="F75" t="n">
        <v>37.73</v>
      </c>
      <c r="G75" t="n">
        <v>98.42</v>
      </c>
      <c r="H75" t="n">
        <v>1.45</v>
      </c>
      <c r="I75" t="n">
        <v>23</v>
      </c>
      <c r="J75" t="n">
        <v>158.48</v>
      </c>
      <c r="K75" t="n">
        <v>47.83</v>
      </c>
      <c r="L75" t="n">
        <v>13</v>
      </c>
      <c r="M75" t="n">
        <v>21</v>
      </c>
      <c r="N75" t="n">
        <v>27.65</v>
      </c>
      <c r="O75" t="n">
        <v>19780.06</v>
      </c>
      <c r="P75" t="n">
        <v>385.52</v>
      </c>
      <c r="Q75" t="n">
        <v>790.17</v>
      </c>
      <c r="R75" t="n">
        <v>100.93</v>
      </c>
      <c r="S75" t="n">
        <v>58.53</v>
      </c>
      <c r="T75" t="n">
        <v>14038.66</v>
      </c>
      <c r="U75" t="n">
        <v>0.58</v>
      </c>
      <c r="V75" t="n">
        <v>0.77</v>
      </c>
      <c r="W75" t="n">
        <v>2.61</v>
      </c>
      <c r="X75" t="n">
        <v>0.83</v>
      </c>
      <c r="Y75" t="n">
        <v>0.5</v>
      </c>
      <c r="Z75" t="n">
        <v>10</v>
      </c>
    </row>
    <row r="76">
      <c r="A76" t="n">
        <v>13</v>
      </c>
      <c r="B76" t="n">
        <v>70</v>
      </c>
      <c r="C76" t="inlineStr">
        <is>
          <t xml:space="preserve">CONCLUIDO	</t>
        </is>
      </c>
      <c r="D76" t="n">
        <v>2.4701</v>
      </c>
      <c r="E76" t="n">
        <v>40.48</v>
      </c>
      <c r="F76" t="n">
        <v>37.65</v>
      </c>
      <c r="G76" t="n">
        <v>107.57</v>
      </c>
      <c r="H76" t="n">
        <v>1.55</v>
      </c>
      <c r="I76" t="n">
        <v>21</v>
      </c>
      <c r="J76" t="n">
        <v>159.9</v>
      </c>
      <c r="K76" t="n">
        <v>47.83</v>
      </c>
      <c r="L76" t="n">
        <v>14</v>
      </c>
      <c r="M76" t="n">
        <v>19</v>
      </c>
      <c r="N76" t="n">
        <v>28.07</v>
      </c>
      <c r="O76" t="n">
        <v>19955.16</v>
      </c>
      <c r="P76" t="n">
        <v>380.83</v>
      </c>
      <c r="Q76" t="n">
        <v>790.16</v>
      </c>
      <c r="R76" t="n">
        <v>98.29000000000001</v>
      </c>
      <c r="S76" t="n">
        <v>58.53</v>
      </c>
      <c r="T76" t="n">
        <v>12730.95</v>
      </c>
      <c r="U76" t="n">
        <v>0.6</v>
      </c>
      <c r="V76" t="n">
        <v>0.77</v>
      </c>
      <c r="W76" t="n">
        <v>2.61</v>
      </c>
      <c r="X76" t="n">
        <v>0.75</v>
      </c>
      <c r="Y76" t="n">
        <v>0.5</v>
      </c>
      <c r="Z76" t="n">
        <v>10</v>
      </c>
    </row>
    <row r="77">
      <c r="A77" t="n">
        <v>14</v>
      </c>
      <c r="B77" t="n">
        <v>70</v>
      </c>
      <c r="C77" t="inlineStr">
        <is>
          <t xml:space="preserve">CONCLUIDO	</t>
        </is>
      </c>
      <c r="D77" t="n">
        <v>2.478</v>
      </c>
      <c r="E77" t="n">
        <v>40.35</v>
      </c>
      <c r="F77" t="n">
        <v>37.58</v>
      </c>
      <c r="G77" t="n">
        <v>118.67</v>
      </c>
      <c r="H77" t="n">
        <v>1.65</v>
      </c>
      <c r="I77" t="n">
        <v>19</v>
      </c>
      <c r="J77" t="n">
        <v>161.32</v>
      </c>
      <c r="K77" t="n">
        <v>47.83</v>
      </c>
      <c r="L77" t="n">
        <v>15</v>
      </c>
      <c r="M77" t="n">
        <v>17</v>
      </c>
      <c r="N77" t="n">
        <v>28.5</v>
      </c>
      <c r="O77" t="n">
        <v>20130.71</v>
      </c>
      <c r="P77" t="n">
        <v>376.86</v>
      </c>
      <c r="Q77" t="n">
        <v>790.16</v>
      </c>
      <c r="R77" t="n">
        <v>95.83</v>
      </c>
      <c r="S77" t="n">
        <v>58.53</v>
      </c>
      <c r="T77" t="n">
        <v>11506.84</v>
      </c>
      <c r="U77" t="n">
        <v>0.61</v>
      </c>
      <c r="V77" t="n">
        <v>0.77</v>
      </c>
      <c r="W77" t="n">
        <v>2.61</v>
      </c>
      <c r="X77" t="n">
        <v>0.68</v>
      </c>
      <c r="Y77" t="n">
        <v>0.5</v>
      </c>
      <c r="Z77" t="n">
        <v>10</v>
      </c>
    </row>
    <row r="78">
      <c r="A78" t="n">
        <v>15</v>
      </c>
      <c r="B78" t="n">
        <v>70</v>
      </c>
      <c r="C78" t="inlineStr">
        <is>
          <t xml:space="preserve">CONCLUIDO	</t>
        </is>
      </c>
      <c r="D78" t="n">
        <v>2.4823</v>
      </c>
      <c r="E78" t="n">
        <v>40.29</v>
      </c>
      <c r="F78" t="n">
        <v>37.54</v>
      </c>
      <c r="G78" t="n">
        <v>125.12</v>
      </c>
      <c r="H78" t="n">
        <v>1.74</v>
      </c>
      <c r="I78" t="n">
        <v>18</v>
      </c>
      <c r="J78" t="n">
        <v>162.75</v>
      </c>
      <c r="K78" t="n">
        <v>47.83</v>
      </c>
      <c r="L78" t="n">
        <v>16</v>
      </c>
      <c r="M78" t="n">
        <v>16</v>
      </c>
      <c r="N78" t="n">
        <v>28.92</v>
      </c>
      <c r="O78" t="n">
        <v>20306.85</v>
      </c>
      <c r="P78" t="n">
        <v>372.3</v>
      </c>
      <c r="Q78" t="n">
        <v>790.16</v>
      </c>
      <c r="R78" t="n">
        <v>94.36</v>
      </c>
      <c r="S78" t="n">
        <v>58.53</v>
      </c>
      <c r="T78" t="n">
        <v>10776.59</v>
      </c>
      <c r="U78" t="n">
        <v>0.62</v>
      </c>
      <c r="V78" t="n">
        <v>0.77</v>
      </c>
      <c r="W78" t="n">
        <v>2.61</v>
      </c>
      <c r="X78" t="n">
        <v>0.63</v>
      </c>
      <c r="Y78" t="n">
        <v>0.5</v>
      </c>
      <c r="Z78" t="n">
        <v>10</v>
      </c>
    </row>
    <row r="79">
      <c r="A79" t="n">
        <v>16</v>
      </c>
      <c r="B79" t="n">
        <v>70</v>
      </c>
      <c r="C79" t="inlineStr">
        <is>
          <t xml:space="preserve">CONCLUIDO	</t>
        </is>
      </c>
      <c r="D79" t="n">
        <v>2.4863</v>
      </c>
      <c r="E79" t="n">
        <v>40.22</v>
      </c>
      <c r="F79" t="n">
        <v>37.5</v>
      </c>
      <c r="G79" t="n">
        <v>132.36</v>
      </c>
      <c r="H79" t="n">
        <v>1.83</v>
      </c>
      <c r="I79" t="n">
        <v>17</v>
      </c>
      <c r="J79" t="n">
        <v>164.19</v>
      </c>
      <c r="K79" t="n">
        <v>47.83</v>
      </c>
      <c r="L79" t="n">
        <v>17</v>
      </c>
      <c r="M79" t="n">
        <v>15</v>
      </c>
      <c r="N79" t="n">
        <v>29.36</v>
      </c>
      <c r="O79" t="n">
        <v>20483.57</v>
      </c>
      <c r="P79" t="n">
        <v>366.45</v>
      </c>
      <c r="Q79" t="n">
        <v>790.16</v>
      </c>
      <c r="R79" t="n">
        <v>93.34</v>
      </c>
      <c r="S79" t="n">
        <v>58.53</v>
      </c>
      <c r="T79" t="n">
        <v>10273.99</v>
      </c>
      <c r="U79" t="n">
        <v>0.63</v>
      </c>
      <c r="V79" t="n">
        <v>0.77</v>
      </c>
      <c r="W79" t="n">
        <v>2.6</v>
      </c>
      <c r="X79" t="n">
        <v>0.6</v>
      </c>
      <c r="Y79" t="n">
        <v>0.5</v>
      </c>
      <c r="Z79" t="n">
        <v>10</v>
      </c>
    </row>
    <row r="80">
      <c r="A80" t="n">
        <v>17</v>
      </c>
      <c r="B80" t="n">
        <v>70</v>
      </c>
      <c r="C80" t="inlineStr">
        <is>
          <t xml:space="preserve">CONCLUIDO	</t>
        </is>
      </c>
      <c r="D80" t="n">
        <v>2.4906</v>
      </c>
      <c r="E80" t="n">
        <v>40.15</v>
      </c>
      <c r="F80" t="n">
        <v>37.46</v>
      </c>
      <c r="G80" t="n">
        <v>140.48</v>
      </c>
      <c r="H80" t="n">
        <v>1.93</v>
      </c>
      <c r="I80" t="n">
        <v>16</v>
      </c>
      <c r="J80" t="n">
        <v>165.62</v>
      </c>
      <c r="K80" t="n">
        <v>47.83</v>
      </c>
      <c r="L80" t="n">
        <v>18</v>
      </c>
      <c r="M80" t="n">
        <v>14</v>
      </c>
      <c r="N80" t="n">
        <v>29.8</v>
      </c>
      <c r="O80" t="n">
        <v>20660.89</v>
      </c>
      <c r="P80" t="n">
        <v>361.21</v>
      </c>
      <c r="Q80" t="n">
        <v>790.16</v>
      </c>
      <c r="R80" t="n">
        <v>91.97</v>
      </c>
      <c r="S80" t="n">
        <v>58.53</v>
      </c>
      <c r="T80" t="n">
        <v>9594.700000000001</v>
      </c>
      <c r="U80" t="n">
        <v>0.64</v>
      </c>
      <c r="V80" t="n">
        <v>0.77</v>
      </c>
      <c r="W80" t="n">
        <v>2.6</v>
      </c>
      <c r="X80" t="n">
        <v>0.5600000000000001</v>
      </c>
      <c r="Y80" t="n">
        <v>0.5</v>
      </c>
      <c r="Z80" t="n">
        <v>10</v>
      </c>
    </row>
    <row r="81">
      <c r="A81" t="n">
        <v>18</v>
      </c>
      <c r="B81" t="n">
        <v>70</v>
      </c>
      <c r="C81" t="inlineStr">
        <is>
          <t xml:space="preserve">CONCLUIDO	</t>
        </is>
      </c>
      <c r="D81" t="n">
        <v>2.4946</v>
      </c>
      <c r="E81" t="n">
        <v>40.09</v>
      </c>
      <c r="F81" t="n">
        <v>37.42</v>
      </c>
      <c r="G81" t="n">
        <v>149.7</v>
      </c>
      <c r="H81" t="n">
        <v>2.02</v>
      </c>
      <c r="I81" t="n">
        <v>15</v>
      </c>
      <c r="J81" t="n">
        <v>167.07</v>
      </c>
      <c r="K81" t="n">
        <v>47.83</v>
      </c>
      <c r="L81" t="n">
        <v>19</v>
      </c>
      <c r="M81" t="n">
        <v>13</v>
      </c>
      <c r="N81" t="n">
        <v>30.24</v>
      </c>
      <c r="O81" t="n">
        <v>20838.81</v>
      </c>
      <c r="P81" t="n">
        <v>359.28</v>
      </c>
      <c r="Q81" t="n">
        <v>790.17</v>
      </c>
      <c r="R81" t="n">
        <v>90.76000000000001</v>
      </c>
      <c r="S81" t="n">
        <v>58.53</v>
      </c>
      <c r="T81" t="n">
        <v>8996.02</v>
      </c>
      <c r="U81" t="n">
        <v>0.64</v>
      </c>
      <c r="V81" t="n">
        <v>0.78</v>
      </c>
      <c r="W81" t="n">
        <v>2.6</v>
      </c>
      <c r="X81" t="n">
        <v>0.52</v>
      </c>
      <c r="Y81" t="n">
        <v>0.5</v>
      </c>
      <c r="Z81" t="n">
        <v>10</v>
      </c>
    </row>
    <row r="82">
      <c r="A82" t="n">
        <v>19</v>
      </c>
      <c r="B82" t="n">
        <v>70</v>
      </c>
      <c r="C82" t="inlineStr">
        <is>
          <t xml:space="preserve">CONCLUIDO	</t>
        </is>
      </c>
      <c r="D82" t="n">
        <v>2.4991</v>
      </c>
      <c r="E82" t="n">
        <v>40.01</v>
      </c>
      <c r="F82" t="n">
        <v>37.38</v>
      </c>
      <c r="G82" t="n">
        <v>160.21</v>
      </c>
      <c r="H82" t="n">
        <v>2.1</v>
      </c>
      <c r="I82" t="n">
        <v>14</v>
      </c>
      <c r="J82" t="n">
        <v>168.51</v>
      </c>
      <c r="K82" t="n">
        <v>47.83</v>
      </c>
      <c r="L82" t="n">
        <v>20</v>
      </c>
      <c r="M82" t="n">
        <v>11</v>
      </c>
      <c r="N82" t="n">
        <v>30.69</v>
      </c>
      <c r="O82" t="n">
        <v>21017.33</v>
      </c>
      <c r="P82" t="n">
        <v>352.08</v>
      </c>
      <c r="Q82" t="n">
        <v>790.16</v>
      </c>
      <c r="R82" t="n">
        <v>89.13</v>
      </c>
      <c r="S82" t="n">
        <v>58.53</v>
      </c>
      <c r="T82" t="n">
        <v>8182.85</v>
      </c>
      <c r="U82" t="n">
        <v>0.66</v>
      </c>
      <c r="V82" t="n">
        <v>0.78</v>
      </c>
      <c r="W82" t="n">
        <v>2.6</v>
      </c>
      <c r="X82" t="n">
        <v>0.48</v>
      </c>
      <c r="Y82" t="n">
        <v>0.5</v>
      </c>
      <c r="Z82" t="n">
        <v>10</v>
      </c>
    </row>
    <row r="83">
      <c r="A83" t="n">
        <v>20</v>
      </c>
      <c r="B83" t="n">
        <v>70</v>
      </c>
      <c r="C83" t="inlineStr">
        <is>
          <t xml:space="preserve">CONCLUIDO	</t>
        </is>
      </c>
      <c r="D83" t="n">
        <v>2.4984</v>
      </c>
      <c r="E83" t="n">
        <v>40.02</v>
      </c>
      <c r="F83" t="n">
        <v>37.39</v>
      </c>
      <c r="G83" t="n">
        <v>160.25</v>
      </c>
      <c r="H83" t="n">
        <v>2.19</v>
      </c>
      <c r="I83" t="n">
        <v>14</v>
      </c>
      <c r="J83" t="n">
        <v>169.97</v>
      </c>
      <c r="K83" t="n">
        <v>47.83</v>
      </c>
      <c r="L83" t="n">
        <v>21</v>
      </c>
      <c r="M83" t="n">
        <v>7</v>
      </c>
      <c r="N83" t="n">
        <v>31.14</v>
      </c>
      <c r="O83" t="n">
        <v>21196.47</v>
      </c>
      <c r="P83" t="n">
        <v>348.46</v>
      </c>
      <c r="Q83" t="n">
        <v>790.1900000000001</v>
      </c>
      <c r="R83" t="n">
        <v>89.47</v>
      </c>
      <c r="S83" t="n">
        <v>58.53</v>
      </c>
      <c r="T83" t="n">
        <v>8351.790000000001</v>
      </c>
      <c r="U83" t="n">
        <v>0.65</v>
      </c>
      <c r="V83" t="n">
        <v>0.78</v>
      </c>
      <c r="W83" t="n">
        <v>2.6</v>
      </c>
      <c r="X83" t="n">
        <v>0.49</v>
      </c>
      <c r="Y83" t="n">
        <v>0.5</v>
      </c>
      <c r="Z83" t="n">
        <v>10</v>
      </c>
    </row>
    <row r="84">
      <c r="A84" t="n">
        <v>21</v>
      </c>
      <c r="B84" t="n">
        <v>70</v>
      </c>
      <c r="C84" t="inlineStr">
        <is>
          <t xml:space="preserve">CONCLUIDO	</t>
        </is>
      </c>
      <c r="D84" t="n">
        <v>2.5027</v>
      </c>
      <c r="E84" t="n">
        <v>39.96</v>
      </c>
      <c r="F84" t="n">
        <v>37.35</v>
      </c>
      <c r="G84" t="n">
        <v>172.39</v>
      </c>
      <c r="H84" t="n">
        <v>2.28</v>
      </c>
      <c r="I84" t="n">
        <v>13</v>
      </c>
      <c r="J84" t="n">
        <v>171.42</v>
      </c>
      <c r="K84" t="n">
        <v>47.83</v>
      </c>
      <c r="L84" t="n">
        <v>22</v>
      </c>
      <c r="M84" t="n">
        <v>4</v>
      </c>
      <c r="N84" t="n">
        <v>31.6</v>
      </c>
      <c r="O84" t="n">
        <v>21376.23</v>
      </c>
      <c r="P84" t="n">
        <v>349.76</v>
      </c>
      <c r="Q84" t="n">
        <v>790.17</v>
      </c>
      <c r="R84" t="n">
        <v>88</v>
      </c>
      <c r="S84" t="n">
        <v>58.53</v>
      </c>
      <c r="T84" t="n">
        <v>7625.96</v>
      </c>
      <c r="U84" t="n">
        <v>0.67</v>
      </c>
      <c r="V84" t="n">
        <v>0.78</v>
      </c>
      <c r="W84" t="n">
        <v>2.6</v>
      </c>
      <c r="X84" t="n">
        <v>0.45</v>
      </c>
      <c r="Y84" t="n">
        <v>0.5</v>
      </c>
      <c r="Z84" t="n">
        <v>10</v>
      </c>
    </row>
    <row r="85">
      <c r="A85" t="n">
        <v>22</v>
      </c>
      <c r="B85" t="n">
        <v>70</v>
      </c>
      <c r="C85" t="inlineStr">
        <is>
          <t xml:space="preserve">CONCLUIDO	</t>
        </is>
      </c>
      <c r="D85" t="n">
        <v>2.5018</v>
      </c>
      <c r="E85" t="n">
        <v>39.97</v>
      </c>
      <c r="F85" t="n">
        <v>37.37</v>
      </c>
      <c r="G85" t="n">
        <v>172.47</v>
      </c>
      <c r="H85" t="n">
        <v>2.36</v>
      </c>
      <c r="I85" t="n">
        <v>13</v>
      </c>
      <c r="J85" t="n">
        <v>172.89</v>
      </c>
      <c r="K85" t="n">
        <v>47.83</v>
      </c>
      <c r="L85" t="n">
        <v>23</v>
      </c>
      <c r="M85" t="n">
        <v>2</v>
      </c>
      <c r="N85" t="n">
        <v>32.06</v>
      </c>
      <c r="O85" t="n">
        <v>21556.61</v>
      </c>
      <c r="P85" t="n">
        <v>350.67</v>
      </c>
      <c r="Q85" t="n">
        <v>790.2</v>
      </c>
      <c r="R85" t="n">
        <v>88.34</v>
      </c>
      <c r="S85" t="n">
        <v>58.53</v>
      </c>
      <c r="T85" t="n">
        <v>7791.64</v>
      </c>
      <c r="U85" t="n">
        <v>0.66</v>
      </c>
      <c r="V85" t="n">
        <v>0.78</v>
      </c>
      <c r="W85" t="n">
        <v>2.61</v>
      </c>
      <c r="X85" t="n">
        <v>0.46</v>
      </c>
      <c r="Y85" t="n">
        <v>0.5</v>
      </c>
      <c r="Z85" t="n">
        <v>10</v>
      </c>
    </row>
    <row r="86">
      <c r="A86" t="n">
        <v>23</v>
      </c>
      <c r="B86" t="n">
        <v>70</v>
      </c>
      <c r="C86" t="inlineStr">
        <is>
          <t xml:space="preserve">CONCLUIDO	</t>
        </is>
      </c>
      <c r="D86" t="n">
        <v>2.5015</v>
      </c>
      <c r="E86" t="n">
        <v>39.98</v>
      </c>
      <c r="F86" t="n">
        <v>37.37</v>
      </c>
      <c r="G86" t="n">
        <v>172.48</v>
      </c>
      <c r="H86" t="n">
        <v>2.44</v>
      </c>
      <c r="I86" t="n">
        <v>13</v>
      </c>
      <c r="J86" t="n">
        <v>174.35</v>
      </c>
      <c r="K86" t="n">
        <v>47.83</v>
      </c>
      <c r="L86" t="n">
        <v>24</v>
      </c>
      <c r="M86" t="n">
        <v>1</v>
      </c>
      <c r="N86" t="n">
        <v>32.53</v>
      </c>
      <c r="O86" t="n">
        <v>21737.62</v>
      </c>
      <c r="P86" t="n">
        <v>351.22</v>
      </c>
      <c r="Q86" t="n">
        <v>790.16</v>
      </c>
      <c r="R86" t="n">
        <v>88.63</v>
      </c>
      <c r="S86" t="n">
        <v>58.53</v>
      </c>
      <c r="T86" t="n">
        <v>7941.06</v>
      </c>
      <c r="U86" t="n">
        <v>0.66</v>
      </c>
      <c r="V86" t="n">
        <v>0.78</v>
      </c>
      <c r="W86" t="n">
        <v>2.61</v>
      </c>
      <c r="X86" t="n">
        <v>0.47</v>
      </c>
      <c r="Y86" t="n">
        <v>0.5</v>
      </c>
      <c r="Z86" t="n">
        <v>10</v>
      </c>
    </row>
    <row r="87">
      <c r="A87" t="n">
        <v>24</v>
      </c>
      <c r="B87" t="n">
        <v>70</v>
      </c>
      <c r="C87" t="inlineStr">
        <is>
          <t xml:space="preserve">CONCLUIDO	</t>
        </is>
      </c>
      <c r="D87" t="n">
        <v>2.5017</v>
      </c>
      <c r="E87" t="n">
        <v>39.97</v>
      </c>
      <c r="F87" t="n">
        <v>37.37</v>
      </c>
      <c r="G87" t="n">
        <v>172.47</v>
      </c>
      <c r="H87" t="n">
        <v>2.52</v>
      </c>
      <c r="I87" t="n">
        <v>13</v>
      </c>
      <c r="J87" t="n">
        <v>175.83</v>
      </c>
      <c r="K87" t="n">
        <v>47.83</v>
      </c>
      <c r="L87" t="n">
        <v>25</v>
      </c>
      <c r="M87" t="n">
        <v>0</v>
      </c>
      <c r="N87" t="n">
        <v>33</v>
      </c>
      <c r="O87" t="n">
        <v>21919.27</v>
      </c>
      <c r="P87" t="n">
        <v>353.65</v>
      </c>
      <c r="Q87" t="n">
        <v>790.17</v>
      </c>
      <c r="R87" t="n">
        <v>88.38</v>
      </c>
      <c r="S87" t="n">
        <v>58.53</v>
      </c>
      <c r="T87" t="n">
        <v>7814.8</v>
      </c>
      <c r="U87" t="n">
        <v>0.66</v>
      </c>
      <c r="V87" t="n">
        <v>0.78</v>
      </c>
      <c r="W87" t="n">
        <v>2.61</v>
      </c>
      <c r="X87" t="n">
        <v>0.47</v>
      </c>
      <c r="Y87" t="n">
        <v>0.5</v>
      </c>
      <c r="Z87" t="n">
        <v>10</v>
      </c>
    </row>
    <row r="88">
      <c r="A88" t="n">
        <v>0</v>
      </c>
      <c r="B88" t="n">
        <v>90</v>
      </c>
      <c r="C88" t="inlineStr">
        <is>
          <t xml:space="preserve">CONCLUIDO	</t>
        </is>
      </c>
      <c r="D88" t="n">
        <v>1.2185</v>
      </c>
      <c r="E88" t="n">
        <v>82.06999999999999</v>
      </c>
      <c r="F88" t="n">
        <v>59.41</v>
      </c>
      <c r="G88" t="n">
        <v>6.27</v>
      </c>
      <c r="H88" t="n">
        <v>0.1</v>
      </c>
      <c r="I88" t="n">
        <v>569</v>
      </c>
      <c r="J88" t="n">
        <v>176.73</v>
      </c>
      <c r="K88" t="n">
        <v>52.44</v>
      </c>
      <c r="L88" t="n">
        <v>1</v>
      </c>
      <c r="M88" t="n">
        <v>567</v>
      </c>
      <c r="N88" t="n">
        <v>33.29</v>
      </c>
      <c r="O88" t="n">
        <v>22031.19</v>
      </c>
      <c r="P88" t="n">
        <v>778.8200000000001</v>
      </c>
      <c r="Q88" t="n">
        <v>790.3099999999999</v>
      </c>
      <c r="R88" t="n">
        <v>826.83</v>
      </c>
      <c r="S88" t="n">
        <v>58.53</v>
      </c>
      <c r="T88" t="n">
        <v>374259.54</v>
      </c>
      <c r="U88" t="n">
        <v>0.07000000000000001</v>
      </c>
      <c r="V88" t="n">
        <v>0.49</v>
      </c>
      <c r="W88" t="n">
        <v>3.52</v>
      </c>
      <c r="X88" t="n">
        <v>22.5</v>
      </c>
      <c r="Y88" t="n">
        <v>0.5</v>
      </c>
      <c r="Z88" t="n">
        <v>10</v>
      </c>
    </row>
    <row r="89">
      <c r="A89" t="n">
        <v>1</v>
      </c>
      <c r="B89" t="n">
        <v>90</v>
      </c>
      <c r="C89" t="inlineStr">
        <is>
          <t xml:space="preserve">CONCLUIDO	</t>
        </is>
      </c>
      <c r="D89" t="n">
        <v>1.8196</v>
      </c>
      <c r="E89" t="n">
        <v>54.96</v>
      </c>
      <c r="F89" t="n">
        <v>44.96</v>
      </c>
      <c r="G89" t="n">
        <v>12.67</v>
      </c>
      <c r="H89" t="n">
        <v>0.2</v>
      </c>
      <c r="I89" t="n">
        <v>213</v>
      </c>
      <c r="J89" t="n">
        <v>178.21</v>
      </c>
      <c r="K89" t="n">
        <v>52.44</v>
      </c>
      <c r="L89" t="n">
        <v>2</v>
      </c>
      <c r="M89" t="n">
        <v>211</v>
      </c>
      <c r="N89" t="n">
        <v>33.77</v>
      </c>
      <c r="O89" t="n">
        <v>22213.89</v>
      </c>
      <c r="P89" t="n">
        <v>586.08</v>
      </c>
      <c r="Q89" t="n">
        <v>790.2</v>
      </c>
      <c r="R89" t="n">
        <v>342.34</v>
      </c>
      <c r="S89" t="n">
        <v>58.53</v>
      </c>
      <c r="T89" t="n">
        <v>133794.25</v>
      </c>
      <c r="U89" t="n">
        <v>0.17</v>
      </c>
      <c r="V89" t="n">
        <v>0.65</v>
      </c>
      <c r="W89" t="n">
        <v>2.93</v>
      </c>
      <c r="X89" t="n">
        <v>8.06</v>
      </c>
      <c r="Y89" t="n">
        <v>0.5</v>
      </c>
      <c r="Z89" t="n">
        <v>10</v>
      </c>
    </row>
    <row r="90">
      <c r="A90" t="n">
        <v>2</v>
      </c>
      <c r="B90" t="n">
        <v>90</v>
      </c>
      <c r="C90" t="inlineStr">
        <is>
          <t xml:space="preserve">CONCLUIDO	</t>
        </is>
      </c>
      <c r="D90" t="n">
        <v>2.0462</v>
      </c>
      <c r="E90" t="n">
        <v>48.87</v>
      </c>
      <c r="F90" t="n">
        <v>41.79</v>
      </c>
      <c r="G90" t="n">
        <v>19.14</v>
      </c>
      <c r="H90" t="n">
        <v>0.3</v>
      </c>
      <c r="I90" t="n">
        <v>131</v>
      </c>
      <c r="J90" t="n">
        <v>179.7</v>
      </c>
      <c r="K90" t="n">
        <v>52.44</v>
      </c>
      <c r="L90" t="n">
        <v>3</v>
      </c>
      <c r="M90" t="n">
        <v>129</v>
      </c>
      <c r="N90" t="n">
        <v>34.26</v>
      </c>
      <c r="O90" t="n">
        <v>22397.24</v>
      </c>
      <c r="P90" t="n">
        <v>542.03</v>
      </c>
      <c r="Q90" t="n">
        <v>790.22</v>
      </c>
      <c r="R90" t="n">
        <v>236.62</v>
      </c>
      <c r="S90" t="n">
        <v>58.53</v>
      </c>
      <c r="T90" t="n">
        <v>81342.56</v>
      </c>
      <c r="U90" t="n">
        <v>0.25</v>
      </c>
      <c r="V90" t="n">
        <v>0.6899999999999999</v>
      </c>
      <c r="W90" t="n">
        <v>2.78</v>
      </c>
      <c r="X90" t="n">
        <v>4.89</v>
      </c>
      <c r="Y90" t="n">
        <v>0.5</v>
      </c>
      <c r="Z90" t="n">
        <v>10</v>
      </c>
    </row>
    <row r="91">
      <c r="A91" t="n">
        <v>3</v>
      </c>
      <c r="B91" t="n">
        <v>90</v>
      </c>
      <c r="C91" t="inlineStr">
        <is>
          <t xml:space="preserve">CONCLUIDO	</t>
        </is>
      </c>
      <c r="D91" t="n">
        <v>2.1635</v>
      </c>
      <c r="E91" t="n">
        <v>46.22</v>
      </c>
      <c r="F91" t="n">
        <v>40.42</v>
      </c>
      <c r="G91" t="n">
        <v>25.53</v>
      </c>
      <c r="H91" t="n">
        <v>0.39</v>
      </c>
      <c r="I91" t="n">
        <v>95</v>
      </c>
      <c r="J91" t="n">
        <v>181.19</v>
      </c>
      <c r="K91" t="n">
        <v>52.44</v>
      </c>
      <c r="L91" t="n">
        <v>4</v>
      </c>
      <c r="M91" t="n">
        <v>93</v>
      </c>
      <c r="N91" t="n">
        <v>34.75</v>
      </c>
      <c r="O91" t="n">
        <v>22581.25</v>
      </c>
      <c r="P91" t="n">
        <v>521.71</v>
      </c>
      <c r="Q91" t="n">
        <v>790.1900000000001</v>
      </c>
      <c r="R91" t="n">
        <v>190.88</v>
      </c>
      <c r="S91" t="n">
        <v>58.53</v>
      </c>
      <c r="T91" t="n">
        <v>58652.31</v>
      </c>
      <c r="U91" t="n">
        <v>0.31</v>
      </c>
      <c r="V91" t="n">
        <v>0.72</v>
      </c>
      <c r="W91" t="n">
        <v>2.73</v>
      </c>
      <c r="X91" t="n">
        <v>3.52</v>
      </c>
      <c r="Y91" t="n">
        <v>0.5</v>
      </c>
      <c r="Z91" t="n">
        <v>10</v>
      </c>
    </row>
    <row r="92">
      <c r="A92" t="n">
        <v>4</v>
      </c>
      <c r="B92" t="n">
        <v>90</v>
      </c>
      <c r="C92" t="inlineStr">
        <is>
          <t xml:space="preserve">CONCLUIDO	</t>
        </is>
      </c>
      <c r="D92" t="n">
        <v>2.2388</v>
      </c>
      <c r="E92" t="n">
        <v>44.67</v>
      </c>
      <c r="F92" t="n">
        <v>39.62</v>
      </c>
      <c r="G92" t="n">
        <v>32.12</v>
      </c>
      <c r="H92" t="n">
        <v>0.49</v>
      </c>
      <c r="I92" t="n">
        <v>74</v>
      </c>
      <c r="J92" t="n">
        <v>182.69</v>
      </c>
      <c r="K92" t="n">
        <v>52.44</v>
      </c>
      <c r="L92" t="n">
        <v>5</v>
      </c>
      <c r="M92" t="n">
        <v>72</v>
      </c>
      <c r="N92" t="n">
        <v>35.25</v>
      </c>
      <c r="O92" t="n">
        <v>22766.06</v>
      </c>
      <c r="P92" t="n">
        <v>508.65</v>
      </c>
      <c r="Q92" t="n">
        <v>790.23</v>
      </c>
      <c r="R92" t="n">
        <v>163.39</v>
      </c>
      <c r="S92" t="n">
        <v>58.53</v>
      </c>
      <c r="T92" t="n">
        <v>45012.76</v>
      </c>
      <c r="U92" t="n">
        <v>0.36</v>
      </c>
      <c r="V92" t="n">
        <v>0.73</v>
      </c>
      <c r="W92" t="n">
        <v>2.7</v>
      </c>
      <c r="X92" t="n">
        <v>2.71</v>
      </c>
      <c r="Y92" t="n">
        <v>0.5</v>
      </c>
      <c r="Z92" t="n">
        <v>10</v>
      </c>
    </row>
    <row r="93">
      <c r="A93" t="n">
        <v>5</v>
      </c>
      <c r="B93" t="n">
        <v>90</v>
      </c>
      <c r="C93" t="inlineStr">
        <is>
          <t xml:space="preserve">CONCLUIDO	</t>
        </is>
      </c>
      <c r="D93" t="n">
        <v>2.2864</v>
      </c>
      <c r="E93" t="n">
        <v>43.74</v>
      </c>
      <c r="F93" t="n">
        <v>39.15</v>
      </c>
      <c r="G93" t="n">
        <v>38.51</v>
      </c>
      <c r="H93" t="n">
        <v>0.58</v>
      </c>
      <c r="I93" t="n">
        <v>61</v>
      </c>
      <c r="J93" t="n">
        <v>184.19</v>
      </c>
      <c r="K93" t="n">
        <v>52.44</v>
      </c>
      <c r="L93" t="n">
        <v>6</v>
      </c>
      <c r="M93" t="n">
        <v>59</v>
      </c>
      <c r="N93" t="n">
        <v>35.75</v>
      </c>
      <c r="O93" t="n">
        <v>22951.43</v>
      </c>
      <c r="P93" t="n">
        <v>500.41</v>
      </c>
      <c r="Q93" t="n">
        <v>790.21</v>
      </c>
      <c r="R93" t="n">
        <v>147.86</v>
      </c>
      <c r="S93" t="n">
        <v>58.53</v>
      </c>
      <c r="T93" t="n">
        <v>37315.23</v>
      </c>
      <c r="U93" t="n">
        <v>0.4</v>
      </c>
      <c r="V93" t="n">
        <v>0.74</v>
      </c>
      <c r="W93" t="n">
        <v>2.68</v>
      </c>
      <c r="X93" t="n">
        <v>2.24</v>
      </c>
      <c r="Y93" t="n">
        <v>0.5</v>
      </c>
      <c r="Z93" t="n">
        <v>10</v>
      </c>
    </row>
    <row r="94">
      <c r="A94" t="n">
        <v>6</v>
      </c>
      <c r="B94" t="n">
        <v>90</v>
      </c>
      <c r="C94" t="inlineStr">
        <is>
          <t xml:space="preserve">CONCLUIDO	</t>
        </is>
      </c>
      <c r="D94" t="n">
        <v>2.3208</v>
      </c>
      <c r="E94" t="n">
        <v>43.09</v>
      </c>
      <c r="F94" t="n">
        <v>38.82</v>
      </c>
      <c r="G94" t="n">
        <v>44.79</v>
      </c>
      <c r="H94" t="n">
        <v>0.67</v>
      </c>
      <c r="I94" t="n">
        <v>52</v>
      </c>
      <c r="J94" t="n">
        <v>185.7</v>
      </c>
      <c r="K94" t="n">
        <v>52.44</v>
      </c>
      <c r="L94" t="n">
        <v>7</v>
      </c>
      <c r="M94" t="n">
        <v>50</v>
      </c>
      <c r="N94" t="n">
        <v>36.26</v>
      </c>
      <c r="O94" t="n">
        <v>23137.49</v>
      </c>
      <c r="P94" t="n">
        <v>493.43</v>
      </c>
      <c r="Q94" t="n">
        <v>790.17</v>
      </c>
      <c r="R94" t="n">
        <v>137.34</v>
      </c>
      <c r="S94" t="n">
        <v>58.53</v>
      </c>
      <c r="T94" t="n">
        <v>32097.84</v>
      </c>
      <c r="U94" t="n">
        <v>0.43</v>
      </c>
      <c r="V94" t="n">
        <v>0.75</v>
      </c>
      <c r="W94" t="n">
        <v>2.66</v>
      </c>
      <c r="X94" t="n">
        <v>1.92</v>
      </c>
      <c r="Y94" t="n">
        <v>0.5</v>
      </c>
      <c r="Z94" t="n">
        <v>10</v>
      </c>
    </row>
    <row r="95">
      <c r="A95" t="n">
        <v>7</v>
      </c>
      <c r="B95" t="n">
        <v>90</v>
      </c>
      <c r="C95" t="inlineStr">
        <is>
          <t xml:space="preserve">CONCLUIDO	</t>
        </is>
      </c>
      <c r="D95" t="n">
        <v>2.3495</v>
      </c>
      <c r="E95" t="n">
        <v>42.56</v>
      </c>
      <c r="F95" t="n">
        <v>38.54</v>
      </c>
      <c r="G95" t="n">
        <v>51.39</v>
      </c>
      <c r="H95" t="n">
        <v>0.76</v>
      </c>
      <c r="I95" t="n">
        <v>45</v>
      </c>
      <c r="J95" t="n">
        <v>187.22</v>
      </c>
      <c r="K95" t="n">
        <v>52.44</v>
      </c>
      <c r="L95" t="n">
        <v>8</v>
      </c>
      <c r="M95" t="n">
        <v>43</v>
      </c>
      <c r="N95" t="n">
        <v>36.78</v>
      </c>
      <c r="O95" t="n">
        <v>23324.24</v>
      </c>
      <c r="P95" t="n">
        <v>487.01</v>
      </c>
      <c r="Q95" t="n">
        <v>790.17</v>
      </c>
      <c r="R95" t="n">
        <v>127.67</v>
      </c>
      <c r="S95" t="n">
        <v>58.53</v>
      </c>
      <c r="T95" t="n">
        <v>27299.72</v>
      </c>
      <c r="U95" t="n">
        <v>0.46</v>
      </c>
      <c r="V95" t="n">
        <v>0.75</v>
      </c>
      <c r="W95" t="n">
        <v>2.65</v>
      </c>
      <c r="X95" t="n">
        <v>1.64</v>
      </c>
      <c r="Y95" t="n">
        <v>0.5</v>
      </c>
      <c r="Z95" t="n">
        <v>10</v>
      </c>
    </row>
    <row r="96">
      <c r="A96" t="n">
        <v>8</v>
      </c>
      <c r="B96" t="n">
        <v>90</v>
      </c>
      <c r="C96" t="inlineStr">
        <is>
          <t xml:space="preserve">CONCLUIDO	</t>
        </is>
      </c>
      <c r="D96" t="n">
        <v>2.3691</v>
      </c>
      <c r="E96" t="n">
        <v>42.21</v>
      </c>
      <c r="F96" t="n">
        <v>38.37</v>
      </c>
      <c r="G96" t="n">
        <v>57.55</v>
      </c>
      <c r="H96" t="n">
        <v>0.85</v>
      </c>
      <c r="I96" t="n">
        <v>40</v>
      </c>
      <c r="J96" t="n">
        <v>188.74</v>
      </c>
      <c r="K96" t="n">
        <v>52.44</v>
      </c>
      <c r="L96" t="n">
        <v>9</v>
      </c>
      <c r="M96" t="n">
        <v>38</v>
      </c>
      <c r="N96" t="n">
        <v>37.3</v>
      </c>
      <c r="O96" t="n">
        <v>23511.69</v>
      </c>
      <c r="P96" t="n">
        <v>482.68</v>
      </c>
      <c r="Q96" t="n">
        <v>790.17</v>
      </c>
      <c r="R96" t="n">
        <v>122.15</v>
      </c>
      <c r="S96" t="n">
        <v>58.53</v>
      </c>
      <c r="T96" t="n">
        <v>24562.14</v>
      </c>
      <c r="U96" t="n">
        <v>0.48</v>
      </c>
      <c r="V96" t="n">
        <v>0.76</v>
      </c>
      <c r="W96" t="n">
        <v>2.64</v>
      </c>
      <c r="X96" t="n">
        <v>1.46</v>
      </c>
      <c r="Y96" t="n">
        <v>0.5</v>
      </c>
      <c r="Z96" t="n">
        <v>10</v>
      </c>
    </row>
    <row r="97">
      <c r="A97" t="n">
        <v>9</v>
      </c>
      <c r="B97" t="n">
        <v>90</v>
      </c>
      <c r="C97" t="inlineStr">
        <is>
          <t xml:space="preserve">CONCLUIDO	</t>
        </is>
      </c>
      <c r="D97" t="n">
        <v>2.3852</v>
      </c>
      <c r="E97" t="n">
        <v>41.92</v>
      </c>
      <c r="F97" t="n">
        <v>38.22</v>
      </c>
      <c r="G97" t="n">
        <v>63.71</v>
      </c>
      <c r="H97" t="n">
        <v>0.93</v>
      </c>
      <c r="I97" t="n">
        <v>36</v>
      </c>
      <c r="J97" t="n">
        <v>190.26</v>
      </c>
      <c r="K97" t="n">
        <v>52.44</v>
      </c>
      <c r="L97" t="n">
        <v>10</v>
      </c>
      <c r="M97" t="n">
        <v>34</v>
      </c>
      <c r="N97" t="n">
        <v>37.82</v>
      </c>
      <c r="O97" t="n">
        <v>23699.85</v>
      </c>
      <c r="P97" t="n">
        <v>478.55</v>
      </c>
      <c r="Q97" t="n">
        <v>790.17</v>
      </c>
      <c r="R97" t="n">
        <v>117.22</v>
      </c>
      <c r="S97" t="n">
        <v>58.53</v>
      </c>
      <c r="T97" t="n">
        <v>22119.44</v>
      </c>
      <c r="U97" t="n">
        <v>0.5</v>
      </c>
      <c r="V97" t="n">
        <v>0.76</v>
      </c>
      <c r="W97" t="n">
        <v>2.64</v>
      </c>
      <c r="X97" t="n">
        <v>1.32</v>
      </c>
      <c r="Y97" t="n">
        <v>0.5</v>
      </c>
      <c r="Z97" t="n">
        <v>10</v>
      </c>
    </row>
    <row r="98">
      <c r="A98" t="n">
        <v>10</v>
      </c>
      <c r="B98" t="n">
        <v>90</v>
      </c>
      <c r="C98" t="inlineStr">
        <is>
          <t xml:space="preserve">CONCLUIDO	</t>
        </is>
      </c>
      <c r="D98" t="n">
        <v>2.4029</v>
      </c>
      <c r="E98" t="n">
        <v>41.62</v>
      </c>
      <c r="F98" t="n">
        <v>38.06</v>
      </c>
      <c r="G98" t="n">
        <v>71.36</v>
      </c>
      <c r="H98" t="n">
        <v>1.02</v>
      </c>
      <c r="I98" t="n">
        <v>32</v>
      </c>
      <c r="J98" t="n">
        <v>191.79</v>
      </c>
      <c r="K98" t="n">
        <v>52.44</v>
      </c>
      <c r="L98" t="n">
        <v>11</v>
      </c>
      <c r="M98" t="n">
        <v>30</v>
      </c>
      <c r="N98" t="n">
        <v>38.35</v>
      </c>
      <c r="O98" t="n">
        <v>23888.73</v>
      </c>
      <c r="P98" t="n">
        <v>474.05</v>
      </c>
      <c r="Q98" t="n">
        <v>790.1799999999999</v>
      </c>
      <c r="R98" t="n">
        <v>111.82</v>
      </c>
      <c r="S98" t="n">
        <v>58.53</v>
      </c>
      <c r="T98" t="n">
        <v>19440.58</v>
      </c>
      <c r="U98" t="n">
        <v>0.52</v>
      </c>
      <c r="V98" t="n">
        <v>0.76</v>
      </c>
      <c r="W98" t="n">
        <v>2.63</v>
      </c>
      <c r="X98" t="n">
        <v>1.15</v>
      </c>
      <c r="Y98" t="n">
        <v>0.5</v>
      </c>
      <c r="Z98" t="n">
        <v>10</v>
      </c>
    </row>
    <row r="99">
      <c r="A99" t="n">
        <v>11</v>
      </c>
      <c r="B99" t="n">
        <v>90</v>
      </c>
      <c r="C99" t="inlineStr">
        <is>
          <t xml:space="preserve">CONCLUIDO	</t>
        </is>
      </c>
      <c r="D99" t="n">
        <v>2.4104</v>
      </c>
      <c r="E99" t="n">
        <v>41.49</v>
      </c>
      <c r="F99" t="n">
        <v>38</v>
      </c>
      <c r="G99" t="n">
        <v>76</v>
      </c>
      <c r="H99" t="n">
        <v>1.1</v>
      </c>
      <c r="I99" t="n">
        <v>30</v>
      </c>
      <c r="J99" t="n">
        <v>193.33</v>
      </c>
      <c r="K99" t="n">
        <v>52.44</v>
      </c>
      <c r="L99" t="n">
        <v>12</v>
      </c>
      <c r="M99" t="n">
        <v>28</v>
      </c>
      <c r="N99" t="n">
        <v>38.89</v>
      </c>
      <c r="O99" t="n">
        <v>24078.33</v>
      </c>
      <c r="P99" t="n">
        <v>471.34</v>
      </c>
      <c r="Q99" t="n">
        <v>790.1799999999999</v>
      </c>
      <c r="R99" t="n">
        <v>109.96</v>
      </c>
      <c r="S99" t="n">
        <v>58.53</v>
      </c>
      <c r="T99" t="n">
        <v>18521.1</v>
      </c>
      <c r="U99" t="n">
        <v>0.53</v>
      </c>
      <c r="V99" t="n">
        <v>0.76</v>
      </c>
      <c r="W99" t="n">
        <v>2.62</v>
      </c>
      <c r="X99" t="n">
        <v>1.1</v>
      </c>
      <c r="Y99" t="n">
        <v>0.5</v>
      </c>
      <c r="Z99" t="n">
        <v>10</v>
      </c>
    </row>
    <row r="100">
      <c r="A100" t="n">
        <v>12</v>
      </c>
      <c r="B100" t="n">
        <v>90</v>
      </c>
      <c r="C100" t="inlineStr">
        <is>
          <t xml:space="preserve">CONCLUIDO	</t>
        </is>
      </c>
      <c r="D100" t="n">
        <v>2.4233</v>
      </c>
      <c r="E100" t="n">
        <v>41.27</v>
      </c>
      <c r="F100" t="n">
        <v>37.89</v>
      </c>
      <c r="G100" t="n">
        <v>84.19</v>
      </c>
      <c r="H100" t="n">
        <v>1.18</v>
      </c>
      <c r="I100" t="n">
        <v>27</v>
      </c>
      <c r="J100" t="n">
        <v>194.88</v>
      </c>
      <c r="K100" t="n">
        <v>52.44</v>
      </c>
      <c r="L100" t="n">
        <v>13</v>
      </c>
      <c r="M100" t="n">
        <v>25</v>
      </c>
      <c r="N100" t="n">
        <v>39.43</v>
      </c>
      <c r="O100" t="n">
        <v>24268.67</v>
      </c>
      <c r="P100" t="n">
        <v>467.95</v>
      </c>
      <c r="Q100" t="n">
        <v>790.16</v>
      </c>
      <c r="R100" t="n">
        <v>105.8</v>
      </c>
      <c r="S100" t="n">
        <v>58.53</v>
      </c>
      <c r="T100" t="n">
        <v>16451.58</v>
      </c>
      <c r="U100" t="n">
        <v>0.55</v>
      </c>
      <c r="V100" t="n">
        <v>0.77</v>
      </c>
      <c r="W100" t="n">
        <v>2.63</v>
      </c>
      <c r="X100" t="n">
        <v>0.98</v>
      </c>
      <c r="Y100" t="n">
        <v>0.5</v>
      </c>
      <c r="Z100" t="n">
        <v>10</v>
      </c>
    </row>
    <row r="101">
      <c r="A101" t="n">
        <v>13</v>
      </c>
      <c r="B101" t="n">
        <v>90</v>
      </c>
      <c r="C101" t="inlineStr">
        <is>
          <t xml:space="preserve">CONCLUIDO	</t>
        </is>
      </c>
      <c r="D101" t="n">
        <v>2.4329</v>
      </c>
      <c r="E101" t="n">
        <v>41.1</v>
      </c>
      <c r="F101" t="n">
        <v>37.79</v>
      </c>
      <c r="G101" t="n">
        <v>90.7</v>
      </c>
      <c r="H101" t="n">
        <v>1.27</v>
      </c>
      <c r="I101" t="n">
        <v>25</v>
      </c>
      <c r="J101" t="n">
        <v>196.42</v>
      </c>
      <c r="K101" t="n">
        <v>52.44</v>
      </c>
      <c r="L101" t="n">
        <v>14</v>
      </c>
      <c r="M101" t="n">
        <v>23</v>
      </c>
      <c r="N101" t="n">
        <v>39.98</v>
      </c>
      <c r="O101" t="n">
        <v>24459.75</v>
      </c>
      <c r="P101" t="n">
        <v>463.83</v>
      </c>
      <c r="Q101" t="n">
        <v>790.17</v>
      </c>
      <c r="R101" t="n">
        <v>103.28</v>
      </c>
      <c r="S101" t="n">
        <v>58.53</v>
      </c>
      <c r="T101" t="n">
        <v>15201.96</v>
      </c>
      <c r="U101" t="n">
        <v>0.57</v>
      </c>
      <c r="V101" t="n">
        <v>0.77</v>
      </c>
      <c r="W101" t="n">
        <v>2.61</v>
      </c>
      <c r="X101" t="n">
        <v>0.89</v>
      </c>
      <c r="Y101" t="n">
        <v>0.5</v>
      </c>
      <c r="Z101" t="n">
        <v>10</v>
      </c>
    </row>
    <row r="102">
      <c r="A102" t="n">
        <v>14</v>
      </c>
      <c r="B102" t="n">
        <v>90</v>
      </c>
      <c r="C102" t="inlineStr">
        <is>
          <t xml:space="preserve">CONCLUIDO	</t>
        </is>
      </c>
      <c r="D102" t="n">
        <v>2.4421</v>
      </c>
      <c r="E102" t="n">
        <v>40.95</v>
      </c>
      <c r="F102" t="n">
        <v>37.71</v>
      </c>
      <c r="G102" t="n">
        <v>98.37</v>
      </c>
      <c r="H102" t="n">
        <v>1.35</v>
      </c>
      <c r="I102" t="n">
        <v>23</v>
      </c>
      <c r="J102" t="n">
        <v>197.98</v>
      </c>
      <c r="K102" t="n">
        <v>52.44</v>
      </c>
      <c r="L102" t="n">
        <v>15</v>
      </c>
      <c r="M102" t="n">
        <v>21</v>
      </c>
      <c r="N102" t="n">
        <v>40.54</v>
      </c>
      <c r="O102" t="n">
        <v>24651.58</v>
      </c>
      <c r="P102" t="n">
        <v>459.33</v>
      </c>
      <c r="Q102" t="n">
        <v>790.1900000000001</v>
      </c>
      <c r="R102" t="n">
        <v>100.42</v>
      </c>
      <c r="S102" t="n">
        <v>58.53</v>
      </c>
      <c r="T102" t="n">
        <v>13782.21</v>
      </c>
      <c r="U102" t="n">
        <v>0.58</v>
      </c>
      <c r="V102" t="n">
        <v>0.77</v>
      </c>
      <c r="W102" t="n">
        <v>2.61</v>
      </c>
      <c r="X102" t="n">
        <v>0.8100000000000001</v>
      </c>
      <c r="Y102" t="n">
        <v>0.5</v>
      </c>
      <c r="Z102" t="n">
        <v>10</v>
      </c>
    </row>
    <row r="103">
      <c r="A103" t="n">
        <v>15</v>
      </c>
      <c r="B103" t="n">
        <v>90</v>
      </c>
      <c r="C103" t="inlineStr">
        <is>
          <t xml:space="preserve">CONCLUIDO	</t>
        </is>
      </c>
      <c r="D103" t="n">
        <v>2.4462</v>
      </c>
      <c r="E103" t="n">
        <v>40.88</v>
      </c>
      <c r="F103" t="n">
        <v>37.68</v>
      </c>
      <c r="G103" t="n">
        <v>102.76</v>
      </c>
      <c r="H103" t="n">
        <v>1.42</v>
      </c>
      <c r="I103" t="n">
        <v>22</v>
      </c>
      <c r="J103" t="n">
        <v>199.54</v>
      </c>
      <c r="K103" t="n">
        <v>52.44</v>
      </c>
      <c r="L103" t="n">
        <v>16</v>
      </c>
      <c r="M103" t="n">
        <v>20</v>
      </c>
      <c r="N103" t="n">
        <v>41.1</v>
      </c>
      <c r="O103" t="n">
        <v>24844.17</v>
      </c>
      <c r="P103" t="n">
        <v>457.4</v>
      </c>
      <c r="Q103" t="n">
        <v>790.16</v>
      </c>
      <c r="R103" t="n">
        <v>99.15000000000001</v>
      </c>
      <c r="S103" t="n">
        <v>58.53</v>
      </c>
      <c r="T103" t="n">
        <v>13152.08</v>
      </c>
      <c r="U103" t="n">
        <v>0.59</v>
      </c>
      <c r="V103" t="n">
        <v>0.77</v>
      </c>
      <c r="W103" t="n">
        <v>2.61</v>
      </c>
      <c r="X103" t="n">
        <v>0.78</v>
      </c>
      <c r="Y103" t="n">
        <v>0.5</v>
      </c>
      <c r="Z103" t="n">
        <v>10</v>
      </c>
    </row>
    <row r="104">
      <c r="A104" t="n">
        <v>16</v>
      </c>
      <c r="B104" t="n">
        <v>90</v>
      </c>
      <c r="C104" t="inlineStr">
        <is>
          <t xml:space="preserve">CONCLUIDO	</t>
        </is>
      </c>
      <c r="D104" t="n">
        <v>2.4505</v>
      </c>
      <c r="E104" t="n">
        <v>40.81</v>
      </c>
      <c r="F104" t="n">
        <v>37.64</v>
      </c>
      <c r="G104" t="n">
        <v>107.54</v>
      </c>
      <c r="H104" t="n">
        <v>1.5</v>
      </c>
      <c r="I104" t="n">
        <v>21</v>
      </c>
      <c r="J104" t="n">
        <v>201.11</v>
      </c>
      <c r="K104" t="n">
        <v>52.44</v>
      </c>
      <c r="L104" t="n">
        <v>17</v>
      </c>
      <c r="M104" t="n">
        <v>19</v>
      </c>
      <c r="N104" t="n">
        <v>41.67</v>
      </c>
      <c r="O104" t="n">
        <v>25037.53</v>
      </c>
      <c r="P104" t="n">
        <v>454.22</v>
      </c>
      <c r="Q104" t="n">
        <v>790.17</v>
      </c>
      <c r="R104" t="n">
        <v>98.27</v>
      </c>
      <c r="S104" t="n">
        <v>58.53</v>
      </c>
      <c r="T104" t="n">
        <v>12719.77</v>
      </c>
      <c r="U104" t="n">
        <v>0.6</v>
      </c>
      <c r="V104" t="n">
        <v>0.77</v>
      </c>
      <c r="W104" t="n">
        <v>2.6</v>
      </c>
      <c r="X104" t="n">
        <v>0.74</v>
      </c>
      <c r="Y104" t="n">
        <v>0.5</v>
      </c>
      <c r="Z104" t="n">
        <v>10</v>
      </c>
    </row>
    <row r="105">
      <c r="A105" t="n">
        <v>17</v>
      </c>
      <c r="B105" t="n">
        <v>90</v>
      </c>
      <c r="C105" t="inlineStr">
        <is>
          <t xml:space="preserve">CONCLUIDO	</t>
        </is>
      </c>
      <c r="D105" t="n">
        <v>2.4588</v>
      </c>
      <c r="E105" t="n">
        <v>40.67</v>
      </c>
      <c r="F105" t="n">
        <v>37.57</v>
      </c>
      <c r="G105" t="n">
        <v>118.66</v>
      </c>
      <c r="H105" t="n">
        <v>1.58</v>
      </c>
      <c r="I105" t="n">
        <v>19</v>
      </c>
      <c r="J105" t="n">
        <v>202.68</v>
      </c>
      <c r="K105" t="n">
        <v>52.44</v>
      </c>
      <c r="L105" t="n">
        <v>18</v>
      </c>
      <c r="M105" t="n">
        <v>17</v>
      </c>
      <c r="N105" t="n">
        <v>42.24</v>
      </c>
      <c r="O105" t="n">
        <v>25231.66</v>
      </c>
      <c r="P105" t="n">
        <v>452.16</v>
      </c>
      <c r="Q105" t="n">
        <v>790.16</v>
      </c>
      <c r="R105" t="n">
        <v>95.72</v>
      </c>
      <c r="S105" t="n">
        <v>58.53</v>
      </c>
      <c r="T105" t="n">
        <v>11452.34</v>
      </c>
      <c r="U105" t="n">
        <v>0.61</v>
      </c>
      <c r="V105" t="n">
        <v>0.77</v>
      </c>
      <c r="W105" t="n">
        <v>2.6</v>
      </c>
      <c r="X105" t="n">
        <v>0.67</v>
      </c>
      <c r="Y105" t="n">
        <v>0.5</v>
      </c>
      <c r="Z105" t="n">
        <v>10</v>
      </c>
    </row>
    <row r="106">
      <c r="A106" t="n">
        <v>18</v>
      </c>
      <c r="B106" t="n">
        <v>90</v>
      </c>
      <c r="C106" t="inlineStr">
        <is>
          <t xml:space="preserve">CONCLUIDO	</t>
        </is>
      </c>
      <c r="D106" t="n">
        <v>2.4638</v>
      </c>
      <c r="E106" t="n">
        <v>40.59</v>
      </c>
      <c r="F106" t="n">
        <v>37.53</v>
      </c>
      <c r="G106" t="n">
        <v>125.09</v>
      </c>
      <c r="H106" t="n">
        <v>1.65</v>
      </c>
      <c r="I106" t="n">
        <v>18</v>
      </c>
      <c r="J106" t="n">
        <v>204.26</v>
      </c>
      <c r="K106" t="n">
        <v>52.44</v>
      </c>
      <c r="L106" t="n">
        <v>19</v>
      </c>
      <c r="M106" t="n">
        <v>16</v>
      </c>
      <c r="N106" t="n">
        <v>42.82</v>
      </c>
      <c r="O106" t="n">
        <v>25426.72</v>
      </c>
      <c r="P106" t="n">
        <v>447.09</v>
      </c>
      <c r="Q106" t="n">
        <v>790.16</v>
      </c>
      <c r="R106" t="n">
        <v>94.08</v>
      </c>
      <c r="S106" t="n">
        <v>58.53</v>
      </c>
      <c r="T106" t="n">
        <v>10640.98</v>
      </c>
      <c r="U106" t="n">
        <v>0.62</v>
      </c>
      <c r="V106" t="n">
        <v>0.77</v>
      </c>
      <c r="W106" t="n">
        <v>2.6</v>
      </c>
      <c r="X106" t="n">
        <v>0.62</v>
      </c>
      <c r="Y106" t="n">
        <v>0.5</v>
      </c>
      <c r="Z106" t="n">
        <v>10</v>
      </c>
    </row>
    <row r="107">
      <c r="A107" t="n">
        <v>19</v>
      </c>
      <c r="B107" t="n">
        <v>90</v>
      </c>
      <c r="C107" t="inlineStr">
        <is>
          <t xml:space="preserve">CONCLUIDO	</t>
        </is>
      </c>
      <c r="D107" t="n">
        <v>2.4675</v>
      </c>
      <c r="E107" t="n">
        <v>40.53</v>
      </c>
      <c r="F107" t="n">
        <v>37.5</v>
      </c>
      <c r="G107" t="n">
        <v>132.36</v>
      </c>
      <c r="H107" t="n">
        <v>1.73</v>
      </c>
      <c r="I107" t="n">
        <v>17</v>
      </c>
      <c r="J107" t="n">
        <v>205.85</v>
      </c>
      <c r="K107" t="n">
        <v>52.44</v>
      </c>
      <c r="L107" t="n">
        <v>20</v>
      </c>
      <c r="M107" t="n">
        <v>15</v>
      </c>
      <c r="N107" t="n">
        <v>43.41</v>
      </c>
      <c r="O107" t="n">
        <v>25622.45</v>
      </c>
      <c r="P107" t="n">
        <v>445.62</v>
      </c>
      <c r="Q107" t="n">
        <v>790.1799999999999</v>
      </c>
      <c r="R107" t="n">
        <v>93.37</v>
      </c>
      <c r="S107" t="n">
        <v>58.53</v>
      </c>
      <c r="T107" t="n">
        <v>10289.33</v>
      </c>
      <c r="U107" t="n">
        <v>0.63</v>
      </c>
      <c r="V107" t="n">
        <v>0.77</v>
      </c>
      <c r="W107" t="n">
        <v>2.6</v>
      </c>
      <c r="X107" t="n">
        <v>0.6</v>
      </c>
      <c r="Y107" t="n">
        <v>0.5</v>
      </c>
      <c r="Z107" t="n">
        <v>10</v>
      </c>
    </row>
    <row r="108">
      <c r="A108" t="n">
        <v>20</v>
      </c>
      <c r="B108" t="n">
        <v>90</v>
      </c>
      <c r="C108" t="inlineStr">
        <is>
          <t xml:space="preserve">CONCLUIDO	</t>
        </is>
      </c>
      <c r="D108" t="n">
        <v>2.4739</v>
      </c>
      <c r="E108" t="n">
        <v>40.42</v>
      </c>
      <c r="F108" t="n">
        <v>37.43</v>
      </c>
      <c r="G108" t="n">
        <v>140.37</v>
      </c>
      <c r="H108" t="n">
        <v>1.8</v>
      </c>
      <c r="I108" t="n">
        <v>16</v>
      </c>
      <c r="J108" t="n">
        <v>207.45</v>
      </c>
      <c r="K108" t="n">
        <v>52.44</v>
      </c>
      <c r="L108" t="n">
        <v>21</v>
      </c>
      <c r="M108" t="n">
        <v>14</v>
      </c>
      <c r="N108" t="n">
        <v>44</v>
      </c>
      <c r="O108" t="n">
        <v>25818.99</v>
      </c>
      <c r="P108" t="n">
        <v>440.09</v>
      </c>
      <c r="Q108" t="n">
        <v>790.16</v>
      </c>
      <c r="R108" t="n">
        <v>91.17</v>
      </c>
      <c r="S108" t="n">
        <v>58.53</v>
      </c>
      <c r="T108" t="n">
        <v>9194.370000000001</v>
      </c>
      <c r="U108" t="n">
        <v>0.64</v>
      </c>
      <c r="V108" t="n">
        <v>0.77</v>
      </c>
      <c r="W108" t="n">
        <v>2.59</v>
      </c>
      <c r="X108" t="n">
        <v>0.53</v>
      </c>
      <c r="Y108" t="n">
        <v>0.5</v>
      </c>
      <c r="Z108" t="n">
        <v>10</v>
      </c>
    </row>
    <row r="109">
      <c r="A109" t="n">
        <v>21</v>
      </c>
      <c r="B109" t="n">
        <v>90</v>
      </c>
      <c r="C109" t="inlineStr">
        <is>
          <t xml:space="preserve">CONCLUIDO	</t>
        </is>
      </c>
      <c r="D109" t="n">
        <v>2.4719</v>
      </c>
      <c r="E109" t="n">
        <v>40.45</v>
      </c>
      <c r="F109" t="n">
        <v>37.47</v>
      </c>
      <c r="G109" t="n">
        <v>140.49</v>
      </c>
      <c r="H109" t="n">
        <v>1.87</v>
      </c>
      <c r="I109" t="n">
        <v>16</v>
      </c>
      <c r="J109" t="n">
        <v>209.05</v>
      </c>
      <c r="K109" t="n">
        <v>52.44</v>
      </c>
      <c r="L109" t="n">
        <v>22</v>
      </c>
      <c r="M109" t="n">
        <v>14</v>
      </c>
      <c r="N109" t="n">
        <v>44.6</v>
      </c>
      <c r="O109" t="n">
        <v>26016.35</v>
      </c>
      <c r="P109" t="n">
        <v>439.12</v>
      </c>
      <c r="Q109" t="n">
        <v>790.16</v>
      </c>
      <c r="R109" t="n">
        <v>92.11</v>
      </c>
      <c r="S109" t="n">
        <v>58.53</v>
      </c>
      <c r="T109" t="n">
        <v>9663.02</v>
      </c>
      <c r="U109" t="n">
        <v>0.64</v>
      </c>
      <c r="V109" t="n">
        <v>0.77</v>
      </c>
      <c r="W109" t="n">
        <v>2.6</v>
      </c>
      <c r="X109" t="n">
        <v>0.5600000000000001</v>
      </c>
      <c r="Y109" t="n">
        <v>0.5</v>
      </c>
      <c r="Z109" t="n">
        <v>10</v>
      </c>
    </row>
    <row r="110">
      <c r="A110" t="n">
        <v>22</v>
      </c>
      <c r="B110" t="n">
        <v>90</v>
      </c>
      <c r="C110" t="inlineStr">
        <is>
          <t xml:space="preserve">CONCLUIDO	</t>
        </is>
      </c>
      <c r="D110" t="n">
        <v>2.4767</v>
      </c>
      <c r="E110" t="n">
        <v>40.38</v>
      </c>
      <c r="F110" t="n">
        <v>37.42</v>
      </c>
      <c r="G110" t="n">
        <v>149.69</v>
      </c>
      <c r="H110" t="n">
        <v>1.94</v>
      </c>
      <c r="I110" t="n">
        <v>15</v>
      </c>
      <c r="J110" t="n">
        <v>210.65</v>
      </c>
      <c r="K110" t="n">
        <v>52.44</v>
      </c>
      <c r="L110" t="n">
        <v>23</v>
      </c>
      <c r="M110" t="n">
        <v>13</v>
      </c>
      <c r="N110" t="n">
        <v>45.21</v>
      </c>
      <c r="O110" t="n">
        <v>26214.54</v>
      </c>
      <c r="P110" t="n">
        <v>437.61</v>
      </c>
      <c r="Q110" t="n">
        <v>790.16</v>
      </c>
      <c r="R110" t="n">
        <v>90.78</v>
      </c>
      <c r="S110" t="n">
        <v>58.53</v>
      </c>
      <c r="T110" t="n">
        <v>9003.75</v>
      </c>
      <c r="U110" t="n">
        <v>0.64</v>
      </c>
      <c r="V110" t="n">
        <v>0.78</v>
      </c>
      <c r="W110" t="n">
        <v>2.59</v>
      </c>
      <c r="X110" t="n">
        <v>0.52</v>
      </c>
      <c r="Y110" t="n">
        <v>0.5</v>
      </c>
      <c r="Z110" t="n">
        <v>10</v>
      </c>
    </row>
    <row r="111">
      <c r="A111" t="n">
        <v>23</v>
      </c>
      <c r="B111" t="n">
        <v>90</v>
      </c>
      <c r="C111" t="inlineStr">
        <is>
          <t xml:space="preserve">CONCLUIDO	</t>
        </is>
      </c>
      <c r="D111" t="n">
        <v>2.4816</v>
      </c>
      <c r="E111" t="n">
        <v>40.3</v>
      </c>
      <c r="F111" t="n">
        <v>37.38</v>
      </c>
      <c r="G111" t="n">
        <v>160.19</v>
      </c>
      <c r="H111" t="n">
        <v>2.01</v>
      </c>
      <c r="I111" t="n">
        <v>14</v>
      </c>
      <c r="J111" t="n">
        <v>212.27</v>
      </c>
      <c r="K111" t="n">
        <v>52.44</v>
      </c>
      <c r="L111" t="n">
        <v>24</v>
      </c>
      <c r="M111" t="n">
        <v>12</v>
      </c>
      <c r="N111" t="n">
        <v>45.82</v>
      </c>
      <c r="O111" t="n">
        <v>26413.56</v>
      </c>
      <c r="P111" t="n">
        <v>432.48</v>
      </c>
      <c r="Q111" t="n">
        <v>790.16</v>
      </c>
      <c r="R111" t="n">
        <v>89.06999999999999</v>
      </c>
      <c r="S111" t="n">
        <v>58.53</v>
      </c>
      <c r="T111" t="n">
        <v>8155.28</v>
      </c>
      <c r="U111" t="n">
        <v>0.66</v>
      </c>
      <c r="V111" t="n">
        <v>0.78</v>
      </c>
      <c r="W111" t="n">
        <v>2.6</v>
      </c>
      <c r="X111" t="n">
        <v>0.48</v>
      </c>
      <c r="Y111" t="n">
        <v>0.5</v>
      </c>
      <c r="Z111" t="n">
        <v>10</v>
      </c>
    </row>
    <row r="112">
      <c r="A112" t="n">
        <v>24</v>
      </c>
      <c r="B112" t="n">
        <v>90</v>
      </c>
      <c r="C112" t="inlineStr">
        <is>
          <t xml:space="preserve">CONCLUIDO	</t>
        </is>
      </c>
      <c r="D112" t="n">
        <v>2.4823</v>
      </c>
      <c r="E112" t="n">
        <v>40.28</v>
      </c>
      <c r="F112" t="n">
        <v>37.37</v>
      </c>
      <c r="G112" t="n">
        <v>160.14</v>
      </c>
      <c r="H112" t="n">
        <v>2.08</v>
      </c>
      <c r="I112" t="n">
        <v>14</v>
      </c>
      <c r="J112" t="n">
        <v>213.89</v>
      </c>
      <c r="K112" t="n">
        <v>52.44</v>
      </c>
      <c r="L112" t="n">
        <v>25</v>
      </c>
      <c r="M112" t="n">
        <v>12</v>
      </c>
      <c r="N112" t="n">
        <v>46.44</v>
      </c>
      <c r="O112" t="n">
        <v>26613.43</v>
      </c>
      <c r="P112" t="n">
        <v>429.94</v>
      </c>
      <c r="Q112" t="n">
        <v>790.16</v>
      </c>
      <c r="R112" t="n">
        <v>88.77</v>
      </c>
      <c r="S112" t="n">
        <v>58.53</v>
      </c>
      <c r="T112" t="n">
        <v>8004.87</v>
      </c>
      <c r="U112" t="n">
        <v>0.66</v>
      </c>
      <c r="V112" t="n">
        <v>0.78</v>
      </c>
      <c r="W112" t="n">
        <v>2.6</v>
      </c>
      <c r="X112" t="n">
        <v>0.46</v>
      </c>
      <c r="Y112" t="n">
        <v>0.5</v>
      </c>
      <c r="Z112" t="n">
        <v>10</v>
      </c>
    </row>
    <row r="113">
      <c r="A113" t="n">
        <v>25</v>
      </c>
      <c r="B113" t="n">
        <v>90</v>
      </c>
      <c r="C113" t="inlineStr">
        <is>
          <t xml:space="preserve">CONCLUIDO	</t>
        </is>
      </c>
      <c r="D113" t="n">
        <v>2.4868</v>
      </c>
      <c r="E113" t="n">
        <v>40.21</v>
      </c>
      <c r="F113" t="n">
        <v>37.33</v>
      </c>
      <c r="G113" t="n">
        <v>172.29</v>
      </c>
      <c r="H113" t="n">
        <v>2.14</v>
      </c>
      <c r="I113" t="n">
        <v>13</v>
      </c>
      <c r="J113" t="n">
        <v>215.51</v>
      </c>
      <c r="K113" t="n">
        <v>52.44</v>
      </c>
      <c r="L113" t="n">
        <v>26</v>
      </c>
      <c r="M113" t="n">
        <v>11</v>
      </c>
      <c r="N113" t="n">
        <v>47.07</v>
      </c>
      <c r="O113" t="n">
        <v>26814.17</v>
      </c>
      <c r="P113" t="n">
        <v>427.18</v>
      </c>
      <c r="Q113" t="n">
        <v>790.16</v>
      </c>
      <c r="R113" t="n">
        <v>87.66</v>
      </c>
      <c r="S113" t="n">
        <v>58.53</v>
      </c>
      <c r="T113" t="n">
        <v>7454.01</v>
      </c>
      <c r="U113" t="n">
        <v>0.67</v>
      </c>
      <c r="V113" t="n">
        <v>0.78</v>
      </c>
      <c r="W113" t="n">
        <v>2.59</v>
      </c>
      <c r="X113" t="n">
        <v>0.43</v>
      </c>
      <c r="Y113" t="n">
        <v>0.5</v>
      </c>
      <c r="Z113" t="n">
        <v>10</v>
      </c>
    </row>
    <row r="114">
      <c r="A114" t="n">
        <v>26</v>
      </c>
      <c r="B114" t="n">
        <v>90</v>
      </c>
      <c r="C114" t="inlineStr">
        <is>
          <t xml:space="preserve">CONCLUIDO	</t>
        </is>
      </c>
      <c r="D114" t="n">
        <v>2.4845</v>
      </c>
      <c r="E114" t="n">
        <v>40.25</v>
      </c>
      <c r="F114" t="n">
        <v>37.37</v>
      </c>
      <c r="G114" t="n">
        <v>172.46</v>
      </c>
      <c r="H114" t="n">
        <v>2.21</v>
      </c>
      <c r="I114" t="n">
        <v>13</v>
      </c>
      <c r="J114" t="n">
        <v>217.15</v>
      </c>
      <c r="K114" t="n">
        <v>52.44</v>
      </c>
      <c r="L114" t="n">
        <v>27</v>
      </c>
      <c r="M114" t="n">
        <v>11</v>
      </c>
      <c r="N114" t="n">
        <v>47.71</v>
      </c>
      <c r="O114" t="n">
        <v>27015.77</v>
      </c>
      <c r="P114" t="n">
        <v>426</v>
      </c>
      <c r="Q114" t="n">
        <v>790.16</v>
      </c>
      <c r="R114" t="n">
        <v>88.91</v>
      </c>
      <c r="S114" t="n">
        <v>58.53</v>
      </c>
      <c r="T114" t="n">
        <v>8076.89</v>
      </c>
      <c r="U114" t="n">
        <v>0.66</v>
      </c>
      <c r="V114" t="n">
        <v>0.78</v>
      </c>
      <c r="W114" t="n">
        <v>2.59</v>
      </c>
      <c r="X114" t="n">
        <v>0.46</v>
      </c>
      <c r="Y114" t="n">
        <v>0.5</v>
      </c>
      <c r="Z114" t="n">
        <v>10</v>
      </c>
    </row>
    <row r="115">
      <c r="A115" t="n">
        <v>27</v>
      </c>
      <c r="B115" t="n">
        <v>90</v>
      </c>
      <c r="C115" t="inlineStr">
        <is>
          <t xml:space="preserve">CONCLUIDO	</t>
        </is>
      </c>
      <c r="D115" t="n">
        <v>2.4911</v>
      </c>
      <c r="E115" t="n">
        <v>40.14</v>
      </c>
      <c r="F115" t="n">
        <v>37.3</v>
      </c>
      <c r="G115" t="n">
        <v>186.48</v>
      </c>
      <c r="H115" t="n">
        <v>2.27</v>
      </c>
      <c r="I115" t="n">
        <v>12</v>
      </c>
      <c r="J115" t="n">
        <v>218.79</v>
      </c>
      <c r="K115" t="n">
        <v>52.44</v>
      </c>
      <c r="L115" t="n">
        <v>28</v>
      </c>
      <c r="M115" t="n">
        <v>10</v>
      </c>
      <c r="N115" t="n">
        <v>48.35</v>
      </c>
      <c r="O115" t="n">
        <v>27218.26</v>
      </c>
      <c r="P115" t="n">
        <v>423.01</v>
      </c>
      <c r="Q115" t="n">
        <v>790.16</v>
      </c>
      <c r="R115" t="n">
        <v>86.69</v>
      </c>
      <c r="S115" t="n">
        <v>58.53</v>
      </c>
      <c r="T115" t="n">
        <v>6975.87</v>
      </c>
      <c r="U115" t="n">
        <v>0.68</v>
      </c>
      <c r="V115" t="n">
        <v>0.78</v>
      </c>
      <c r="W115" t="n">
        <v>2.59</v>
      </c>
      <c r="X115" t="n">
        <v>0.39</v>
      </c>
      <c r="Y115" t="n">
        <v>0.5</v>
      </c>
      <c r="Z115" t="n">
        <v>10</v>
      </c>
    </row>
    <row r="116">
      <c r="A116" t="n">
        <v>28</v>
      </c>
      <c r="B116" t="n">
        <v>90</v>
      </c>
      <c r="C116" t="inlineStr">
        <is>
          <t xml:space="preserve">CONCLUIDO	</t>
        </is>
      </c>
      <c r="D116" t="n">
        <v>2.4908</v>
      </c>
      <c r="E116" t="n">
        <v>40.15</v>
      </c>
      <c r="F116" t="n">
        <v>37.3</v>
      </c>
      <c r="G116" t="n">
        <v>186.51</v>
      </c>
      <c r="H116" t="n">
        <v>2.34</v>
      </c>
      <c r="I116" t="n">
        <v>12</v>
      </c>
      <c r="J116" t="n">
        <v>220.44</v>
      </c>
      <c r="K116" t="n">
        <v>52.44</v>
      </c>
      <c r="L116" t="n">
        <v>29</v>
      </c>
      <c r="M116" t="n">
        <v>10</v>
      </c>
      <c r="N116" t="n">
        <v>49</v>
      </c>
      <c r="O116" t="n">
        <v>27421.64</v>
      </c>
      <c r="P116" t="n">
        <v>421.23</v>
      </c>
      <c r="Q116" t="n">
        <v>790.17</v>
      </c>
      <c r="R116" t="n">
        <v>86.69</v>
      </c>
      <c r="S116" t="n">
        <v>58.53</v>
      </c>
      <c r="T116" t="n">
        <v>6974.85</v>
      </c>
      <c r="U116" t="n">
        <v>0.68</v>
      </c>
      <c r="V116" t="n">
        <v>0.78</v>
      </c>
      <c r="W116" t="n">
        <v>2.59</v>
      </c>
      <c r="X116" t="n">
        <v>0.4</v>
      </c>
      <c r="Y116" t="n">
        <v>0.5</v>
      </c>
      <c r="Z116" t="n">
        <v>10</v>
      </c>
    </row>
    <row r="117">
      <c r="A117" t="n">
        <v>29</v>
      </c>
      <c r="B117" t="n">
        <v>90</v>
      </c>
      <c r="C117" t="inlineStr">
        <is>
          <t xml:space="preserve">CONCLUIDO	</t>
        </is>
      </c>
      <c r="D117" t="n">
        <v>2.4948</v>
      </c>
      <c r="E117" t="n">
        <v>40.08</v>
      </c>
      <c r="F117" t="n">
        <v>37.27</v>
      </c>
      <c r="G117" t="n">
        <v>203.3</v>
      </c>
      <c r="H117" t="n">
        <v>2.4</v>
      </c>
      <c r="I117" t="n">
        <v>11</v>
      </c>
      <c r="J117" t="n">
        <v>222.1</v>
      </c>
      <c r="K117" t="n">
        <v>52.44</v>
      </c>
      <c r="L117" t="n">
        <v>30</v>
      </c>
      <c r="M117" t="n">
        <v>9</v>
      </c>
      <c r="N117" t="n">
        <v>49.65</v>
      </c>
      <c r="O117" t="n">
        <v>27625.93</v>
      </c>
      <c r="P117" t="n">
        <v>416.64</v>
      </c>
      <c r="Q117" t="n">
        <v>790.17</v>
      </c>
      <c r="R117" t="n">
        <v>85.54000000000001</v>
      </c>
      <c r="S117" t="n">
        <v>58.53</v>
      </c>
      <c r="T117" t="n">
        <v>6404.84</v>
      </c>
      <c r="U117" t="n">
        <v>0.68</v>
      </c>
      <c r="V117" t="n">
        <v>0.78</v>
      </c>
      <c r="W117" t="n">
        <v>2.59</v>
      </c>
      <c r="X117" t="n">
        <v>0.37</v>
      </c>
      <c r="Y117" t="n">
        <v>0.5</v>
      </c>
      <c r="Z117" t="n">
        <v>10</v>
      </c>
    </row>
    <row r="118">
      <c r="A118" t="n">
        <v>30</v>
      </c>
      <c r="B118" t="n">
        <v>90</v>
      </c>
      <c r="C118" t="inlineStr">
        <is>
          <t xml:space="preserve">CONCLUIDO	</t>
        </is>
      </c>
      <c r="D118" t="n">
        <v>2.4949</v>
      </c>
      <c r="E118" t="n">
        <v>40.08</v>
      </c>
      <c r="F118" t="n">
        <v>37.27</v>
      </c>
      <c r="G118" t="n">
        <v>203.29</v>
      </c>
      <c r="H118" t="n">
        <v>2.46</v>
      </c>
      <c r="I118" t="n">
        <v>11</v>
      </c>
      <c r="J118" t="n">
        <v>223.76</v>
      </c>
      <c r="K118" t="n">
        <v>52.44</v>
      </c>
      <c r="L118" t="n">
        <v>31</v>
      </c>
      <c r="M118" t="n">
        <v>8</v>
      </c>
      <c r="N118" t="n">
        <v>50.32</v>
      </c>
      <c r="O118" t="n">
        <v>27831.27</v>
      </c>
      <c r="P118" t="n">
        <v>413.1</v>
      </c>
      <c r="Q118" t="n">
        <v>790.16</v>
      </c>
      <c r="R118" t="n">
        <v>85.65000000000001</v>
      </c>
      <c r="S118" t="n">
        <v>58.53</v>
      </c>
      <c r="T118" t="n">
        <v>6458.86</v>
      </c>
      <c r="U118" t="n">
        <v>0.68</v>
      </c>
      <c r="V118" t="n">
        <v>0.78</v>
      </c>
      <c r="W118" t="n">
        <v>2.59</v>
      </c>
      <c r="X118" t="n">
        <v>0.37</v>
      </c>
      <c r="Y118" t="n">
        <v>0.5</v>
      </c>
      <c r="Z118" t="n">
        <v>10</v>
      </c>
    </row>
    <row r="119">
      <c r="A119" t="n">
        <v>31</v>
      </c>
      <c r="B119" t="n">
        <v>90</v>
      </c>
      <c r="C119" t="inlineStr">
        <is>
          <t xml:space="preserve">CONCLUIDO	</t>
        </is>
      </c>
      <c r="D119" t="n">
        <v>2.4939</v>
      </c>
      <c r="E119" t="n">
        <v>40.1</v>
      </c>
      <c r="F119" t="n">
        <v>37.29</v>
      </c>
      <c r="G119" t="n">
        <v>203.38</v>
      </c>
      <c r="H119" t="n">
        <v>2.52</v>
      </c>
      <c r="I119" t="n">
        <v>11</v>
      </c>
      <c r="J119" t="n">
        <v>225.43</v>
      </c>
      <c r="K119" t="n">
        <v>52.44</v>
      </c>
      <c r="L119" t="n">
        <v>32</v>
      </c>
      <c r="M119" t="n">
        <v>6</v>
      </c>
      <c r="N119" t="n">
        <v>50.99</v>
      </c>
      <c r="O119" t="n">
        <v>28037.42</v>
      </c>
      <c r="P119" t="n">
        <v>414.96</v>
      </c>
      <c r="Q119" t="n">
        <v>790.16</v>
      </c>
      <c r="R119" t="n">
        <v>86.04000000000001</v>
      </c>
      <c r="S119" t="n">
        <v>58.53</v>
      </c>
      <c r="T119" t="n">
        <v>6652.48</v>
      </c>
      <c r="U119" t="n">
        <v>0.68</v>
      </c>
      <c r="V119" t="n">
        <v>0.78</v>
      </c>
      <c r="W119" t="n">
        <v>2.59</v>
      </c>
      <c r="X119" t="n">
        <v>0.38</v>
      </c>
      <c r="Y119" t="n">
        <v>0.5</v>
      </c>
      <c r="Z119" t="n">
        <v>10</v>
      </c>
    </row>
    <row r="120">
      <c r="A120" t="n">
        <v>32</v>
      </c>
      <c r="B120" t="n">
        <v>90</v>
      </c>
      <c r="C120" t="inlineStr">
        <is>
          <t xml:space="preserve">CONCLUIDO	</t>
        </is>
      </c>
      <c r="D120" t="n">
        <v>2.494</v>
      </c>
      <c r="E120" t="n">
        <v>40.1</v>
      </c>
      <c r="F120" t="n">
        <v>37.28</v>
      </c>
      <c r="G120" t="n">
        <v>203.37</v>
      </c>
      <c r="H120" t="n">
        <v>2.58</v>
      </c>
      <c r="I120" t="n">
        <v>11</v>
      </c>
      <c r="J120" t="n">
        <v>227.11</v>
      </c>
      <c r="K120" t="n">
        <v>52.44</v>
      </c>
      <c r="L120" t="n">
        <v>33</v>
      </c>
      <c r="M120" t="n">
        <v>4</v>
      </c>
      <c r="N120" t="n">
        <v>51.67</v>
      </c>
      <c r="O120" t="n">
        <v>28244.51</v>
      </c>
      <c r="P120" t="n">
        <v>415.34</v>
      </c>
      <c r="Q120" t="n">
        <v>790.1799999999999</v>
      </c>
      <c r="R120" t="n">
        <v>86</v>
      </c>
      <c r="S120" t="n">
        <v>58.53</v>
      </c>
      <c r="T120" t="n">
        <v>6634.75</v>
      </c>
      <c r="U120" t="n">
        <v>0.68</v>
      </c>
      <c r="V120" t="n">
        <v>0.78</v>
      </c>
      <c r="W120" t="n">
        <v>2.59</v>
      </c>
      <c r="X120" t="n">
        <v>0.38</v>
      </c>
      <c r="Y120" t="n">
        <v>0.5</v>
      </c>
      <c r="Z120" t="n">
        <v>10</v>
      </c>
    </row>
    <row r="121">
      <c r="A121" t="n">
        <v>33</v>
      </c>
      <c r="B121" t="n">
        <v>90</v>
      </c>
      <c r="C121" t="inlineStr">
        <is>
          <t xml:space="preserve">CONCLUIDO	</t>
        </is>
      </c>
      <c r="D121" t="n">
        <v>2.4991</v>
      </c>
      <c r="E121" t="n">
        <v>40.01</v>
      </c>
      <c r="F121" t="n">
        <v>37.24</v>
      </c>
      <c r="G121" t="n">
        <v>223.43</v>
      </c>
      <c r="H121" t="n">
        <v>2.64</v>
      </c>
      <c r="I121" t="n">
        <v>10</v>
      </c>
      <c r="J121" t="n">
        <v>228.8</v>
      </c>
      <c r="K121" t="n">
        <v>52.44</v>
      </c>
      <c r="L121" t="n">
        <v>34</v>
      </c>
      <c r="M121" t="n">
        <v>2</v>
      </c>
      <c r="N121" t="n">
        <v>52.36</v>
      </c>
      <c r="O121" t="n">
        <v>28452.56</v>
      </c>
      <c r="P121" t="n">
        <v>413.86</v>
      </c>
      <c r="Q121" t="n">
        <v>790.16</v>
      </c>
      <c r="R121" t="n">
        <v>84.22</v>
      </c>
      <c r="S121" t="n">
        <v>58.53</v>
      </c>
      <c r="T121" t="n">
        <v>5748.49</v>
      </c>
      <c r="U121" t="n">
        <v>0.7</v>
      </c>
      <c r="V121" t="n">
        <v>0.78</v>
      </c>
      <c r="W121" t="n">
        <v>2.6</v>
      </c>
      <c r="X121" t="n">
        <v>0.34</v>
      </c>
      <c r="Y121" t="n">
        <v>0.5</v>
      </c>
      <c r="Z121" t="n">
        <v>10</v>
      </c>
    </row>
    <row r="122">
      <c r="A122" t="n">
        <v>34</v>
      </c>
      <c r="B122" t="n">
        <v>90</v>
      </c>
      <c r="C122" t="inlineStr">
        <is>
          <t xml:space="preserve">CONCLUIDO	</t>
        </is>
      </c>
      <c r="D122" t="n">
        <v>2.4986</v>
      </c>
      <c r="E122" t="n">
        <v>40.02</v>
      </c>
      <c r="F122" t="n">
        <v>37.25</v>
      </c>
      <c r="G122" t="n">
        <v>223.48</v>
      </c>
      <c r="H122" t="n">
        <v>2.7</v>
      </c>
      <c r="I122" t="n">
        <v>10</v>
      </c>
      <c r="J122" t="n">
        <v>230.49</v>
      </c>
      <c r="K122" t="n">
        <v>52.44</v>
      </c>
      <c r="L122" t="n">
        <v>35</v>
      </c>
      <c r="M122" t="n">
        <v>1</v>
      </c>
      <c r="N122" t="n">
        <v>53.05</v>
      </c>
      <c r="O122" t="n">
        <v>28661.58</v>
      </c>
      <c r="P122" t="n">
        <v>415.41</v>
      </c>
      <c r="Q122" t="n">
        <v>790.1900000000001</v>
      </c>
      <c r="R122" t="n">
        <v>84.45999999999999</v>
      </c>
      <c r="S122" t="n">
        <v>58.53</v>
      </c>
      <c r="T122" t="n">
        <v>5870.61</v>
      </c>
      <c r="U122" t="n">
        <v>0.6899999999999999</v>
      </c>
      <c r="V122" t="n">
        <v>0.78</v>
      </c>
      <c r="W122" t="n">
        <v>2.6</v>
      </c>
      <c r="X122" t="n">
        <v>0.34</v>
      </c>
      <c r="Y122" t="n">
        <v>0.5</v>
      </c>
      <c r="Z122" t="n">
        <v>10</v>
      </c>
    </row>
    <row r="123">
      <c r="A123" t="n">
        <v>35</v>
      </c>
      <c r="B123" t="n">
        <v>90</v>
      </c>
      <c r="C123" t="inlineStr">
        <is>
          <t xml:space="preserve">CONCLUIDO	</t>
        </is>
      </c>
      <c r="D123" t="n">
        <v>2.499</v>
      </c>
      <c r="E123" t="n">
        <v>40.02</v>
      </c>
      <c r="F123" t="n">
        <v>37.24</v>
      </c>
      <c r="G123" t="n">
        <v>223.44</v>
      </c>
      <c r="H123" t="n">
        <v>2.76</v>
      </c>
      <c r="I123" t="n">
        <v>10</v>
      </c>
      <c r="J123" t="n">
        <v>232.2</v>
      </c>
      <c r="K123" t="n">
        <v>52.44</v>
      </c>
      <c r="L123" t="n">
        <v>36</v>
      </c>
      <c r="M123" t="n">
        <v>0</v>
      </c>
      <c r="N123" t="n">
        <v>53.75</v>
      </c>
      <c r="O123" t="n">
        <v>28871.58</v>
      </c>
      <c r="P123" t="n">
        <v>418</v>
      </c>
      <c r="Q123" t="n">
        <v>790.16</v>
      </c>
      <c r="R123" t="n">
        <v>84.3</v>
      </c>
      <c r="S123" t="n">
        <v>58.53</v>
      </c>
      <c r="T123" t="n">
        <v>5789.56</v>
      </c>
      <c r="U123" t="n">
        <v>0.6899999999999999</v>
      </c>
      <c r="V123" t="n">
        <v>0.78</v>
      </c>
      <c r="W123" t="n">
        <v>2.6</v>
      </c>
      <c r="X123" t="n">
        <v>0.34</v>
      </c>
      <c r="Y123" t="n">
        <v>0.5</v>
      </c>
      <c r="Z123" t="n">
        <v>10</v>
      </c>
    </row>
    <row r="124">
      <c r="A124" t="n">
        <v>0</v>
      </c>
      <c r="B124" t="n">
        <v>10</v>
      </c>
      <c r="C124" t="inlineStr">
        <is>
          <t xml:space="preserve">CONCLUIDO	</t>
        </is>
      </c>
      <c r="D124" t="n">
        <v>2.3277</v>
      </c>
      <c r="E124" t="n">
        <v>42.96</v>
      </c>
      <c r="F124" t="n">
        <v>40.31</v>
      </c>
      <c r="G124" t="n">
        <v>26.88</v>
      </c>
      <c r="H124" t="n">
        <v>0.64</v>
      </c>
      <c r="I124" t="n">
        <v>90</v>
      </c>
      <c r="J124" t="n">
        <v>26.11</v>
      </c>
      <c r="K124" t="n">
        <v>12.1</v>
      </c>
      <c r="L124" t="n">
        <v>1</v>
      </c>
      <c r="M124" t="n">
        <v>54</v>
      </c>
      <c r="N124" t="n">
        <v>3.01</v>
      </c>
      <c r="O124" t="n">
        <v>3454.41</v>
      </c>
      <c r="P124" t="n">
        <v>118.06</v>
      </c>
      <c r="Q124" t="n">
        <v>790.1900000000001</v>
      </c>
      <c r="R124" t="n">
        <v>185.21</v>
      </c>
      <c r="S124" t="n">
        <v>58.53</v>
      </c>
      <c r="T124" t="n">
        <v>55845.05</v>
      </c>
      <c r="U124" t="n">
        <v>0.32</v>
      </c>
      <c r="V124" t="n">
        <v>0.72</v>
      </c>
      <c r="W124" t="n">
        <v>2.78</v>
      </c>
      <c r="X124" t="n">
        <v>3.41</v>
      </c>
      <c r="Y124" t="n">
        <v>0.5</v>
      </c>
      <c r="Z124" t="n">
        <v>10</v>
      </c>
    </row>
    <row r="125">
      <c r="A125" t="n">
        <v>1</v>
      </c>
      <c r="B125" t="n">
        <v>10</v>
      </c>
      <c r="C125" t="inlineStr">
        <is>
          <t xml:space="preserve">CONCLUIDO	</t>
        </is>
      </c>
      <c r="D125" t="n">
        <v>2.3561</v>
      </c>
      <c r="E125" t="n">
        <v>42.44</v>
      </c>
      <c r="F125" t="n">
        <v>39.91</v>
      </c>
      <c r="G125" t="n">
        <v>29.93</v>
      </c>
      <c r="H125" t="n">
        <v>1.23</v>
      </c>
      <c r="I125" t="n">
        <v>80</v>
      </c>
      <c r="J125" t="n">
        <v>27.2</v>
      </c>
      <c r="K125" t="n">
        <v>12.1</v>
      </c>
      <c r="L125" t="n">
        <v>2</v>
      </c>
      <c r="M125" t="n">
        <v>0</v>
      </c>
      <c r="N125" t="n">
        <v>3.1</v>
      </c>
      <c r="O125" t="n">
        <v>3588.35</v>
      </c>
      <c r="P125" t="n">
        <v>117.67</v>
      </c>
      <c r="Q125" t="n">
        <v>790.23</v>
      </c>
      <c r="R125" t="n">
        <v>170.24</v>
      </c>
      <c r="S125" t="n">
        <v>58.53</v>
      </c>
      <c r="T125" t="n">
        <v>48407.41</v>
      </c>
      <c r="U125" t="n">
        <v>0.34</v>
      </c>
      <c r="V125" t="n">
        <v>0.73</v>
      </c>
      <c r="W125" t="n">
        <v>2.8</v>
      </c>
      <c r="X125" t="n">
        <v>3</v>
      </c>
      <c r="Y125" t="n">
        <v>0.5</v>
      </c>
      <c r="Z125" t="n">
        <v>10</v>
      </c>
    </row>
    <row r="126">
      <c r="A126" t="n">
        <v>0</v>
      </c>
      <c r="B126" t="n">
        <v>45</v>
      </c>
      <c r="C126" t="inlineStr">
        <is>
          <t xml:space="preserve">CONCLUIDO	</t>
        </is>
      </c>
      <c r="D126" t="n">
        <v>1.737</v>
      </c>
      <c r="E126" t="n">
        <v>57.57</v>
      </c>
      <c r="F126" t="n">
        <v>49.06</v>
      </c>
      <c r="G126" t="n">
        <v>9.289999999999999</v>
      </c>
      <c r="H126" t="n">
        <v>0.18</v>
      </c>
      <c r="I126" t="n">
        <v>317</v>
      </c>
      <c r="J126" t="n">
        <v>98.70999999999999</v>
      </c>
      <c r="K126" t="n">
        <v>39.72</v>
      </c>
      <c r="L126" t="n">
        <v>1</v>
      </c>
      <c r="M126" t="n">
        <v>315</v>
      </c>
      <c r="N126" t="n">
        <v>12.99</v>
      </c>
      <c r="O126" t="n">
        <v>12407.75</v>
      </c>
      <c r="P126" t="n">
        <v>436.26</v>
      </c>
      <c r="Q126" t="n">
        <v>790.21</v>
      </c>
      <c r="R126" t="n">
        <v>479.2</v>
      </c>
      <c r="S126" t="n">
        <v>58.53</v>
      </c>
      <c r="T126" t="n">
        <v>201705.66</v>
      </c>
      <c r="U126" t="n">
        <v>0.12</v>
      </c>
      <c r="V126" t="n">
        <v>0.59</v>
      </c>
      <c r="W126" t="n">
        <v>3.11</v>
      </c>
      <c r="X126" t="n">
        <v>12.16</v>
      </c>
      <c r="Y126" t="n">
        <v>0.5</v>
      </c>
      <c r="Z126" t="n">
        <v>10</v>
      </c>
    </row>
    <row r="127">
      <c r="A127" t="n">
        <v>1</v>
      </c>
      <c r="B127" t="n">
        <v>45</v>
      </c>
      <c r="C127" t="inlineStr">
        <is>
          <t xml:space="preserve">CONCLUIDO	</t>
        </is>
      </c>
      <c r="D127" t="n">
        <v>2.1475</v>
      </c>
      <c r="E127" t="n">
        <v>46.57</v>
      </c>
      <c r="F127" t="n">
        <v>41.84</v>
      </c>
      <c r="G127" t="n">
        <v>18.88</v>
      </c>
      <c r="H127" t="n">
        <v>0.35</v>
      </c>
      <c r="I127" t="n">
        <v>133</v>
      </c>
      <c r="J127" t="n">
        <v>99.95</v>
      </c>
      <c r="K127" t="n">
        <v>39.72</v>
      </c>
      <c r="L127" t="n">
        <v>2</v>
      </c>
      <c r="M127" t="n">
        <v>131</v>
      </c>
      <c r="N127" t="n">
        <v>13.24</v>
      </c>
      <c r="O127" t="n">
        <v>12561.45</v>
      </c>
      <c r="P127" t="n">
        <v>365.94</v>
      </c>
      <c r="Q127" t="n">
        <v>790.25</v>
      </c>
      <c r="R127" t="n">
        <v>238.58</v>
      </c>
      <c r="S127" t="n">
        <v>58.53</v>
      </c>
      <c r="T127" t="n">
        <v>82311.33</v>
      </c>
      <c r="U127" t="n">
        <v>0.25</v>
      </c>
      <c r="V127" t="n">
        <v>0.6899999999999999</v>
      </c>
      <c r="W127" t="n">
        <v>2.78</v>
      </c>
      <c r="X127" t="n">
        <v>4.94</v>
      </c>
      <c r="Y127" t="n">
        <v>0.5</v>
      </c>
      <c r="Z127" t="n">
        <v>10</v>
      </c>
    </row>
    <row r="128">
      <c r="A128" t="n">
        <v>2</v>
      </c>
      <c r="B128" t="n">
        <v>45</v>
      </c>
      <c r="C128" t="inlineStr">
        <is>
          <t xml:space="preserve">CONCLUIDO	</t>
        </is>
      </c>
      <c r="D128" t="n">
        <v>2.2872</v>
      </c>
      <c r="E128" t="n">
        <v>43.72</v>
      </c>
      <c r="F128" t="n">
        <v>40.01</v>
      </c>
      <c r="G128" t="n">
        <v>28.58</v>
      </c>
      <c r="H128" t="n">
        <v>0.52</v>
      </c>
      <c r="I128" t="n">
        <v>84</v>
      </c>
      <c r="J128" t="n">
        <v>101.2</v>
      </c>
      <c r="K128" t="n">
        <v>39.72</v>
      </c>
      <c r="L128" t="n">
        <v>3</v>
      </c>
      <c r="M128" t="n">
        <v>82</v>
      </c>
      <c r="N128" t="n">
        <v>13.49</v>
      </c>
      <c r="O128" t="n">
        <v>12715.54</v>
      </c>
      <c r="P128" t="n">
        <v>344.02</v>
      </c>
      <c r="Q128" t="n">
        <v>790.17</v>
      </c>
      <c r="R128" t="n">
        <v>176.72</v>
      </c>
      <c r="S128" t="n">
        <v>58.53</v>
      </c>
      <c r="T128" t="n">
        <v>51630.86</v>
      </c>
      <c r="U128" t="n">
        <v>0.33</v>
      </c>
      <c r="V128" t="n">
        <v>0.73</v>
      </c>
      <c r="W128" t="n">
        <v>2.71</v>
      </c>
      <c r="X128" t="n">
        <v>3.1</v>
      </c>
      <c r="Y128" t="n">
        <v>0.5</v>
      </c>
      <c r="Z128" t="n">
        <v>10</v>
      </c>
    </row>
    <row r="129">
      <c r="A129" t="n">
        <v>3</v>
      </c>
      <c r="B129" t="n">
        <v>45</v>
      </c>
      <c r="C129" t="inlineStr">
        <is>
          <t xml:space="preserve">CONCLUIDO	</t>
        </is>
      </c>
      <c r="D129" t="n">
        <v>2.3579</v>
      </c>
      <c r="E129" t="n">
        <v>42.41</v>
      </c>
      <c r="F129" t="n">
        <v>39.17</v>
      </c>
      <c r="G129" t="n">
        <v>38.53</v>
      </c>
      <c r="H129" t="n">
        <v>0.6899999999999999</v>
      </c>
      <c r="I129" t="n">
        <v>61</v>
      </c>
      <c r="J129" t="n">
        <v>102.45</v>
      </c>
      <c r="K129" t="n">
        <v>39.72</v>
      </c>
      <c r="L129" t="n">
        <v>4</v>
      </c>
      <c r="M129" t="n">
        <v>59</v>
      </c>
      <c r="N129" t="n">
        <v>13.74</v>
      </c>
      <c r="O129" t="n">
        <v>12870.03</v>
      </c>
      <c r="P129" t="n">
        <v>330.9</v>
      </c>
      <c r="Q129" t="n">
        <v>790.17</v>
      </c>
      <c r="R129" t="n">
        <v>148.62</v>
      </c>
      <c r="S129" t="n">
        <v>58.53</v>
      </c>
      <c r="T129" t="n">
        <v>37693.9</v>
      </c>
      <c r="U129" t="n">
        <v>0.39</v>
      </c>
      <c r="V129" t="n">
        <v>0.74</v>
      </c>
      <c r="W129" t="n">
        <v>2.68</v>
      </c>
      <c r="X129" t="n">
        <v>2.27</v>
      </c>
      <c r="Y129" t="n">
        <v>0.5</v>
      </c>
      <c r="Z129" t="n">
        <v>10</v>
      </c>
    </row>
    <row r="130">
      <c r="A130" t="n">
        <v>4</v>
      </c>
      <c r="B130" t="n">
        <v>45</v>
      </c>
      <c r="C130" t="inlineStr">
        <is>
          <t xml:space="preserve">CONCLUIDO	</t>
        </is>
      </c>
      <c r="D130" t="n">
        <v>2.4052</v>
      </c>
      <c r="E130" t="n">
        <v>41.58</v>
      </c>
      <c r="F130" t="n">
        <v>38.62</v>
      </c>
      <c r="G130" t="n">
        <v>49.3</v>
      </c>
      <c r="H130" t="n">
        <v>0.85</v>
      </c>
      <c r="I130" t="n">
        <v>47</v>
      </c>
      <c r="J130" t="n">
        <v>103.71</v>
      </c>
      <c r="K130" t="n">
        <v>39.72</v>
      </c>
      <c r="L130" t="n">
        <v>5</v>
      </c>
      <c r="M130" t="n">
        <v>45</v>
      </c>
      <c r="N130" t="n">
        <v>14</v>
      </c>
      <c r="O130" t="n">
        <v>13024.91</v>
      </c>
      <c r="P130" t="n">
        <v>320.43</v>
      </c>
      <c r="Q130" t="n">
        <v>790.17</v>
      </c>
      <c r="R130" t="n">
        <v>130.64</v>
      </c>
      <c r="S130" t="n">
        <v>58.53</v>
      </c>
      <c r="T130" t="n">
        <v>28775.48</v>
      </c>
      <c r="U130" t="n">
        <v>0.45</v>
      </c>
      <c r="V130" t="n">
        <v>0.75</v>
      </c>
      <c r="W130" t="n">
        <v>2.65</v>
      </c>
      <c r="X130" t="n">
        <v>1.72</v>
      </c>
      <c r="Y130" t="n">
        <v>0.5</v>
      </c>
      <c r="Z130" t="n">
        <v>10</v>
      </c>
    </row>
    <row r="131">
      <c r="A131" t="n">
        <v>5</v>
      </c>
      <c r="B131" t="n">
        <v>45</v>
      </c>
      <c r="C131" t="inlineStr">
        <is>
          <t xml:space="preserve">CONCLUIDO	</t>
        </is>
      </c>
      <c r="D131" t="n">
        <v>2.4326</v>
      </c>
      <c r="E131" t="n">
        <v>41.11</v>
      </c>
      <c r="F131" t="n">
        <v>38.32</v>
      </c>
      <c r="G131" t="n">
        <v>58.95</v>
      </c>
      <c r="H131" t="n">
        <v>1.01</v>
      </c>
      <c r="I131" t="n">
        <v>39</v>
      </c>
      <c r="J131" t="n">
        <v>104.97</v>
      </c>
      <c r="K131" t="n">
        <v>39.72</v>
      </c>
      <c r="L131" t="n">
        <v>6</v>
      </c>
      <c r="M131" t="n">
        <v>37</v>
      </c>
      <c r="N131" t="n">
        <v>14.25</v>
      </c>
      <c r="O131" t="n">
        <v>13180.19</v>
      </c>
      <c r="P131" t="n">
        <v>310.63</v>
      </c>
      <c r="Q131" t="n">
        <v>790.2</v>
      </c>
      <c r="R131" t="n">
        <v>120.52</v>
      </c>
      <c r="S131" t="n">
        <v>58.53</v>
      </c>
      <c r="T131" t="n">
        <v>23753.19</v>
      </c>
      <c r="U131" t="n">
        <v>0.49</v>
      </c>
      <c r="V131" t="n">
        <v>0.76</v>
      </c>
      <c r="W131" t="n">
        <v>2.64</v>
      </c>
      <c r="X131" t="n">
        <v>1.41</v>
      </c>
      <c r="Y131" t="n">
        <v>0.5</v>
      </c>
      <c r="Z131" t="n">
        <v>10</v>
      </c>
    </row>
    <row r="132">
      <c r="A132" t="n">
        <v>6</v>
      </c>
      <c r="B132" t="n">
        <v>45</v>
      </c>
      <c r="C132" t="inlineStr">
        <is>
          <t xml:space="preserve">CONCLUIDO	</t>
        </is>
      </c>
      <c r="D132" t="n">
        <v>2.4568</v>
      </c>
      <c r="E132" t="n">
        <v>40.7</v>
      </c>
      <c r="F132" t="n">
        <v>38.06</v>
      </c>
      <c r="G132" t="n">
        <v>71.36</v>
      </c>
      <c r="H132" t="n">
        <v>1.16</v>
      </c>
      <c r="I132" t="n">
        <v>32</v>
      </c>
      <c r="J132" t="n">
        <v>106.23</v>
      </c>
      <c r="K132" t="n">
        <v>39.72</v>
      </c>
      <c r="L132" t="n">
        <v>7</v>
      </c>
      <c r="M132" t="n">
        <v>30</v>
      </c>
      <c r="N132" t="n">
        <v>14.52</v>
      </c>
      <c r="O132" t="n">
        <v>13335.87</v>
      </c>
      <c r="P132" t="n">
        <v>302.73</v>
      </c>
      <c r="Q132" t="n">
        <v>790.16</v>
      </c>
      <c r="R132" t="n">
        <v>111.99</v>
      </c>
      <c r="S132" t="n">
        <v>58.53</v>
      </c>
      <c r="T132" t="n">
        <v>19521.14</v>
      </c>
      <c r="U132" t="n">
        <v>0.52</v>
      </c>
      <c r="V132" t="n">
        <v>0.76</v>
      </c>
      <c r="W132" t="n">
        <v>2.62</v>
      </c>
      <c r="X132" t="n">
        <v>1.16</v>
      </c>
      <c r="Y132" t="n">
        <v>0.5</v>
      </c>
      <c r="Z132" t="n">
        <v>10</v>
      </c>
    </row>
    <row r="133">
      <c r="A133" t="n">
        <v>7</v>
      </c>
      <c r="B133" t="n">
        <v>45</v>
      </c>
      <c r="C133" t="inlineStr">
        <is>
          <t xml:space="preserve">CONCLUIDO	</t>
        </is>
      </c>
      <c r="D133" t="n">
        <v>2.4711</v>
      </c>
      <c r="E133" t="n">
        <v>40.47</v>
      </c>
      <c r="F133" t="n">
        <v>37.9</v>
      </c>
      <c r="G133" t="n">
        <v>81.22</v>
      </c>
      <c r="H133" t="n">
        <v>1.31</v>
      </c>
      <c r="I133" t="n">
        <v>28</v>
      </c>
      <c r="J133" t="n">
        <v>107.5</v>
      </c>
      <c r="K133" t="n">
        <v>39.72</v>
      </c>
      <c r="L133" t="n">
        <v>8</v>
      </c>
      <c r="M133" t="n">
        <v>26</v>
      </c>
      <c r="N133" t="n">
        <v>14.78</v>
      </c>
      <c r="O133" t="n">
        <v>13491.96</v>
      </c>
      <c r="P133" t="n">
        <v>295.26</v>
      </c>
      <c r="Q133" t="n">
        <v>790.1799999999999</v>
      </c>
      <c r="R133" t="n">
        <v>106.55</v>
      </c>
      <c r="S133" t="n">
        <v>58.53</v>
      </c>
      <c r="T133" t="n">
        <v>16824.2</v>
      </c>
      <c r="U133" t="n">
        <v>0.55</v>
      </c>
      <c r="V133" t="n">
        <v>0.77</v>
      </c>
      <c r="W133" t="n">
        <v>2.62</v>
      </c>
      <c r="X133" t="n">
        <v>1</v>
      </c>
      <c r="Y133" t="n">
        <v>0.5</v>
      </c>
      <c r="Z133" t="n">
        <v>10</v>
      </c>
    </row>
    <row r="134">
      <c r="A134" t="n">
        <v>8</v>
      </c>
      <c r="B134" t="n">
        <v>45</v>
      </c>
      <c r="C134" t="inlineStr">
        <is>
          <t xml:space="preserve">CONCLUIDO	</t>
        </is>
      </c>
      <c r="D134" t="n">
        <v>2.4851</v>
      </c>
      <c r="E134" t="n">
        <v>40.24</v>
      </c>
      <c r="F134" t="n">
        <v>37.76</v>
      </c>
      <c r="G134" t="n">
        <v>94.40000000000001</v>
      </c>
      <c r="H134" t="n">
        <v>1.46</v>
      </c>
      <c r="I134" t="n">
        <v>24</v>
      </c>
      <c r="J134" t="n">
        <v>108.77</v>
      </c>
      <c r="K134" t="n">
        <v>39.72</v>
      </c>
      <c r="L134" t="n">
        <v>9</v>
      </c>
      <c r="M134" t="n">
        <v>22</v>
      </c>
      <c r="N134" t="n">
        <v>15.05</v>
      </c>
      <c r="O134" t="n">
        <v>13648.58</v>
      </c>
      <c r="P134" t="n">
        <v>287.13</v>
      </c>
      <c r="Q134" t="n">
        <v>790.16</v>
      </c>
      <c r="R134" t="n">
        <v>101.87</v>
      </c>
      <c r="S134" t="n">
        <v>58.53</v>
      </c>
      <c r="T134" t="n">
        <v>14503.08</v>
      </c>
      <c r="U134" t="n">
        <v>0.57</v>
      </c>
      <c r="V134" t="n">
        <v>0.77</v>
      </c>
      <c r="W134" t="n">
        <v>2.61</v>
      </c>
      <c r="X134" t="n">
        <v>0.86</v>
      </c>
      <c r="Y134" t="n">
        <v>0.5</v>
      </c>
      <c r="Z134" t="n">
        <v>10</v>
      </c>
    </row>
    <row r="135">
      <c r="A135" t="n">
        <v>9</v>
      </c>
      <c r="B135" t="n">
        <v>45</v>
      </c>
      <c r="C135" t="inlineStr">
        <is>
          <t xml:space="preserve">CONCLUIDO	</t>
        </is>
      </c>
      <c r="D135" t="n">
        <v>2.4963</v>
      </c>
      <c r="E135" t="n">
        <v>40.06</v>
      </c>
      <c r="F135" t="n">
        <v>37.64</v>
      </c>
      <c r="G135" t="n">
        <v>107.54</v>
      </c>
      <c r="H135" t="n">
        <v>1.6</v>
      </c>
      <c r="I135" t="n">
        <v>21</v>
      </c>
      <c r="J135" t="n">
        <v>110.04</v>
      </c>
      <c r="K135" t="n">
        <v>39.72</v>
      </c>
      <c r="L135" t="n">
        <v>10</v>
      </c>
      <c r="M135" t="n">
        <v>17</v>
      </c>
      <c r="N135" t="n">
        <v>15.32</v>
      </c>
      <c r="O135" t="n">
        <v>13805.5</v>
      </c>
      <c r="P135" t="n">
        <v>277.64</v>
      </c>
      <c r="Q135" t="n">
        <v>790.16</v>
      </c>
      <c r="R135" t="n">
        <v>97.87</v>
      </c>
      <c r="S135" t="n">
        <v>58.53</v>
      </c>
      <c r="T135" t="n">
        <v>12518.65</v>
      </c>
      <c r="U135" t="n">
        <v>0.6</v>
      </c>
      <c r="V135" t="n">
        <v>0.77</v>
      </c>
      <c r="W135" t="n">
        <v>2.61</v>
      </c>
      <c r="X135" t="n">
        <v>0.74</v>
      </c>
      <c r="Y135" t="n">
        <v>0.5</v>
      </c>
      <c r="Z135" t="n">
        <v>10</v>
      </c>
    </row>
    <row r="136">
      <c r="A136" t="n">
        <v>10</v>
      </c>
      <c r="B136" t="n">
        <v>45</v>
      </c>
      <c r="C136" t="inlineStr">
        <is>
          <t xml:space="preserve">CONCLUIDO	</t>
        </is>
      </c>
      <c r="D136" t="n">
        <v>2.4985</v>
      </c>
      <c r="E136" t="n">
        <v>40.02</v>
      </c>
      <c r="F136" t="n">
        <v>37.62</v>
      </c>
      <c r="G136" t="n">
        <v>112.88</v>
      </c>
      <c r="H136" t="n">
        <v>1.74</v>
      </c>
      <c r="I136" t="n">
        <v>20</v>
      </c>
      <c r="J136" t="n">
        <v>111.32</v>
      </c>
      <c r="K136" t="n">
        <v>39.72</v>
      </c>
      <c r="L136" t="n">
        <v>11</v>
      </c>
      <c r="M136" t="n">
        <v>8</v>
      </c>
      <c r="N136" t="n">
        <v>15.6</v>
      </c>
      <c r="O136" t="n">
        <v>13962.83</v>
      </c>
      <c r="P136" t="n">
        <v>275.6</v>
      </c>
      <c r="Q136" t="n">
        <v>790.17</v>
      </c>
      <c r="R136" t="n">
        <v>97.06</v>
      </c>
      <c r="S136" t="n">
        <v>58.53</v>
      </c>
      <c r="T136" t="n">
        <v>12118.12</v>
      </c>
      <c r="U136" t="n">
        <v>0.6</v>
      </c>
      <c r="V136" t="n">
        <v>0.77</v>
      </c>
      <c r="W136" t="n">
        <v>2.62</v>
      </c>
      <c r="X136" t="n">
        <v>0.72</v>
      </c>
      <c r="Y136" t="n">
        <v>0.5</v>
      </c>
      <c r="Z136" t="n">
        <v>10</v>
      </c>
    </row>
    <row r="137">
      <c r="A137" t="n">
        <v>11</v>
      </c>
      <c r="B137" t="n">
        <v>45</v>
      </c>
      <c r="C137" t="inlineStr">
        <is>
          <t xml:space="preserve">CONCLUIDO	</t>
        </is>
      </c>
      <c r="D137" t="n">
        <v>2.5021</v>
      </c>
      <c r="E137" t="n">
        <v>39.97</v>
      </c>
      <c r="F137" t="n">
        <v>37.59</v>
      </c>
      <c r="G137" t="n">
        <v>118.7</v>
      </c>
      <c r="H137" t="n">
        <v>1.88</v>
      </c>
      <c r="I137" t="n">
        <v>19</v>
      </c>
      <c r="J137" t="n">
        <v>112.59</v>
      </c>
      <c r="K137" t="n">
        <v>39.72</v>
      </c>
      <c r="L137" t="n">
        <v>12</v>
      </c>
      <c r="M137" t="n">
        <v>3</v>
      </c>
      <c r="N137" t="n">
        <v>15.88</v>
      </c>
      <c r="O137" t="n">
        <v>14120.58</v>
      </c>
      <c r="P137" t="n">
        <v>274.72</v>
      </c>
      <c r="Q137" t="n">
        <v>790.17</v>
      </c>
      <c r="R137" t="n">
        <v>95.77</v>
      </c>
      <c r="S137" t="n">
        <v>58.53</v>
      </c>
      <c r="T137" t="n">
        <v>11479.48</v>
      </c>
      <c r="U137" t="n">
        <v>0.61</v>
      </c>
      <c r="V137" t="n">
        <v>0.77</v>
      </c>
      <c r="W137" t="n">
        <v>2.62</v>
      </c>
      <c r="X137" t="n">
        <v>0.6899999999999999</v>
      </c>
      <c r="Y137" t="n">
        <v>0.5</v>
      </c>
      <c r="Z137" t="n">
        <v>10</v>
      </c>
    </row>
    <row r="138">
      <c r="A138" t="n">
        <v>12</v>
      </c>
      <c r="B138" t="n">
        <v>45</v>
      </c>
      <c r="C138" t="inlineStr">
        <is>
          <t xml:space="preserve">CONCLUIDO	</t>
        </is>
      </c>
      <c r="D138" t="n">
        <v>2.5018</v>
      </c>
      <c r="E138" t="n">
        <v>39.97</v>
      </c>
      <c r="F138" t="n">
        <v>37.59</v>
      </c>
      <c r="G138" t="n">
        <v>118.71</v>
      </c>
      <c r="H138" t="n">
        <v>2.01</v>
      </c>
      <c r="I138" t="n">
        <v>19</v>
      </c>
      <c r="J138" t="n">
        <v>113.88</v>
      </c>
      <c r="K138" t="n">
        <v>39.72</v>
      </c>
      <c r="L138" t="n">
        <v>13</v>
      </c>
      <c r="M138" t="n">
        <v>0</v>
      </c>
      <c r="N138" t="n">
        <v>16.16</v>
      </c>
      <c r="O138" t="n">
        <v>14278.75</v>
      </c>
      <c r="P138" t="n">
        <v>277.32</v>
      </c>
      <c r="Q138" t="n">
        <v>790.2</v>
      </c>
      <c r="R138" t="n">
        <v>95.73999999999999</v>
      </c>
      <c r="S138" t="n">
        <v>58.53</v>
      </c>
      <c r="T138" t="n">
        <v>11464.56</v>
      </c>
      <c r="U138" t="n">
        <v>0.61</v>
      </c>
      <c r="V138" t="n">
        <v>0.77</v>
      </c>
      <c r="W138" t="n">
        <v>2.62</v>
      </c>
      <c r="X138" t="n">
        <v>0.6899999999999999</v>
      </c>
      <c r="Y138" t="n">
        <v>0.5</v>
      </c>
      <c r="Z138" t="n">
        <v>10</v>
      </c>
    </row>
    <row r="139">
      <c r="A139" t="n">
        <v>0</v>
      </c>
      <c r="B139" t="n">
        <v>60</v>
      </c>
      <c r="C139" t="inlineStr">
        <is>
          <t xml:space="preserve">CONCLUIDO	</t>
        </is>
      </c>
      <c r="D139" t="n">
        <v>1.5502</v>
      </c>
      <c r="E139" t="n">
        <v>64.51000000000001</v>
      </c>
      <c r="F139" t="n">
        <v>52.26</v>
      </c>
      <c r="G139" t="n">
        <v>7.92</v>
      </c>
      <c r="H139" t="n">
        <v>0.14</v>
      </c>
      <c r="I139" t="n">
        <v>396</v>
      </c>
      <c r="J139" t="n">
        <v>124.63</v>
      </c>
      <c r="K139" t="n">
        <v>45</v>
      </c>
      <c r="L139" t="n">
        <v>1</v>
      </c>
      <c r="M139" t="n">
        <v>394</v>
      </c>
      <c r="N139" t="n">
        <v>18.64</v>
      </c>
      <c r="O139" t="n">
        <v>15605.44</v>
      </c>
      <c r="P139" t="n">
        <v>544.38</v>
      </c>
      <c r="Q139" t="n">
        <v>790.3</v>
      </c>
      <c r="R139" t="n">
        <v>586.47</v>
      </c>
      <c r="S139" t="n">
        <v>58.53</v>
      </c>
      <c r="T139" t="n">
        <v>254943.6</v>
      </c>
      <c r="U139" t="n">
        <v>0.1</v>
      </c>
      <c r="V139" t="n">
        <v>0.5600000000000001</v>
      </c>
      <c r="W139" t="n">
        <v>3.23</v>
      </c>
      <c r="X139" t="n">
        <v>15.35</v>
      </c>
      <c r="Y139" t="n">
        <v>0.5</v>
      </c>
      <c r="Z139" t="n">
        <v>10</v>
      </c>
    </row>
    <row r="140">
      <c r="A140" t="n">
        <v>1</v>
      </c>
      <c r="B140" t="n">
        <v>60</v>
      </c>
      <c r="C140" t="inlineStr">
        <is>
          <t xml:space="preserve">CONCLUIDO	</t>
        </is>
      </c>
      <c r="D140" t="n">
        <v>2.0333</v>
      </c>
      <c r="E140" t="n">
        <v>49.18</v>
      </c>
      <c r="F140" t="n">
        <v>42.94</v>
      </c>
      <c r="G140" t="n">
        <v>16</v>
      </c>
      <c r="H140" t="n">
        <v>0.28</v>
      </c>
      <c r="I140" t="n">
        <v>161</v>
      </c>
      <c r="J140" t="n">
        <v>125.95</v>
      </c>
      <c r="K140" t="n">
        <v>45</v>
      </c>
      <c r="L140" t="n">
        <v>2</v>
      </c>
      <c r="M140" t="n">
        <v>159</v>
      </c>
      <c r="N140" t="n">
        <v>18.95</v>
      </c>
      <c r="O140" t="n">
        <v>15767.7</v>
      </c>
      <c r="P140" t="n">
        <v>442.45</v>
      </c>
      <c r="Q140" t="n">
        <v>790.1900000000001</v>
      </c>
      <c r="R140" t="n">
        <v>275.01</v>
      </c>
      <c r="S140" t="n">
        <v>58.53</v>
      </c>
      <c r="T140" t="n">
        <v>100390.37</v>
      </c>
      <c r="U140" t="n">
        <v>0.21</v>
      </c>
      <c r="V140" t="n">
        <v>0.68</v>
      </c>
      <c r="W140" t="n">
        <v>2.83</v>
      </c>
      <c r="X140" t="n">
        <v>6.03</v>
      </c>
      <c r="Y140" t="n">
        <v>0.5</v>
      </c>
      <c r="Z140" t="n">
        <v>10</v>
      </c>
    </row>
    <row r="141">
      <c r="A141" t="n">
        <v>2</v>
      </c>
      <c r="B141" t="n">
        <v>60</v>
      </c>
      <c r="C141" t="inlineStr">
        <is>
          <t xml:space="preserve">CONCLUIDO	</t>
        </is>
      </c>
      <c r="D141" t="n">
        <v>2.2037</v>
      </c>
      <c r="E141" t="n">
        <v>45.38</v>
      </c>
      <c r="F141" t="n">
        <v>40.66</v>
      </c>
      <c r="G141" t="n">
        <v>24.16</v>
      </c>
      <c r="H141" t="n">
        <v>0.42</v>
      </c>
      <c r="I141" t="n">
        <v>101</v>
      </c>
      <c r="J141" t="n">
        <v>127.27</v>
      </c>
      <c r="K141" t="n">
        <v>45</v>
      </c>
      <c r="L141" t="n">
        <v>3</v>
      </c>
      <c r="M141" t="n">
        <v>99</v>
      </c>
      <c r="N141" t="n">
        <v>19.27</v>
      </c>
      <c r="O141" t="n">
        <v>15930.42</v>
      </c>
      <c r="P141" t="n">
        <v>414.92</v>
      </c>
      <c r="Q141" t="n">
        <v>790.1900000000001</v>
      </c>
      <c r="R141" t="n">
        <v>198.77</v>
      </c>
      <c r="S141" t="n">
        <v>58.53</v>
      </c>
      <c r="T141" t="n">
        <v>62569.58</v>
      </c>
      <c r="U141" t="n">
        <v>0.29</v>
      </c>
      <c r="V141" t="n">
        <v>0.71</v>
      </c>
      <c r="W141" t="n">
        <v>2.74</v>
      </c>
      <c r="X141" t="n">
        <v>3.76</v>
      </c>
      <c r="Y141" t="n">
        <v>0.5</v>
      </c>
      <c r="Z141" t="n">
        <v>10</v>
      </c>
    </row>
    <row r="142">
      <c r="A142" t="n">
        <v>3</v>
      </c>
      <c r="B142" t="n">
        <v>60</v>
      </c>
      <c r="C142" t="inlineStr">
        <is>
          <t xml:space="preserve">CONCLUIDO	</t>
        </is>
      </c>
      <c r="D142" t="n">
        <v>2.2941</v>
      </c>
      <c r="E142" t="n">
        <v>43.59</v>
      </c>
      <c r="F142" t="n">
        <v>39.59</v>
      </c>
      <c r="G142" t="n">
        <v>32.54</v>
      </c>
      <c r="H142" t="n">
        <v>0.55</v>
      </c>
      <c r="I142" t="n">
        <v>73</v>
      </c>
      <c r="J142" t="n">
        <v>128.59</v>
      </c>
      <c r="K142" t="n">
        <v>45</v>
      </c>
      <c r="L142" t="n">
        <v>4</v>
      </c>
      <c r="M142" t="n">
        <v>71</v>
      </c>
      <c r="N142" t="n">
        <v>19.59</v>
      </c>
      <c r="O142" t="n">
        <v>16093.6</v>
      </c>
      <c r="P142" t="n">
        <v>399.79</v>
      </c>
      <c r="Q142" t="n">
        <v>790.17</v>
      </c>
      <c r="R142" t="n">
        <v>163.31</v>
      </c>
      <c r="S142" t="n">
        <v>58.53</v>
      </c>
      <c r="T142" t="n">
        <v>44976.74</v>
      </c>
      <c r="U142" t="n">
        <v>0.36</v>
      </c>
      <c r="V142" t="n">
        <v>0.73</v>
      </c>
      <c r="W142" t="n">
        <v>2.68</v>
      </c>
      <c r="X142" t="n">
        <v>2.69</v>
      </c>
      <c r="Y142" t="n">
        <v>0.5</v>
      </c>
      <c r="Z142" t="n">
        <v>10</v>
      </c>
    </row>
    <row r="143">
      <c r="A143" t="n">
        <v>4</v>
      </c>
      <c r="B143" t="n">
        <v>60</v>
      </c>
      <c r="C143" t="inlineStr">
        <is>
          <t xml:space="preserve">CONCLUIDO	</t>
        </is>
      </c>
      <c r="D143" t="n">
        <v>2.3487</v>
      </c>
      <c r="E143" t="n">
        <v>42.58</v>
      </c>
      <c r="F143" t="n">
        <v>38.99</v>
      </c>
      <c r="G143" t="n">
        <v>41.04</v>
      </c>
      <c r="H143" t="n">
        <v>0.68</v>
      </c>
      <c r="I143" t="n">
        <v>57</v>
      </c>
      <c r="J143" t="n">
        <v>129.92</v>
      </c>
      <c r="K143" t="n">
        <v>45</v>
      </c>
      <c r="L143" t="n">
        <v>5</v>
      </c>
      <c r="M143" t="n">
        <v>55</v>
      </c>
      <c r="N143" t="n">
        <v>19.92</v>
      </c>
      <c r="O143" t="n">
        <v>16257.24</v>
      </c>
      <c r="P143" t="n">
        <v>388.57</v>
      </c>
      <c r="Q143" t="n">
        <v>790.1799999999999</v>
      </c>
      <c r="R143" t="n">
        <v>143</v>
      </c>
      <c r="S143" t="n">
        <v>58.53</v>
      </c>
      <c r="T143" t="n">
        <v>34904.32</v>
      </c>
      <c r="U143" t="n">
        <v>0.41</v>
      </c>
      <c r="V143" t="n">
        <v>0.74</v>
      </c>
      <c r="W143" t="n">
        <v>2.66</v>
      </c>
      <c r="X143" t="n">
        <v>2.08</v>
      </c>
      <c r="Y143" t="n">
        <v>0.5</v>
      </c>
      <c r="Z143" t="n">
        <v>10</v>
      </c>
    </row>
    <row r="144">
      <c r="A144" t="n">
        <v>5</v>
      </c>
      <c r="B144" t="n">
        <v>60</v>
      </c>
      <c r="C144" t="inlineStr">
        <is>
          <t xml:space="preserve">CONCLUIDO	</t>
        </is>
      </c>
      <c r="D144" t="n">
        <v>2.3855</v>
      </c>
      <c r="E144" t="n">
        <v>41.92</v>
      </c>
      <c r="F144" t="n">
        <v>38.59</v>
      </c>
      <c r="G144" t="n">
        <v>49.26</v>
      </c>
      <c r="H144" t="n">
        <v>0.8100000000000001</v>
      </c>
      <c r="I144" t="n">
        <v>47</v>
      </c>
      <c r="J144" t="n">
        <v>131.25</v>
      </c>
      <c r="K144" t="n">
        <v>45</v>
      </c>
      <c r="L144" t="n">
        <v>6</v>
      </c>
      <c r="M144" t="n">
        <v>45</v>
      </c>
      <c r="N144" t="n">
        <v>20.25</v>
      </c>
      <c r="O144" t="n">
        <v>16421.36</v>
      </c>
      <c r="P144" t="n">
        <v>381.67</v>
      </c>
      <c r="Q144" t="n">
        <v>790.16</v>
      </c>
      <c r="R144" t="n">
        <v>129.49</v>
      </c>
      <c r="S144" t="n">
        <v>58.53</v>
      </c>
      <c r="T144" t="n">
        <v>28197.94</v>
      </c>
      <c r="U144" t="n">
        <v>0.45</v>
      </c>
      <c r="V144" t="n">
        <v>0.75</v>
      </c>
      <c r="W144" t="n">
        <v>2.65</v>
      </c>
      <c r="X144" t="n">
        <v>1.68</v>
      </c>
      <c r="Y144" t="n">
        <v>0.5</v>
      </c>
      <c r="Z144" t="n">
        <v>10</v>
      </c>
    </row>
    <row r="145">
      <c r="A145" t="n">
        <v>6</v>
      </c>
      <c r="B145" t="n">
        <v>60</v>
      </c>
      <c r="C145" t="inlineStr">
        <is>
          <t xml:space="preserve">CONCLUIDO	</t>
        </is>
      </c>
      <c r="D145" t="n">
        <v>2.408</v>
      </c>
      <c r="E145" t="n">
        <v>41.53</v>
      </c>
      <c r="F145" t="n">
        <v>38.37</v>
      </c>
      <c r="G145" t="n">
        <v>57.56</v>
      </c>
      <c r="H145" t="n">
        <v>0.93</v>
      </c>
      <c r="I145" t="n">
        <v>40</v>
      </c>
      <c r="J145" t="n">
        <v>132.58</v>
      </c>
      <c r="K145" t="n">
        <v>45</v>
      </c>
      <c r="L145" t="n">
        <v>7</v>
      </c>
      <c r="M145" t="n">
        <v>38</v>
      </c>
      <c r="N145" t="n">
        <v>20.59</v>
      </c>
      <c r="O145" t="n">
        <v>16585.95</v>
      </c>
      <c r="P145" t="n">
        <v>374.38</v>
      </c>
      <c r="Q145" t="n">
        <v>790.16</v>
      </c>
      <c r="R145" t="n">
        <v>122.55</v>
      </c>
      <c r="S145" t="n">
        <v>58.53</v>
      </c>
      <c r="T145" t="n">
        <v>24765.45</v>
      </c>
      <c r="U145" t="n">
        <v>0.48</v>
      </c>
      <c r="V145" t="n">
        <v>0.76</v>
      </c>
      <c r="W145" t="n">
        <v>2.63</v>
      </c>
      <c r="X145" t="n">
        <v>1.47</v>
      </c>
      <c r="Y145" t="n">
        <v>0.5</v>
      </c>
      <c r="Z145" t="n">
        <v>10</v>
      </c>
    </row>
    <row r="146">
      <c r="A146" t="n">
        <v>7</v>
      </c>
      <c r="B146" t="n">
        <v>60</v>
      </c>
      <c r="C146" t="inlineStr">
        <is>
          <t xml:space="preserve">CONCLUIDO	</t>
        </is>
      </c>
      <c r="D146" t="n">
        <v>2.4314</v>
      </c>
      <c r="E146" t="n">
        <v>41.13</v>
      </c>
      <c r="F146" t="n">
        <v>38.13</v>
      </c>
      <c r="G146" t="n">
        <v>67.28</v>
      </c>
      <c r="H146" t="n">
        <v>1.06</v>
      </c>
      <c r="I146" t="n">
        <v>34</v>
      </c>
      <c r="J146" t="n">
        <v>133.92</v>
      </c>
      <c r="K146" t="n">
        <v>45</v>
      </c>
      <c r="L146" t="n">
        <v>8</v>
      </c>
      <c r="M146" t="n">
        <v>32</v>
      </c>
      <c r="N146" t="n">
        <v>20.93</v>
      </c>
      <c r="O146" t="n">
        <v>16751.02</v>
      </c>
      <c r="P146" t="n">
        <v>367.6</v>
      </c>
      <c r="Q146" t="n">
        <v>790.17</v>
      </c>
      <c r="R146" t="n">
        <v>114.3</v>
      </c>
      <c r="S146" t="n">
        <v>58.53</v>
      </c>
      <c r="T146" t="n">
        <v>20668.99</v>
      </c>
      <c r="U146" t="n">
        <v>0.51</v>
      </c>
      <c r="V146" t="n">
        <v>0.76</v>
      </c>
      <c r="W146" t="n">
        <v>2.63</v>
      </c>
      <c r="X146" t="n">
        <v>1.22</v>
      </c>
      <c r="Y146" t="n">
        <v>0.5</v>
      </c>
      <c r="Z146" t="n">
        <v>10</v>
      </c>
    </row>
    <row r="147">
      <c r="A147" t="n">
        <v>8</v>
      </c>
      <c r="B147" t="n">
        <v>60</v>
      </c>
      <c r="C147" t="inlineStr">
        <is>
          <t xml:space="preserve">CONCLUIDO	</t>
        </is>
      </c>
      <c r="D147" t="n">
        <v>2.4469</v>
      </c>
      <c r="E147" t="n">
        <v>40.87</v>
      </c>
      <c r="F147" t="n">
        <v>37.97</v>
      </c>
      <c r="G147" t="n">
        <v>75.94</v>
      </c>
      <c r="H147" t="n">
        <v>1.18</v>
      </c>
      <c r="I147" t="n">
        <v>30</v>
      </c>
      <c r="J147" t="n">
        <v>135.27</v>
      </c>
      <c r="K147" t="n">
        <v>45</v>
      </c>
      <c r="L147" t="n">
        <v>9</v>
      </c>
      <c r="M147" t="n">
        <v>28</v>
      </c>
      <c r="N147" t="n">
        <v>21.27</v>
      </c>
      <c r="O147" t="n">
        <v>16916.71</v>
      </c>
      <c r="P147" t="n">
        <v>360.71</v>
      </c>
      <c r="Q147" t="n">
        <v>790.16</v>
      </c>
      <c r="R147" t="n">
        <v>109.01</v>
      </c>
      <c r="S147" t="n">
        <v>58.53</v>
      </c>
      <c r="T147" t="n">
        <v>18045.16</v>
      </c>
      <c r="U147" t="n">
        <v>0.54</v>
      </c>
      <c r="V147" t="n">
        <v>0.76</v>
      </c>
      <c r="W147" t="n">
        <v>2.62</v>
      </c>
      <c r="X147" t="n">
        <v>1.07</v>
      </c>
      <c r="Y147" t="n">
        <v>0.5</v>
      </c>
      <c r="Z147" t="n">
        <v>10</v>
      </c>
    </row>
    <row r="148">
      <c r="A148" t="n">
        <v>9</v>
      </c>
      <c r="B148" t="n">
        <v>60</v>
      </c>
      <c r="C148" t="inlineStr">
        <is>
          <t xml:space="preserve">CONCLUIDO	</t>
        </is>
      </c>
      <c r="D148" t="n">
        <v>2.4566</v>
      </c>
      <c r="E148" t="n">
        <v>40.71</v>
      </c>
      <c r="F148" t="n">
        <v>37.88</v>
      </c>
      <c r="G148" t="n">
        <v>84.19</v>
      </c>
      <c r="H148" t="n">
        <v>1.29</v>
      </c>
      <c r="I148" t="n">
        <v>27</v>
      </c>
      <c r="J148" t="n">
        <v>136.61</v>
      </c>
      <c r="K148" t="n">
        <v>45</v>
      </c>
      <c r="L148" t="n">
        <v>10</v>
      </c>
      <c r="M148" t="n">
        <v>25</v>
      </c>
      <c r="N148" t="n">
        <v>21.61</v>
      </c>
      <c r="O148" t="n">
        <v>17082.76</v>
      </c>
      <c r="P148" t="n">
        <v>355.18</v>
      </c>
      <c r="Q148" t="n">
        <v>790.17</v>
      </c>
      <c r="R148" t="n">
        <v>105.97</v>
      </c>
      <c r="S148" t="n">
        <v>58.53</v>
      </c>
      <c r="T148" t="n">
        <v>16540.17</v>
      </c>
      <c r="U148" t="n">
        <v>0.55</v>
      </c>
      <c r="V148" t="n">
        <v>0.77</v>
      </c>
      <c r="W148" t="n">
        <v>2.62</v>
      </c>
      <c r="X148" t="n">
        <v>0.98</v>
      </c>
      <c r="Y148" t="n">
        <v>0.5</v>
      </c>
      <c r="Z148" t="n">
        <v>10</v>
      </c>
    </row>
    <row r="149">
      <c r="A149" t="n">
        <v>10</v>
      </c>
      <c r="B149" t="n">
        <v>60</v>
      </c>
      <c r="C149" t="inlineStr">
        <is>
          <t xml:space="preserve">CONCLUIDO	</t>
        </is>
      </c>
      <c r="D149" t="n">
        <v>2.4694</v>
      </c>
      <c r="E149" t="n">
        <v>40.5</v>
      </c>
      <c r="F149" t="n">
        <v>37.75</v>
      </c>
      <c r="G149" t="n">
        <v>94.38</v>
      </c>
      <c r="H149" t="n">
        <v>1.41</v>
      </c>
      <c r="I149" t="n">
        <v>24</v>
      </c>
      <c r="J149" t="n">
        <v>137.96</v>
      </c>
      <c r="K149" t="n">
        <v>45</v>
      </c>
      <c r="L149" t="n">
        <v>11</v>
      </c>
      <c r="M149" t="n">
        <v>22</v>
      </c>
      <c r="N149" t="n">
        <v>21.96</v>
      </c>
      <c r="O149" t="n">
        <v>17249.3</v>
      </c>
      <c r="P149" t="n">
        <v>350.16</v>
      </c>
      <c r="Q149" t="n">
        <v>790.16</v>
      </c>
      <c r="R149" t="n">
        <v>101.53</v>
      </c>
      <c r="S149" t="n">
        <v>58.53</v>
      </c>
      <c r="T149" t="n">
        <v>14333.44</v>
      </c>
      <c r="U149" t="n">
        <v>0.58</v>
      </c>
      <c r="V149" t="n">
        <v>0.77</v>
      </c>
      <c r="W149" t="n">
        <v>2.61</v>
      </c>
      <c r="X149" t="n">
        <v>0.85</v>
      </c>
      <c r="Y149" t="n">
        <v>0.5</v>
      </c>
      <c r="Z149" t="n">
        <v>10</v>
      </c>
    </row>
    <row r="150">
      <c r="A150" t="n">
        <v>11</v>
      </c>
      <c r="B150" t="n">
        <v>60</v>
      </c>
      <c r="C150" t="inlineStr">
        <is>
          <t xml:space="preserve">CONCLUIDO	</t>
        </is>
      </c>
      <c r="D150" t="n">
        <v>2.4768</v>
      </c>
      <c r="E150" t="n">
        <v>40.37</v>
      </c>
      <c r="F150" t="n">
        <v>37.68</v>
      </c>
      <c r="G150" t="n">
        <v>102.76</v>
      </c>
      <c r="H150" t="n">
        <v>1.52</v>
      </c>
      <c r="I150" t="n">
        <v>22</v>
      </c>
      <c r="J150" t="n">
        <v>139.32</v>
      </c>
      <c r="K150" t="n">
        <v>45</v>
      </c>
      <c r="L150" t="n">
        <v>12</v>
      </c>
      <c r="M150" t="n">
        <v>20</v>
      </c>
      <c r="N150" t="n">
        <v>22.32</v>
      </c>
      <c r="O150" t="n">
        <v>17416.34</v>
      </c>
      <c r="P150" t="n">
        <v>344.31</v>
      </c>
      <c r="Q150" t="n">
        <v>790.1799999999999</v>
      </c>
      <c r="R150" t="n">
        <v>99.12</v>
      </c>
      <c r="S150" t="n">
        <v>58.53</v>
      </c>
      <c r="T150" t="n">
        <v>13138.62</v>
      </c>
      <c r="U150" t="n">
        <v>0.59</v>
      </c>
      <c r="V150" t="n">
        <v>0.77</v>
      </c>
      <c r="W150" t="n">
        <v>2.61</v>
      </c>
      <c r="X150" t="n">
        <v>0.78</v>
      </c>
      <c r="Y150" t="n">
        <v>0.5</v>
      </c>
      <c r="Z150" t="n">
        <v>10</v>
      </c>
    </row>
    <row r="151">
      <c r="A151" t="n">
        <v>12</v>
      </c>
      <c r="B151" t="n">
        <v>60</v>
      </c>
      <c r="C151" t="inlineStr">
        <is>
          <t xml:space="preserve">CONCLUIDO	</t>
        </is>
      </c>
      <c r="D151" t="n">
        <v>2.484</v>
      </c>
      <c r="E151" t="n">
        <v>40.26</v>
      </c>
      <c r="F151" t="n">
        <v>37.61</v>
      </c>
      <c r="G151" t="n">
        <v>112.84</v>
      </c>
      <c r="H151" t="n">
        <v>1.63</v>
      </c>
      <c r="I151" t="n">
        <v>20</v>
      </c>
      <c r="J151" t="n">
        <v>140.67</v>
      </c>
      <c r="K151" t="n">
        <v>45</v>
      </c>
      <c r="L151" t="n">
        <v>13</v>
      </c>
      <c r="M151" t="n">
        <v>18</v>
      </c>
      <c r="N151" t="n">
        <v>22.68</v>
      </c>
      <c r="O151" t="n">
        <v>17583.88</v>
      </c>
      <c r="P151" t="n">
        <v>339.25</v>
      </c>
      <c r="Q151" t="n">
        <v>790.16</v>
      </c>
      <c r="R151" t="n">
        <v>97.03</v>
      </c>
      <c r="S151" t="n">
        <v>58.53</v>
      </c>
      <c r="T151" t="n">
        <v>12102.66</v>
      </c>
      <c r="U151" t="n">
        <v>0.6</v>
      </c>
      <c r="V151" t="n">
        <v>0.77</v>
      </c>
      <c r="W151" t="n">
        <v>2.61</v>
      </c>
      <c r="X151" t="n">
        <v>0.71</v>
      </c>
      <c r="Y151" t="n">
        <v>0.5</v>
      </c>
      <c r="Z151" t="n">
        <v>10</v>
      </c>
    </row>
    <row r="152">
      <c r="A152" t="n">
        <v>13</v>
      </c>
      <c r="B152" t="n">
        <v>60</v>
      </c>
      <c r="C152" t="inlineStr">
        <is>
          <t xml:space="preserve">CONCLUIDO	</t>
        </is>
      </c>
      <c r="D152" t="n">
        <v>2.4925</v>
      </c>
      <c r="E152" t="n">
        <v>40.12</v>
      </c>
      <c r="F152" t="n">
        <v>37.53</v>
      </c>
      <c r="G152" t="n">
        <v>125.09</v>
      </c>
      <c r="H152" t="n">
        <v>1.74</v>
      </c>
      <c r="I152" t="n">
        <v>18</v>
      </c>
      <c r="J152" t="n">
        <v>142.04</v>
      </c>
      <c r="K152" t="n">
        <v>45</v>
      </c>
      <c r="L152" t="n">
        <v>14</v>
      </c>
      <c r="M152" t="n">
        <v>16</v>
      </c>
      <c r="N152" t="n">
        <v>23.04</v>
      </c>
      <c r="O152" t="n">
        <v>17751.93</v>
      </c>
      <c r="P152" t="n">
        <v>330.13</v>
      </c>
      <c r="Q152" t="n">
        <v>790.16</v>
      </c>
      <c r="R152" t="n">
        <v>94.26000000000001</v>
      </c>
      <c r="S152" t="n">
        <v>58.53</v>
      </c>
      <c r="T152" t="n">
        <v>10728.34</v>
      </c>
      <c r="U152" t="n">
        <v>0.62</v>
      </c>
      <c r="V152" t="n">
        <v>0.77</v>
      </c>
      <c r="W152" t="n">
        <v>2.6</v>
      </c>
      <c r="X152" t="n">
        <v>0.63</v>
      </c>
      <c r="Y152" t="n">
        <v>0.5</v>
      </c>
      <c r="Z152" t="n">
        <v>10</v>
      </c>
    </row>
    <row r="153">
      <c r="A153" t="n">
        <v>14</v>
      </c>
      <c r="B153" t="n">
        <v>60</v>
      </c>
      <c r="C153" t="inlineStr">
        <is>
          <t xml:space="preserve">CONCLUIDO	</t>
        </is>
      </c>
      <c r="D153" t="n">
        <v>2.4965</v>
      </c>
      <c r="E153" t="n">
        <v>40.06</v>
      </c>
      <c r="F153" t="n">
        <v>37.49</v>
      </c>
      <c r="G153" t="n">
        <v>132.32</v>
      </c>
      <c r="H153" t="n">
        <v>1.85</v>
      </c>
      <c r="I153" t="n">
        <v>17</v>
      </c>
      <c r="J153" t="n">
        <v>143.4</v>
      </c>
      <c r="K153" t="n">
        <v>45</v>
      </c>
      <c r="L153" t="n">
        <v>15</v>
      </c>
      <c r="M153" t="n">
        <v>15</v>
      </c>
      <c r="N153" t="n">
        <v>23.41</v>
      </c>
      <c r="O153" t="n">
        <v>17920.49</v>
      </c>
      <c r="P153" t="n">
        <v>326.16</v>
      </c>
      <c r="Q153" t="n">
        <v>790.17</v>
      </c>
      <c r="R153" t="n">
        <v>93.06999999999999</v>
      </c>
      <c r="S153" t="n">
        <v>58.53</v>
      </c>
      <c r="T153" t="n">
        <v>10136.84</v>
      </c>
      <c r="U153" t="n">
        <v>0.63</v>
      </c>
      <c r="V153" t="n">
        <v>0.77</v>
      </c>
      <c r="W153" t="n">
        <v>2.6</v>
      </c>
      <c r="X153" t="n">
        <v>0.59</v>
      </c>
      <c r="Y153" t="n">
        <v>0.5</v>
      </c>
      <c r="Z153" t="n">
        <v>10</v>
      </c>
    </row>
    <row r="154">
      <c r="A154" t="n">
        <v>15</v>
      </c>
      <c r="B154" t="n">
        <v>60</v>
      </c>
      <c r="C154" t="inlineStr">
        <is>
          <t xml:space="preserve">CONCLUIDO	</t>
        </is>
      </c>
      <c r="D154" t="n">
        <v>2.4999</v>
      </c>
      <c r="E154" t="n">
        <v>40</v>
      </c>
      <c r="F154" t="n">
        <v>37.46</v>
      </c>
      <c r="G154" t="n">
        <v>140.48</v>
      </c>
      <c r="H154" t="n">
        <v>1.96</v>
      </c>
      <c r="I154" t="n">
        <v>16</v>
      </c>
      <c r="J154" t="n">
        <v>144.77</v>
      </c>
      <c r="K154" t="n">
        <v>45</v>
      </c>
      <c r="L154" t="n">
        <v>16</v>
      </c>
      <c r="M154" t="n">
        <v>11</v>
      </c>
      <c r="N154" t="n">
        <v>23.78</v>
      </c>
      <c r="O154" t="n">
        <v>18089.56</v>
      </c>
      <c r="P154" t="n">
        <v>321.18</v>
      </c>
      <c r="Q154" t="n">
        <v>790.17</v>
      </c>
      <c r="R154" t="n">
        <v>92.06999999999999</v>
      </c>
      <c r="S154" t="n">
        <v>58.53</v>
      </c>
      <c r="T154" t="n">
        <v>9644.18</v>
      </c>
      <c r="U154" t="n">
        <v>0.64</v>
      </c>
      <c r="V154" t="n">
        <v>0.77</v>
      </c>
      <c r="W154" t="n">
        <v>2.6</v>
      </c>
      <c r="X154" t="n">
        <v>0.5600000000000001</v>
      </c>
      <c r="Y154" t="n">
        <v>0.5</v>
      </c>
      <c r="Z154" t="n">
        <v>10</v>
      </c>
    </row>
    <row r="155">
      <c r="A155" t="n">
        <v>16</v>
      </c>
      <c r="B155" t="n">
        <v>60</v>
      </c>
      <c r="C155" t="inlineStr">
        <is>
          <t xml:space="preserve">CONCLUIDO	</t>
        </is>
      </c>
      <c r="D155" t="n">
        <v>2.5031</v>
      </c>
      <c r="E155" t="n">
        <v>39.95</v>
      </c>
      <c r="F155" t="n">
        <v>37.43</v>
      </c>
      <c r="G155" t="n">
        <v>149.74</v>
      </c>
      <c r="H155" t="n">
        <v>2.06</v>
      </c>
      <c r="I155" t="n">
        <v>15</v>
      </c>
      <c r="J155" t="n">
        <v>146.15</v>
      </c>
      <c r="K155" t="n">
        <v>45</v>
      </c>
      <c r="L155" t="n">
        <v>17</v>
      </c>
      <c r="M155" t="n">
        <v>6</v>
      </c>
      <c r="N155" t="n">
        <v>24.15</v>
      </c>
      <c r="O155" t="n">
        <v>18259.16</v>
      </c>
      <c r="P155" t="n">
        <v>320.42</v>
      </c>
      <c r="Q155" t="n">
        <v>790.16</v>
      </c>
      <c r="R155" t="n">
        <v>90.89</v>
      </c>
      <c r="S155" t="n">
        <v>58.53</v>
      </c>
      <c r="T155" t="n">
        <v>9057.379999999999</v>
      </c>
      <c r="U155" t="n">
        <v>0.64</v>
      </c>
      <c r="V155" t="n">
        <v>0.77</v>
      </c>
      <c r="W155" t="n">
        <v>2.6</v>
      </c>
      <c r="X155" t="n">
        <v>0.53</v>
      </c>
      <c r="Y155" t="n">
        <v>0.5</v>
      </c>
      <c r="Z155" t="n">
        <v>10</v>
      </c>
    </row>
    <row r="156">
      <c r="A156" t="n">
        <v>17</v>
      </c>
      <c r="B156" t="n">
        <v>60</v>
      </c>
      <c r="C156" t="inlineStr">
        <is>
          <t xml:space="preserve">CONCLUIDO	</t>
        </is>
      </c>
      <c r="D156" t="n">
        <v>2.5029</v>
      </c>
      <c r="E156" t="n">
        <v>39.95</v>
      </c>
      <c r="F156" t="n">
        <v>37.44</v>
      </c>
      <c r="G156" t="n">
        <v>149.75</v>
      </c>
      <c r="H156" t="n">
        <v>2.16</v>
      </c>
      <c r="I156" t="n">
        <v>15</v>
      </c>
      <c r="J156" t="n">
        <v>147.53</v>
      </c>
      <c r="K156" t="n">
        <v>45</v>
      </c>
      <c r="L156" t="n">
        <v>18</v>
      </c>
      <c r="M156" t="n">
        <v>4</v>
      </c>
      <c r="N156" t="n">
        <v>24.53</v>
      </c>
      <c r="O156" t="n">
        <v>18429.27</v>
      </c>
      <c r="P156" t="n">
        <v>321.4</v>
      </c>
      <c r="Q156" t="n">
        <v>790.16</v>
      </c>
      <c r="R156" t="n">
        <v>90.86</v>
      </c>
      <c r="S156" t="n">
        <v>58.53</v>
      </c>
      <c r="T156" t="n">
        <v>9045.280000000001</v>
      </c>
      <c r="U156" t="n">
        <v>0.64</v>
      </c>
      <c r="V156" t="n">
        <v>0.77</v>
      </c>
      <c r="W156" t="n">
        <v>2.61</v>
      </c>
      <c r="X156" t="n">
        <v>0.54</v>
      </c>
      <c r="Y156" t="n">
        <v>0.5</v>
      </c>
      <c r="Z156" t="n">
        <v>10</v>
      </c>
    </row>
    <row r="157">
      <c r="A157" t="n">
        <v>18</v>
      </c>
      <c r="B157" t="n">
        <v>60</v>
      </c>
      <c r="C157" t="inlineStr">
        <is>
          <t xml:space="preserve">CONCLUIDO	</t>
        </is>
      </c>
      <c r="D157" t="n">
        <v>2.503</v>
      </c>
      <c r="E157" t="n">
        <v>39.95</v>
      </c>
      <c r="F157" t="n">
        <v>37.44</v>
      </c>
      <c r="G157" t="n">
        <v>149.75</v>
      </c>
      <c r="H157" t="n">
        <v>2.26</v>
      </c>
      <c r="I157" t="n">
        <v>15</v>
      </c>
      <c r="J157" t="n">
        <v>148.91</v>
      </c>
      <c r="K157" t="n">
        <v>45</v>
      </c>
      <c r="L157" t="n">
        <v>19</v>
      </c>
      <c r="M157" t="n">
        <v>0</v>
      </c>
      <c r="N157" t="n">
        <v>24.92</v>
      </c>
      <c r="O157" t="n">
        <v>18599.92</v>
      </c>
      <c r="P157" t="n">
        <v>320.5</v>
      </c>
      <c r="Q157" t="n">
        <v>790.17</v>
      </c>
      <c r="R157" t="n">
        <v>90.7</v>
      </c>
      <c r="S157" t="n">
        <v>58.53</v>
      </c>
      <c r="T157" t="n">
        <v>8964.809999999999</v>
      </c>
      <c r="U157" t="n">
        <v>0.65</v>
      </c>
      <c r="V157" t="n">
        <v>0.77</v>
      </c>
      <c r="W157" t="n">
        <v>2.61</v>
      </c>
      <c r="X157" t="n">
        <v>0.53</v>
      </c>
      <c r="Y157" t="n">
        <v>0.5</v>
      </c>
      <c r="Z157" t="n">
        <v>10</v>
      </c>
    </row>
    <row r="158">
      <c r="A158" t="n">
        <v>0</v>
      </c>
      <c r="B158" t="n">
        <v>80</v>
      </c>
      <c r="C158" t="inlineStr">
        <is>
          <t xml:space="preserve">CONCLUIDO	</t>
        </is>
      </c>
      <c r="D158" t="n">
        <v>1.3236</v>
      </c>
      <c r="E158" t="n">
        <v>75.55</v>
      </c>
      <c r="F158" t="n">
        <v>56.86</v>
      </c>
      <c r="G158" t="n">
        <v>6.72</v>
      </c>
      <c r="H158" t="n">
        <v>0.11</v>
      </c>
      <c r="I158" t="n">
        <v>508</v>
      </c>
      <c r="J158" t="n">
        <v>159.12</v>
      </c>
      <c r="K158" t="n">
        <v>50.28</v>
      </c>
      <c r="L158" t="n">
        <v>1</v>
      </c>
      <c r="M158" t="n">
        <v>506</v>
      </c>
      <c r="N158" t="n">
        <v>27.84</v>
      </c>
      <c r="O158" t="n">
        <v>19859.16</v>
      </c>
      <c r="P158" t="n">
        <v>696.15</v>
      </c>
      <c r="Q158" t="n">
        <v>790.28</v>
      </c>
      <c r="R158" t="n">
        <v>741.04</v>
      </c>
      <c r="S158" t="n">
        <v>58.53</v>
      </c>
      <c r="T158" t="n">
        <v>331667.62</v>
      </c>
      <c r="U158" t="n">
        <v>0.08</v>
      </c>
      <c r="V158" t="n">
        <v>0.51</v>
      </c>
      <c r="W158" t="n">
        <v>3.41</v>
      </c>
      <c r="X158" t="n">
        <v>19.95</v>
      </c>
      <c r="Y158" t="n">
        <v>0.5</v>
      </c>
      <c r="Z158" t="n">
        <v>10</v>
      </c>
    </row>
    <row r="159">
      <c r="A159" t="n">
        <v>1</v>
      </c>
      <c r="B159" t="n">
        <v>80</v>
      </c>
      <c r="C159" t="inlineStr">
        <is>
          <t xml:space="preserve">CONCLUIDO	</t>
        </is>
      </c>
      <c r="D159" t="n">
        <v>1.8881</v>
      </c>
      <c r="E159" t="n">
        <v>52.96</v>
      </c>
      <c r="F159" t="n">
        <v>44.32</v>
      </c>
      <c r="G159" t="n">
        <v>13.57</v>
      </c>
      <c r="H159" t="n">
        <v>0.22</v>
      </c>
      <c r="I159" t="n">
        <v>196</v>
      </c>
      <c r="J159" t="n">
        <v>160.54</v>
      </c>
      <c r="K159" t="n">
        <v>50.28</v>
      </c>
      <c r="L159" t="n">
        <v>2</v>
      </c>
      <c r="M159" t="n">
        <v>194</v>
      </c>
      <c r="N159" t="n">
        <v>28.26</v>
      </c>
      <c r="O159" t="n">
        <v>20034.4</v>
      </c>
      <c r="P159" t="n">
        <v>538.9400000000001</v>
      </c>
      <c r="Q159" t="n">
        <v>790.21</v>
      </c>
      <c r="R159" t="n">
        <v>321.03</v>
      </c>
      <c r="S159" t="n">
        <v>58.53</v>
      </c>
      <c r="T159" t="n">
        <v>123225.31</v>
      </c>
      <c r="U159" t="n">
        <v>0.18</v>
      </c>
      <c r="V159" t="n">
        <v>0.65</v>
      </c>
      <c r="W159" t="n">
        <v>2.9</v>
      </c>
      <c r="X159" t="n">
        <v>7.42</v>
      </c>
      <c r="Y159" t="n">
        <v>0.5</v>
      </c>
      <c r="Z159" t="n">
        <v>10</v>
      </c>
    </row>
    <row r="160">
      <c r="A160" t="n">
        <v>2</v>
      </c>
      <c r="B160" t="n">
        <v>80</v>
      </c>
      <c r="C160" t="inlineStr">
        <is>
          <t xml:space="preserve">CONCLUIDO	</t>
        </is>
      </c>
      <c r="D160" t="n">
        <v>2.0988</v>
      </c>
      <c r="E160" t="n">
        <v>47.65</v>
      </c>
      <c r="F160" t="n">
        <v>41.42</v>
      </c>
      <c r="G160" t="n">
        <v>20.54</v>
      </c>
      <c r="H160" t="n">
        <v>0.33</v>
      </c>
      <c r="I160" t="n">
        <v>121</v>
      </c>
      <c r="J160" t="n">
        <v>161.97</v>
      </c>
      <c r="K160" t="n">
        <v>50.28</v>
      </c>
      <c r="L160" t="n">
        <v>3</v>
      </c>
      <c r="M160" t="n">
        <v>119</v>
      </c>
      <c r="N160" t="n">
        <v>28.69</v>
      </c>
      <c r="O160" t="n">
        <v>20210.21</v>
      </c>
      <c r="P160" t="n">
        <v>500.46</v>
      </c>
      <c r="Q160" t="n">
        <v>790.1900000000001</v>
      </c>
      <c r="R160" t="n">
        <v>223.93</v>
      </c>
      <c r="S160" t="n">
        <v>58.53</v>
      </c>
      <c r="T160" t="n">
        <v>75048.25</v>
      </c>
      <c r="U160" t="n">
        <v>0.26</v>
      </c>
      <c r="V160" t="n">
        <v>0.7</v>
      </c>
      <c r="W160" t="n">
        <v>2.78</v>
      </c>
      <c r="X160" t="n">
        <v>4.52</v>
      </c>
      <c r="Y160" t="n">
        <v>0.5</v>
      </c>
      <c r="Z160" t="n">
        <v>10</v>
      </c>
    </row>
    <row r="161">
      <c r="A161" t="n">
        <v>3</v>
      </c>
      <c r="B161" t="n">
        <v>80</v>
      </c>
      <c r="C161" t="inlineStr">
        <is>
          <t xml:space="preserve">CONCLUIDO	</t>
        </is>
      </c>
      <c r="D161" t="n">
        <v>2.205</v>
      </c>
      <c r="E161" t="n">
        <v>45.35</v>
      </c>
      <c r="F161" t="n">
        <v>40.19</v>
      </c>
      <c r="G161" t="n">
        <v>27.4</v>
      </c>
      <c r="H161" t="n">
        <v>0.43</v>
      </c>
      <c r="I161" t="n">
        <v>88</v>
      </c>
      <c r="J161" t="n">
        <v>163.4</v>
      </c>
      <c r="K161" t="n">
        <v>50.28</v>
      </c>
      <c r="L161" t="n">
        <v>4</v>
      </c>
      <c r="M161" t="n">
        <v>86</v>
      </c>
      <c r="N161" t="n">
        <v>29.12</v>
      </c>
      <c r="O161" t="n">
        <v>20386.62</v>
      </c>
      <c r="P161" t="n">
        <v>482.65</v>
      </c>
      <c r="Q161" t="n">
        <v>790.17</v>
      </c>
      <c r="R161" t="n">
        <v>183.02</v>
      </c>
      <c r="S161" t="n">
        <v>58.53</v>
      </c>
      <c r="T161" t="n">
        <v>54758.94</v>
      </c>
      <c r="U161" t="n">
        <v>0.32</v>
      </c>
      <c r="V161" t="n">
        <v>0.72</v>
      </c>
      <c r="W161" t="n">
        <v>2.72</v>
      </c>
      <c r="X161" t="n">
        <v>3.29</v>
      </c>
      <c r="Y161" t="n">
        <v>0.5</v>
      </c>
      <c r="Z161" t="n">
        <v>10</v>
      </c>
    </row>
    <row r="162">
      <c r="A162" t="n">
        <v>4</v>
      </c>
      <c r="B162" t="n">
        <v>80</v>
      </c>
      <c r="C162" t="inlineStr">
        <is>
          <t xml:space="preserve">CONCLUIDO	</t>
        </is>
      </c>
      <c r="D162" t="n">
        <v>2.274</v>
      </c>
      <c r="E162" t="n">
        <v>43.98</v>
      </c>
      <c r="F162" t="n">
        <v>39.43</v>
      </c>
      <c r="G162" t="n">
        <v>34.28</v>
      </c>
      <c r="H162" t="n">
        <v>0.54</v>
      </c>
      <c r="I162" t="n">
        <v>69</v>
      </c>
      <c r="J162" t="n">
        <v>164.83</v>
      </c>
      <c r="K162" t="n">
        <v>50.28</v>
      </c>
      <c r="L162" t="n">
        <v>5</v>
      </c>
      <c r="M162" t="n">
        <v>67</v>
      </c>
      <c r="N162" t="n">
        <v>29.55</v>
      </c>
      <c r="O162" t="n">
        <v>20563.61</v>
      </c>
      <c r="P162" t="n">
        <v>470.5</v>
      </c>
      <c r="Q162" t="n">
        <v>790.1900000000001</v>
      </c>
      <c r="R162" t="n">
        <v>157.44</v>
      </c>
      <c r="S162" t="n">
        <v>58.53</v>
      </c>
      <c r="T162" t="n">
        <v>42061.9</v>
      </c>
      <c r="U162" t="n">
        <v>0.37</v>
      </c>
      <c r="V162" t="n">
        <v>0.74</v>
      </c>
      <c r="W162" t="n">
        <v>2.69</v>
      </c>
      <c r="X162" t="n">
        <v>2.52</v>
      </c>
      <c r="Y162" t="n">
        <v>0.5</v>
      </c>
      <c r="Z162" t="n">
        <v>10</v>
      </c>
    </row>
    <row r="163">
      <c r="A163" t="n">
        <v>5</v>
      </c>
      <c r="B163" t="n">
        <v>80</v>
      </c>
      <c r="C163" t="inlineStr">
        <is>
          <t xml:space="preserve">CONCLUIDO	</t>
        </is>
      </c>
      <c r="D163" t="n">
        <v>2.3183</v>
      </c>
      <c r="E163" t="n">
        <v>43.13</v>
      </c>
      <c r="F163" t="n">
        <v>38.97</v>
      </c>
      <c r="G163" t="n">
        <v>41.02</v>
      </c>
      <c r="H163" t="n">
        <v>0.64</v>
      </c>
      <c r="I163" t="n">
        <v>57</v>
      </c>
      <c r="J163" t="n">
        <v>166.27</v>
      </c>
      <c r="K163" t="n">
        <v>50.28</v>
      </c>
      <c r="L163" t="n">
        <v>6</v>
      </c>
      <c r="M163" t="n">
        <v>55</v>
      </c>
      <c r="N163" t="n">
        <v>29.99</v>
      </c>
      <c r="O163" t="n">
        <v>20741.2</v>
      </c>
      <c r="P163" t="n">
        <v>462.04</v>
      </c>
      <c r="Q163" t="n">
        <v>790.17</v>
      </c>
      <c r="R163" t="n">
        <v>142.42</v>
      </c>
      <c r="S163" t="n">
        <v>58.53</v>
      </c>
      <c r="T163" t="n">
        <v>34612.37</v>
      </c>
      <c r="U163" t="n">
        <v>0.41</v>
      </c>
      <c r="V163" t="n">
        <v>0.74</v>
      </c>
      <c r="W163" t="n">
        <v>2.66</v>
      </c>
      <c r="X163" t="n">
        <v>2.07</v>
      </c>
      <c r="Y163" t="n">
        <v>0.5</v>
      </c>
      <c r="Z163" t="n">
        <v>10</v>
      </c>
    </row>
    <row r="164">
      <c r="A164" t="n">
        <v>6</v>
      </c>
      <c r="B164" t="n">
        <v>80</v>
      </c>
      <c r="C164" t="inlineStr">
        <is>
          <t xml:space="preserve">CONCLUIDO	</t>
        </is>
      </c>
      <c r="D164" t="n">
        <v>2.3516</v>
      </c>
      <c r="E164" t="n">
        <v>42.52</v>
      </c>
      <c r="F164" t="n">
        <v>38.65</v>
      </c>
      <c r="G164" t="n">
        <v>48.32</v>
      </c>
      <c r="H164" t="n">
        <v>0.74</v>
      </c>
      <c r="I164" t="n">
        <v>48</v>
      </c>
      <c r="J164" t="n">
        <v>167.72</v>
      </c>
      <c r="K164" t="n">
        <v>50.28</v>
      </c>
      <c r="L164" t="n">
        <v>7</v>
      </c>
      <c r="M164" t="n">
        <v>46</v>
      </c>
      <c r="N164" t="n">
        <v>30.44</v>
      </c>
      <c r="O164" t="n">
        <v>20919.39</v>
      </c>
      <c r="P164" t="n">
        <v>455.49</v>
      </c>
      <c r="Q164" t="n">
        <v>790.17</v>
      </c>
      <c r="R164" t="n">
        <v>131.66</v>
      </c>
      <c r="S164" t="n">
        <v>58.53</v>
      </c>
      <c r="T164" t="n">
        <v>29276.89</v>
      </c>
      <c r="U164" t="n">
        <v>0.44</v>
      </c>
      <c r="V164" t="n">
        <v>0.75</v>
      </c>
      <c r="W164" t="n">
        <v>2.65</v>
      </c>
      <c r="X164" t="n">
        <v>1.75</v>
      </c>
      <c r="Y164" t="n">
        <v>0.5</v>
      </c>
      <c r="Z164" t="n">
        <v>10</v>
      </c>
    </row>
    <row r="165">
      <c r="A165" t="n">
        <v>7</v>
      </c>
      <c r="B165" t="n">
        <v>80</v>
      </c>
      <c r="C165" t="inlineStr">
        <is>
          <t xml:space="preserve">CONCLUIDO	</t>
        </is>
      </c>
      <c r="D165" t="n">
        <v>2.3728</v>
      </c>
      <c r="E165" t="n">
        <v>42.14</v>
      </c>
      <c r="F165" t="n">
        <v>38.47</v>
      </c>
      <c r="G165" t="n">
        <v>54.95</v>
      </c>
      <c r="H165" t="n">
        <v>0.84</v>
      </c>
      <c r="I165" t="n">
        <v>42</v>
      </c>
      <c r="J165" t="n">
        <v>169.17</v>
      </c>
      <c r="K165" t="n">
        <v>50.28</v>
      </c>
      <c r="L165" t="n">
        <v>8</v>
      </c>
      <c r="M165" t="n">
        <v>40</v>
      </c>
      <c r="N165" t="n">
        <v>30.89</v>
      </c>
      <c r="O165" t="n">
        <v>21098.19</v>
      </c>
      <c r="P165" t="n">
        <v>450.94</v>
      </c>
      <c r="Q165" t="n">
        <v>790.21</v>
      </c>
      <c r="R165" t="n">
        <v>124.92</v>
      </c>
      <c r="S165" t="n">
        <v>58.53</v>
      </c>
      <c r="T165" t="n">
        <v>25939.03</v>
      </c>
      <c r="U165" t="n">
        <v>0.47</v>
      </c>
      <c r="V165" t="n">
        <v>0.75</v>
      </c>
      <c r="W165" t="n">
        <v>2.66</v>
      </c>
      <c r="X165" t="n">
        <v>1.56</v>
      </c>
      <c r="Y165" t="n">
        <v>0.5</v>
      </c>
      <c r="Z165" t="n">
        <v>10</v>
      </c>
    </row>
    <row r="166">
      <c r="A166" t="n">
        <v>8</v>
      </c>
      <c r="B166" t="n">
        <v>80</v>
      </c>
      <c r="C166" t="inlineStr">
        <is>
          <t xml:space="preserve">CONCLUIDO	</t>
        </is>
      </c>
      <c r="D166" t="n">
        <v>2.3944</v>
      </c>
      <c r="E166" t="n">
        <v>41.76</v>
      </c>
      <c r="F166" t="n">
        <v>38.25</v>
      </c>
      <c r="G166" t="n">
        <v>62.02</v>
      </c>
      <c r="H166" t="n">
        <v>0.9399999999999999</v>
      </c>
      <c r="I166" t="n">
        <v>37</v>
      </c>
      <c r="J166" t="n">
        <v>170.62</v>
      </c>
      <c r="K166" t="n">
        <v>50.28</v>
      </c>
      <c r="L166" t="n">
        <v>9</v>
      </c>
      <c r="M166" t="n">
        <v>35</v>
      </c>
      <c r="N166" t="n">
        <v>31.34</v>
      </c>
      <c r="O166" t="n">
        <v>21277.6</v>
      </c>
      <c r="P166" t="n">
        <v>444.47</v>
      </c>
      <c r="Q166" t="n">
        <v>790.17</v>
      </c>
      <c r="R166" t="n">
        <v>118.31</v>
      </c>
      <c r="S166" t="n">
        <v>58.53</v>
      </c>
      <c r="T166" t="n">
        <v>22657.48</v>
      </c>
      <c r="U166" t="n">
        <v>0.49</v>
      </c>
      <c r="V166" t="n">
        <v>0.76</v>
      </c>
      <c r="W166" t="n">
        <v>2.63</v>
      </c>
      <c r="X166" t="n">
        <v>1.34</v>
      </c>
      <c r="Y166" t="n">
        <v>0.5</v>
      </c>
      <c r="Z166" t="n">
        <v>10</v>
      </c>
    </row>
    <row r="167">
      <c r="A167" t="n">
        <v>9</v>
      </c>
      <c r="B167" t="n">
        <v>80</v>
      </c>
      <c r="C167" t="inlineStr">
        <is>
          <t xml:space="preserve">CONCLUIDO	</t>
        </is>
      </c>
      <c r="D167" t="n">
        <v>2.4112</v>
      </c>
      <c r="E167" t="n">
        <v>41.47</v>
      </c>
      <c r="F167" t="n">
        <v>38.09</v>
      </c>
      <c r="G167" t="n">
        <v>69.25</v>
      </c>
      <c r="H167" t="n">
        <v>1.03</v>
      </c>
      <c r="I167" t="n">
        <v>33</v>
      </c>
      <c r="J167" t="n">
        <v>172.08</v>
      </c>
      <c r="K167" t="n">
        <v>50.28</v>
      </c>
      <c r="L167" t="n">
        <v>10</v>
      </c>
      <c r="M167" t="n">
        <v>31</v>
      </c>
      <c r="N167" t="n">
        <v>31.8</v>
      </c>
      <c r="O167" t="n">
        <v>21457.64</v>
      </c>
      <c r="P167" t="n">
        <v>439.29</v>
      </c>
      <c r="Q167" t="n">
        <v>790.1900000000001</v>
      </c>
      <c r="R167" t="n">
        <v>112.84</v>
      </c>
      <c r="S167" t="n">
        <v>58.53</v>
      </c>
      <c r="T167" t="n">
        <v>19944.47</v>
      </c>
      <c r="U167" t="n">
        <v>0.52</v>
      </c>
      <c r="V167" t="n">
        <v>0.76</v>
      </c>
      <c r="W167" t="n">
        <v>2.62</v>
      </c>
      <c r="X167" t="n">
        <v>1.18</v>
      </c>
      <c r="Y167" t="n">
        <v>0.5</v>
      </c>
      <c r="Z167" t="n">
        <v>10</v>
      </c>
    </row>
    <row r="168">
      <c r="A168" t="n">
        <v>10</v>
      </c>
      <c r="B168" t="n">
        <v>80</v>
      </c>
      <c r="C168" t="inlineStr">
        <is>
          <t xml:space="preserve">CONCLUIDO	</t>
        </is>
      </c>
      <c r="D168" t="n">
        <v>2.422</v>
      </c>
      <c r="E168" t="n">
        <v>41.29</v>
      </c>
      <c r="F168" t="n">
        <v>38</v>
      </c>
      <c r="G168" t="n">
        <v>75.98999999999999</v>
      </c>
      <c r="H168" t="n">
        <v>1.12</v>
      </c>
      <c r="I168" t="n">
        <v>30</v>
      </c>
      <c r="J168" t="n">
        <v>173.55</v>
      </c>
      <c r="K168" t="n">
        <v>50.28</v>
      </c>
      <c r="L168" t="n">
        <v>11</v>
      </c>
      <c r="M168" t="n">
        <v>28</v>
      </c>
      <c r="N168" t="n">
        <v>32.27</v>
      </c>
      <c r="O168" t="n">
        <v>21638.31</v>
      </c>
      <c r="P168" t="n">
        <v>435.25</v>
      </c>
      <c r="Q168" t="n">
        <v>790.1799999999999</v>
      </c>
      <c r="R168" t="n">
        <v>109.92</v>
      </c>
      <c r="S168" t="n">
        <v>58.53</v>
      </c>
      <c r="T168" t="n">
        <v>18498.22</v>
      </c>
      <c r="U168" t="n">
        <v>0.53</v>
      </c>
      <c r="V168" t="n">
        <v>0.76</v>
      </c>
      <c r="W168" t="n">
        <v>2.62</v>
      </c>
      <c r="X168" t="n">
        <v>1.09</v>
      </c>
      <c r="Y168" t="n">
        <v>0.5</v>
      </c>
      <c r="Z168" t="n">
        <v>10</v>
      </c>
    </row>
    <row r="169">
      <c r="A169" t="n">
        <v>11</v>
      </c>
      <c r="B169" t="n">
        <v>80</v>
      </c>
      <c r="C169" t="inlineStr">
        <is>
          <t xml:space="preserve">CONCLUIDO	</t>
        </is>
      </c>
      <c r="D169" t="n">
        <v>2.435</v>
      </c>
      <c r="E169" t="n">
        <v>41.07</v>
      </c>
      <c r="F169" t="n">
        <v>37.87</v>
      </c>
      <c r="G169" t="n">
        <v>84.16</v>
      </c>
      <c r="H169" t="n">
        <v>1.22</v>
      </c>
      <c r="I169" t="n">
        <v>27</v>
      </c>
      <c r="J169" t="n">
        <v>175.02</v>
      </c>
      <c r="K169" t="n">
        <v>50.28</v>
      </c>
      <c r="L169" t="n">
        <v>12</v>
      </c>
      <c r="M169" t="n">
        <v>25</v>
      </c>
      <c r="N169" t="n">
        <v>32.74</v>
      </c>
      <c r="O169" t="n">
        <v>21819.6</v>
      </c>
      <c r="P169" t="n">
        <v>431.79</v>
      </c>
      <c r="Q169" t="n">
        <v>790.17</v>
      </c>
      <c r="R169" t="n">
        <v>105.69</v>
      </c>
      <c r="S169" t="n">
        <v>58.53</v>
      </c>
      <c r="T169" t="n">
        <v>16400.78</v>
      </c>
      <c r="U169" t="n">
        <v>0.55</v>
      </c>
      <c r="V169" t="n">
        <v>0.77</v>
      </c>
      <c r="W169" t="n">
        <v>2.62</v>
      </c>
      <c r="X169" t="n">
        <v>0.97</v>
      </c>
      <c r="Y169" t="n">
        <v>0.5</v>
      </c>
      <c r="Z169" t="n">
        <v>10</v>
      </c>
    </row>
    <row r="170">
      <c r="A170" t="n">
        <v>12</v>
      </c>
      <c r="B170" t="n">
        <v>80</v>
      </c>
      <c r="C170" t="inlineStr">
        <is>
          <t xml:space="preserve">CONCLUIDO	</t>
        </is>
      </c>
      <c r="D170" t="n">
        <v>2.444</v>
      </c>
      <c r="E170" t="n">
        <v>40.92</v>
      </c>
      <c r="F170" t="n">
        <v>37.79</v>
      </c>
      <c r="G170" t="n">
        <v>90.69</v>
      </c>
      <c r="H170" t="n">
        <v>1.31</v>
      </c>
      <c r="I170" t="n">
        <v>25</v>
      </c>
      <c r="J170" t="n">
        <v>176.49</v>
      </c>
      <c r="K170" t="n">
        <v>50.28</v>
      </c>
      <c r="L170" t="n">
        <v>13</v>
      </c>
      <c r="M170" t="n">
        <v>23</v>
      </c>
      <c r="N170" t="n">
        <v>33.21</v>
      </c>
      <c r="O170" t="n">
        <v>22001.54</v>
      </c>
      <c r="P170" t="n">
        <v>427.7</v>
      </c>
      <c r="Q170" t="n">
        <v>790.16</v>
      </c>
      <c r="R170" t="n">
        <v>102.71</v>
      </c>
      <c r="S170" t="n">
        <v>58.53</v>
      </c>
      <c r="T170" t="n">
        <v>14916.85</v>
      </c>
      <c r="U170" t="n">
        <v>0.57</v>
      </c>
      <c r="V170" t="n">
        <v>0.77</v>
      </c>
      <c r="W170" t="n">
        <v>2.62</v>
      </c>
      <c r="X170" t="n">
        <v>0.88</v>
      </c>
      <c r="Y170" t="n">
        <v>0.5</v>
      </c>
      <c r="Z170" t="n">
        <v>10</v>
      </c>
    </row>
    <row r="171">
      <c r="A171" t="n">
        <v>13</v>
      </c>
      <c r="B171" t="n">
        <v>80</v>
      </c>
      <c r="C171" t="inlineStr">
        <is>
          <t xml:space="preserve">CONCLUIDO	</t>
        </is>
      </c>
      <c r="D171" t="n">
        <v>2.4529</v>
      </c>
      <c r="E171" t="n">
        <v>40.77</v>
      </c>
      <c r="F171" t="n">
        <v>37.7</v>
      </c>
      <c r="G171" t="n">
        <v>98.36</v>
      </c>
      <c r="H171" t="n">
        <v>1.4</v>
      </c>
      <c r="I171" t="n">
        <v>23</v>
      </c>
      <c r="J171" t="n">
        <v>177.97</v>
      </c>
      <c r="K171" t="n">
        <v>50.28</v>
      </c>
      <c r="L171" t="n">
        <v>14</v>
      </c>
      <c r="M171" t="n">
        <v>21</v>
      </c>
      <c r="N171" t="n">
        <v>33.69</v>
      </c>
      <c r="O171" t="n">
        <v>22184.13</v>
      </c>
      <c r="P171" t="n">
        <v>423.69</v>
      </c>
      <c r="Q171" t="n">
        <v>790.17</v>
      </c>
      <c r="R171" t="n">
        <v>100.12</v>
      </c>
      <c r="S171" t="n">
        <v>58.53</v>
      </c>
      <c r="T171" t="n">
        <v>13632.92</v>
      </c>
      <c r="U171" t="n">
        <v>0.58</v>
      </c>
      <c r="V171" t="n">
        <v>0.77</v>
      </c>
      <c r="W171" t="n">
        <v>2.61</v>
      </c>
      <c r="X171" t="n">
        <v>0.8</v>
      </c>
      <c r="Y171" t="n">
        <v>0.5</v>
      </c>
      <c r="Z171" t="n">
        <v>10</v>
      </c>
    </row>
    <row r="172">
      <c r="A172" t="n">
        <v>14</v>
      </c>
      <c r="B172" t="n">
        <v>80</v>
      </c>
      <c r="C172" t="inlineStr">
        <is>
          <t xml:space="preserve">CONCLUIDO	</t>
        </is>
      </c>
      <c r="D172" t="n">
        <v>2.4603</v>
      </c>
      <c r="E172" t="n">
        <v>40.65</v>
      </c>
      <c r="F172" t="n">
        <v>37.64</v>
      </c>
      <c r="G172" t="n">
        <v>107.55</v>
      </c>
      <c r="H172" t="n">
        <v>1.48</v>
      </c>
      <c r="I172" t="n">
        <v>21</v>
      </c>
      <c r="J172" t="n">
        <v>179.46</v>
      </c>
      <c r="K172" t="n">
        <v>50.28</v>
      </c>
      <c r="L172" t="n">
        <v>15</v>
      </c>
      <c r="M172" t="n">
        <v>19</v>
      </c>
      <c r="N172" t="n">
        <v>34.18</v>
      </c>
      <c r="O172" t="n">
        <v>22367.38</v>
      </c>
      <c r="P172" t="n">
        <v>418.64</v>
      </c>
      <c r="Q172" t="n">
        <v>790.17</v>
      </c>
      <c r="R172" t="n">
        <v>97.83</v>
      </c>
      <c r="S172" t="n">
        <v>58.53</v>
      </c>
      <c r="T172" t="n">
        <v>12497.27</v>
      </c>
      <c r="U172" t="n">
        <v>0.6</v>
      </c>
      <c r="V172" t="n">
        <v>0.77</v>
      </c>
      <c r="W172" t="n">
        <v>2.61</v>
      </c>
      <c r="X172" t="n">
        <v>0.74</v>
      </c>
      <c r="Y172" t="n">
        <v>0.5</v>
      </c>
      <c r="Z172" t="n">
        <v>10</v>
      </c>
    </row>
    <row r="173">
      <c r="A173" t="n">
        <v>15</v>
      </c>
      <c r="B173" t="n">
        <v>80</v>
      </c>
      <c r="C173" t="inlineStr">
        <is>
          <t xml:space="preserve">CONCLUIDO	</t>
        </is>
      </c>
      <c r="D173" t="n">
        <v>2.4643</v>
      </c>
      <c r="E173" t="n">
        <v>40.58</v>
      </c>
      <c r="F173" t="n">
        <v>37.61</v>
      </c>
      <c r="G173" t="n">
        <v>112.83</v>
      </c>
      <c r="H173" t="n">
        <v>1.57</v>
      </c>
      <c r="I173" t="n">
        <v>20</v>
      </c>
      <c r="J173" t="n">
        <v>180.95</v>
      </c>
      <c r="K173" t="n">
        <v>50.28</v>
      </c>
      <c r="L173" t="n">
        <v>16</v>
      </c>
      <c r="M173" t="n">
        <v>18</v>
      </c>
      <c r="N173" t="n">
        <v>34.67</v>
      </c>
      <c r="O173" t="n">
        <v>22551.28</v>
      </c>
      <c r="P173" t="n">
        <v>416.54</v>
      </c>
      <c r="Q173" t="n">
        <v>790.1799999999999</v>
      </c>
      <c r="R173" t="n">
        <v>97.04000000000001</v>
      </c>
      <c r="S173" t="n">
        <v>58.53</v>
      </c>
      <c r="T173" t="n">
        <v>12106.62</v>
      </c>
      <c r="U173" t="n">
        <v>0.6</v>
      </c>
      <c r="V173" t="n">
        <v>0.77</v>
      </c>
      <c r="W173" t="n">
        <v>2.6</v>
      </c>
      <c r="X173" t="n">
        <v>0.71</v>
      </c>
      <c r="Y173" t="n">
        <v>0.5</v>
      </c>
      <c r="Z173" t="n">
        <v>10</v>
      </c>
    </row>
    <row r="174">
      <c r="A174" t="n">
        <v>16</v>
      </c>
      <c r="B174" t="n">
        <v>80</v>
      </c>
      <c r="C174" t="inlineStr">
        <is>
          <t xml:space="preserve">CONCLUIDO	</t>
        </is>
      </c>
      <c r="D174" t="n">
        <v>2.4689</v>
      </c>
      <c r="E174" t="n">
        <v>40.5</v>
      </c>
      <c r="F174" t="n">
        <v>37.57</v>
      </c>
      <c r="G174" t="n">
        <v>118.63</v>
      </c>
      <c r="H174" t="n">
        <v>1.65</v>
      </c>
      <c r="I174" t="n">
        <v>19</v>
      </c>
      <c r="J174" t="n">
        <v>182.45</v>
      </c>
      <c r="K174" t="n">
        <v>50.28</v>
      </c>
      <c r="L174" t="n">
        <v>17</v>
      </c>
      <c r="M174" t="n">
        <v>17</v>
      </c>
      <c r="N174" t="n">
        <v>35.17</v>
      </c>
      <c r="O174" t="n">
        <v>22735.98</v>
      </c>
      <c r="P174" t="n">
        <v>412.36</v>
      </c>
      <c r="Q174" t="n">
        <v>790.16</v>
      </c>
      <c r="R174" t="n">
        <v>95.42</v>
      </c>
      <c r="S174" t="n">
        <v>58.53</v>
      </c>
      <c r="T174" t="n">
        <v>11305.99</v>
      </c>
      <c r="U174" t="n">
        <v>0.61</v>
      </c>
      <c r="V174" t="n">
        <v>0.77</v>
      </c>
      <c r="W174" t="n">
        <v>2.61</v>
      </c>
      <c r="X174" t="n">
        <v>0.66</v>
      </c>
      <c r="Y174" t="n">
        <v>0.5</v>
      </c>
      <c r="Z174" t="n">
        <v>10</v>
      </c>
    </row>
    <row r="175">
      <c r="A175" t="n">
        <v>17</v>
      </c>
      <c r="B175" t="n">
        <v>80</v>
      </c>
      <c r="C175" t="inlineStr">
        <is>
          <t xml:space="preserve">CONCLUIDO	</t>
        </is>
      </c>
      <c r="D175" t="n">
        <v>2.4731</v>
      </c>
      <c r="E175" t="n">
        <v>40.44</v>
      </c>
      <c r="F175" t="n">
        <v>37.53</v>
      </c>
      <c r="G175" t="n">
        <v>125.1</v>
      </c>
      <c r="H175" t="n">
        <v>1.74</v>
      </c>
      <c r="I175" t="n">
        <v>18</v>
      </c>
      <c r="J175" t="n">
        <v>183.95</v>
      </c>
      <c r="K175" t="n">
        <v>50.28</v>
      </c>
      <c r="L175" t="n">
        <v>18</v>
      </c>
      <c r="M175" t="n">
        <v>16</v>
      </c>
      <c r="N175" t="n">
        <v>35.67</v>
      </c>
      <c r="O175" t="n">
        <v>22921.24</v>
      </c>
      <c r="P175" t="n">
        <v>410.21</v>
      </c>
      <c r="Q175" t="n">
        <v>790.16</v>
      </c>
      <c r="R175" t="n">
        <v>94.43000000000001</v>
      </c>
      <c r="S175" t="n">
        <v>58.53</v>
      </c>
      <c r="T175" t="n">
        <v>10814.64</v>
      </c>
      <c r="U175" t="n">
        <v>0.62</v>
      </c>
      <c r="V175" t="n">
        <v>0.77</v>
      </c>
      <c r="W175" t="n">
        <v>2.6</v>
      </c>
      <c r="X175" t="n">
        <v>0.63</v>
      </c>
      <c r="Y175" t="n">
        <v>0.5</v>
      </c>
      <c r="Z175" t="n">
        <v>10</v>
      </c>
    </row>
    <row r="176">
      <c r="A176" t="n">
        <v>18</v>
      </c>
      <c r="B176" t="n">
        <v>80</v>
      </c>
      <c r="C176" t="inlineStr">
        <is>
          <t xml:space="preserve">CONCLUIDO	</t>
        </is>
      </c>
      <c r="D176" t="n">
        <v>2.4764</v>
      </c>
      <c r="E176" t="n">
        <v>40.38</v>
      </c>
      <c r="F176" t="n">
        <v>37.51</v>
      </c>
      <c r="G176" t="n">
        <v>132.38</v>
      </c>
      <c r="H176" t="n">
        <v>1.82</v>
      </c>
      <c r="I176" t="n">
        <v>17</v>
      </c>
      <c r="J176" t="n">
        <v>185.46</v>
      </c>
      <c r="K176" t="n">
        <v>50.28</v>
      </c>
      <c r="L176" t="n">
        <v>19</v>
      </c>
      <c r="M176" t="n">
        <v>15</v>
      </c>
      <c r="N176" t="n">
        <v>36.18</v>
      </c>
      <c r="O176" t="n">
        <v>23107.19</v>
      </c>
      <c r="P176" t="n">
        <v>405.58</v>
      </c>
      <c r="Q176" t="n">
        <v>790.16</v>
      </c>
      <c r="R176" t="n">
        <v>93.56999999999999</v>
      </c>
      <c r="S176" t="n">
        <v>58.53</v>
      </c>
      <c r="T176" t="n">
        <v>10387.11</v>
      </c>
      <c r="U176" t="n">
        <v>0.63</v>
      </c>
      <c r="V176" t="n">
        <v>0.77</v>
      </c>
      <c r="W176" t="n">
        <v>2.6</v>
      </c>
      <c r="X176" t="n">
        <v>0.61</v>
      </c>
      <c r="Y176" t="n">
        <v>0.5</v>
      </c>
      <c r="Z176" t="n">
        <v>10</v>
      </c>
    </row>
    <row r="177">
      <c r="A177" t="n">
        <v>19</v>
      </c>
      <c r="B177" t="n">
        <v>80</v>
      </c>
      <c r="C177" t="inlineStr">
        <is>
          <t xml:space="preserve">CONCLUIDO	</t>
        </is>
      </c>
      <c r="D177" t="n">
        <v>2.4814</v>
      </c>
      <c r="E177" t="n">
        <v>40.3</v>
      </c>
      <c r="F177" t="n">
        <v>37.46</v>
      </c>
      <c r="G177" t="n">
        <v>140.47</v>
      </c>
      <c r="H177" t="n">
        <v>1.9</v>
      </c>
      <c r="I177" t="n">
        <v>16</v>
      </c>
      <c r="J177" t="n">
        <v>186.97</v>
      </c>
      <c r="K177" t="n">
        <v>50.28</v>
      </c>
      <c r="L177" t="n">
        <v>20</v>
      </c>
      <c r="M177" t="n">
        <v>14</v>
      </c>
      <c r="N177" t="n">
        <v>36.69</v>
      </c>
      <c r="O177" t="n">
        <v>23293.82</v>
      </c>
      <c r="P177" t="n">
        <v>400.67</v>
      </c>
      <c r="Q177" t="n">
        <v>790.16</v>
      </c>
      <c r="R177" t="n">
        <v>92.04000000000001</v>
      </c>
      <c r="S177" t="n">
        <v>58.53</v>
      </c>
      <c r="T177" t="n">
        <v>9626.17</v>
      </c>
      <c r="U177" t="n">
        <v>0.64</v>
      </c>
      <c r="V177" t="n">
        <v>0.77</v>
      </c>
      <c r="W177" t="n">
        <v>2.6</v>
      </c>
      <c r="X177" t="n">
        <v>0.5600000000000001</v>
      </c>
      <c r="Y177" t="n">
        <v>0.5</v>
      </c>
      <c r="Z177" t="n">
        <v>10</v>
      </c>
    </row>
    <row r="178">
      <c r="A178" t="n">
        <v>20</v>
      </c>
      <c r="B178" t="n">
        <v>80</v>
      </c>
      <c r="C178" t="inlineStr">
        <is>
          <t xml:space="preserve">CONCLUIDO	</t>
        </is>
      </c>
      <c r="D178" t="n">
        <v>2.4855</v>
      </c>
      <c r="E178" t="n">
        <v>40.23</v>
      </c>
      <c r="F178" t="n">
        <v>37.43</v>
      </c>
      <c r="G178" t="n">
        <v>149.7</v>
      </c>
      <c r="H178" t="n">
        <v>1.98</v>
      </c>
      <c r="I178" t="n">
        <v>15</v>
      </c>
      <c r="J178" t="n">
        <v>188.49</v>
      </c>
      <c r="K178" t="n">
        <v>50.28</v>
      </c>
      <c r="L178" t="n">
        <v>21</v>
      </c>
      <c r="M178" t="n">
        <v>13</v>
      </c>
      <c r="N178" t="n">
        <v>37.21</v>
      </c>
      <c r="O178" t="n">
        <v>23481.16</v>
      </c>
      <c r="P178" t="n">
        <v>399.21</v>
      </c>
      <c r="Q178" t="n">
        <v>790.1900000000001</v>
      </c>
      <c r="R178" t="n">
        <v>90.70999999999999</v>
      </c>
      <c r="S178" t="n">
        <v>58.53</v>
      </c>
      <c r="T178" t="n">
        <v>8967.799999999999</v>
      </c>
      <c r="U178" t="n">
        <v>0.65</v>
      </c>
      <c r="V178" t="n">
        <v>0.78</v>
      </c>
      <c r="W178" t="n">
        <v>2.6</v>
      </c>
      <c r="X178" t="n">
        <v>0.52</v>
      </c>
      <c r="Y178" t="n">
        <v>0.5</v>
      </c>
      <c r="Z178" t="n">
        <v>10</v>
      </c>
    </row>
    <row r="179">
      <c r="A179" t="n">
        <v>21</v>
      </c>
      <c r="B179" t="n">
        <v>80</v>
      </c>
      <c r="C179" t="inlineStr">
        <is>
          <t xml:space="preserve">CONCLUIDO	</t>
        </is>
      </c>
      <c r="D179" t="n">
        <v>2.4908</v>
      </c>
      <c r="E179" t="n">
        <v>40.15</v>
      </c>
      <c r="F179" t="n">
        <v>37.37</v>
      </c>
      <c r="G179" t="n">
        <v>160.17</v>
      </c>
      <c r="H179" t="n">
        <v>2.05</v>
      </c>
      <c r="I179" t="n">
        <v>14</v>
      </c>
      <c r="J179" t="n">
        <v>190.01</v>
      </c>
      <c r="K179" t="n">
        <v>50.28</v>
      </c>
      <c r="L179" t="n">
        <v>22</v>
      </c>
      <c r="M179" t="n">
        <v>12</v>
      </c>
      <c r="N179" t="n">
        <v>37.74</v>
      </c>
      <c r="O179" t="n">
        <v>23669.2</v>
      </c>
      <c r="P179" t="n">
        <v>392.81</v>
      </c>
      <c r="Q179" t="n">
        <v>790.16</v>
      </c>
      <c r="R179" t="n">
        <v>89.20999999999999</v>
      </c>
      <c r="S179" t="n">
        <v>58.53</v>
      </c>
      <c r="T179" t="n">
        <v>8222.77</v>
      </c>
      <c r="U179" t="n">
        <v>0.66</v>
      </c>
      <c r="V179" t="n">
        <v>0.78</v>
      </c>
      <c r="W179" t="n">
        <v>2.59</v>
      </c>
      <c r="X179" t="n">
        <v>0.47</v>
      </c>
      <c r="Y179" t="n">
        <v>0.5</v>
      </c>
      <c r="Z179" t="n">
        <v>10</v>
      </c>
    </row>
    <row r="180">
      <c r="A180" t="n">
        <v>22</v>
      </c>
      <c r="B180" t="n">
        <v>80</v>
      </c>
      <c r="C180" t="inlineStr">
        <is>
          <t xml:space="preserve">CONCLUIDO	</t>
        </is>
      </c>
      <c r="D180" t="n">
        <v>2.4912</v>
      </c>
      <c r="E180" t="n">
        <v>40.14</v>
      </c>
      <c r="F180" t="n">
        <v>37.37</v>
      </c>
      <c r="G180" t="n">
        <v>160.14</v>
      </c>
      <c r="H180" t="n">
        <v>2.13</v>
      </c>
      <c r="I180" t="n">
        <v>14</v>
      </c>
      <c r="J180" t="n">
        <v>191.55</v>
      </c>
      <c r="K180" t="n">
        <v>50.28</v>
      </c>
      <c r="L180" t="n">
        <v>23</v>
      </c>
      <c r="M180" t="n">
        <v>12</v>
      </c>
      <c r="N180" t="n">
        <v>38.27</v>
      </c>
      <c r="O180" t="n">
        <v>23857.96</v>
      </c>
      <c r="P180" t="n">
        <v>386.95</v>
      </c>
      <c r="Q180" t="n">
        <v>790.17</v>
      </c>
      <c r="R180" t="n">
        <v>88.72</v>
      </c>
      <c r="S180" t="n">
        <v>58.53</v>
      </c>
      <c r="T180" t="n">
        <v>7979.32</v>
      </c>
      <c r="U180" t="n">
        <v>0.66</v>
      </c>
      <c r="V180" t="n">
        <v>0.78</v>
      </c>
      <c r="W180" t="n">
        <v>2.6</v>
      </c>
      <c r="X180" t="n">
        <v>0.46</v>
      </c>
      <c r="Y180" t="n">
        <v>0.5</v>
      </c>
      <c r="Z180" t="n">
        <v>10</v>
      </c>
    </row>
    <row r="181">
      <c r="A181" t="n">
        <v>23</v>
      </c>
      <c r="B181" t="n">
        <v>80</v>
      </c>
      <c r="C181" t="inlineStr">
        <is>
          <t xml:space="preserve">CONCLUIDO	</t>
        </is>
      </c>
      <c r="D181" t="n">
        <v>2.494</v>
      </c>
      <c r="E181" t="n">
        <v>40.1</v>
      </c>
      <c r="F181" t="n">
        <v>37.35</v>
      </c>
      <c r="G181" t="n">
        <v>172.4</v>
      </c>
      <c r="H181" t="n">
        <v>2.21</v>
      </c>
      <c r="I181" t="n">
        <v>13</v>
      </c>
      <c r="J181" t="n">
        <v>193.08</v>
      </c>
      <c r="K181" t="n">
        <v>50.28</v>
      </c>
      <c r="L181" t="n">
        <v>24</v>
      </c>
      <c r="M181" t="n">
        <v>11</v>
      </c>
      <c r="N181" t="n">
        <v>38.8</v>
      </c>
      <c r="O181" t="n">
        <v>24047.45</v>
      </c>
      <c r="P181" t="n">
        <v>389.01</v>
      </c>
      <c r="Q181" t="n">
        <v>790.16</v>
      </c>
      <c r="R181" t="n">
        <v>88.27</v>
      </c>
      <c r="S181" t="n">
        <v>58.53</v>
      </c>
      <c r="T181" t="n">
        <v>7756.41</v>
      </c>
      <c r="U181" t="n">
        <v>0.66</v>
      </c>
      <c r="V181" t="n">
        <v>0.78</v>
      </c>
      <c r="W181" t="n">
        <v>2.6</v>
      </c>
      <c r="X181" t="n">
        <v>0.45</v>
      </c>
      <c r="Y181" t="n">
        <v>0.5</v>
      </c>
      <c r="Z181" t="n">
        <v>10</v>
      </c>
    </row>
    <row r="182">
      <c r="A182" t="n">
        <v>24</v>
      </c>
      <c r="B182" t="n">
        <v>80</v>
      </c>
      <c r="C182" t="inlineStr">
        <is>
          <t xml:space="preserve">CONCLUIDO	</t>
        </is>
      </c>
      <c r="D182" t="n">
        <v>2.4993</v>
      </c>
      <c r="E182" t="n">
        <v>40.01</v>
      </c>
      <c r="F182" t="n">
        <v>37.3</v>
      </c>
      <c r="G182" t="n">
        <v>186.5</v>
      </c>
      <c r="H182" t="n">
        <v>2.28</v>
      </c>
      <c r="I182" t="n">
        <v>12</v>
      </c>
      <c r="J182" t="n">
        <v>194.62</v>
      </c>
      <c r="K182" t="n">
        <v>50.28</v>
      </c>
      <c r="L182" t="n">
        <v>25</v>
      </c>
      <c r="M182" t="n">
        <v>10</v>
      </c>
      <c r="N182" t="n">
        <v>39.34</v>
      </c>
      <c r="O182" t="n">
        <v>24237.67</v>
      </c>
      <c r="P182" t="n">
        <v>381.58</v>
      </c>
      <c r="Q182" t="n">
        <v>790.16</v>
      </c>
      <c r="R182" t="n">
        <v>86.70999999999999</v>
      </c>
      <c r="S182" t="n">
        <v>58.53</v>
      </c>
      <c r="T182" t="n">
        <v>6982.3</v>
      </c>
      <c r="U182" t="n">
        <v>0.68</v>
      </c>
      <c r="V182" t="n">
        <v>0.78</v>
      </c>
      <c r="W182" t="n">
        <v>2.59</v>
      </c>
      <c r="X182" t="n">
        <v>0.4</v>
      </c>
      <c r="Y182" t="n">
        <v>0.5</v>
      </c>
      <c r="Z182" t="n">
        <v>10</v>
      </c>
    </row>
    <row r="183">
      <c r="A183" t="n">
        <v>25</v>
      </c>
      <c r="B183" t="n">
        <v>80</v>
      </c>
      <c r="C183" t="inlineStr">
        <is>
          <t xml:space="preserve">CONCLUIDO	</t>
        </is>
      </c>
      <c r="D183" t="n">
        <v>2.4986</v>
      </c>
      <c r="E183" t="n">
        <v>40.02</v>
      </c>
      <c r="F183" t="n">
        <v>37.31</v>
      </c>
      <c r="G183" t="n">
        <v>186.56</v>
      </c>
      <c r="H183" t="n">
        <v>2.35</v>
      </c>
      <c r="I183" t="n">
        <v>12</v>
      </c>
      <c r="J183" t="n">
        <v>196.17</v>
      </c>
      <c r="K183" t="n">
        <v>50.28</v>
      </c>
      <c r="L183" t="n">
        <v>26</v>
      </c>
      <c r="M183" t="n">
        <v>7</v>
      </c>
      <c r="N183" t="n">
        <v>39.89</v>
      </c>
      <c r="O183" t="n">
        <v>24428.62</v>
      </c>
      <c r="P183" t="n">
        <v>381.95</v>
      </c>
      <c r="Q183" t="n">
        <v>790.17</v>
      </c>
      <c r="R183" t="n">
        <v>86.79000000000001</v>
      </c>
      <c r="S183" t="n">
        <v>58.53</v>
      </c>
      <c r="T183" t="n">
        <v>7025.86</v>
      </c>
      <c r="U183" t="n">
        <v>0.67</v>
      </c>
      <c r="V183" t="n">
        <v>0.78</v>
      </c>
      <c r="W183" t="n">
        <v>2.6</v>
      </c>
      <c r="X183" t="n">
        <v>0.41</v>
      </c>
      <c r="Y183" t="n">
        <v>0.5</v>
      </c>
      <c r="Z183" t="n">
        <v>10</v>
      </c>
    </row>
    <row r="184">
      <c r="A184" t="n">
        <v>26</v>
      </c>
      <c r="B184" t="n">
        <v>80</v>
      </c>
      <c r="C184" t="inlineStr">
        <is>
          <t xml:space="preserve">CONCLUIDO	</t>
        </is>
      </c>
      <c r="D184" t="n">
        <v>2.497</v>
      </c>
      <c r="E184" t="n">
        <v>40.05</v>
      </c>
      <c r="F184" t="n">
        <v>37.34</v>
      </c>
      <c r="G184" t="n">
        <v>186.69</v>
      </c>
      <c r="H184" t="n">
        <v>2.42</v>
      </c>
      <c r="I184" t="n">
        <v>12</v>
      </c>
      <c r="J184" t="n">
        <v>197.73</v>
      </c>
      <c r="K184" t="n">
        <v>50.28</v>
      </c>
      <c r="L184" t="n">
        <v>27</v>
      </c>
      <c r="M184" t="n">
        <v>5</v>
      </c>
      <c r="N184" t="n">
        <v>40.45</v>
      </c>
      <c r="O184" t="n">
        <v>24620.33</v>
      </c>
      <c r="P184" t="n">
        <v>380.07</v>
      </c>
      <c r="Q184" t="n">
        <v>790.17</v>
      </c>
      <c r="R184" t="n">
        <v>87.65000000000001</v>
      </c>
      <c r="S184" t="n">
        <v>58.53</v>
      </c>
      <c r="T184" t="n">
        <v>7451.15</v>
      </c>
      <c r="U184" t="n">
        <v>0.67</v>
      </c>
      <c r="V184" t="n">
        <v>0.78</v>
      </c>
      <c r="W184" t="n">
        <v>2.6</v>
      </c>
      <c r="X184" t="n">
        <v>0.43</v>
      </c>
      <c r="Y184" t="n">
        <v>0.5</v>
      </c>
      <c r="Z184" t="n">
        <v>10</v>
      </c>
    </row>
    <row r="185">
      <c r="A185" t="n">
        <v>27</v>
      </c>
      <c r="B185" t="n">
        <v>80</v>
      </c>
      <c r="C185" t="inlineStr">
        <is>
          <t xml:space="preserve">CONCLUIDO	</t>
        </is>
      </c>
      <c r="D185" t="n">
        <v>2.5026</v>
      </c>
      <c r="E185" t="n">
        <v>39.96</v>
      </c>
      <c r="F185" t="n">
        <v>37.28</v>
      </c>
      <c r="G185" t="n">
        <v>203.34</v>
      </c>
      <c r="H185" t="n">
        <v>2.49</v>
      </c>
      <c r="I185" t="n">
        <v>11</v>
      </c>
      <c r="J185" t="n">
        <v>199.29</v>
      </c>
      <c r="K185" t="n">
        <v>50.28</v>
      </c>
      <c r="L185" t="n">
        <v>28</v>
      </c>
      <c r="M185" t="n">
        <v>3</v>
      </c>
      <c r="N185" t="n">
        <v>41.01</v>
      </c>
      <c r="O185" t="n">
        <v>24812.8</v>
      </c>
      <c r="P185" t="n">
        <v>377.44</v>
      </c>
      <c r="Q185" t="n">
        <v>790.17</v>
      </c>
      <c r="R185" t="n">
        <v>85.67</v>
      </c>
      <c r="S185" t="n">
        <v>58.53</v>
      </c>
      <c r="T185" t="n">
        <v>6466.22</v>
      </c>
      <c r="U185" t="n">
        <v>0.68</v>
      </c>
      <c r="V185" t="n">
        <v>0.78</v>
      </c>
      <c r="W185" t="n">
        <v>2.6</v>
      </c>
      <c r="X185" t="n">
        <v>0.38</v>
      </c>
      <c r="Y185" t="n">
        <v>0.5</v>
      </c>
      <c r="Z185" t="n">
        <v>10</v>
      </c>
    </row>
    <row r="186">
      <c r="A186" t="n">
        <v>28</v>
      </c>
      <c r="B186" t="n">
        <v>80</v>
      </c>
      <c r="C186" t="inlineStr">
        <is>
          <t xml:space="preserve">CONCLUIDO	</t>
        </is>
      </c>
      <c r="D186" t="n">
        <v>2.5027</v>
      </c>
      <c r="E186" t="n">
        <v>39.96</v>
      </c>
      <c r="F186" t="n">
        <v>37.28</v>
      </c>
      <c r="G186" t="n">
        <v>203.33</v>
      </c>
      <c r="H186" t="n">
        <v>2.56</v>
      </c>
      <c r="I186" t="n">
        <v>11</v>
      </c>
      <c r="J186" t="n">
        <v>200.85</v>
      </c>
      <c r="K186" t="n">
        <v>50.28</v>
      </c>
      <c r="L186" t="n">
        <v>29</v>
      </c>
      <c r="M186" t="n">
        <v>0</v>
      </c>
      <c r="N186" t="n">
        <v>41.57</v>
      </c>
      <c r="O186" t="n">
        <v>25006.03</v>
      </c>
      <c r="P186" t="n">
        <v>379.73</v>
      </c>
      <c r="Q186" t="n">
        <v>790.17</v>
      </c>
      <c r="R186" t="n">
        <v>85.45999999999999</v>
      </c>
      <c r="S186" t="n">
        <v>58.53</v>
      </c>
      <c r="T186" t="n">
        <v>6363.02</v>
      </c>
      <c r="U186" t="n">
        <v>0.68</v>
      </c>
      <c r="V186" t="n">
        <v>0.78</v>
      </c>
      <c r="W186" t="n">
        <v>2.6</v>
      </c>
      <c r="X186" t="n">
        <v>0.37</v>
      </c>
      <c r="Y186" t="n">
        <v>0.5</v>
      </c>
      <c r="Z186" t="n">
        <v>10</v>
      </c>
    </row>
    <row r="187">
      <c r="A187" t="n">
        <v>0</v>
      </c>
      <c r="B187" t="n">
        <v>35</v>
      </c>
      <c r="C187" t="inlineStr">
        <is>
          <t xml:space="preserve">CONCLUIDO	</t>
        </is>
      </c>
      <c r="D187" t="n">
        <v>1.8752</v>
      </c>
      <c r="E187" t="n">
        <v>53.33</v>
      </c>
      <c r="F187" t="n">
        <v>46.91</v>
      </c>
      <c r="G187" t="n">
        <v>10.7</v>
      </c>
      <c r="H187" t="n">
        <v>0.22</v>
      </c>
      <c r="I187" t="n">
        <v>263</v>
      </c>
      <c r="J187" t="n">
        <v>80.84</v>
      </c>
      <c r="K187" t="n">
        <v>35.1</v>
      </c>
      <c r="L187" t="n">
        <v>1</v>
      </c>
      <c r="M187" t="n">
        <v>261</v>
      </c>
      <c r="N187" t="n">
        <v>9.74</v>
      </c>
      <c r="O187" t="n">
        <v>10204.21</v>
      </c>
      <c r="P187" t="n">
        <v>362.31</v>
      </c>
      <c r="Q187" t="n">
        <v>790.23</v>
      </c>
      <c r="R187" t="n">
        <v>407.21</v>
      </c>
      <c r="S187" t="n">
        <v>58.53</v>
      </c>
      <c r="T187" t="n">
        <v>165978.19</v>
      </c>
      <c r="U187" t="n">
        <v>0.14</v>
      </c>
      <c r="V187" t="n">
        <v>0.62</v>
      </c>
      <c r="W187" t="n">
        <v>3.01</v>
      </c>
      <c r="X187" t="n">
        <v>10</v>
      </c>
      <c r="Y187" t="n">
        <v>0.5</v>
      </c>
      <c r="Z187" t="n">
        <v>10</v>
      </c>
    </row>
    <row r="188">
      <c r="A188" t="n">
        <v>1</v>
      </c>
      <c r="B188" t="n">
        <v>35</v>
      </c>
      <c r="C188" t="inlineStr">
        <is>
          <t xml:space="preserve">CONCLUIDO	</t>
        </is>
      </c>
      <c r="D188" t="n">
        <v>2.2241</v>
      </c>
      <c r="E188" t="n">
        <v>44.96</v>
      </c>
      <c r="F188" t="n">
        <v>41.12</v>
      </c>
      <c r="G188" t="n">
        <v>21.84</v>
      </c>
      <c r="H188" t="n">
        <v>0.43</v>
      </c>
      <c r="I188" t="n">
        <v>113</v>
      </c>
      <c r="J188" t="n">
        <v>82.04000000000001</v>
      </c>
      <c r="K188" t="n">
        <v>35.1</v>
      </c>
      <c r="L188" t="n">
        <v>2</v>
      </c>
      <c r="M188" t="n">
        <v>111</v>
      </c>
      <c r="N188" t="n">
        <v>9.94</v>
      </c>
      <c r="O188" t="n">
        <v>10352.53</v>
      </c>
      <c r="P188" t="n">
        <v>310.2</v>
      </c>
      <c r="Q188" t="n">
        <v>790.27</v>
      </c>
      <c r="R188" t="n">
        <v>213.95</v>
      </c>
      <c r="S188" t="n">
        <v>58.53</v>
      </c>
      <c r="T188" t="n">
        <v>70099.50999999999</v>
      </c>
      <c r="U188" t="n">
        <v>0.27</v>
      </c>
      <c r="V188" t="n">
        <v>0.71</v>
      </c>
      <c r="W188" t="n">
        <v>2.76</v>
      </c>
      <c r="X188" t="n">
        <v>4.22</v>
      </c>
      <c r="Y188" t="n">
        <v>0.5</v>
      </c>
      <c r="Z188" t="n">
        <v>10</v>
      </c>
    </row>
    <row r="189">
      <c r="A189" t="n">
        <v>2</v>
      </c>
      <c r="B189" t="n">
        <v>35</v>
      </c>
      <c r="C189" t="inlineStr">
        <is>
          <t xml:space="preserve">CONCLUIDO	</t>
        </is>
      </c>
      <c r="D189" t="n">
        <v>2.3464</v>
      </c>
      <c r="E189" t="n">
        <v>42.62</v>
      </c>
      <c r="F189" t="n">
        <v>39.5</v>
      </c>
      <c r="G189" t="n">
        <v>33.38</v>
      </c>
      <c r="H189" t="n">
        <v>0.63</v>
      </c>
      <c r="I189" t="n">
        <v>71</v>
      </c>
      <c r="J189" t="n">
        <v>83.25</v>
      </c>
      <c r="K189" t="n">
        <v>35.1</v>
      </c>
      <c r="L189" t="n">
        <v>3</v>
      </c>
      <c r="M189" t="n">
        <v>69</v>
      </c>
      <c r="N189" t="n">
        <v>10.15</v>
      </c>
      <c r="O189" t="n">
        <v>10501.19</v>
      </c>
      <c r="P189" t="n">
        <v>289.79</v>
      </c>
      <c r="Q189" t="n">
        <v>790.22</v>
      </c>
      <c r="R189" t="n">
        <v>159.77</v>
      </c>
      <c r="S189" t="n">
        <v>58.53</v>
      </c>
      <c r="T189" t="n">
        <v>43218.87</v>
      </c>
      <c r="U189" t="n">
        <v>0.37</v>
      </c>
      <c r="V189" t="n">
        <v>0.73</v>
      </c>
      <c r="W189" t="n">
        <v>2.7</v>
      </c>
      <c r="X189" t="n">
        <v>2.6</v>
      </c>
      <c r="Y189" t="n">
        <v>0.5</v>
      </c>
      <c r="Z189" t="n">
        <v>10</v>
      </c>
    </row>
    <row r="190">
      <c r="A190" t="n">
        <v>3</v>
      </c>
      <c r="B190" t="n">
        <v>35</v>
      </c>
      <c r="C190" t="inlineStr">
        <is>
          <t xml:space="preserve">CONCLUIDO	</t>
        </is>
      </c>
      <c r="D190" t="n">
        <v>2.4084</v>
      </c>
      <c r="E190" t="n">
        <v>41.52</v>
      </c>
      <c r="F190" t="n">
        <v>38.75</v>
      </c>
      <c r="G190" t="n">
        <v>45.59</v>
      </c>
      <c r="H190" t="n">
        <v>0.83</v>
      </c>
      <c r="I190" t="n">
        <v>51</v>
      </c>
      <c r="J190" t="n">
        <v>84.45999999999999</v>
      </c>
      <c r="K190" t="n">
        <v>35.1</v>
      </c>
      <c r="L190" t="n">
        <v>4</v>
      </c>
      <c r="M190" t="n">
        <v>49</v>
      </c>
      <c r="N190" t="n">
        <v>10.36</v>
      </c>
      <c r="O190" t="n">
        <v>10650.22</v>
      </c>
      <c r="P190" t="n">
        <v>276.82</v>
      </c>
      <c r="Q190" t="n">
        <v>790.16</v>
      </c>
      <c r="R190" t="n">
        <v>135.19</v>
      </c>
      <c r="S190" t="n">
        <v>58.53</v>
      </c>
      <c r="T190" t="n">
        <v>31029.29</v>
      </c>
      <c r="U190" t="n">
        <v>0.43</v>
      </c>
      <c r="V190" t="n">
        <v>0.75</v>
      </c>
      <c r="W190" t="n">
        <v>2.65</v>
      </c>
      <c r="X190" t="n">
        <v>1.85</v>
      </c>
      <c r="Y190" t="n">
        <v>0.5</v>
      </c>
      <c r="Z190" t="n">
        <v>10</v>
      </c>
    </row>
    <row r="191">
      <c r="A191" t="n">
        <v>4</v>
      </c>
      <c r="B191" t="n">
        <v>35</v>
      </c>
      <c r="C191" t="inlineStr">
        <is>
          <t xml:space="preserve">CONCLUIDO	</t>
        </is>
      </c>
      <c r="D191" t="n">
        <v>2.4426</v>
      </c>
      <c r="E191" t="n">
        <v>40.94</v>
      </c>
      <c r="F191" t="n">
        <v>38.36</v>
      </c>
      <c r="G191" t="n">
        <v>57.54</v>
      </c>
      <c r="H191" t="n">
        <v>1.02</v>
      </c>
      <c r="I191" t="n">
        <v>40</v>
      </c>
      <c r="J191" t="n">
        <v>85.67</v>
      </c>
      <c r="K191" t="n">
        <v>35.1</v>
      </c>
      <c r="L191" t="n">
        <v>5</v>
      </c>
      <c r="M191" t="n">
        <v>38</v>
      </c>
      <c r="N191" t="n">
        <v>10.57</v>
      </c>
      <c r="O191" t="n">
        <v>10799.59</v>
      </c>
      <c r="P191" t="n">
        <v>266.25</v>
      </c>
      <c r="Q191" t="n">
        <v>790.1799999999999</v>
      </c>
      <c r="R191" t="n">
        <v>121.76</v>
      </c>
      <c r="S191" t="n">
        <v>58.53</v>
      </c>
      <c r="T191" t="n">
        <v>24367.2</v>
      </c>
      <c r="U191" t="n">
        <v>0.48</v>
      </c>
      <c r="V191" t="n">
        <v>0.76</v>
      </c>
      <c r="W191" t="n">
        <v>2.64</v>
      </c>
      <c r="X191" t="n">
        <v>1.46</v>
      </c>
      <c r="Y191" t="n">
        <v>0.5</v>
      </c>
      <c r="Z191" t="n">
        <v>10</v>
      </c>
    </row>
    <row r="192">
      <c r="A192" t="n">
        <v>5</v>
      </c>
      <c r="B192" t="n">
        <v>35</v>
      </c>
      <c r="C192" t="inlineStr">
        <is>
          <t xml:space="preserve">CONCLUIDO	</t>
        </is>
      </c>
      <c r="D192" t="n">
        <v>2.4701</v>
      </c>
      <c r="E192" t="n">
        <v>40.48</v>
      </c>
      <c r="F192" t="n">
        <v>38.04</v>
      </c>
      <c r="G192" t="n">
        <v>71.33</v>
      </c>
      <c r="H192" t="n">
        <v>1.21</v>
      </c>
      <c r="I192" t="n">
        <v>32</v>
      </c>
      <c r="J192" t="n">
        <v>86.88</v>
      </c>
      <c r="K192" t="n">
        <v>35.1</v>
      </c>
      <c r="L192" t="n">
        <v>6</v>
      </c>
      <c r="M192" t="n">
        <v>30</v>
      </c>
      <c r="N192" t="n">
        <v>10.78</v>
      </c>
      <c r="O192" t="n">
        <v>10949.33</v>
      </c>
      <c r="P192" t="n">
        <v>254.67</v>
      </c>
      <c r="Q192" t="n">
        <v>790.17</v>
      </c>
      <c r="R192" t="n">
        <v>111.4</v>
      </c>
      <c r="S192" t="n">
        <v>58.53</v>
      </c>
      <c r="T192" t="n">
        <v>19229.47</v>
      </c>
      <c r="U192" t="n">
        <v>0.53</v>
      </c>
      <c r="V192" t="n">
        <v>0.76</v>
      </c>
      <c r="W192" t="n">
        <v>2.62</v>
      </c>
      <c r="X192" t="n">
        <v>1.14</v>
      </c>
      <c r="Y192" t="n">
        <v>0.5</v>
      </c>
      <c r="Z192" t="n">
        <v>10</v>
      </c>
    </row>
    <row r="193">
      <c r="A193" t="n">
        <v>6</v>
      </c>
      <c r="B193" t="n">
        <v>35</v>
      </c>
      <c r="C193" t="inlineStr">
        <is>
          <t xml:space="preserve">CONCLUIDO	</t>
        </is>
      </c>
      <c r="D193" t="n">
        <v>2.486</v>
      </c>
      <c r="E193" t="n">
        <v>40.22</v>
      </c>
      <c r="F193" t="n">
        <v>37.87</v>
      </c>
      <c r="G193" t="n">
        <v>84.15000000000001</v>
      </c>
      <c r="H193" t="n">
        <v>1.39</v>
      </c>
      <c r="I193" t="n">
        <v>27</v>
      </c>
      <c r="J193" t="n">
        <v>88.09999999999999</v>
      </c>
      <c r="K193" t="n">
        <v>35.1</v>
      </c>
      <c r="L193" t="n">
        <v>7</v>
      </c>
      <c r="M193" t="n">
        <v>22</v>
      </c>
      <c r="N193" t="n">
        <v>11</v>
      </c>
      <c r="O193" t="n">
        <v>11099.43</v>
      </c>
      <c r="P193" t="n">
        <v>243.08</v>
      </c>
      <c r="Q193" t="n">
        <v>790.21</v>
      </c>
      <c r="R193" t="n">
        <v>105.61</v>
      </c>
      <c r="S193" t="n">
        <v>58.53</v>
      </c>
      <c r="T193" t="n">
        <v>16356.73</v>
      </c>
      <c r="U193" t="n">
        <v>0.55</v>
      </c>
      <c r="V193" t="n">
        <v>0.77</v>
      </c>
      <c r="W193" t="n">
        <v>2.62</v>
      </c>
      <c r="X193" t="n">
        <v>0.96</v>
      </c>
      <c r="Y193" t="n">
        <v>0.5</v>
      </c>
      <c r="Z193" t="n">
        <v>10</v>
      </c>
    </row>
    <row r="194">
      <c r="A194" t="n">
        <v>7</v>
      </c>
      <c r="B194" t="n">
        <v>35</v>
      </c>
      <c r="C194" t="inlineStr">
        <is>
          <t xml:space="preserve">CONCLUIDO	</t>
        </is>
      </c>
      <c r="D194" t="n">
        <v>2.496</v>
      </c>
      <c r="E194" t="n">
        <v>40.06</v>
      </c>
      <c r="F194" t="n">
        <v>37.76</v>
      </c>
      <c r="G194" t="n">
        <v>94.40000000000001</v>
      </c>
      <c r="H194" t="n">
        <v>1.57</v>
      </c>
      <c r="I194" t="n">
        <v>24</v>
      </c>
      <c r="J194" t="n">
        <v>89.31999999999999</v>
      </c>
      <c r="K194" t="n">
        <v>35.1</v>
      </c>
      <c r="L194" t="n">
        <v>8</v>
      </c>
      <c r="M194" t="n">
        <v>5</v>
      </c>
      <c r="N194" t="n">
        <v>11.22</v>
      </c>
      <c r="O194" t="n">
        <v>11249.89</v>
      </c>
      <c r="P194" t="n">
        <v>241.84</v>
      </c>
      <c r="Q194" t="n">
        <v>790.16</v>
      </c>
      <c r="R194" t="n">
        <v>101.45</v>
      </c>
      <c r="S194" t="n">
        <v>58.53</v>
      </c>
      <c r="T194" t="n">
        <v>14294.91</v>
      </c>
      <c r="U194" t="n">
        <v>0.58</v>
      </c>
      <c r="V194" t="n">
        <v>0.77</v>
      </c>
      <c r="W194" t="n">
        <v>2.62</v>
      </c>
      <c r="X194" t="n">
        <v>0.86</v>
      </c>
      <c r="Y194" t="n">
        <v>0.5</v>
      </c>
      <c r="Z194" t="n">
        <v>10</v>
      </c>
    </row>
    <row r="195">
      <c r="A195" t="n">
        <v>8</v>
      </c>
      <c r="B195" t="n">
        <v>35</v>
      </c>
      <c r="C195" t="inlineStr">
        <is>
          <t xml:space="preserve">CONCLUIDO	</t>
        </is>
      </c>
      <c r="D195" t="n">
        <v>2.4944</v>
      </c>
      <c r="E195" t="n">
        <v>40.09</v>
      </c>
      <c r="F195" t="n">
        <v>37.78</v>
      </c>
      <c r="G195" t="n">
        <v>94.45999999999999</v>
      </c>
      <c r="H195" t="n">
        <v>1.75</v>
      </c>
      <c r="I195" t="n">
        <v>24</v>
      </c>
      <c r="J195" t="n">
        <v>90.54000000000001</v>
      </c>
      <c r="K195" t="n">
        <v>35.1</v>
      </c>
      <c r="L195" t="n">
        <v>9</v>
      </c>
      <c r="M195" t="n">
        <v>0</v>
      </c>
      <c r="N195" t="n">
        <v>11.44</v>
      </c>
      <c r="O195" t="n">
        <v>11400.71</v>
      </c>
      <c r="P195" t="n">
        <v>243.12</v>
      </c>
      <c r="Q195" t="n">
        <v>790.21</v>
      </c>
      <c r="R195" t="n">
        <v>101.87</v>
      </c>
      <c r="S195" t="n">
        <v>58.53</v>
      </c>
      <c r="T195" t="n">
        <v>14504.46</v>
      </c>
      <c r="U195" t="n">
        <v>0.57</v>
      </c>
      <c r="V195" t="n">
        <v>0.77</v>
      </c>
      <c r="W195" t="n">
        <v>2.64</v>
      </c>
      <c r="X195" t="n">
        <v>0.88</v>
      </c>
      <c r="Y195" t="n">
        <v>0.5</v>
      </c>
      <c r="Z195" t="n">
        <v>10</v>
      </c>
    </row>
    <row r="196">
      <c r="A196" t="n">
        <v>0</v>
      </c>
      <c r="B196" t="n">
        <v>50</v>
      </c>
      <c r="C196" t="inlineStr">
        <is>
          <t xml:space="preserve">CONCLUIDO	</t>
        </is>
      </c>
      <c r="D196" t="n">
        <v>1.6733</v>
      </c>
      <c r="E196" t="n">
        <v>59.76</v>
      </c>
      <c r="F196" t="n">
        <v>50.11</v>
      </c>
      <c r="G196" t="n">
        <v>8.76</v>
      </c>
      <c r="H196" t="n">
        <v>0.16</v>
      </c>
      <c r="I196" t="n">
        <v>343</v>
      </c>
      <c r="J196" t="n">
        <v>107.41</v>
      </c>
      <c r="K196" t="n">
        <v>41.65</v>
      </c>
      <c r="L196" t="n">
        <v>1</v>
      </c>
      <c r="M196" t="n">
        <v>341</v>
      </c>
      <c r="N196" t="n">
        <v>14.77</v>
      </c>
      <c r="O196" t="n">
        <v>13481.73</v>
      </c>
      <c r="P196" t="n">
        <v>472.08</v>
      </c>
      <c r="Q196" t="n">
        <v>790.25</v>
      </c>
      <c r="R196" t="n">
        <v>514.1</v>
      </c>
      <c r="S196" t="n">
        <v>58.53</v>
      </c>
      <c r="T196" t="n">
        <v>219021.53</v>
      </c>
      <c r="U196" t="n">
        <v>0.11</v>
      </c>
      <c r="V196" t="n">
        <v>0.58</v>
      </c>
      <c r="W196" t="n">
        <v>3.15</v>
      </c>
      <c r="X196" t="n">
        <v>13.2</v>
      </c>
      <c r="Y196" t="n">
        <v>0.5</v>
      </c>
      <c r="Z196" t="n">
        <v>10</v>
      </c>
    </row>
    <row r="197">
      <c r="A197" t="n">
        <v>1</v>
      </c>
      <c r="B197" t="n">
        <v>50</v>
      </c>
      <c r="C197" t="inlineStr">
        <is>
          <t xml:space="preserve">CONCLUIDO	</t>
        </is>
      </c>
      <c r="D197" t="n">
        <v>2.1062</v>
      </c>
      <c r="E197" t="n">
        <v>47.48</v>
      </c>
      <c r="F197" t="n">
        <v>42.26</v>
      </c>
      <c r="G197" t="n">
        <v>17.73</v>
      </c>
      <c r="H197" t="n">
        <v>0.32</v>
      </c>
      <c r="I197" t="n">
        <v>143</v>
      </c>
      <c r="J197" t="n">
        <v>108.68</v>
      </c>
      <c r="K197" t="n">
        <v>41.65</v>
      </c>
      <c r="L197" t="n">
        <v>2</v>
      </c>
      <c r="M197" t="n">
        <v>141</v>
      </c>
      <c r="N197" t="n">
        <v>15.03</v>
      </c>
      <c r="O197" t="n">
        <v>13638.32</v>
      </c>
      <c r="P197" t="n">
        <v>392.69</v>
      </c>
      <c r="Q197" t="n">
        <v>790.21</v>
      </c>
      <c r="R197" t="n">
        <v>251.91</v>
      </c>
      <c r="S197" t="n">
        <v>58.53</v>
      </c>
      <c r="T197" t="n">
        <v>88927.24000000001</v>
      </c>
      <c r="U197" t="n">
        <v>0.23</v>
      </c>
      <c r="V197" t="n">
        <v>0.6899999999999999</v>
      </c>
      <c r="W197" t="n">
        <v>2.81</v>
      </c>
      <c r="X197" t="n">
        <v>5.36</v>
      </c>
      <c r="Y197" t="n">
        <v>0.5</v>
      </c>
      <c r="Z197" t="n">
        <v>10</v>
      </c>
    </row>
    <row r="198">
      <c r="A198" t="n">
        <v>2</v>
      </c>
      <c r="B198" t="n">
        <v>50</v>
      </c>
      <c r="C198" t="inlineStr">
        <is>
          <t xml:space="preserve">CONCLUIDO	</t>
        </is>
      </c>
      <c r="D198" t="n">
        <v>2.262</v>
      </c>
      <c r="E198" t="n">
        <v>44.21</v>
      </c>
      <c r="F198" t="n">
        <v>40.2</v>
      </c>
      <c r="G198" t="n">
        <v>27.1</v>
      </c>
      <c r="H198" t="n">
        <v>0.48</v>
      </c>
      <c r="I198" t="n">
        <v>89</v>
      </c>
      <c r="J198" t="n">
        <v>109.96</v>
      </c>
      <c r="K198" t="n">
        <v>41.65</v>
      </c>
      <c r="L198" t="n">
        <v>3</v>
      </c>
      <c r="M198" t="n">
        <v>87</v>
      </c>
      <c r="N198" t="n">
        <v>15.31</v>
      </c>
      <c r="O198" t="n">
        <v>13795.21</v>
      </c>
      <c r="P198" t="n">
        <v>367.7</v>
      </c>
      <c r="Q198" t="n">
        <v>790.1900000000001</v>
      </c>
      <c r="R198" t="n">
        <v>182.43</v>
      </c>
      <c r="S198" t="n">
        <v>58.53</v>
      </c>
      <c r="T198" t="n">
        <v>54458.33</v>
      </c>
      <c r="U198" t="n">
        <v>0.32</v>
      </c>
      <c r="V198" t="n">
        <v>0.72</v>
      </c>
      <c r="W198" t="n">
        <v>2.74</v>
      </c>
      <c r="X198" t="n">
        <v>3.29</v>
      </c>
      <c r="Y198" t="n">
        <v>0.5</v>
      </c>
      <c r="Z198" t="n">
        <v>10</v>
      </c>
    </row>
    <row r="199">
      <c r="A199" t="n">
        <v>3</v>
      </c>
      <c r="B199" t="n">
        <v>50</v>
      </c>
      <c r="C199" t="inlineStr">
        <is>
          <t xml:space="preserve">CONCLUIDO	</t>
        </is>
      </c>
      <c r="D199" t="n">
        <v>2.3369</v>
      </c>
      <c r="E199" t="n">
        <v>42.79</v>
      </c>
      <c r="F199" t="n">
        <v>39.31</v>
      </c>
      <c r="G199" t="n">
        <v>36.29</v>
      </c>
      <c r="H199" t="n">
        <v>0.63</v>
      </c>
      <c r="I199" t="n">
        <v>65</v>
      </c>
      <c r="J199" t="n">
        <v>111.23</v>
      </c>
      <c r="K199" t="n">
        <v>41.65</v>
      </c>
      <c r="L199" t="n">
        <v>4</v>
      </c>
      <c r="M199" t="n">
        <v>63</v>
      </c>
      <c r="N199" t="n">
        <v>15.58</v>
      </c>
      <c r="O199" t="n">
        <v>13952.52</v>
      </c>
      <c r="P199" t="n">
        <v>354.74</v>
      </c>
      <c r="Q199" t="n">
        <v>790.1799999999999</v>
      </c>
      <c r="R199" t="n">
        <v>153.46</v>
      </c>
      <c r="S199" t="n">
        <v>58.53</v>
      </c>
      <c r="T199" t="n">
        <v>40095.52</v>
      </c>
      <c r="U199" t="n">
        <v>0.38</v>
      </c>
      <c r="V199" t="n">
        <v>0.74</v>
      </c>
      <c r="W199" t="n">
        <v>2.69</v>
      </c>
      <c r="X199" t="n">
        <v>2.41</v>
      </c>
      <c r="Y199" t="n">
        <v>0.5</v>
      </c>
      <c r="Z199" t="n">
        <v>10</v>
      </c>
    </row>
    <row r="200">
      <c r="A200" t="n">
        <v>4</v>
      </c>
      <c r="B200" t="n">
        <v>50</v>
      </c>
      <c r="C200" t="inlineStr">
        <is>
          <t xml:space="preserve">CONCLUIDO	</t>
        </is>
      </c>
      <c r="D200" t="n">
        <v>2.3844</v>
      </c>
      <c r="E200" t="n">
        <v>41.94</v>
      </c>
      <c r="F200" t="n">
        <v>38.77</v>
      </c>
      <c r="G200" t="n">
        <v>45.61</v>
      </c>
      <c r="H200" t="n">
        <v>0.78</v>
      </c>
      <c r="I200" t="n">
        <v>51</v>
      </c>
      <c r="J200" t="n">
        <v>112.51</v>
      </c>
      <c r="K200" t="n">
        <v>41.65</v>
      </c>
      <c r="L200" t="n">
        <v>5</v>
      </c>
      <c r="M200" t="n">
        <v>49</v>
      </c>
      <c r="N200" t="n">
        <v>15.86</v>
      </c>
      <c r="O200" t="n">
        <v>14110.24</v>
      </c>
      <c r="P200" t="n">
        <v>344.21</v>
      </c>
      <c r="Q200" t="n">
        <v>790.1900000000001</v>
      </c>
      <c r="R200" t="n">
        <v>135.98</v>
      </c>
      <c r="S200" t="n">
        <v>58.53</v>
      </c>
      <c r="T200" t="n">
        <v>31421.34</v>
      </c>
      <c r="U200" t="n">
        <v>0.43</v>
      </c>
      <c r="V200" t="n">
        <v>0.75</v>
      </c>
      <c r="W200" t="n">
        <v>2.65</v>
      </c>
      <c r="X200" t="n">
        <v>1.87</v>
      </c>
      <c r="Y200" t="n">
        <v>0.5</v>
      </c>
      <c r="Z200" t="n">
        <v>10</v>
      </c>
    </row>
    <row r="201">
      <c r="A201" t="n">
        <v>5</v>
      </c>
      <c r="B201" t="n">
        <v>50</v>
      </c>
      <c r="C201" t="inlineStr">
        <is>
          <t xml:space="preserve">CONCLUIDO	</t>
        </is>
      </c>
      <c r="D201" t="n">
        <v>2.4157</v>
      </c>
      <c r="E201" t="n">
        <v>41.4</v>
      </c>
      <c r="F201" t="n">
        <v>38.43</v>
      </c>
      <c r="G201" t="n">
        <v>54.89</v>
      </c>
      <c r="H201" t="n">
        <v>0.93</v>
      </c>
      <c r="I201" t="n">
        <v>42</v>
      </c>
      <c r="J201" t="n">
        <v>113.79</v>
      </c>
      <c r="K201" t="n">
        <v>41.65</v>
      </c>
      <c r="L201" t="n">
        <v>6</v>
      </c>
      <c r="M201" t="n">
        <v>40</v>
      </c>
      <c r="N201" t="n">
        <v>16.14</v>
      </c>
      <c r="O201" t="n">
        <v>14268.39</v>
      </c>
      <c r="P201" t="n">
        <v>335.66</v>
      </c>
      <c r="Q201" t="n">
        <v>790.17</v>
      </c>
      <c r="R201" t="n">
        <v>124.07</v>
      </c>
      <c r="S201" t="n">
        <v>58.53</v>
      </c>
      <c r="T201" t="n">
        <v>25514.09</v>
      </c>
      <c r="U201" t="n">
        <v>0.47</v>
      </c>
      <c r="V201" t="n">
        <v>0.75</v>
      </c>
      <c r="W201" t="n">
        <v>2.64</v>
      </c>
      <c r="X201" t="n">
        <v>1.52</v>
      </c>
      <c r="Y201" t="n">
        <v>0.5</v>
      </c>
      <c r="Z201" t="n">
        <v>10</v>
      </c>
    </row>
    <row r="202">
      <c r="A202" t="n">
        <v>6</v>
      </c>
      <c r="B202" t="n">
        <v>50</v>
      </c>
      <c r="C202" t="inlineStr">
        <is>
          <t xml:space="preserve">CONCLUIDO	</t>
        </is>
      </c>
      <c r="D202" t="n">
        <v>2.4416</v>
      </c>
      <c r="E202" t="n">
        <v>40.96</v>
      </c>
      <c r="F202" t="n">
        <v>38.14</v>
      </c>
      <c r="G202" t="n">
        <v>65.39</v>
      </c>
      <c r="H202" t="n">
        <v>1.07</v>
      </c>
      <c r="I202" t="n">
        <v>35</v>
      </c>
      <c r="J202" t="n">
        <v>115.08</v>
      </c>
      <c r="K202" t="n">
        <v>41.65</v>
      </c>
      <c r="L202" t="n">
        <v>7</v>
      </c>
      <c r="M202" t="n">
        <v>33</v>
      </c>
      <c r="N202" t="n">
        <v>16.43</v>
      </c>
      <c r="O202" t="n">
        <v>14426.96</v>
      </c>
      <c r="P202" t="n">
        <v>328.02</v>
      </c>
      <c r="Q202" t="n">
        <v>790.16</v>
      </c>
      <c r="R202" t="n">
        <v>114.78</v>
      </c>
      <c r="S202" t="n">
        <v>58.53</v>
      </c>
      <c r="T202" t="n">
        <v>20901.25</v>
      </c>
      <c r="U202" t="n">
        <v>0.51</v>
      </c>
      <c r="V202" t="n">
        <v>0.76</v>
      </c>
      <c r="W202" t="n">
        <v>2.63</v>
      </c>
      <c r="X202" t="n">
        <v>1.24</v>
      </c>
      <c r="Y202" t="n">
        <v>0.5</v>
      </c>
      <c r="Z202" t="n">
        <v>10</v>
      </c>
    </row>
    <row r="203">
      <c r="A203" t="n">
        <v>7</v>
      </c>
      <c r="B203" t="n">
        <v>50</v>
      </c>
      <c r="C203" t="inlineStr">
        <is>
          <t xml:space="preserve">CONCLUIDO	</t>
        </is>
      </c>
      <c r="D203" t="n">
        <v>2.4585</v>
      </c>
      <c r="E203" t="n">
        <v>40.68</v>
      </c>
      <c r="F203" t="n">
        <v>37.97</v>
      </c>
      <c r="G203" t="n">
        <v>75.94</v>
      </c>
      <c r="H203" t="n">
        <v>1.21</v>
      </c>
      <c r="I203" t="n">
        <v>30</v>
      </c>
      <c r="J203" t="n">
        <v>116.37</v>
      </c>
      <c r="K203" t="n">
        <v>41.65</v>
      </c>
      <c r="L203" t="n">
        <v>8</v>
      </c>
      <c r="M203" t="n">
        <v>28</v>
      </c>
      <c r="N203" t="n">
        <v>16.72</v>
      </c>
      <c r="O203" t="n">
        <v>14585.96</v>
      </c>
      <c r="P203" t="n">
        <v>320.5</v>
      </c>
      <c r="Q203" t="n">
        <v>790.17</v>
      </c>
      <c r="R203" t="n">
        <v>108.87</v>
      </c>
      <c r="S203" t="n">
        <v>58.53</v>
      </c>
      <c r="T203" t="n">
        <v>17973.09</v>
      </c>
      <c r="U203" t="n">
        <v>0.54</v>
      </c>
      <c r="V203" t="n">
        <v>0.76</v>
      </c>
      <c r="W203" t="n">
        <v>2.62</v>
      </c>
      <c r="X203" t="n">
        <v>1.07</v>
      </c>
      <c r="Y203" t="n">
        <v>0.5</v>
      </c>
      <c r="Z203" t="n">
        <v>10</v>
      </c>
    </row>
    <row r="204">
      <c r="A204" t="n">
        <v>8</v>
      </c>
      <c r="B204" t="n">
        <v>50</v>
      </c>
      <c r="C204" t="inlineStr">
        <is>
          <t xml:space="preserve">CONCLUIDO	</t>
        </is>
      </c>
      <c r="D204" t="n">
        <v>2.4737</v>
      </c>
      <c r="E204" t="n">
        <v>40.42</v>
      </c>
      <c r="F204" t="n">
        <v>37.81</v>
      </c>
      <c r="G204" t="n">
        <v>87.26000000000001</v>
      </c>
      <c r="H204" t="n">
        <v>1.35</v>
      </c>
      <c r="I204" t="n">
        <v>26</v>
      </c>
      <c r="J204" t="n">
        <v>117.66</v>
      </c>
      <c r="K204" t="n">
        <v>41.65</v>
      </c>
      <c r="L204" t="n">
        <v>9</v>
      </c>
      <c r="M204" t="n">
        <v>24</v>
      </c>
      <c r="N204" t="n">
        <v>17.01</v>
      </c>
      <c r="O204" t="n">
        <v>14745.39</v>
      </c>
      <c r="P204" t="n">
        <v>312.26</v>
      </c>
      <c r="Q204" t="n">
        <v>790.1799999999999</v>
      </c>
      <c r="R204" t="n">
        <v>103.87</v>
      </c>
      <c r="S204" t="n">
        <v>58.53</v>
      </c>
      <c r="T204" t="n">
        <v>15491.45</v>
      </c>
      <c r="U204" t="n">
        <v>0.5600000000000001</v>
      </c>
      <c r="V204" t="n">
        <v>0.77</v>
      </c>
      <c r="W204" t="n">
        <v>2.61</v>
      </c>
      <c r="X204" t="n">
        <v>0.91</v>
      </c>
      <c r="Y204" t="n">
        <v>0.5</v>
      </c>
      <c r="Z204" t="n">
        <v>10</v>
      </c>
    </row>
    <row r="205">
      <c r="A205" t="n">
        <v>9</v>
      </c>
      <c r="B205" t="n">
        <v>50</v>
      </c>
      <c r="C205" t="inlineStr">
        <is>
          <t xml:space="preserve">CONCLUIDO	</t>
        </is>
      </c>
      <c r="D205" t="n">
        <v>2.4839</v>
      </c>
      <c r="E205" t="n">
        <v>40.26</v>
      </c>
      <c r="F205" t="n">
        <v>37.71</v>
      </c>
      <c r="G205" t="n">
        <v>98.38</v>
      </c>
      <c r="H205" t="n">
        <v>1.48</v>
      </c>
      <c r="I205" t="n">
        <v>23</v>
      </c>
      <c r="J205" t="n">
        <v>118.96</v>
      </c>
      <c r="K205" t="n">
        <v>41.65</v>
      </c>
      <c r="L205" t="n">
        <v>10</v>
      </c>
      <c r="M205" t="n">
        <v>21</v>
      </c>
      <c r="N205" t="n">
        <v>17.31</v>
      </c>
      <c r="O205" t="n">
        <v>14905.25</v>
      </c>
      <c r="P205" t="n">
        <v>306.34</v>
      </c>
      <c r="Q205" t="n">
        <v>790.1799999999999</v>
      </c>
      <c r="R205" t="n">
        <v>100.62</v>
      </c>
      <c r="S205" t="n">
        <v>58.53</v>
      </c>
      <c r="T205" t="n">
        <v>13885.87</v>
      </c>
      <c r="U205" t="n">
        <v>0.58</v>
      </c>
      <c r="V205" t="n">
        <v>0.77</v>
      </c>
      <c r="W205" t="n">
        <v>2.6</v>
      </c>
      <c r="X205" t="n">
        <v>0.8100000000000001</v>
      </c>
      <c r="Y205" t="n">
        <v>0.5</v>
      </c>
      <c r="Z205" t="n">
        <v>10</v>
      </c>
    </row>
    <row r="206">
      <c r="A206" t="n">
        <v>10</v>
      </c>
      <c r="B206" t="n">
        <v>50</v>
      </c>
      <c r="C206" t="inlineStr">
        <is>
          <t xml:space="preserve">CONCLUIDO	</t>
        </is>
      </c>
      <c r="D206" t="n">
        <v>2.4907</v>
      </c>
      <c r="E206" t="n">
        <v>40.15</v>
      </c>
      <c r="F206" t="n">
        <v>37.65</v>
      </c>
      <c r="G206" t="n">
        <v>107.56</v>
      </c>
      <c r="H206" t="n">
        <v>1.61</v>
      </c>
      <c r="I206" t="n">
        <v>21</v>
      </c>
      <c r="J206" t="n">
        <v>120.26</v>
      </c>
      <c r="K206" t="n">
        <v>41.65</v>
      </c>
      <c r="L206" t="n">
        <v>11</v>
      </c>
      <c r="M206" t="n">
        <v>19</v>
      </c>
      <c r="N206" t="n">
        <v>17.61</v>
      </c>
      <c r="O206" t="n">
        <v>15065.56</v>
      </c>
      <c r="P206" t="n">
        <v>299.11</v>
      </c>
      <c r="Q206" t="n">
        <v>790.16</v>
      </c>
      <c r="R206" t="n">
        <v>98.2</v>
      </c>
      <c r="S206" t="n">
        <v>58.53</v>
      </c>
      <c r="T206" t="n">
        <v>12684.88</v>
      </c>
      <c r="U206" t="n">
        <v>0.6</v>
      </c>
      <c r="V206" t="n">
        <v>0.77</v>
      </c>
      <c r="W206" t="n">
        <v>2.61</v>
      </c>
      <c r="X206" t="n">
        <v>0.74</v>
      </c>
      <c r="Y206" t="n">
        <v>0.5</v>
      </c>
      <c r="Z206" t="n">
        <v>10</v>
      </c>
    </row>
    <row r="207">
      <c r="A207" t="n">
        <v>11</v>
      </c>
      <c r="B207" t="n">
        <v>50</v>
      </c>
      <c r="C207" t="inlineStr">
        <is>
          <t xml:space="preserve">CONCLUIDO	</t>
        </is>
      </c>
      <c r="D207" t="n">
        <v>2.4978</v>
      </c>
      <c r="E207" t="n">
        <v>40.03</v>
      </c>
      <c r="F207" t="n">
        <v>37.58</v>
      </c>
      <c r="G207" t="n">
        <v>118.66</v>
      </c>
      <c r="H207" t="n">
        <v>1.74</v>
      </c>
      <c r="I207" t="n">
        <v>19</v>
      </c>
      <c r="J207" t="n">
        <v>121.56</v>
      </c>
      <c r="K207" t="n">
        <v>41.65</v>
      </c>
      <c r="L207" t="n">
        <v>12</v>
      </c>
      <c r="M207" t="n">
        <v>13</v>
      </c>
      <c r="N207" t="n">
        <v>17.91</v>
      </c>
      <c r="O207" t="n">
        <v>15226.31</v>
      </c>
      <c r="P207" t="n">
        <v>292.54</v>
      </c>
      <c r="Q207" t="n">
        <v>790.1799999999999</v>
      </c>
      <c r="R207" t="n">
        <v>95.62</v>
      </c>
      <c r="S207" t="n">
        <v>58.53</v>
      </c>
      <c r="T207" t="n">
        <v>11405.6</v>
      </c>
      <c r="U207" t="n">
        <v>0.61</v>
      </c>
      <c r="V207" t="n">
        <v>0.77</v>
      </c>
      <c r="W207" t="n">
        <v>2.61</v>
      </c>
      <c r="X207" t="n">
        <v>0.67</v>
      </c>
      <c r="Y207" t="n">
        <v>0.5</v>
      </c>
      <c r="Z207" t="n">
        <v>10</v>
      </c>
    </row>
    <row r="208">
      <c r="A208" t="n">
        <v>12</v>
      </c>
      <c r="B208" t="n">
        <v>50</v>
      </c>
      <c r="C208" t="inlineStr">
        <is>
          <t xml:space="preserve">CONCLUIDO	</t>
        </is>
      </c>
      <c r="D208" t="n">
        <v>2.5011</v>
      </c>
      <c r="E208" t="n">
        <v>39.98</v>
      </c>
      <c r="F208" t="n">
        <v>37.55</v>
      </c>
      <c r="G208" t="n">
        <v>125.15</v>
      </c>
      <c r="H208" t="n">
        <v>1.87</v>
      </c>
      <c r="I208" t="n">
        <v>18</v>
      </c>
      <c r="J208" t="n">
        <v>122.87</v>
      </c>
      <c r="K208" t="n">
        <v>41.65</v>
      </c>
      <c r="L208" t="n">
        <v>13</v>
      </c>
      <c r="M208" t="n">
        <v>6</v>
      </c>
      <c r="N208" t="n">
        <v>18.22</v>
      </c>
      <c r="O208" t="n">
        <v>15387.5</v>
      </c>
      <c r="P208" t="n">
        <v>291.4</v>
      </c>
      <c r="Q208" t="n">
        <v>790.16</v>
      </c>
      <c r="R208" t="n">
        <v>94.42</v>
      </c>
      <c r="S208" t="n">
        <v>58.53</v>
      </c>
      <c r="T208" t="n">
        <v>10807.17</v>
      </c>
      <c r="U208" t="n">
        <v>0.62</v>
      </c>
      <c r="V208" t="n">
        <v>0.77</v>
      </c>
      <c r="W208" t="n">
        <v>2.61</v>
      </c>
      <c r="X208" t="n">
        <v>0.64</v>
      </c>
      <c r="Y208" t="n">
        <v>0.5</v>
      </c>
      <c r="Z208" t="n">
        <v>10</v>
      </c>
    </row>
    <row r="209">
      <c r="A209" t="n">
        <v>13</v>
      </c>
      <c r="B209" t="n">
        <v>50</v>
      </c>
      <c r="C209" t="inlineStr">
        <is>
          <t xml:space="preserve">CONCLUIDO	</t>
        </is>
      </c>
      <c r="D209" t="n">
        <v>2.5037</v>
      </c>
      <c r="E209" t="n">
        <v>39.94</v>
      </c>
      <c r="F209" t="n">
        <v>37.53</v>
      </c>
      <c r="G209" t="n">
        <v>132.45</v>
      </c>
      <c r="H209" t="n">
        <v>1.99</v>
      </c>
      <c r="I209" t="n">
        <v>17</v>
      </c>
      <c r="J209" t="n">
        <v>124.18</v>
      </c>
      <c r="K209" t="n">
        <v>41.65</v>
      </c>
      <c r="L209" t="n">
        <v>14</v>
      </c>
      <c r="M209" t="n">
        <v>2</v>
      </c>
      <c r="N209" t="n">
        <v>18.53</v>
      </c>
      <c r="O209" t="n">
        <v>15549.15</v>
      </c>
      <c r="P209" t="n">
        <v>289.8</v>
      </c>
      <c r="Q209" t="n">
        <v>790.16</v>
      </c>
      <c r="R209" t="n">
        <v>93.55</v>
      </c>
      <c r="S209" t="n">
        <v>58.53</v>
      </c>
      <c r="T209" t="n">
        <v>10380.63</v>
      </c>
      <c r="U209" t="n">
        <v>0.63</v>
      </c>
      <c r="V209" t="n">
        <v>0.77</v>
      </c>
      <c r="W209" t="n">
        <v>2.62</v>
      </c>
      <c r="X209" t="n">
        <v>0.63</v>
      </c>
      <c r="Y209" t="n">
        <v>0.5</v>
      </c>
      <c r="Z209" t="n">
        <v>10</v>
      </c>
    </row>
    <row r="210">
      <c r="A210" t="n">
        <v>14</v>
      </c>
      <c r="B210" t="n">
        <v>50</v>
      </c>
      <c r="C210" t="inlineStr">
        <is>
          <t xml:space="preserve">CONCLUIDO	</t>
        </is>
      </c>
      <c r="D210" t="n">
        <v>2.504</v>
      </c>
      <c r="E210" t="n">
        <v>39.94</v>
      </c>
      <c r="F210" t="n">
        <v>37.52</v>
      </c>
      <c r="G210" t="n">
        <v>132.43</v>
      </c>
      <c r="H210" t="n">
        <v>2.11</v>
      </c>
      <c r="I210" t="n">
        <v>17</v>
      </c>
      <c r="J210" t="n">
        <v>125.49</v>
      </c>
      <c r="K210" t="n">
        <v>41.65</v>
      </c>
      <c r="L210" t="n">
        <v>15</v>
      </c>
      <c r="M210" t="n">
        <v>0</v>
      </c>
      <c r="N210" t="n">
        <v>18.84</v>
      </c>
      <c r="O210" t="n">
        <v>15711.24</v>
      </c>
      <c r="P210" t="n">
        <v>292.47</v>
      </c>
      <c r="Q210" t="n">
        <v>790.16</v>
      </c>
      <c r="R210" t="n">
        <v>93.27</v>
      </c>
      <c r="S210" t="n">
        <v>58.53</v>
      </c>
      <c r="T210" t="n">
        <v>10239.87</v>
      </c>
      <c r="U210" t="n">
        <v>0.63</v>
      </c>
      <c r="V210" t="n">
        <v>0.77</v>
      </c>
      <c r="W210" t="n">
        <v>2.62</v>
      </c>
      <c r="X210" t="n">
        <v>0.62</v>
      </c>
      <c r="Y210" t="n">
        <v>0.5</v>
      </c>
      <c r="Z210" t="n">
        <v>10</v>
      </c>
    </row>
    <row r="211">
      <c r="A211" t="n">
        <v>0</v>
      </c>
      <c r="B211" t="n">
        <v>25</v>
      </c>
      <c r="C211" t="inlineStr">
        <is>
          <t xml:space="preserve">CONCLUIDO	</t>
        </is>
      </c>
      <c r="D211" t="n">
        <v>2.026</v>
      </c>
      <c r="E211" t="n">
        <v>49.36</v>
      </c>
      <c r="F211" t="n">
        <v>44.7</v>
      </c>
      <c r="G211" t="n">
        <v>13.02</v>
      </c>
      <c r="H211" t="n">
        <v>0.28</v>
      </c>
      <c r="I211" t="n">
        <v>206</v>
      </c>
      <c r="J211" t="n">
        <v>61.76</v>
      </c>
      <c r="K211" t="n">
        <v>28.92</v>
      </c>
      <c r="L211" t="n">
        <v>1</v>
      </c>
      <c r="M211" t="n">
        <v>204</v>
      </c>
      <c r="N211" t="n">
        <v>6.84</v>
      </c>
      <c r="O211" t="n">
        <v>7851.41</v>
      </c>
      <c r="P211" t="n">
        <v>283.3</v>
      </c>
      <c r="Q211" t="n">
        <v>790.22</v>
      </c>
      <c r="R211" t="n">
        <v>333.91</v>
      </c>
      <c r="S211" t="n">
        <v>58.53</v>
      </c>
      <c r="T211" t="n">
        <v>129613.29</v>
      </c>
      <c r="U211" t="n">
        <v>0.18</v>
      </c>
      <c r="V211" t="n">
        <v>0.65</v>
      </c>
      <c r="W211" t="n">
        <v>2.91</v>
      </c>
      <c r="X211" t="n">
        <v>7.8</v>
      </c>
      <c r="Y211" t="n">
        <v>0.5</v>
      </c>
      <c r="Z211" t="n">
        <v>10</v>
      </c>
    </row>
    <row r="212">
      <c r="A212" t="n">
        <v>1</v>
      </c>
      <c r="B212" t="n">
        <v>25</v>
      </c>
      <c r="C212" t="inlineStr">
        <is>
          <t xml:space="preserve">CONCLUIDO	</t>
        </is>
      </c>
      <c r="D212" t="n">
        <v>2.3122</v>
      </c>
      <c r="E212" t="n">
        <v>43.25</v>
      </c>
      <c r="F212" t="n">
        <v>40.22</v>
      </c>
      <c r="G212" t="n">
        <v>27.11</v>
      </c>
      <c r="H212" t="n">
        <v>0.55</v>
      </c>
      <c r="I212" t="n">
        <v>89</v>
      </c>
      <c r="J212" t="n">
        <v>62.92</v>
      </c>
      <c r="K212" t="n">
        <v>28.92</v>
      </c>
      <c r="L212" t="n">
        <v>2</v>
      </c>
      <c r="M212" t="n">
        <v>87</v>
      </c>
      <c r="N212" t="n">
        <v>7</v>
      </c>
      <c r="O212" t="n">
        <v>7994.37</v>
      </c>
      <c r="P212" t="n">
        <v>244.41</v>
      </c>
      <c r="Q212" t="n">
        <v>790.21</v>
      </c>
      <c r="R212" t="n">
        <v>183.98</v>
      </c>
      <c r="S212" t="n">
        <v>58.53</v>
      </c>
      <c r="T212" t="n">
        <v>55234.57</v>
      </c>
      <c r="U212" t="n">
        <v>0.32</v>
      </c>
      <c r="V212" t="n">
        <v>0.72</v>
      </c>
      <c r="W212" t="n">
        <v>2.72</v>
      </c>
      <c r="X212" t="n">
        <v>3.31</v>
      </c>
      <c r="Y212" t="n">
        <v>0.5</v>
      </c>
      <c r="Z212" t="n">
        <v>10</v>
      </c>
    </row>
    <row r="213">
      <c r="A213" t="n">
        <v>2</v>
      </c>
      <c r="B213" t="n">
        <v>25</v>
      </c>
      <c r="C213" t="inlineStr">
        <is>
          <t xml:space="preserve">CONCLUIDO	</t>
        </is>
      </c>
      <c r="D213" t="n">
        <v>2.4076</v>
      </c>
      <c r="E213" t="n">
        <v>41.54</v>
      </c>
      <c r="F213" t="n">
        <v>38.96</v>
      </c>
      <c r="G213" t="n">
        <v>41.74</v>
      </c>
      <c r="H213" t="n">
        <v>0.8100000000000001</v>
      </c>
      <c r="I213" t="n">
        <v>56</v>
      </c>
      <c r="J213" t="n">
        <v>64.08</v>
      </c>
      <c r="K213" t="n">
        <v>28.92</v>
      </c>
      <c r="L213" t="n">
        <v>3</v>
      </c>
      <c r="M213" t="n">
        <v>54</v>
      </c>
      <c r="N213" t="n">
        <v>7.16</v>
      </c>
      <c r="O213" t="n">
        <v>8137.65</v>
      </c>
      <c r="P213" t="n">
        <v>226.52</v>
      </c>
      <c r="Q213" t="n">
        <v>790.17</v>
      </c>
      <c r="R213" t="n">
        <v>141.78</v>
      </c>
      <c r="S213" t="n">
        <v>58.53</v>
      </c>
      <c r="T213" t="n">
        <v>34299.28</v>
      </c>
      <c r="U213" t="n">
        <v>0.41</v>
      </c>
      <c r="V213" t="n">
        <v>0.74</v>
      </c>
      <c r="W213" t="n">
        <v>2.67</v>
      </c>
      <c r="X213" t="n">
        <v>2.06</v>
      </c>
      <c r="Y213" t="n">
        <v>0.5</v>
      </c>
      <c r="Z213" t="n">
        <v>10</v>
      </c>
    </row>
    <row r="214">
      <c r="A214" t="n">
        <v>3</v>
      </c>
      <c r="B214" t="n">
        <v>25</v>
      </c>
      <c r="C214" t="inlineStr">
        <is>
          <t xml:space="preserve">CONCLUIDO	</t>
        </is>
      </c>
      <c r="D214" t="n">
        <v>2.4563</v>
      </c>
      <c r="E214" t="n">
        <v>40.71</v>
      </c>
      <c r="F214" t="n">
        <v>38.36</v>
      </c>
      <c r="G214" t="n">
        <v>57.54</v>
      </c>
      <c r="H214" t="n">
        <v>1.07</v>
      </c>
      <c r="I214" t="n">
        <v>40</v>
      </c>
      <c r="J214" t="n">
        <v>65.25</v>
      </c>
      <c r="K214" t="n">
        <v>28.92</v>
      </c>
      <c r="L214" t="n">
        <v>4</v>
      </c>
      <c r="M214" t="n">
        <v>34</v>
      </c>
      <c r="N214" t="n">
        <v>7.33</v>
      </c>
      <c r="O214" t="n">
        <v>8281.25</v>
      </c>
      <c r="P214" t="n">
        <v>211.43</v>
      </c>
      <c r="Q214" t="n">
        <v>790.16</v>
      </c>
      <c r="R214" t="n">
        <v>121.89</v>
      </c>
      <c r="S214" t="n">
        <v>58.53</v>
      </c>
      <c r="T214" t="n">
        <v>24434.04</v>
      </c>
      <c r="U214" t="n">
        <v>0.48</v>
      </c>
      <c r="V214" t="n">
        <v>0.76</v>
      </c>
      <c r="W214" t="n">
        <v>2.64</v>
      </c>
      <c r="X214" t="n">
        <v>1.46</v>
      </c>
      <c r="Y214" t="n">
        <v>0.5</v>
      </c>
      <c r="Z214" t="n">
        <v>10</v>
      </c>
    </row>
    <row r="215">
      <c r="A215" t="n">
        <v>4</v>
      </c>
      <c r="B215" t="n">
        <v>25</v>
      </c>
      <c r="C215" t="inlineStr">
        <is>
          <t xml:space="preserve">CONCLUIDO	</t>
        </is>
      </c>
      <c r="D215" t="n">
        <v>2.4726</v>
      </c>
      <c r="E215" t="n">
        <v>40.44</v>
      </c>
      <c r="F215" t="n">
        <v>38.17</v>
      </c>
      <c r="G215" t="n">
        <v>67.37</v>
      </c>
      <c r="H215" t="n">
        <v>1.31</v>
      </c>
      <c r="I215" t="n">
        <v>34</v>
      </c>
      <c r="J215" t="n">
        <v>66.42</v>
      </c>
      <c r="K215" t="n">
        <v>28.92</v>
      </c>
      <c r="L215" t="n">
        <v>5</v>
      </c>
      <c r="M215" t="n">
        <v>7</v>
      </c>
      <c r="N215" t="n">
        <v>7.49</v>
      </c>
      <c r="O215" t="n">
        <v>8425.16</v>
      </c>
      <c r="P215" t="n">
        <v>204.61</v>
      </c>
      <c r="Q215" t="n">
        <v>790.1900000000001</v>
      </c>
      <c r="R215" t="n">
        <v>114.68</v>
      </c>
      <c r="S215" t="n">
        <v>58.53</v>
      </c>
      <c r="T215" t="n">
        <v>20858.8</v>
      </c>
      <c r="U215" t="n">
        <v>0.51</v>
      </c>
      <c r="V215" t="n">
        <v>0.76</v>
      </c>
      <c r="W215" t="n">
        <v>2.66</v>
      </c>
      <c r="X215" t="n">
        <v>1.27</v>
      </c>
      <c r="Y215" t="n">
        <v>0.5</v>
      </c>
      <c r="Z215" t="n">
        <v>10</v>
      </c>
    </row>
    <row r="216">
      <c r="A216" t="n">
        <v>5</v>
      </c>
      <c r="B216" t="n">
        <v>25</v>
      </c>
      <c r="C216" t="inlineStr">
        <is>
          <t xml:space="preserve">CONCLUIDO	</t>
        </is>
      </c>
      <c r="D216" t="n">
        <v>2.4759</v>
      </c>
      <c r="E216" t="n">
        <v>40.39</v>
      </c>
      <c r="F216" t="n">
        <v>38.14</v>
      </c>
      <c r="G216" t="n">
        <v>69.34</v>
      </c>
      <c r="H216" t="n">
        <v>1.55</v>
      </c>
      <c r="I216" t="n">
        <v>33</v>
      </c>
      <c r="J216" t="n">
        <v>67.59</v>
      </c>
      <c r="K216" t="n">
        <v>28.92</v>
      </c>
      <c r="L216" t="n">
        <v>6</v>
      </c>
      <c r="M216" t="n">
        <v>0</v>
      </c>
      <c r="N216" t="n">
        <v>7.66</v>
      </c>
      <c r="O216" t="n">
        <v>8569.4</v>
      </c>
      <c r="P216" t="n">
        <v>207.83</v>
      </c>
      <c r="Q216" t="n">
        <v>790.1799999999999</v>
      </c>
      <c r="R216" t="n">
        <v>112.98</v>
      </c>
      <c r="S216" t="n">
        <v>58.53</v>
      </c>
      <c r="T216" t="n">
        <v>20014.62</v>
      </c>
      <c r="U216" t="n">
        <v>0.52</v>
      </c>
      <c r="V216" t="n">
        <v>0.76</v>
      </c>
      <c r="W216" t="n">
        <v>2.67</v>
      </c>
      <c r="X216" t="n">
        <v>1.23</v>
      </c>
      <c r="Y216" t="n">
        <v>0.5</v>
      </c>
      <c r="Z216" t="n">
        <v>10</v>
      </c>
    </row>
    <row r="217">
      <c r="A217" t="n">
        <v>0</v>
      </c>
      <c r="B217" t="n">
        <v>85</v>
      </c>
      <c r="C217" t="inlineStr">
        <is>
          <t xml:space="preserve">CONCLUIDO	</t>
        </is>
      </c>
      <c r="D217" t="n">
        <v>1.2701</v>
      </c>
      <c r="E217" t="n">
        <v>78.73</v>
      </c>
      <c r="F217" t="n">
        <v>58.13</v>
      </c>
      <c r="G217" t="n">
        <v>6.48</v>
      </c>
      <c r="H217" t="n">
        <v>0.11</v>
      </c>
      <c r="I217" t="n">
        <v>538</v>
      </c>
      <c r="J217" t="n">
        <v>167.88</v>
      </c>
      <c r="K217" t="n">
        <v>51.39</v>
      </c>
      <c r="L217" t="n">
        <v>1</v>
      </c>
      <c r="M217" t="n">
        <v>536</v>
      </c>
      <c r="N217" t="n">
        <v>30.49</v>
      </c>
      <c r="O217" t="n">
        <v>20939.59</v>
      </c>
      <c r="P217" t="n">
        <v>736.92</v>
      </c>
      <c r="Q217" t="n">
        <v>790.37</v>
      </c>
      <c r="R217" t="n">
        <v>783.39</v>
      </c>
      <c r="S217" t="n">
        <v>58.53</v>
      </c>
      <c r="T217" t="n">
        <v>352695.93</v>
      </c>
      <c r="U217" t="n">
        <v>0.07000000000000001</v>
      </c>
      <c r="V217" t="n">
        <v>0.5</v>
      </c>
      <c r="W217" t="n">
        <v>3.47</v>
      </c>
      <c r="X217" t="n">
        <v>21.21</v>
      </c>
      <c r="Y217" t="n">
        <v>0.5</v>
      </c>
      <c r="Z217" t="n">
        <v>10</v>
      </c>
    </row>
    <row r="218">
      <c r="A218" t="n">
        <v>1</v>
      </c>
      <c r="B218" t="n">
        <v>85</v>
      </c>
      <c r="C218" t="inlineStr">
        <is>
          <t xml:space="preserve">CONCLUIDO	</t>
        </is>
      </c>
      <c r="D218" t="n">
        <v>1.8562</v>
      </c>
      <c r="E218" t="n">
        <v>53.87</v>
      </c>
      <c r="F218" t="n">
        <v>44.59</v>
      </c>
      <c r="G218" t="n">
        <v>13.11</v>
      </c>
      <c r="H218" t="n">
        <v>0.21</v>
      </c>
      <c r="I218" t="n">
        <v>204</v>
      </c>
      <c r="J218" t="n">
        <v>169.33</v>
      </c>
      <c r="K218" t="n">
        <v>51.39</v>
      </c>
      <c r="L218" t="n">
        <v>2</v>
      </c>
      <c r="M218" t="n">
        <v>202</v>
      </c>
      <c r="N218" t="n">
        <v>30.94</v>
      </c>
      <c r="O218" t="n">
        <v>21118.46</v>
      </c>
      <c r="P218" t="n">
        <v>561.84</v>
      </c>
      <c r="Q218" t="n">
        <v>790.22</v>
      </c>
      <c r="R218" t="n">
        <v>330.16</v>
      </c>
      <c r="S218" t="n">
        <v>58.53</v>
      </c>
      <c r="T218" t="n">
        <v>127751.08</v>
      </c>
      <c r="U218" t="n">
        <v>0.18</v>
      </c>
      <c r="V218" t="n">
        <v>0.65</v>
      </c>
      <c r="W218" t="n">
        <v>2.9</v>
      </c>
      <c r="X218" t="n">
        <v>7.68</v>
      </c>
      <c r="Y218" t="n">
        <v>0.5</v>
      </c>
      <c r="Z218" t="n">
        <v>10</v>
      </c>
    </row>
    <row r="219">
      <c r="A219" t="n">
        <v>2</v>
      </c>
      <c r="B219" t="n">
        <v>85</v>
      </c>
      <c r="C219" t="inlineStr">
        <is>
          <t xml:space="preserve">CONCLUIDO	</t>
        </is>
      </c>
      <c r="D219" t="n">
        <v>2.0731</v>
      </c>
      <c r="E219" t="n">
        <v>48.24</v>
      </c>
      <c r="F219" t="n">
        <v>41.6</v>
      </c>
      <c r="G219" t="n">
        <v>19.81</v>
      </c>
      <c r="H219" t="n">
        <v>0.31</v>
      </c>
      <c r="I219" t="n">
        <v>126</v>
      </c>
      <c r="J219" t="n">
        <v>170.79</v>
      </c>
      <c r="K219" t="n">
        <v>51.39</v>
      </c>
      <c r="L219" t="n">
        <v>3</v>
      </c>
      <c r="M219" t="n">
        <v>124</v>
      </c>
      <c r="N219" t="n">
        <v>31.4</v>
      </c>
      <c r="O219" t="n">
        <v>21297.94</v>
      </c>
      <c r="P219" t="n">
        <v>521.1900000000001</v>
      </c>
      <c r="Q219" t="n">
        <v>790.1799999999999</v>
      </c>
      <c r="R219" t="n">
        <v>229.83</v>
      </c>
      <c r="S219" t="n">
        <v>58.53</v>
      </c>
      <c r="T219" t="n">
        <v>77973.12</v>
      </c>
      <c r="U219" t="n">
        <v>0.25</v>
      </c>
      <c r="V219" t="n">
        <v>0.7</v>
      </c>
      <c r="W219" t="n">
        <v>2.79</v>
      </c>
      <c r="X219" t="n">
        <v>4.69</v>
      </c>
      <c r="Y219" t="n">
        <v>0.5</v>
      </c>
      <c r="Z219" t="n">
        <v>10</v>
      </c>
    </row>
    <row r="220">
      <c r="A220" t="n">
        <v>3</v>
      </c>
      <c r="B220" t="n">
        <v>85</v>
      </c>
      <c r="C220" t="inlineStr">
        <is>
          <t xml:space="preserve">CONCLUIDO	</t>
        </is>
      </c>
      <c r="D220" t="n">
        <v>2.1835</v>
      </c>
      <c r="E220" t="n">
        <v>45.8</v>
      </c>
      <c r="F220" t="n">
        <v>40.31</v>
      </c>
      <c r="G220" t="n">
        <v>26.29</v>
      </c>
      <c r="H220" t="n">
        <v>0.41</v>
      </c>
      <c r="I220" t="n">
        <v>92</v>
      </c>
      <c r="J220" t="n">
        <v>172.25</v>
      </c>
      <c r="K220" t="n">
        <v>51.39</v>
      </c>
      <c r="L220" t="n">
        <v>4</v>
      </c>
      <c r="M220" t="n">
        <v>90</v>
      </c>
      <c r="N220" t="n">
        <v>31.86</v>
      </c>
      <c r="O220" t="n">
        <v>21478.05</v>
      </c>
      <c r="P220" t="n">
        <v>502.25</v>
      </c>
      <c r="Q220" t="n">
        <v>790.17</v>
      </c>
      <c r="R220" t="n">
        <v>187</v>
      </c>
      <c r="S220" t="n">
        <v>58.53</v>
      </c>
      <c r="T220" t="n">
        <v>56728.88</v>
      </c>
      <c r="U220" t="n">
        <v>0.31</v>
      </c>
      <c r="V220" t="n">
        <v>0.72</v>
      </c>
      <c r="W220" t="n">
        <v>2.72</v>
      </c>
      <c r="X220" t="n">
        <v>3.4</v>
      </c>
      <c r="Y220" t="n">
        <v>0.5</v>
      </c>
      <c r="Z220" t="n">
        <v>10</v>
      </c>
    </row>
    <row r="221">
      <c r="A221" t="n">
        <v>4</v>
      </c>
      <c r="B221" t="n">
        <v>85</v>
      </c>
      <c r="C221" t="inlineStr">
        <is>
          <t xml:space="preserve">CONCLUIDO	</t>
        </is>
      </c>
      <c r="D221" t="n">
        <v>2.2548</v>
      </c>
      <c r="E221" t="n">
        <v>44.35</v>
      </c>
      <c r="F221" t="n">
        <v>39.54</v>
      </c>
      <c r="G221" t="n">
        <v>32.95</v>
      </c>
      <c r="H221" t="n">
        <v>0.51</v>
      </c>
      <c r="I221" t="n">
        <v>72</v>
      </c>
      <c r="J221" t="n">
        <v>173.71</v>
      </c>
      <c r="K221" t="n">
        <v>51.39</v>
      </c>
      <c r="L221" t="n">
        <v>5</v>
      </c>
      <c r="M221" t="n">
        <v>70</v>
      </c>
      <c r="N221" t="n">
        <v>32.32</v>
      </c>
      <c r="O221" t="n">
        <v>21658.78</v>
      </c>
      <c r="P221" t="n">
        <v>490.19</v>
      </c>
      <c r="Q221" t="n">
        <v>790.17</v>
      </c>
      <c r="R221" t="n">
        <v>160.94</v>
      </c>
      <c r="S221" t="n">
        <v>58.53</v>
      </c>
      <c r="T221" t="n">
        <v>43800.93</v>
      </c>
      <c r="U221" t="n">
        <v>0.36</v>
      </c>
      <c r="V221" t="n">
        <v>0.73</v>
      </c>
      <c r="W221" t="n">
        <v>2.69</v>
      </c>
      <c r="X221" t="n">
        <v>2.63</v>
      </c>
      <c r="Y221" t="n">
        <v>0.5</v>
      </c>
      <c r="Z221" t="n">
        <v>10</v>
      </c>
    </row>
    <row r="222">
      <c r="A222" t="n">
        <v>5</v>
      </c>
      <c r="B222" t="n">
        <v>85</v>
      </c>
      <c r="C222" t="inlineStr">
        <is>
          <t xml:space="preserve">CONCLUIDO	</t>
        </is>
      </c>
      <c r="D222" t="n">
        <v>2.3037</v>
      </c>
      <c r="E222" t="n">
        <v>43.41</v>
      </c>
      <c r="F222" t="n">
        <v>39.04</v>
      </c>
      <c r="G222" t="n">
        <v>39.7</v>
      </c>
      <c r="H222" t="n">
        <v>0.61</v>
      </c>
      <c r="I222" t="n">
        <v>59</v>
      </c>
      <c r="J222" t="n">
        <v>175.18</v>
      </c>
      <c r="K222" t="n">
        <v>51.39</v>
      </c>
      <c r="L222" t="n">
        <v>6</v>
      </c>
      <c r="M222" t="n">
        <v>57</v>
      </c>
      <c r="N222" t="n">
        <v>32.79</v>
      </c>
      <c r="O222" t="n">
        <v>21840.16</v>
      </c>
      <c r="P222" t="n">
        <v>480.98</v>
      </c>
      <c r="Q222" t="n">
        <v>790.17</v>
      </c>
      <c r="R222" t="n">
        <v>144.47</v>
      </c>
      <c r="S222" t="n">
        <v>58.53</v>
      </c>
      <c r="T222" t="n">
        <v>35628.24</v>
      </c>
      <c r="U222" t="n">
        <v>0.41</v>
      </c>
      <c r="V222" t="n">
        <v>0.74</v>
      </c>
      <c r="W222" t="n">
        <v>2.67</v>
      </c>
      <c r="X222" t="n">
        <v>2.13</v>
      </c>
      <c r="Y222" t="n">
        <v>0.5</v>
      </c>
      <c r="Z222" t="n">
        <v>10</v>
      </c>
    </row>
    <row r="223">
      <c r="A223" t="n">
        <v>6</v>
      </c>
      <c r="B223" t="n">
        <v>85</v>
      </c>
      <c r="C223" t="inlineStr">
        <is>
          <t xml:space="preserve">CONCLUIDO	</t>
        </is>
      </c>
      <c r="D223" t="n">
        <v>2.3364</v>
      </c>
      <c r="E223" t="n">
        <v>42.8</v>
      </c>
      <c r="F223" t="n">
        <v>38.73</v>
      </c>
      <c r="G223" t="n">
        <v>46.48</v>
      </c>
      <c r="H223" t="n">
        <v>0.7</v>
      </c>
      <c r="I223" t="n">
        <v>50</v>
      </c>
      <c r="J223" t="n">
        <v>176.66</v>
      </c>
      <c r="K223" t="n">
        <v>51.39</v>
      </c>
      <c r="L223" t="n">
        <v>7</v>
      </c>
      <c r="M223" t="n">
        <v>48</v>
      </c>
      <c r="N223" t="n">
        <v>33.27</v>
      </c>
      <c r="O223" t="n">
        <v>22022.17</v>
      </c>
      <c r="P223" t="n">
        <v>474.84</v>
      </c>
      <c r="Q223" t="n">
        <v>790.17</v>
      </c>
      <c r="R223" t="n">
        <v>134.45</v>
      </c>
      <c r="S223" t="n">
        <v>58.53</v>
      </c>
      <c r="T223" t="n">
        <v>30661.6</v>
      </c>
      <c r="U223" t="n">
        <v>0.44</v>
      </c>
      <c r="V223" t="n">
        <v>0.75</v>
      </c>
      <c r="W223" t="n">
        <v>2.66</v>
      </c>
      <c r="X223" t="n">
        <v>1.83</v>
      </c>
      <c r="Y223" t="n">
        <v>0.5</v>
      </c>
      <c r="Z223" t="n">
        <v>10</v>
      </c>
    </row>
    <row r="224">
      <c r="A224" t="n">
        <v>7</v>
      </c>
      <c r="B224" t="n">
        <v>85</v>
      </c>
      <c r="C224" t="inlineStr">
        <is>
          <t xml:space="preserve">CONCLUIDO	</t>
        </is>
      </c>
      <c r="D224" t="n">
        <v>2.3649</v>
      </c>
      <c r="E224" t="n">
        <v>42.28</v>
      </c>
      <c r="F224" t="n">
        <v>38.45</v>
      </c>
      <c r="G224" t="n">
        <v>53.66</v>
      </c>
      <c r="H224" t="n">
        <v>0.8</v>
      </c>
      <c r="I224" t="n">
        <v>43</v>
      </c>
      <c r="J224" t="n">
        <v>178.14</v>
      </c>
      <c r="K224" t="n">
        <v>51.39</v>
      </c>
      <c r="L224" t="n">
        <v>8</v>
      </c>
      <c r="M224" t="n">
        <v>41</v>
      </c>
      <c r="N224" t="n">
        <v>33.75</v>
      </c>
      <c r="O224" t="n">
        <v>22204.83</v>
      </c>
      <c r="P224" t="n">
        <v>468.79</v>
      </c>
      <c r="Q224" t="n">
        <v>790.1799999999999</v>
      </c>
      <c r="R224" t="n">
        <v>125.15</v>
      </c>
      <c r="S224" t="n">
        <v>58.53</v>
      </c>
      <c r="T224" t="n">
        <v>26050.67</v>
      </c>
      <c r="U224" t="n">
        <v>0.47</v>
      </c>
      <c r="V224" t="n">
        <v>0.75</v>
      </c>
      <c r="W224" t="n">
        <v>2.64</v>
      </c>
      <c r="X224" t="n">
        <v>1.55</v>
      </c>
      <c r="Y224" t="n">
        <v>0.5</v>
      </c>
      <c r="Z224" t="n">
        <v>10</v>
      </c>
    </row>
    <row r="225">
      <c r="A225" t="n">
        <v>8</v>
      </c>
      <c r="B225" t="n">
        <v>85</v>
      </c>
      <c r="C225" t="inlineStr">
        <is>
          <t xml:space="preserve">CONCLUIDO	</t>
        </is>
      </c>
      <c r="D225" t="n">
        <v>2.3852</v>
      </c>
      <c r="E225" t="n">
        <v>41.93</v>
      </c>
      <c r="F225" t="n">
        <v>38.27</v>
      </c>
      <c r="G225" t="n">
        <v>60.42</v>
      </c>
      <c r="H225" t="n">
        <v>0.89</v>
      </c>
      <c r="I225" t="n">
        <v>38</v>
      </c>
      <c r="J225" t="n">
        <v>179.63</v>
      </c>
      <c r="K225" t="n">
        <v>51.39</v>
      </c>
      <c r="L225" t="n">
        <v>9</v>
      </c>
      <c r="M225" t="n">
        <v>36</v>
      </c>
      <c r="N225" t="n">
        <v>34.24</v>
      </c>
      <c r="O225" t="n">
        <v>22388.15</v>
      </c>
      <c r="P225" t="n">
        <v>463.58</v>
      </c>
      <c r="Q225" t="n">
        <v>790.17</v>
      </c>
      <c r="R225" t="n">
        <v>118.87</v>
      </c>
      <c r="S225" t="n">
        <v>58.53</v>
      </c>
      <c r="T225" t="n">
        <v>22932.37</v>
      </c>
      <c r="U225" t="n">
        <v>0.49</v>
      </c>
      <c r="V225" t="n">
        <v>0.76</v>
      </c>
      <c r="W225" t="n">
        <v>2.63</v>
      </c>
      <c r="X225" t="n">
        <v>1.36</v>
      </c>
      <c r="Y225" t="n">
        <v>0.5</v>
      </c>
      <c r="Z225" t="n">
        <v>10</v>
      </c>
    </row>
    <row r="226">
      <c r="A226" t="n">
        <v>9</v>
      </c>
      <c r="B226" t="n">
        <v>85</v>
      </c>
      <c r="C226" t="inlineStr">
        <is>
          <t xml:space="preserve">CONCLUIDO	</t>
        </is>
      </c>
      <c r="D226" t="n">
        <v>2.4006</v>
      </c>
      <c r="E226" t="n">
        <v>41.66</v>
      </c>
      <c r="F226" t="n">
        <v>38.13</v>
      </c>
      <c r="G226" t="n">
        <v>67.29000000000001</v>
      </c>
      <c r="H226" t="n">
        <v>0.98</v>
      </c>
      <c r="I226" t="n">
        <v>34</v>
      </c>
      <c r="J226" t="n">
        <v>181.12</v>
      </c>
      <c r="K226" t="n">
        <v>51.39</v>
      </c>
      <c r="L226" t="n">
        <v>10</v>
      </c>
      <c r="M226" t="n">
        <v>32</v>
      </c>
      <c r="N226" t="n">
        <v>34.73</v>
      </c>
      <c r="O226" t="n">
        <v>22572.13</v>
      </c>
      <c r="P226" t="n">
        <v>459.32</v>
      </c>
      <c r="Q226" t="n">
        <v>790.16</v>
      </c>
      <c r="R226" t="n">
        <v>114.21</v>
      </c>
      <c r="S226" t="n">
        <v>58.53</v>
      </c>
      <c r="T226" t="n">
        <v>20623.14</v>
      </c>
      <c r="U226" t="n">
        <v>0.51</v>
      </c>
      <c r="V226" t="n">
        <v>0.76</v>
      </c>
      <c r="W226" t="n">
        <v>2.63</v>
      </c>
      <c r="X226" t="n">
        <v>1.23</v>
      </c>
      <c r="Y226" t="n">
        <v>0.5</v>
      </c>
      <c r="Z226" t="n">
        <v>10</v>
      </c>
    </row>
    <row r="227">
      <c r="A227" t="n">
        <v>10</v>
      </c>
      <c r="B227" t="n">
        <v>85</v>
      </c>
      <c r="C227" t="inlineStr">
        <is>
          <t xml:space="preserve">CONCLUIDO	</t>
        </is>
      </c>
      <c r="D227" t="n">
        <v>2.4127</v>
      </c>
      <c r="E227" t="n">
        <v>41.45</v>
      </c>
      <c r="F227" t="n">
        <v>38.02</v>
      </c>
      <c r="G227" t="n">
        <v>73.59</v>
      </c>
      <c r="H227" t="n">
        <v>1.07</v>
      </c>
      <c r="I227" t="n">
        <v>31</v>
      </c>
      <c r="J227" t="n">
        <v>182.62</v>
      </c>
      <c r="K227" t="n">
        <v>51.39</v>
      </c>
      <c r="L227" t="n">
        <v>11</v>
      </c>
      <c r="M227" t="n">
        <v>29</v>
      </c>
      <c r="N227" t="n">
        <v>35.22</v>
      </c>
      <c r="O227" t="n">
        <v>22756.91</v>
      </c>
      <c r="P227" t="n">
        <v>454.9</v>
      </c>
      <c r="Q227" t="n">
        <v>790.17</v>
      </c>
      <c r="R227" t="n">
        <v>110.66</v>
      </c>
      <c r="S227" t="n">
        <v>58.53</v>
      </c>
      <c r="T227" t="n">
        <v>18861.53</v>
      </c>
      <c r="U227" t="n">
        <v>0.53</v>
      </c>
      <c r="V227" t="n">
        <v>0.76</v>
      </c>
      <c r="W227" t="n">
        <v>2.63</v>
      </c>
      <c r="X227" t="n">
        <v>1.12</v>
      </c>
      <c r="Y227" t="n">
        <v>0.5</v>
      </c>
      <c r="Z227" t="n">
        <v>10</v>
      </c>
    </row>
    <row r="228">
      <c r="A228" t="n">
        <v>11</v>
      </c>
      <c r="B228" t="n">
        <v>85</v>
      </c>
      <c r="C228" t="inlineStr">
        <is>
          <t xml:space="preserve">CONCLUIDO	</t>
        </is>
      </c>
      <c r="D228" t="n">
        <v>2.4256</v>
      </c>
      <c r="E228" t="n">
        <v>41.23</v>
      </c>
      <c r="F228" t="n">
        <v>37.91</v>
      </c>
      <c r="G228" t="n">
        <v>81.23</v>
      </c>
      <c r="H228" t="n">
        <v>1.16</v>
      </c>
      <c r="I228" t="n">
        <v>28</v>
      </c>
      <c r="J228" t="n">
        <v>184.12</v>
      </c>
      <c r="K228" t="n">
        <v>51.39</v>
      </c>
      <c r="L228" t="n">
        <v>12</v>
      </c>
      <c r="M228" t="n">
        <v>26</v>
      </c>
      <c r="N228" t="n">
        <v>35.73</v>
      </c>
      <c r="O228" t="n">
        <v>22942.24</v>
      </c>
      <c r="P228" t="n">
        <v>451.33</v>
      </c>
      <c r="Q228" t="n">
        <v>790.16</v>
      </c>
      <c r="R228" t="n">
        <v>106.46</v>
      </c>
      <c r="S228" t="n">
        <v>58.53</v>
      </c>
      <c r="T228" t="n">
        <v>16781.1</v>
      </c>
      <c r="U228" t="n">
        <v>0.55</v>
      </c>
      <c r="V228" t="n">
        <v>0.77</v>
      </c>
      <c r="W228" t="n">
        <v>2.63</v>
      </c>
      <c r="X228" t="n">
        <v>1</v>
      </c>
      <c r="Y228" t="n">
        <v>0.5</v>
      </c>
      <c r="Z228" t="n">
        <v>10</v>
      </c>
    </row>
    <row r="229">
      <c r="A229" t="n">
        <v>12</v>
      </c>
      <c r="B229" t="n">
        <v>85</v>
      </c>
      <c r="C229" t="inlineStr">
        <is>
          <t xml:space="preserve">CONCLUIDO	</t>
        </is>
      </c>
      <c r="D229" t="n">
        <v>2.4347</v>
      </c>
      <c r="E229" t="n">
        <v>41.07</v>
      </c>
      <c r="F229" t="n">
        <v>37.82</v>
      </c>
      <c r="G229" t="n">
        <v>87.27</v>
      </c>
      <c r="H229" t="n">
        <v>1.24</v>
      </c>
      <c r="I229" t="n">
        <v>26</v>
      </c>
      <c r="J229" t="n">
        <v>185.63</v>
      </c>
      <c r="K229" t="n">
        <v>51.39</v>
      </c>
      <c r="L229" t="n">
        <v>13</v>
      </c>
      <c r="M229" t="n">
        <v>24</v>
      </c>
      <c r="N229" t="n">
        <v>36.24</v>
      </c>
      <c r="O229" t="n">
        <v>23128.27</v>
      </c>
      <c r="P229" t="n">
        <v>446.46</v>
      </c>
      <c r="Q229" t="n">
        <v>790.17</v>
      </c>
      <c r="R229" t="n">
        <v>103.99</v>
      </c>
      <c r="S229" t="n">
        <v>58.53</v>
      </c>
      <c r="T229" t="n">
        <v>15553.63</v>
      </c>
      <c r="U229" t="n">
        <v>0.5600000000000001</v>
      </c>
      <c r="V229" t="n">
        <v>0.77</v>
      </c>
      <c r="W229" t="n">
        <v>2.61</v>
      </c>
      <c r="X229" t="n">
        <v>0.92</v>
      </c>
      <c r="Y229" t="n">
        <v>0.5</v>
      </c>
      <c r="Z229" t="n">
        <v>10</v>
      </c>
    </row>
    <row r="230">
      <c r="A230" t="n">
        <v>13</v>
      </c>
      <c r="B230" t="n">
        <v>85</v>
      </c>
      <c r="C230" t="inlineStr">
        <is>
          <t xml:space="preserve">CONCLUIDO	</t>
        </is>
      </c>
      <c r="D230" t="n">
        <v>2.4424</v>
      </c>
      <c r="E230" t="n">
        <v>40.94</v>
      </c>
      <c r="F230" t="n">
        <v>37.76</v>
      </c>
      <c r="G230" t="n">
        <v>94.39</v>
      </c>
      <c r="H230" t="n">
        <v>1.33</v>
      </c>
      <c r="I230" t="n">
        <v>24</v>
      </c>
      <c r="J230" t="n">
        <v>187.14</v>
      </c>
      <c r="K230" t="n">
        <v>51.39</v>
      </c>
      <c r="L230" t="n">
        <v>14</v>
      </c>
      <c r="M230" t="n">
        <v>22</v>
      </c>
      <c r="N230" t="n">
        <v>36.75</v>
      </c>
      <c r="O230" t="n">
        <v>23314.98</v>
      </c>
      <c r="P230" t="n">
        <v>443.63</v>
      </c>
      <c r="Q230" t="n">
        <v>790.16</v>
      </c>
      <c r="R230" t="n">
        <v>101.88</v>
      </c>
      <c r="S230" t="n">
        <v>58.53</v>
      </c>
      <c r="T230" t="n">
        <v>14509.17</v>
      </c>
      <c r="U230" t="n">
        <v>0.57</v>
      </c>
      <c r="V230" t="n">
        <v>0.77</v>
      </c>
      <c r="W230" t="n">
        <v>2.61</v>
      </c>
      <c r="X230" t="n">
        <v>0.85</v>
      </c>
      <c r="Y230" t="n">
        <v>0.5</v>
      </c>
      <c r="Z230" t="n">
        <v>10</v>
      </c>
    </row>
    <row r="231">
      <c r="A231" t="n">
        <v>14</v>
      </c>
      <c r="B231" t="n">
        <v>85</v>
      </c>
      <c r="C231" t="inlineStr">
        <is>
          <t xml:space="preserve">CONCLUIDO	</t>
        </is>
      </c>
      <c r="D231" t="n">
        <v>2.4469</v>
      </c>
      <c r="E231" t="n">
        <v>40.87</v>
      </c>
      <c r="F231" t="n">
        <v>37.72</v>
      </c>
      <c r="G231" t="n">
        <v>98.39</v>
      </c>
      <c r="H231" t="n">
        <v>1.41</v>
      </c>
      <c r="I231" t="n">
        <v>23</v>
      </c>
      <c r="J231" t="n">
        <v>188.66</v>
      </c>
      <c r="K231" t="n">
        <v>51.39</v>
      </c>
      <c r="L231" t="n">
        <v>15</v>
      </c>
      <c r="M231" t="n">
        <v>21</v>
      </c>
      <c r="N231" t="n">
        <v>37.27</v>
      </c>
      <c r="O231" t="n">
        <v>23502.4</v>
      </c>
      <c r="P231" t="n">
        <v>441.12</v>
      </c>
      <c r="Q231" t="n">
        <v>790.17</v>
      </c>
      <c r="R231" t="n">
        <v>100.41</v>
      </c>
      <c r="S231" t="n">
        <v>58.53</v>
      </c>
      <c r="T231" t="n">
        <v>13780.92</v>
      </c>
      <c r="U231" t="n">
        <v>0.58</v>
      </c>
      <c r="V231" t="n">
        <v>0.77</v>
      </c>
      <c r="W231" t="n">
        <v>2.61</v>
      </c>
      <c r="X231" t="n">
        <v>0.8100000000000001</v>
      </c>
      <c r="Y231" t="n">
        <v>0.5</v>
      </c>
      <c r="Z231" t="n">
        <v>10</v>
      </c>
    </row>
    <row r="232">
      <c r="A232" t="n">
        <v>15</v>
      </c>
      <c r="B232" t="n">
        <v>85</v>
      </c>
      <c r="C232" t="inlineStr">
        <is>
          <t xml:space="preserve">CONCLUIDO	</t>
        </is>
      </c>
      <c r="D232" t="n">
        <v>2.4546</v>
      </c>
      <c r="E232" t="n">
        <v>40.74</v>
      </c>
      <c r="F232" t="n">
        <v>37.66</v>
      </c>
      <c r="G232" t="n">
        <v>107.59</v>
      </c>
      <c r="H232" t="n">
        <v>1.49</v>
      </c>
      <c r="I232" t="n">
        <v>21</v>
      </c>
      <c r="J232" t="n">
        <v>190.19</v>
      </c>
      <c r="K232" t="n">
        <v>51.39</v>
      </c>
      <c r="L232" t="n">
        <v>16</v>
      </c>
      <c r="M232" t="n">
        <v>19</v>
      </c>
      <c r="N232" t="n">
        <v>37.79</v>
      </c>
      <c r="O232" t="n">
        <v>23690.52</v>
      </c>
      <c r="P232" t="n">
        <v>437.63</v>
      </c>
      <c r="Q232" t="n">
        <v>790.17</v>
      </c>
      <c r="R232" t="n">
        <v>98.56999999999999</v>
      </c>
      <c r="S232" t="n">
        <v>58.53</v>
      </c>
      <c r="T232" t="n">
        <v>12867.91</v>
      </c>
      <c r="U232" t="n">
        <v>0.59</v>
      </c>
      <c r="V232" t="n">
        <v>0.77</v>
      </c>
      <c r="W232" t="n">
        <v>2.6</v>
      </c>
      <c r="X232" t="n">
        <v>0.75</v>
      </c>
      <c r="Y232" t="n">
        <v>0.5</v>
      </c>
      <c r="Z232" t="n">
        <v>10</v>
      </c>
    </row>
    <row r="233">
      <c r="A233" t="n">
        <v>16</v>
      </c>
      <c r="B233" t="n">
        <v>85</v>
      </c>
      <c r="C233" t="inlineStr">
        <is>
          <t xml:space="preserve">CONCLUIDO	</t>
        </is>
      </c>
      <c r="D233" t="n">
        <v>2.4595</v>
      </c>
      <c r="E233" t="n">
        <v>40.66</v>
      </c>
      <c r="F233" t="n">
        <v>37.61</v>
      </c>
      <c r="G233" t="n">
        <v>112.83</v>
      </c>
      <c r="H233" t="n">
        <v>1.57</v>
      </c>
      <c r="I233" t="n">
        <v>20</v>
      </c>
      <c r="J233" t="n">
        <v>191.72</v>
      </c>
      <c r="K233" t="n">
        <v>51.39</v>
      </c>
      <c r="L233" t="n">
        <v>17</v>
      </c>
      <c r="M233" t="n">
        <v>18</v>
      </c>
      <c r="N233" t="n">
        <v>38.33</v>
      </c>
      <c r="O233" t="n">
        <v>23879.37</v>
      </c>
      <c r="P233" t="n">
        <v>433.89</v>
      </c>
      <c r="Q233" t="n">
        <v>790.16</v>
      </c>
      <c r="R233" t="n">
        <v>96.98</v>
      </c>
      <c r="S233" t="n">
        <v>58.53</v>
      </c>
      <c r="T233" t="n">
        <v>12076.93</v>
      </c>
      <c r="U233" t="n">
        <v>0.6</v>
      </c>
      <c r="V233" t="n">
        <v>0.77</v>
      </c>
      <c r="W233" t="n">
        <v>2.6</v>
      </c>
      <c r="X233" t="n">
        <v>0.71</v>
      </c>
      <c r="Y233" t="n">
        <v>0.5</v>
      </c>
      <c r="Z233" t="n">
        <v>10</v>
      </c>
    </row>
    <row r="234">
      <c r="A234" t="n">
        <v>17</v>
      </c>
      <c r="B234" t="n">
        <v>85</v>
      </c>
      <c r="C234" t="inlineStr">
        <is>
          <t xml:space="preserve">CONCLUIDO	</t>
        </is>
      </c>
      <c r="D234" t="n">
        <v>2.4685</v>
      </c>
      <c r="E234" t="n">
        <v>40.51</v>
      </c>
      <c r="F234" t="n">
        <v>37.53</v>
      </c>
      <c r="G234" t="n">
        <v>125.09</v>
      </c>
      <c r="H234" t="n">
        <v>1.65</v>
      </c>
      <c r="I234" t="n">
        <v>18</v>
      </c>
      <c r="J234" t="n">
        <v>193.26</v>
      </c>
      <c r="K234" t="n">
        <v>51.39</v>
      </c>
      <c r="L234" t="n">
        <v>18</v>
      </c>
      <c r="M234" t="n">
        <v>16</v>
      </c>
      <c r="N234" t="n">
        <v>38.86</v>
      </c>
      <c r="O234" t="n">
        <v>24068.93</v>
      </c>
      <c r="P234" t="n">
        <v>427.16</v>
      </c>
      <c r="Q234" t="n">
        <v>790.16</v>
      </c>
      <c r="R234" t="n">
        <v>94.23999999999999</v>
      </c>
      <c r="S234" t="n">
        <v>58.53</v>
      </c>
      <c r="T234" t="n">
        <v>10717.81</v>
      </c>
      <c r="U234" t="n">
        <v>0.62</v>
      </c>
      <c r="V234" t="n">
        <v>0.77</v>
      </c>
      <c r="W234" t="n">
        <v>2.6</v>
      </c>
      <c r="X234" t="n">
        <v>0.62</v>
      </c>
      <c r="Y234" t="n">
        <v>0.5</v>
      </c>
      <c r="Z234" t="n">
        <v>10</v>
      </c>
    </row>
    <row r="235">
      <c r="A235" t="n">
        <v>18</v>
      </c>
      <c r="B235" t="n">
        <v>85</v>
      </c>
      <c r="C235" t="inlineStr">
        <is>
          <t xml:space="preserve">CONCLUIDO	</t>
        </is>
      </c>
      <c r="D235" t="n">
        <v>2.4678</v>
      </c>
      <c r="E235" t="n">
        <v>40.52</v>
      </c>
      <c r="F235" t="n">
        <v>37.54</v>
      </c>
      <c r="G235" t="n">
        <v>125.13</v>
      </c>
      <c r="H235" t="n">
        <v>1.73</v>
      </c>
      <c r="I235" t="n">
        <v>18</v>
      </c>
      <c r="J235" t="n">
        <v>194.8</v>
      </c>
      <c r="K235" t="n">
        <v>51.39</v>
      </c>
      <c r="L235" t="n">
        <v>19</v>
      </c>
      <c r="M235" t="n">
        <v>16</v>
      </c>
      <c r="N235" t="n">
        <v>39.41</v>
      </c>
      <c r="O235" t="n">
        <v>24259.23</v>
      </c>
      <c r="P235" t="n">
        <v>429.19</v>
      </c>
      <c r="Q235" t="n">
        <v>790.16</v>
      </c>
      <c r="R235" t="n">
        <v>94.78</v>
      </c>
      <c r="S235" t="n">
        <v>58.53</v>
      </c>
      <c r="T235" t="n">
        <v>10989.67</v>
      </c>
      <c r="U235" t="n">
        <v>0.62</v>
      </c>
      <c r="V235" t="n">
        <v>0.77</v>
      </c>
      <c r="W235" t="n">
        <v>2.6</v>
      </c>
      <c r="X235" t="n">
        <v>0.64</v>
      </c>
      <c r="Y235" t="n">
        <v>0.5</v>
      </c>
      <c r="Z235" t="n">
        <v>10</v>
      </c>
    </row>
    <row r="236">
      <c r="A236" t="n">
        <v>19</v>
      </c>
      <c r="B236" t="n">
        <v>85</v>
      </c>
      <c r="C236" t="inlineStr">
        <is>
          <t xml:space="preserve">CONCLUIDO	</t>
        </is>
      </c>
      <c r="D236" t="n">
        <v>2.4728</v>
      </c>
      <c r="E236" t="n">
        <v>40.44</v>
      </c>
      <c r="F236" t="n">
        <v>37.49</v>
      </c>
      <c r="G236" t="n">
        <v>132.32</v>
      </c>
      <c r="H236" t="n">
        <v>1.81</v>
      </c>
      <c r="I236" t="n">
        <v>17</v>
      </c>
      <c r="J236" t="n">
        <v>196.35</v>
      </c>
      <c r="K236" t="n">
        <v>51.39</v>
      </c>
      <c r="L236" t="n">
        <v>20</v>
      </c>
      <c r="M236" t="n">
        <v>15</v>
      </c>
      <c r="N236" t="n">
        <v>39.96</v>
      </c>
      <c r="O236" t="n">
        <v>24450.27</v>
      </c>
      <c r="P236" t="n">
        <v>423.38</v>
      </c>
      <c r="Q236" t="n">
        <v>790.17</v>
      </c>
      <c r="R236" t="n">
        <v>92.95</v>
      </c>
      <c r="S236" t="n">
        <v>58.53</v>
      </c>
      <c r="T236" t="n">
        <v>10078.9</v>
      </c>
      <c r="U236" t="n">
        <v>0.63</v>
      </c>
      <c r="V236" t="n">
        <v>0.77</v>
      </c>
      <c r="W236" t="n">
        <v>2.6</v>
      </c>
      <c r="X236" t="n">
        <v>0.59</v>
      </c>
      <c r="Y236" t="n">
        <v>0.5</v>
      </c>
      <c r="Z236" t="n">
        <v>10</v>
      </c>
    </row>
    <row r="237">
      <c r="A237" t="n">
        <v>20</v>
      </c>
      <c r="B237" t="n">
        <v>85</v>
      </c>
      <c r="C237" t="inlineStr">
        <is>
          <t xml:space="preserve">CONCLUIDO	</t>
        </is>
      </c>
      <c r="D237" t="n">
        <v>2.4767</v>
      </c>
      <c r="E237" t="n">
        <v>40.38</v>
      </c>
      <c r="F237" t="n">
        <v>37.46</v>
      </c>
      <c r="G237" t="n">
        <v>140.48</v>
      </c>
      <c r="H237" t="n">
        <v>1.88</v>
      </c>
      <c r="I237" t="n">
        <v>16</v>
      </c>
      <c r="J237" t="n">
        <v>197.9</v>
      </c>
      <c r="K237" t="n">
        <v>51.39</v>
      </c>
      <c r="L237" t="n">
        <v>21</v>
      </c>
      <c r="M237" t="n">
        <v>14</v>
      </c>
      <c r="N237" t="n">
        <v>40.51</v>
      </c>
      <c r="O237" t="n">
        <v>24642.07</v>
      </c>
      <c r="P237" t="n">
        <v>420.13</v>
      </c>
      <c r="Q237" t="n">
        <v>790.17</v>
      </c>
      <c r="R237" t="n">
        <v>92.09</v>
      </c>
      <c r="S237" t="n">
        <v>58.53</v>
      </c>
      <c r="T237" t="n">
        <v>9654.6</v>
      </c>
      <c r="U237" t="n">
        <v>0.64</v>
      </c>
      <c r="V237" t="n">
        <v>0.77</v>
      </c>
      <c r="W237" t="n">
        <v>2.6</v>
      </c>
      <c r="X237" t="n">
        <v>0.5600000000000001</v>
      </c>
      <c r="Y237" t="n">
        <v>0.5</v>
      </c>
      <c r="Z237" t="n">
        <v>10</v>
      </c>
    </row>
    <row r="238">
      <c r="A238" t="n">
        <v>21</v>
      </c>
      <c r="B238" t="n">
        <v>85</v>
      </c>
      <c r="C238" t="inlineStr">
        <is>
          <t xml:space="preserve">CONCLUIDO	</t>
        </is>
      </c>
      <c r="D238" t="n">
        <v>2.4814</v>
      </c>
      <c r="E238" t="n">
        <v>40.3</v>
      </c>
      <c r="F238" t="n">
        <v>37.42</v>
      </c>
      <c r="G238" t="n">
        <v>149.68</v>
      </c>
      <c r="H238" t="n">
        <v>1.96</v>
      </c>
      <c r="I238" t="n">
        <v>15</v>
      </c>
      <c r="J238" t="n">
        <v>199.46</v>
      </c>
      <c r="K238" t="n">
        <v>51.39</v>
      </c>
      <c r="L238" t="n">
        <v>22</v>
      </c>
      <c r="M238" t="n">
        <v>13</v>
      </c>
      <c r="N238" t="n">
        <v>41.07</v>
      </c>
      <c r="O238" t="n">
        <v>24834.62</v>
      </c>
      <c r="P238" t="n">
        <v>418.23</v>
      </c>
      <c r="Q238" t="n">
        <v>790.16</v>
      </c>
      <c r="R238" t="n">
        <v>90.59999999999999</v>
      </c>
      <c r="S238" t="n">
        <v>58.53</v>
      </c>
      <c r="T238" t="n">
        <v>8914.84</v>
      </c>
      <c r="U238" t="n">
        <v>0.65</v>
      </c>
      <c r="V238" t="n">
        <v>0.78</v>
      </c>
      <c r="W238" t="n">
        <v>2.6</v>
      </c>
      <c r="X238" t="n">
        <v>0.52</v>
      </c>
      <c r="Y238" t="n">
        <v>0.5</v>
      </c>
      <c r="Z238" t="n">
        <v>10</v>
      </c>
    </row>
    <row r="239">
      <c r="A239" t="n">
        <v>22</v>
      </c>
      <c r="B239" t="n">
        <v>85</v>
      </c>
      <c r="C239" t="inlineStr">
        <is>
          <t xml:space="preserve">CONCLUIDO	</t>
        </is>
      </c>
      <c r="D239" t="n">
        <v>2.4855</v>
      </c>
      <c r="E239" t="n">
        <v>40.23</v>
      </c>
      <c r="F239" t="n">
        <v>37.39</v>
      </c>
      <c r="G239" t="n">
        <v>160.23</v>
      </c>
      <c r="H239" t="n">
        <v>2.03</v>
      </c>
      <c r="I239" t="n">
        <v>14</v>
      </c>
      <c r="J239" t="n">
        <v>201.03</v>
      </c>
      <c r="K239" t="n">
        <v>51.39</v>
      </c>
      <c r="L239" t="n">
        <v>23</v>
      </c>
      <c r="M239" t="n">
        <v>12</v>
      </c>
      <c r="N239" t="n">
        <v>41.64</v>
      </c>
      <c r="O239" t="n">
        <v>25027.94</v>
      </c>
      <c r="P239" t="n">
        <v>413.58</v>
      </c>
      <c r="Q239" t="n">
        <v>790.2</v>
      </c>
      <c r="R239" t="n">
        <v>89.48</v>
      </c>
      <c r="S239" t="n">
        <v>58.53</v>
      </c>
      <c r="T239" t="n">
        <v>8358.379999999999</v>
      </c>
      <c r="U239" t="n">
        <v>0.65</v>
      </c>
      <c r="V239" t="n">
        <v>0.78</v>
      </c>
      <c r="W239" t="n">
        <v>2.6</v>
      </c>
      <c r="X239" t="n">
        <v>0.48</v>
      </c>
      <c r="Y239" t="n">
        <v>0.5</v>
      </c>
      <c r="Z239" t="n">
        <v>10</v>
      </c>
    </row>
    <row r="240">
      <c r="A240" t="n">
        <v>23</v>
      </c>
      <c r="B240" t="n">
        <v>85</v>
      </c>
      <c r="C240" t="inlineStr">
        <is>
          <t xml:space="preserve">CONCLUIDO	</t>
        </is>
      </c>
      <c r="D240" t="n">
        <v>2.4867</v>
      </c>
      <c r="E240" t="n">
        <v>40.21</v>
      </c>
      <c r="F240" t="n">
        <v>37.37</v>
      </c>
      <c r="G240" t="n">
        <v>160.14</v>
      </c>
      <c r="H240" t="n">
        <v>2.1</v>
      </c>
      <c r="I240" t="n">
        <v>14</v>
      </c>
      <c r="J240" t="n">
        <v>202.61</v>
      </c>
      <c r="K240" t="n">
        <v>51.39</v>
      </c>
      <c r="L240" t="n">
        <v>24</v>
      </c>
      <c r="M240" t="n">
        <v>12</v>
      </c>
      <c r="N240" t="n">
        <v>42.21</v>
      </c>
      <c r="O240" t="n">
        <v>25222.04</v>
      </c>
      <c r="P240" t="n">
        <v>409.36</v>
      </c>
      <c r="Q240" t="n">
        <v>790.16</v>
      </c>
      <c r="R240" t="n">
        <v>89.04000000000001</v>
      </c>
      <c r="S240" t="n">
        <v>58.53</v>
      </c>
      <c r="T240" t="n">
        <v>8138.42</v>
      </c>
      <c r="U240" t="n">
        <v>0.66</v>
      </c>
      <c r="V240" t="n">
        <v>0.78</v>
      </c>
      <c r="W240" t="n">
        <v>2.59</v>
      </c>
      <c r="X240" t="n">
        <v>0.46</v>
      </c>
      <c r="Y240" t="n">
        <v>0.5</v>
      </c>
      <c r="Z240" t="n">
        <v>10</v>
      </c>
    </row>
    <row r="241">
      <c r="A241" t="n">
        <v>24</v>
      </c>
      <c r="B241" t="n">
        <v>85</v>
      </c>
      <c r="C241" t="inlineStr">
        <is>
          <t xml:space="preserve">CONCLUIDO	</t>
        </is>
      </c>
      <c r="D241" t="n">
        <v>2.4902</v>
      </c>
      <c r="E241" t="n">
        <v>40.16</v>
      </c>
      <c r="F241" t="n">
        <v>37.34</v>
      </c>
      <c r="G241" t="n">
        <v>172.36</v>
      </c>
      <c r="H241" t="n">
        <v>2.17</v>
      </c>
      <c r="I241" t="n">
        <v>13</v>
      </c>
      <c r="J241" t="n">
        <v>204.19</v>
      </c>
      <c r="K241" t="n">
        <v>51.39</v>
      </c>
      <c r="L241" t="n">
        <v>25</v>
      </c>
      <c r="M241" t="n">
        <v>11</v>
      </c>
      <c r="N241" t="n">
        <v>42.79</v>
      </c>
      <c r="O241" t="n">
        <v>25417.05</v>
      </c>
      <c r="P241" t="n">
        <v>407.62</v>
      </c>
      <c r="Q241" t="n">
        <v>790.16</v>
      </c>
      <c r="R241" t="n">
        <v>88.03</v>
      </c>
      <c r="S241" t="n">
        <v>58.53</v>
      </c>
      <c r="T241" t="n">
        <v>7638.57</v>
      </c>
      <c r="U241" t="n">
        <v>0.66</v>
      </c>
      <c r="V241" t="n">
        <v>0.78</v>
      </c>
      <c r="W241" t="n">
        <v>2.6</v>
      </c>
      <c r="X241" t="n">
        <v>0.44</v>
      </c>
      <c r="Y241" t="n">
        <v>0.5</v>
      </c>
      <c r="Z241" t="n">
        <v>10</v>
      </c>
    </row>
    <row r="242">
      <c r="A242" t="n">
        <v>25</v>
      </c>
      <c r="B242" t="n">
        <v>85</v>
      </c>
      <c r="C242" t="inlineStr">
        <is>
          <t xml:space="preserve">CONCLUIDO	</t>
        </is>
      </c>
      <c r="D242" t="n">
        <v>2.4903</v>
      </c>
      <c r="E242" t="n">
        <v>40.16</v>
      </c>
      <c r="F242" t="n">
        <v>37.34</v>
      </c>
      <c r="G242" t="n">
        <v>172.35</v>
      </c>
      <c r="H242" t="n">
        <v>2.24</v>
      </c>
      <c r="I242" t="n">
        <v>13</v>
      </c>
      <c r="J242" t="n">
        <v>205.77</v>
      </c>
      <c r="K242" t="n">
        <v>51.39</v>
      </c>
      <c r="L242" t="n">
        <v>26</v>
      </c>
      <c r="M242" t="n">
        <v>11</v>
      </c>
      <c r="N242" t="n">
        <v>43.38</v>
      </c>
      <c r="O242" t="n">
        <v>25612.75</v>
      </c>
      <c r="P242" t="n">
        <v>402.24</v>
      </c>
      <c r="Q242" t="n">
        <v>790.16</v>
      </c>
      <c r="R242" t="n">
        <v>88.20999999999999</v>
      </c>
      <c r="S242" t="n">
        <v>58.53</v>
      </c>
      <c r="T242" t="n">
        <v>7727.97</v>
      </c>
      <c r="U242" t="n">
        <v>0.66</v>
      </c>
      <c r="V242" t="n">
        <v>0.78</v>
      </c>
      <c r="W242" t="n">
        <v>2.59</v>
      </c>
      <c r="X242" t="n">
        <v>0.44</v>
      </c>
      <c r="Y242" t="n">
        <v>0.5</v>
      </c>
      <c r="Z242" t="n">
        <v>10</v>
      </c>
    </row>
    <row r="243">
      <c r="A243" t="n">
        <v>26</v>
      </c>
      <c r="B243" t="n">
        <v>85</v>
      </c>
      <c r="C243" t="inlineStr">
        <is>
          <t xml:space="preserve">CONCLUIDO	</t>
        </is>
      </c>
      <c r="D243" t="n">
        <v>2.4938</v>
      </c>
      <c r="E243" t="n">
        <v>40.1</v>
      </c>
      <c r="F243" t="n">
        <v>37.32</v>
      </c>
      <c r="G243" t="n">
        <v>186.6</v>
      </c>
      <c r="H243" t="n">
        <v>2.31</v>
      </c>
      <c r="I243" t="n">
        <v>12</v>
      </c>
      <c r="J243" t="n">
        <v>207.37</v>
      </c>
      <c r="K243" t="n">
        <v>51.39</v>
      </c>
      <c r="L243" t="n">
        <v>27</v>
      </c>
      <c r="M243" t="n">
        <v>10</v>
      </c>
      <c r="N243" t="n">
        <v>43.97</v>
      </c>
      <c r="O243" t="n">
        <v>25809.25</v>
      </c>
      <c r="P243" t="n">
        <v>401.41</v>
      </c>
      <c r="Q243" t="n">
        <v>790.16</v>
      </c>
      <c r="R243" t="n">
        <v>87.28</v>
      </c>
      <c r="S243" t="n">
        <v>58.53</v>
      </c>
      <c r="T243" t="n">
        <v>7268.88</v>
      </c>
      <c r="U243" t="n">
        <v>0.67</v>
      </c>
      <c r="V243" t="n">
        <v>0.78</v>
      </c>
      <c r="W243" t="n">
        <v>2.59</v>
      </c>
      <c r="X243" t="n">
        <v>0.42</v>
      </c>
      <c r="Y243" t="n">
        <v>0.5</v>
      </c>
      <c r="Z243" t="n">
        <v>10</v>
      </c>
    </row>
    <row r="244">
      <c r="A244" t="n">
        <v>27</v>
      </c>
      <c r="B244" t="n">
        <v>85</v>
      </c>
      <c r="C244" t="inlineStr">
        <is>
          <t xml:space="preserve">CONCLUIDO	</t>
        </is>
      </c>
      <c r="D244" t="n">
        <v>2.4934</v>
      </c>
      <c r="E244" t="n">
        <v>40.11</v>
      </c>
      <c r="F244" t="n">
        <v>37.33</v>
      </c>
      <c r="G244" t="n">
        <v>186.63</v>
      </c>
      <c r="H244" t="n">
        <v>2.38</v>
      </c>
      <c r="I244" t="n">
        <v>12</v>
      </c>
      <c r="J244" t="n">
        <v>208.97</v>
      </c>
      <c r="K244" t="n">
        <v>51.39</v>
      </c>
      <c r="L244" t="n">
        <v>28</v>
      </c>
      <c r="M244" t="n">
        <v>8</v>
      </c>
      <c r="N244" t="n">
        <v>44.57</v>
      </c>
      <c r="O244" t="n">
        <v>26006.56</v>
      </c>
      <c r="P244" t="n">
        <v>399.29</v>
      </c>
      <c r="Q244" t="n">
        <v>790.16</v>
      </c>
      <c r="R244" t="n">
        <v>87.42</v>
      </c>
      <c r="S244" t="n">
        <v>58.53</v>
      </c>
      <c r="T244" t="n">
        <v>7339.72</v>
      </c>
      <c r="U244" t="n">
        <v>0.67</v>
      </c>
      <c r="V244" t="n">
        <v>0.78</v>
      </c>
      <c r="W244" t="n">
        <v>2.6</v>
      </c>
      <c r="X244" t="n">
        <v>0.42</v>
      </c>
      <c r="Y244" t="n">
        <v>0.5</v>
      </c>
      <c r="Z244" t="n">
        <v>10</v>
      </c>
    </row>
    <row r="245">
      <c r="A245" t="n">
        <v>28</v>
      </c>
      <c r="B245" t="n">
        <v>85</v>
      </c>
      <c r="C245" t="inlineStr">
        <is>
          <t xml:space="preserve">CONCLUIDO	</t>
        </is>
      </c>
      <c r="D245" t="n">
        <v>2.4988</v>
      </c>
      <c r="E245" t="n">
        <v>40.02</v>
      </c>
      <c r="F245" t="n">
        <v>37.27</v>
      </c>
      <c r="G245" t="n">
        <v>203.31</v>
      </c>
      <c r="H245" t="n">
        <v>2.45</v>
      </c>
      <c r="I245" t="n">
        <v>11</v>
      </c>
      <c r="J245" t="n">
        <v>210.57</v>
      </c>
      <c r="K245" t="n">
        <v>51.39</v>
      </c>
      <c r="L245" t="n">
        <v>29</v>
      </c>
      <c r="M245" t="n">
        <v>5</v>
      </c>
      <c r="N245" t="n">
        <v>45.18</v>
      </c>
      <c r="O245" t="n">
        <v>26204.71</v>
      </c>
      <c r="P245" t="n">
        <v>396.15</v>
      </c>
      <c r="Q245" t="n">
        <v>790.17</v>
      </c>
      <c r="R245" t="n">
        <v>85.61</v>
      </c>
      <c r="S245" t="n">
        <v>58.53</v>
      </c>
      <c r="T245" t="n">
        <v>6436.29</v>
      </c>
      <c r="U245" t="n">
        <v>0.68</v>
      </c>
      <c r="V245" t="n">
        <v>0.78</v>
      </c>
      <c r="W245" t="n">
        <v>2.59</v>
      </c>
      <c r="X245" t="n">
        <v>0.37</v>
      </c>
      <c r="Y245" t="n">
        <v>0.5</v>
      </c>
      <c r="Z245" t="n">
        <v>10</v>
      </c>
    </row>
    <row r="246">
      <c r="A246" t="n">
        <v>29</v>
      </c>
      <c r="B246" t="n">
        <v>85</v>
      </c>
      <c r="C246" t="inlineStr">
        <is>
          <t xml:space="preserve">CONCLUIDO	</t>
        </is>
      </c>
      <c r="D246" t="n">
        <v>2.499</v>
      </c>
      <c r="E246" t="n">
        <v>40.02</v>
      </c>
      <c r="F246" t="n">
        <v>37.27</v>
      </c>
      <c r="G246" t="n">
        <v>203.29</v>
      </c>
      <c r="H246" t="n">
        <v>2.51</v>
      </c>
      <c r="I246" t="n">
        <v>11</v>
      </c>
      <c r="J246" t="n">
        <v>212.19</v>
      </c>
      <c r="K246" t="n">
        <v>51.39</v>
      </c>
      <c r="L246" t="n">
        <v>30</v>
      </c>
      <c r="M246" t="n">
        <v>4</v>
      </c>
      <c r="N246" t="n">
        <v>45.79</v>
      </c>
      <c r="O246" t="n">
        <v>26403.69</v>
      </c>
      <c r="P246" t="n">
        <v>396.16</v>
      </c>
      <c r="Q246" t="n">
        <v>790.16</v>
      </c>
      <c r="R246" t="n">
        <v>85.47</v>
      </c>
      <c r="S246" t="n">
        <v>58.53</v>
      </c>
      <c r="T246" t="n">
        <v>6370.04</v>
      </c>
      <c r="U246" t="n">
        <v>0.68</v>
      </c>
      <c r="V246" t="n">
        <v>0.78</v>
      </c>
      <c r="W246" t="n">
        <v>2.6</v>
      </c>
      <c r="X246" t="n">
        <v>0.37</v>
      </c>
      <c r="Y246" t="n">
        <v>0.5</v>
      </c>
      <c r="Z246" t="n">
        <v>10</v>
      </c>
    </row>
    <row r="247">
      <c r="A247" t="n">
        <v>30</v>
      </c>
      <c r="B247" t="n">
        <v>85</v>
      </c>
      <c r="C247" t="inlineStr">
        <is>
          <t xml:space="preserve">CONCLUIDO	</t>
        </is>
      </c>
      <c r="D247" t="n">
        <v>2.498</v>
      </c>
      <c r="E247" t="n">
        <v>40.03</v>
      </c>
      <c r="F247" t="n">
        <v>37.29</v>
      </c>
      <c r="G247" t="n">
        <v>203.38</v>
      </c>
      <c r="H247" t="n">
        <v>2.58</v>
      </c>
      <c r="I247" t="n">
        <v>11</v>
      </c>
      <c r="J247" t="n">
        <v>213.81</v>
      </c>
      <c r="K247" t="n">
        <v>51.39</v>
      </c>
      <c r="L247" t="n">
        <v>31</v>
      </c>
      <c r="M247" t="n">
        <v>3</v>
      </c>
      <c r="N247" t="n">
        <v>46.41</v>
      </c>
      <c r="O247" t="n">
        <v>26603.52</v>
      </c>
      <c r="P247" t="n">
        <v>398.31</v>
      </c>
      <c r="Q247" t="n">
        <v>790.17</v>
      </c>
      <c r="R247" t="n">
        <v>85.73999999999999</v>
      </c>
      <c r="S247" t="n">
        <v>58.53</v>
      </c>
      <c r="T247" t="n">
        <v>6503.36</v>
      </c>
      <c r="U247" t="n">
        <v>0.68</v>
      </c>
      <c r="V247" t="n">
        <v>0.78</v>
      </c>
      <c r="W247" t="n">
        <v>2.6</v>
      </c>
      <c r="X247" t="n">
        <v>0.38</v>
      </c>
      <c r="Y247" t="n">
        <v>0.5</v>
      </c>
      <c r="Z247" t="n">
        <v>10</v>
      </c>
    </row>
    <row r="248">
      <c r="A248" t="n">
        <v>31</v>
      </c>
      <c r="B248" t="n">
        <v>85</v>
      </c>
      <c r="C248" t="inlineStr">
        <is>
          <t xml:space="preserve">CONCLUIDO	</t>
        </is>
      </c>
      <c r="D248" t="n">
        <v>2.4987</v>
      </c>
      <c r="E248" t="n">
        <v>40.02</v>
      </c>
      <c r="F248" t="n">
        <v>37.28</v>
      </c>
      <c r="G248" t="n">
        <v>203.32</v>
      </c>
      <c r="H248" t="n">
        <v>2.64</v>
      </c>
      <c r="I248" t="n">
        <v>11</v>
      </c>
      <c r="J248" t="n">
        <v>215.43</v>
      </c>
      <c r="K248" t="n">
        <v>51.39</v>
      </c>
      <c r="L248" t="n">
        <v>32</v>
      </c>
      <c r="M248" t="n">
        <v>2</v>
      </c>
      <c r="N248" t="n">
        <v>47.04</v>
      </c>
      <c r="O248" t="n">
        <v>26804.21</v>
      </c>
      <c r="P248" t="n">
        <v>398.92</v>
      </c>
      <c r="Q248" t="n">
        <v>790.1799999999999</v>
      </c>
      <c r="R248" t="n">
        <v>85.59999999999999</v>
      </c>
      <c r="S248" t="n">
        <v>58.53</v>
      </c>
      <c r="T248" t="n">
        <v>6431.29</v>
      </c>
      <c r="U248" t="n">
        <v>0.68</v>
      </c>
      <c r="V248" t="n">
        <v>0.78</v>
      </c>
      <c r="W248" t="n">
        <v>2.6</v>
      </c>
      <c r="X248" t="n">
        <v>0.37</v>
      </c>
      <c r="Y248" t="n">
        <v>0.5</v>
      </c>
      <c r="Z248" t="n">
        <v>10</v>
      </c>
    </row>
    <row r="249">
      <c r="A249" t="n">
        <v>32</v>
      </c>
      <c r="B249" t="n">
        <v>85</v>
      </c>
      <c r="C249" t="inlineStr">
        <is>
          <t xml:space="preserve">CONCLUIDO	</t>
        </is>
      </c>
      <c r="D249" t="n">
        <v>2.4981</v>
      </c>
      <c r="E249" t="n">
        <v>40.03</v>
      </c>
      <c r="F249" t="n">
        <v>37.28</v>
      </c>
      <c r="G249" t="n">
        <v>203.37</v>
      </c>
      <c r="H249" t="n">
        <v>2.7</v>
      </c>
      <c r="I249" t="n">
        <v>11</v>
      </c>
      <c r="J249" t="n">
        <v>217.07</v>
      </c>
      <c r="K249" t="n">
        <v>51.39</v>
      </c>
      <c r="L249" t="n">
        <v>33</v>
      </c>
      <c r="M249" t="n">
        <v>0</v>
      </c>
      <c r="N249" t="n">
        <v>47.68</v>
      </c>
      <c r="O249" t="n">
        <v>27005.77</v>
      </c>
      <c r="P249" t="n">
        <v>400.93</v>
      </c>
      <c r="Q249" t="n">
        <v>790.1799999999999</v>
      </c>
      <c r="R249" t="n">
        <v>85.63</v>
      </c>
      <c r="S249" t="n">
        <v>58.53</v>
      </c>
      <c r="T249" t="n">
        <v>6449.67</v>
      </c>
      <c r="U249" t="n">
        <v>0.68</v>
      </c>
      <c r="V249" t="n">
        <v>0.78</v>
      </c>
      <c r="W249" t="n">
        <v>2.6</v>
      </c>
      <c r="X249" t="n">
        <v>0.38</v>
      </c>
      <c r="Y249" t="n">
        <v>0.5</v>
      </c>
      <c r="Z249" t="n">
        <v>10</v>
      </c>
    </row>
    <row r="250">
      <c r="A250" t="n">
        <v>0</v>
      </c>
      <c r="B250" t="n">
        <v>20</v>
      </c>
      <c r="C250" t="inlineStr">
        <is>
          <t xml:space="preserve">CONCLUIDO	</t>
        </is>
      </c>
      <c r="D250" t="n">
        <v>2.1143</v>
      </c>
      <c r="E250" t="n">
        <v>47.3</v>
      </c>
      <c r="F250" t="n">
        <v>43.44</v>
      </c>
      <c r="G250" t="n">
        <v>15.06</v>
      </c>
      <c r="H250" t="n">
        <v>0.34</v>
      </c>
      <c r="I250" t="n">
        <v>173</v>
      </c>
      <c r="J250" t="n">
        <v>51.33</v>
      </c>
      <c r="K250" t="n">
        <v>24.83</v>
      </c>
      <c r="L250" t="n">
        <v>1</v>
      </c>
      <c r="M250" t="n">
        <v>171</v>
      </c>
      <c r="N250" t="n">
        <v>5.51</v>
      </c>
      <c r="O250" t="n">
        <v>6564.78</v>
      </c>
      <c r="P250" t="n">
        <v>238.22</v>
      </c>
      <c r="Q250" t="n">
        <v>790.22</v>
      </c>
      <c r="R250" t="n">
        <v>291.26</v>
      </c>
      <c r="S250" t="n">
        <v>58.53</v>
      </c>
      <c r="T250" t="n">
        <v>108454.79</v>
      </c>
      <c r="U250" t="n">
        <v>0.2</v>
      </c>
      <c r="V250" t="n">
        <v>0.67</v>
      </c>
      <c r="W250" t="n">
        <v>2.86</v>
      </c>
      <c r="X250" t="n">
        <v>6.53</v>
      </c>
      <c r="Y250" t="n">
        <v>0.5</v>
      </c>
      <c r="Z250" t="n">
        <v>10</v>
      </c>
    </row>
    <row r="251">
      <c r="A251" t="n">
        <v>1</v>
      </c>
      <c r="B251" t="n">
        <v>20</v>
      </c>
      <c r="C251" t="inlineStr">
        <is>
          <t xml:space="preserve">CONCLUIDO	</t>
        </is>
      </c>
      <c r="D251" t="n">
        <v>2.3627</v>
      </c>
      <c r="E251" t="n">
        <v>42.32</v>
      </c>
      <c r="F251" t="n">
        <v>39.66</v>
      </c>
      <c r="G251" t="n">
        <v>31.73</v>
      </c>
      <c r="H251" t="n">
        <v>0.66</v>
      </c>
      <c r="I251" t="n">
        <v>75</v>
      </c>
      <c r="J251" t="n">
        <v>52.47</v>
      </c>
      <c r="K251" t="n">
        <v>24.83</v>
      </c>
      <c r="L251" t="n">
        <v>2</v>
      </c>
      <c r="M251" t="n">
        <v>73</v>
      </c>
      <c r="N251" t="n">
        <v>5.64</v>
      </c>
      <c r="O251" t="n">
        <v>6705.1</v>
      </c>
      <c r="P251" t="n">
        <v>204.65</v>
      </c>
      <c r="Q251" t="n">
        <v>790.1799999999999</v>
      </c>
      <c r="R251" t="n">
        <v>165.12</v>
      </c>
      <c r="S251" t="n">
        <v>58.53</v>
      </c>
      <c r="T251" t="n">
        <v>45875.73</v>
      </c>
      <c r="U251" t="n">
        <v>0.35</v>
      </c>
      <c r="V251" t="n">
        <v>0.73</v>
      </c>
      <c r="W251" t="n">
        <v>2.7</v>
      </c>
      <c r="X251" t="n">
        <v>2.76</v>
      </c>
      <c r="Y251" t="n">
        <v>0.5</v>
      </c>
      <c r="Z251" t="n">
        <v>10</v>
      </c>
    </row>
    <row r="252">
      <c r="A252" t="n">
        <v>2</v>
      </c>
      <c r="B252" t="n">
        <v>20</v>
      </c>
      <c r="C252" t="inlineStr">
        <is>
          <t xml:space="preserve">CONCLUIDO	</t>
        </is>
      </c>
      <c r="D252" t="n">
        <v>2.4462</v>
      </c>
      <c r="E252" t="n">
        <v>40.88</v>
      </c>
      <c r="F252" t="n">
        <v>38.57</v>
      </c>
      <c r="G252" t="n">
        <v>50.31</v>
      </c>
      <c r="H252" t="n">
        <v>0.97</v>
      </c>
      <c r="I252" t="n">
        <v>46</v>
      </c>
      <c r="J252" t="n">
        <v>53.61</v>
      </c>
      <c r="K252" t="n">
        <v>24.83</v>
      </c>
      <c r="L252" t="n">
        <v>3</v>
      </c>
      <c r="M252" t="n">
        <v>33</v>
      </c>
      <c r="N252" t="n">
        <v>5.78</v>
      </c>
      <c r="O252" t="n">
        <v>6845.59</v>
      </c>
      <c r="P252" t="n">
        <v>184.46</v>
      </c>
      <c r="Q252" t="n">
        <v>790.24</v>
      </c>
      <c r="R252" t="n">
        <v>128.55</v>
      </c>
      <c r="S252" t="n">
        <v>58.53</v>
      </c>
      <c r="T252" t="n">
        <v>27733.9</v>
      </c>
      <c r="U252" t="n">
        <v>0.46</v>
      </c>
      <c r="V252" t="n">
        <v>0.75</v>
      </c>
      <c r="W252" t="n">
        <v>2.66</v>
      </c>
      <c r="X252" t="n">
        <v>1.67</v>
      </c>
      <c r="Y252" t="n">
        <v>0.5</v>
      </c>
      <c r="Z252" t="n">
        <v>10</v>
      </c>
    </row>
    <row r="253">
      <c r="A253" t="n">
        <v>3</v>
      </c>
      <c r="B253" t="n">
        <v>20</v>
      </c>
      <c r="C253" t="inlineStr">
        <is>
          <t xml:space="preserve">CONCLUIDO	</t>
        </is>
      </c>
      <c r="D253" t="n">
        <v>2.4583</v>
      </c>
      <c r="E253" t="n">
        <v>40.68</v>
      </c>
      <c r="F253" t="n">
        <v>38.43</v>
      </c>
      <c r="G253" t="n">
        <v>56.24</v>
      </c>
      <c r="H253" t="n">
        <v>1.27</v>
      </c>
      <c r="I253" t="n">
        <v>41</v>
      </c>
      <c r="J253" t="n">
        <v>54.75</v>
      </c>
      <c r="K253" t="n">
        <v>24.83</v>
      </c>
      <c r="L253" t="n">
        <v>4</v>
      </c>
      <c r="M253" t="n">
        <v>0</v>
      </c>
      <c r="N253" t="n">
        <v>5.92</v>
      </c>
      <c r="O253" t="n">
        <v>6986.39</v>
      </c>
      <c r="P253" t="n">
        <v>182.28</v>
      </c>
      <c r="Q253" t="n">
        <v>790.1900000000001</v>
      </c>
      <c r="R253" t="n">
        <v>122.54</v>
      </c>
      <c r="S253" t="n">
        <v>58.53</v>
      </c>
      <c r="T253" t="n">
        <v>24753.87</v>
      </c>
      <c r="U253" t="n">
        <v>0.48</v>
      </c>
      <c r="V253" t="n">
        <v>0.75</v>
      </c>
      <c r="W253" t="n">
        <v>2.69</v>
      </c>
      <c r="X253" t="n">
        <v>1.53</v>
      </c>
      <c r="Y253" t="n">
        <v>0.5</v>
      </c>
      <c r="Z253" t="n">
        <v>10</v>
      </c>
    </row>
    <row r="254">
      <c r="A254" t="n">
        <v>0</v>
      </c>
      <c r="B254" t="n">
        <v>65</v>
      </c>
      <c r="C254" t="inlineStr">
        <is>
          <t xml:space="preserve">CONCLUIDO	</t>
        </is>
      </c>
      <c r="D254" t="n">
        <v>1.4916</v>
      </c>
      <c r="E254" t="n">
        <v>67.04000000000001</v>
      </c>
      <c r="F254" t="n">
        <v>53.35</v>
      </c>
      <c r="G254" t="n">
        <v>7.57</v>
      </c>
      <c r="H254" t="n">
        <v>0.13</v>
      </c>
      <c r="I254" t="n">
        <v>423</v>
      </c>
      <c r="J254" t="n">
        <v>133.21</v>
      </c>
      <c r="K254" t="n">
        <v>46.47</v>
      </c>
      <c r="L254" t="n">
        <v>1</v>
      </c>
      <c r="M254" t="n">
        <v>421</v>
      </c>
      <c r="N254" t="n">
        <v>20.75</v>
      </c>
      <c r="O254" t="n">
        <v>16663.42</v>
      </c>
      <c r="P254" t="n">
        <v>581</v>
      </c>
      <c r="Q254" t="n">
        <v>790.27</v>
      </c>
      <c r="R254" t="n">
        <v>623.3</v>
      </c>
      <c r="S254" t="n">
        <v>58.53</v>
      </c>
      <c r="T254" t="n">
        <v>273221.65</v>
      </c>
      <c r="U254" t="n">
        <v>0.09</v>
      </c>
      <c r="V254" t="n">
        <v>0.54</v>
      </c>
      <c r="W254" t="n">
        <v>3.27</v>
      </c>
      <c r="X254" t="n">
        <v>16.44</v>
      </c>
      <c r="Y254" t="n">
        <v>0.5</v>
      </c>
      <c r="Z254" t="n">
        <v>10</v>
      </c>
    </row>
    <row r="255">
      <c r="A255" t="n">
        <v>1</v>
      </c>
      <c r="B255" t="n">
        <v>65</v>
      </c>
      <c r="C255" t="inlineStr">
        <is>
          <t xml:space="preserve">CONCLUIDO	</t>
        </is>
      </c>
      <c r="D255" t="n">
        <v>1.9986</v>
      </c>
      <c r="E255" t="n">
        <v>50.04</v>
      </c>
      <c r="F255" t="n">
        <v>43.25</v>
      </c>
      <c r="G255" t="n">
        <v>15.36</v>
      </c>
      <c r="H255" t="n">
        <v>0.26</v>
      </c>
      <c r="I255" t="n">
        <v>169</v>
      </c>
      <c r="J255" t="n">
        <v>134.55</v>
      </c>
      <c r="K255" t="n">
        <v>46.47</v>
      </c>
      <c r="L255" t="n">
        <v>2</v>
      </c>
      <c r="M255" t="n">
        <v>167</v>
      </c>
      <c r="N255" t="n">
        <v>21.09</v>
      </c>
      <c r="O255" t="n">
        <v>16828.84</v>
      </c>
      <c r="P255" t="n">
        <v>466.49</v>
      </c>
      <c r="Q255" t="n">
        <v>790.21</v>
      </c>
      <c r="R255" t="n">
        <v>285.47</v>
      </c>
      <c r="S255" t="n">
        <v>58.53</v>
      </c>
      <c r="T255" t="n">
        <v>105578.71</v>
      </c>
      <c r="U255" t="n">
        <v>0.21</v>
      </c>
      <c r="V255" t="n">
        <v>0.67</v>
      </c>
      <c r="W255" t="n">
        <v>2.85</v>
      </c>
      <c r="X255" t="n">
        <v>6.35</v>
      </c>
      <c r="Y255" t="n">
        <v>0.5</v>
      </c>
      <c r="Z255" t="n">
        <v>10</v>
      </c>
    </row>
    <row r="256">
      <c r="A256" t="n">
        <v>2</v>
      </c>
      <c r="B256" t="n">
        <v>65</v>
      </c>
      <c r="C256" t="inlineStr">
        <is>
          <t xml:space="preserve">CONCLUIDO	</t>
        </is>
      </c>
      <c r="D256" t="n">
        <v>2.1786</v>
      </c>
      <c r="E256" t="n">
        <v>45.9</v>
      </c>
      <c r="F256" t="n">
        <v>40.84</v>
      </c>
      <c r="G256" t="n">
        <v>23.11</v>
      </c>
      <c r="H256" t="n">
        <v>0.39</v>
      </c>
      <c r="I256" t="n">
        <v>106</v>
      </c>
      <c r="J256" t="n">
        <v>135.9</v>
      </c>
      <c r="K256" t="n">
        <v>46.47</v>
      </c>
      <c r="L256" t="n">
        <v>3</v>
      </c>
      <c r="M256" t="n">
        <v>104</v>
      </c>
      <c r="N256" t="n">
        <v>21.43</v>
      </c>
      <c r="O256" t="n">
        <v>16994.64</v>
      </c>
      <c r="P256" t="n">
        <v>436.71</v>
      </c>
      <c r="Q256" t="n">
        <v>790.23</v>
      </c>
      <c r="R256" t="n">
        <v>204.68</v>
      </c>
      <c r="S256" t="n">
        <v>58.53</v>
      </c>
      <c r="T256" t="n">
        <v>65499.9</v>
      </c>
      <c r="U256" t="n">
        <v>0.29</v>
      </c>
      <c r="V256" t="n">
        <v>0.71</v>
      </c>
      <c r="W256" t="n">
        <v>2.74</v>
      </c>
      <c r="X256" t="n">
        <v>3.93</v>
      </c>
      <c r="Y256" t="n">
        <v>0.5</v>
      </c>
      <c r="Z256" t="n">
        <v>10</v>
      </c>
    </row>
    <row r="257">
      <c r="A257" t="n">
        <v>3</v>
      </c>
      <c r="B257" t="n">
        <v>65</v>
      </c>
      <c r="C257" t="inlineStr">
        <is>
          <t xml:space="preserve">CONCLUIDO	</t>
        </is>
      </c>
      <c r="D257" t="n">
        <v>2.2725</v>
      </c>
      <c r="E257" t="n">
        <v>44</v>
      </c>
      <c r="F257" t="n">
        <v>39.73</v>
      </c>
      <c r="G257" t="n">
        <v>30.96</v>
      </c>
      <c r="H257" t="n">
        <v>0.52</v>
      </c>
      <c r="I257" t="n">
        <v>77</v>
      </c>
      <c r="J257" t="n">
        <v>137.25</v>
      </c>
      <c r="K257" t="n">
        <v>46.47</v>
      </c>
      <c r="L257" t="n">
        <v>4</v>
      </c>
      <c r="M257" t="n">
        <v>75</v>
      </c>
      <c r="N257" t="n">
        <v>21.78</v>
      </c>
      <c r="O257" t="n">
        <v>17160.92</v>
      </c>
      <c r="P257" t="n">
        <v>420.49</v>
      </c>
      <c r="Q257" t="n">
        <v>790.2</v>
      </c>
      <c r="R257" t="n">
        <v>167.26</v>
      </c>
      <c r="S257" t="n">
        <v>58.53</v>
      </c>
      <c r="T257" t="n">
        <v>46932.24</v>
      </c>
      <c r="U257" t="n">
        <v>0.35</v>
      </c>
      <c r="V257" t="n">
        <v>0.73</v>
      </c>
      <c r="W257" t="n">
        <v>2.71</v>
      </c>
      <c r="X257" t="n">
        <v>2.83</v>
      </c>
      <c r="Y257" t="n">
        <v>0.5</v>
      </c>
      <c r="Z257" t="n">
        <v>10</v>
      </c>
    </row>
    <row r="258">
      <c r="A258" t="n">
        <v>4</v>
      </c>
      <c r="B258" t="n">
        <v>65</v>
      </c>
      <c r="C258" t="inlineStr">
        <is>
          <t xml:space="preserve">CONCLUIDO	</t>
        </is>
      </c>
      <c r="D258" t="n">
        <v>2.3305</v>
      </c>
      <c r="E258" t="n">
        <v>42.91</v>
      </c>
      <c r="F258" t="n">
        <v>39.1</v>
      </c>
      <c r="G258" t="n">
        <v>39.1</v>
      </c>
      <c r="H258" t="n">
        <v>0.64</v>
      </c>
      <c r="I258" t="n">
        <v>60</v>
      </c>
      <c r="J258" t="n">
        <v>138.6</v>
      </c>
      <c r="K258" t="n">
        <v>46.47</v>
      </c>
      <c r="L258" t="n">
        <v>5</v>
      </c>
      <c r="M258" t="n">
        <v>58</v>
      </c>
      <c r="N258" t="n">
        <v>22.13</v>
      </c>
      <c r="O258" t="n">
        <v>17327.69</v>
      </c>
      <c r="P258" t="n">
        <v>409.92</v>
      </c>
      <c r="Q258" t="n">
        <v>790.1900000000001</v>
      </c>
      <c r="R258" t="n">
        <v>146.36</v>
      </c>
      <c r="S258" t="n">
        <v>58.53</v>
      </c>
      <c r="T258" t="n">
        <v>36570.56</v>
      </c>
      <c r="U258" t="n">
        <v>0.4</v>
      </c>
      <c r="V258" t="n">
        <v>0.74</v>
      </c>
      <c r="W258" t="n">
        <v>2.67</v>
      </c>
      <c r="X258" t="n">
        <v>2.19</v>
      </c>
      <c r="Y258" t="n">
        <v>0.5</v>
      </c>
      <c r="Z258" t="n">
        <v>10</v>
      </c>
    </row>
    <row r="259">
      <c r="A259" t="n">
        <v>5</v>
      </c>
      <c r="B259" t="n">
        <v>65</v>
      </c>
      <c r="C259" t="inlineStr">
        <is>
          <t xml:space="preserve">CONCLUIDO	</t>
        </is>
      </c>
      <c r="D259" t="n">
        <v>2.3661</v>
      </c>
      <c r="E259" t="n">
        <v>42.26</v>
      </c>
      <c r="F259" t="n">
        <v>38.72</v>
      </c>
      <c r="G259" t="n">
        <v>46.47</v>
      </c>
      <c r="H259" t="n">
        <v>0.76</v>
      </c>
      <c r="I259" t="n">
        <v>50</v>
      </c>
      <c r="J259" t="n">
        <v>139.95</v>
      </c>
      <c r="K259" t="n">
        <v>46.47</v>
      </c>
      <c r="L259" t="n">
        <v>6</v>
      </c>
      <c r="M259" t="n">
        <v>48</v>
      </c>
      <c r="N259" t="n">
        <v>22.49</v>
      </c>
      <c r="O259" t="n">
        <v>17494.97</v>
      </c>
      <c r="P259" t="n">
        <v>402.67</v>
      </c>
      <c r="Q259" t="n">
        <v>790.17</v>
      </c>
      <c r="R259" t="n">
        <v>134.19</v>
      </c>
      <c r="S259" t="n">
        <v>58.53</v>
      </c>
      <c r="T259" t="n">
        <v>30534.43</v>
      </c>
      <c r="U259" t="n">
        <v>0.44</v>
      </c>
      <c r="V259" t="n">
        <v>0.75</v>
      </c>
      <c r="W259" t="n">
        <v>2.65</v>
      </c>
      <c r="X259" t="n">
        <v>1.82</v>
      </c>
      <c r="Y259" t="n">
        <v>0.5</v>
      </c>
      <c r="Z259" t="n">
        <v>10</v>
      </c>
    </row>
    <row r="260">
      <c r="A260" t="n">
        <v>6</v>
      </c>
      <c r="B260" t="n">
        <v>65</v>
      </c>
      <c r="C260" t="inlineStr">
        <is>
          <t xml:space="preserve">CONCLUIDO	</t>
        </is>
      </c>
      <c r="D260" t="n">
        <v>2.394</v>
      </c>
      <c r="E260" t="n">
        <v>41.77</v>
      </c>
      <c r="F260" t="n">
        <v>38.45</v>
      </c>
      <c r="G260" t="n">
        <v>54.93</v>
      </c>
      <c r="H260" t="n">
        <v>0.88</v>
      </c>
      <c r="I260" t="n">
        <v>42</v>
      </c>
      <c r="J260" t="n">
        <v>141.31</v>
      </c>
      <c r="K260" t="n">
        <v>46.47</v>
      </c>
      <c r="L260" t="n">
        <v>7</v>
      </c>
      <c r="M260" t="n">
        <v>40</v>
      </c>
      <c r="N260" t="n">
        <v>22.85</v>
      </c>
      <c r="O260" t="n">
        <v>17662.75</v>
      </c>
      <c r="P260" t="n">
        <v>396.28</v>
      </c>
      <c r="Q260" t="n">
        <v>790.1799999999999</v>
      </c>
      <c r="R260" t="n">
        <v>124.86</v>
      </c>
      <c r="S260" t="n">
        <v>58.53</v>
      </c>
      <c r="T260" t="n">
        <v>25906.4</v>
      </c>
      <c r="U260" t="n">
        <v>0.47</v>
      </c>
      <c r="V260" t="n">
        <v>0.75</v>
      </c>
      <c r="W260" t="n">
        <v>2.64</v>
      </c>
      <c r="X260" t="n">
        <v>1.54</v>
      </c>
      <c r="Y260" t="n">
        <v>0.5</v>
      </c>
      <c r="Z260" t="n">
        <v>10</v>
      </c>
    </row>
    <row r="261">
      <c r="A261" t="n">
        <v>7</v>
      </c>
      <c r="B261" t="n">
        <v>65</v>
      </c>
      <c r="C261" t="inlineStr">
        <is>
          <t xml:space="preserve">CONCLUIDO	</t>
        </is>
      </c>
      <c r="D261" t="n">
        <v>2.4176</v>
      </c>
      <c r="E261" t="n">
        <v>41.36</v>
      </c>
      <c r="F261" t="n">
        <v>38.2</v>
      </c>
      <c r="G261" t="n">
        <v>63.67</v>
      </c>
      <c r="H261" t="n">
        <v>0.99</v>
      </c>
      <c r="I261" t="n">
        <v>36</v>
      </c>
      <c r="J261" t="n">
        <v>142.68</v>
      </c>
      <c r="K261" t="n">
        <v>46.47</v>
      </c>
      <c r="L261" t="n">
        <v>8</v>
      </c>
      <c r="M261" t="n">
        <v>34</v>
      </c>
      <c r="N261" t="n">
        <v>23.21</v>
      </c>
      <c r="O261" t="n">
        <v>17831.04</v>
      </c>
      <c r="P261" t="n">
        <v>389.42</v>
      </c>
      <c r="Q261" t="n">
        <v>790.1799999999999</v>
      </c>
      <c r="R261" t="n">
        <v>116.51</v>
      </c>
      <c r="S261" t="n">
        <v>58.53</v>
      </c>
      <c r="T261" t="n">
        <v>21765.78</v>
      </c>
      <c r="U261" t="n">
        <v>0.5</v>
      </c>
      <c r="V261" t="n">
        <v>0.76</v>
      </c>
      <c r="W261" t="n">
        <v>2.63</v>
      </c>
      <c r="X261" t="n">
        <v>1.3</v>
      </c>
      <c r="Y261" t="n">
        <v>0.5</v>
      </c>
      <c r="Z261" t="n">
        <v>10</v>
      </c>
    </row>
    <row r="262">
      <c r="A262" t="n">
        <v>8</v>
      </c>
      <c r="B262" t="n">
        <v>65</v>
      </c>
      <c r="C262" t="inlineStr">
        <is>
          <t xml:space="preserve">CONCLUIDO	</t>
        </is>
      </c>
      <c r="D262" t="n">
        <v>2.4324</v>
      </c>
      <c r="E262" t="n">
        <v>41.11</v>
      </c>
      <c r="F262" t="n">
        <v>38.06</v>
      </c>
      <c r="G262" t="n">
        <v>71.36</v>
      </c>
      <c r="H262" t="n">
        <v>1.11</v>
      </c>
      <c r="I262" t="n">
        <v>32</v>
      </c>
      <c r="J262" t="n">
        <v>144.05</v>
      </c>
      <c r="K262" t="n">
        <v>46.47</v>
      </c>
      <c r="L262" t="n">
        <v>9</v>
      </c>
      <c r="M262" t="n">
        <v>30</v>
      </c>
      <c r="N262" t="n">
        <v>23.58</v>
      </c>
      <c r="O262" t="n">
        <v>17999.83</v>
      </c>
      <c r="P262" t="n">
        <v>383.52</v>
      </c>
      <c r="Q262" t="n">
        <v>790.16</v>
      </c>
      <c r="R262" t="n">
        <v>112.11</v>
      </c>
      <c r="S262" t="n">
        <v>58.53</v>
      </c>
      <c r="T262" t="n">
        <v>19583.16</v>
      </c>
      <c r="U262" t="n">
        <v>0.52</v>
      </c>
      <c r="V262" t="n">
        <v>0.76</v>
      </c>
      <c r="W262" t="n">
        <v>2.62</v>
      </c>
      <c r="X262" t="n">
        <v>1.16</v>
      </c>
      <c r="Y262" t="n">
        <v>0.5</v>
      </c>
      <c r="Z262" t="n">
        <v>10</v>
      </c>
    </row>
    <row r="263">
      <c r="A263" t="n">
        <v>9</v>
      </c>
      <c r="B263" t="n">
        <v>65</v>
      </c>
      <c r="C263" t="inlineStr">
        <is>
          <t xml:space="preserve">CONCLUIDO	</t>
        </is>
      </c>
      <c r="D263" t="n">
        <v>2.4437</v>
      </c>
      <c r="E263" t="n">
        <v>40.92</v>
      </c>
      <c r="F263" t="n">
        <v>37.95</v>
      </c>
      <c r="G263" t="n">
        <v>78.52</v>
      </c>
      <c r="H263" t="n">
        <v>1.22</v>
      </c>
      <c r="I263" t="n">
        <v>29</v>
      </c>
      <c r="J263" t="n">
        <v>145.42</v>
      </c>
      <c r="K263" t="n">
        <v>46.47</v>
      </c>
      <c r="L263" t="n">
        <v>10</v>
      </c>
      <c r="M263" t="n">
        <v>27</v>
      </c>
      <c r="N263" t="n">
        <v>23.95</v>
      </c>
      <c r="O263" t="n">
        <v>18169.15</v>
      </c>
      <c r="P263" t="n">
        <v>378.35</v>
      </c>
      <c r="Q263" t="n">
        <v>790.1799999999999</v>
      </c>
      <c r="R263" t="n">
        <v>108.28</v>
      </c>
      <c r="S263" t="n">
        <v>58.53</v>
      </c>
      <c r="T263" t="n">
        <v>17681.26</v>
      </c>
      <c r="U263" t="n">
        <v>0.54</v>
      </c>
      <c r="V263" t="n">
        <v>0.76</v>
      </c>
      <c r="W263" t="n">
        <v>2.62</v>
      </c>
      <c r="X263" t="n">
        <v>1.05</v>
      </c>
      <c r="Y263" t="n">
        <v>0.5</v>
      </c>
      <c r="Z263" t="n">
        <v>10</v>
      </c>
    </row>
    <row r="264">
      <c r="A264" t="n">
        <v>10</v>
      </c>
      <c r="B264" t="n">
        <v>65</v>
      </c>
      <c r="C264" t="inlineStr">
        <is>
          <t xml:space="preserve">CONCLUIDO	</t>
        </is>
      </c>
      <c r="D264" t="n">
        <v>2.4551</v>
      </c>
      <c r="E264" t="n">
        <v>40.73</v>
      </c>
      <c r="F264" t="n">
        <v>37.84</v>
      </c>
      <c r="G264" t="n">
        <v>87.33</v>
      </c>
      <c r="H264" t="n">
        <v>1.33</v>
      </c>
      <c r="I264" t="n">
        <v>26</v>
      </c>
      <c r="J264" t="n">
        <v>146.8</v>
      </c>
      <c r="K264" t="n">
        <v>46.47</v>
      </c>
      <c r="L264" t="n">
        <v>11</v>
      </c>
      <c r="M264" t="n">
        <v>24</v>
      </c>
      <c r="N264" t="n">
        <v>24.33</v>
      </c>
      <c r="O264" t="n">
        <v>18338.99</v>
      </c>
      <c r="P264" t="n">
        <v>373.19</v>
      </c>
      <c r="Q264" t="n">
        <v>790.17</v>
      </c>
      <c r="R264" t="n">
        <v>104.73</v>
      </c>
      <c r="S264" t="n">
        <v>58.53</v>
      </c>
      <c r="T264" t="n">
        <v>15923.61</v>
      </c>
      <c r="U264" t="n">
        <v>0.5600000000000001</v>
      </c>
      <c r="V264" t="n">
        <v>0.77</v>
      </c>
      <c r="W264" t="n">
        <v>2.62</v>
      </c>
      <c r="X264" t="n">
        <v>0.9399999999999999</v>
      </c>
      <c r="Y264" t="n">
        <v>0.5</v>
      </c>
      <c r="Z264" t="n">
        <v>10</v>
      </c>
    </row>
    <row r="265">
      <c r="A265" t="n">
        <v>11</v>
      </c>
      <c r="B265" t="n">
        <v>65</v>
      </c>
      <c r="C265" t="inlineStr">
        <is>
          <t xml:space="preserve">CONCLUIDO	</t>
        </is>
      </c>
      <c r="D265" t="n">
        <v>2.4676</v>
      </c>
      <c r="E265" t="n">
        <v>40.53</v>
      </c>
      <c r="F265" t="n">
        <v>37.72</v>
      </c>
      <c r="G265" t="n">
        <v>98.40000000000001</v>
      </c>
      <c r="H265" t="n">
        <v>1.43</v>
      </c>
      <c r="I265" t="n">
        <v>23</v>
      </c>
      <c r="J265" t="n">
        <v>148.18</v>
      </c>
      <c r="K265" t="n">
        <v>46.47</v>
      </c>
      <c r="L265" t="n">
        <v>12</v>
      </c>
      <c r="M265" t="n">
        <v>21</v>
      </c>
      <c r="N265" t="n">
        <v>24.71</v>
      </c>
      <c r="O265" t="n">
        <v>18509.36</v>
      </c>
      <c r="P265" t="n">
        <v>367.23</v>
      </c>
      <c r="Q265" t="n">
        <v>790.16</v>
      </c>
      <c r="R265" t="n">
        <v>100.62</v>
      </c>
      <c r="S265" t="n">
        <v>58.53</v>
      </c>
      <c r="T265" t="n">
        <v>13883.24</v>
      </c>
      <c r="U265" t="n">
        <v>0.58</v>
      </c>
      <c r="V265" t="n">
        <v>0.77</v>
      </c>
      <c r="W265" t="n">
        <v>2.61</v>
      </c>
      <c r="X265" t="n">
        <v>0.82</v>
      </c>
      <c r="Y265" t="n">
        <v>0.5</v>
      </c>
      <c r="Z265" t="n">
        <v>10</v>
      </c>
    </row>
    <row r="266">
      <c r="A266" t="n">
        <v>12</v>
      </c>
      <c r="B266" t="n">
        <v>65</v>
      </c>
      <c r="C266" t="inlineStr">
        <is>
          <t xml:space="preserve">CONCLUIDO	</t>
        </is>
      </c>
      <c r="D266" t="n">
        <v>2.4763</v>
      </c>
      <c r="E266" t="n">
        <v>40.38</v>
      </c>
      <c r="F266" t="n">
        <v>37.63</v>
      </c>
      <c r="G266" t="n">
        <v>107.52</v>
      </c>
      <c r="H266" t="n">
        <v>1.54</v>
      </c>
      <c r="I266" t="n">
        <v>21</v>
      </c>
      <c r="J266" t="n">
        <v>149.56</v>
      </c>
      <c r="K266" t="n">
        <v>46.47</v>
      </c>
      <c r="L266" t="n">
        <v>13</v>
      </c>
      <c r="M266" t="n">
        <v>19</v>
      </c>
      <c r="N266" t="n">
        <v>25.1</v>
      </c>
      <c r="O266" t="n">
        <v>18680.25</v>
      </c>
      <c r="P266" t="n">
        <v>361.76</v>
      </c>
      <c r="Q266" t="n">
        <v>790.16</v>
      </c>
      <c r="R266" t="n">
        <v>97.78</v>
      </c>
      <c r="S266" t="n">
        <v>58.53</v>
      </c>
      <c r="T266" t="n">
        <v>12471.67</v>
      </c>
      <c r="U266" t="n">
        <v>0.6</v>
      </c>
      <c r="V266" t="n">
        <v>0.77</v>
      </c>
      <c r="W266" t="n">
        <v>2.6</v>
      </c>
      <c r="X266" t="n">
        <v>0.73</v>
      </c>
      <c r="Y266" t="n">
        <v>0.5</v>
      </c>
      <c r="Z266" t="n">
        <v>10</v>
      </c>
    </row>
    <row r="267">
      <c r="A267" t="n">
        <v>13</v>
      </c>
      <c r="B267" t="n">
        <v>65</v>
      </c>
      <c r="C267" t="inlineStr">
        <is>
          <t xml:space="preserve">CONCLUIDO	</t>
        </is>
      </c>
      <c r="D267" t="n">
        <v>2.4795</v>
      </c>
      <c r="E267" t="n">
        <v>40.33</v>
      </c>
      <c r="F267" t="n">
        <v>37.61</v>
      </c>
      <c r="G267" t="n">
        <v>112.82</v>
      </c>
      <c r="H267" t="n">
        <v>1.64</v>
      </c>
      <c r="I267" t="n">
        <v>20</v>
      </c>
      <c r="J267" t="n">
        <v>150.95</v>
      </c>
      <c r="K267" t="n">
        <v>46.47</v>
      </c>
      <c r="L267" t="n">
        <v>14</v>
      </c>
      <c r="M267" t="n">
        <v>18</v>
      </c>
      <c r="N267" t="n">
        <v>25.49</v>
      </c>
      <c r="O267" t="n">
        <v>18851.69</v>
      </c>
      <c r="P267" t="n">
        <v>357.44</v>
      </c>
      <c r="Q267" t="n">
        <v>790.17</v>
      </c>
      <c r="R267" t="n">
        <v>96.90000000000001</v>
      </c>
      <c r="S267" t="n">
        <v>58.53</v>
      </c>
      <c r="T267" t="n">
        <v>12037.69</v>
      </c>
      <c r="U267" t="n">
        <v>0.6</v>
      </c>
      <c r="V267" t="n">
        <v>0.77</v>
      </c>
      <c r="W267" t="n">
        <v>2.6</v>
      </c>
      <c r="X267" t="n">
        <v>0.7</v>
      </c>
      <c r="Y267" t="n">
        <v>0.5</v>
      </c>
      <c r="Z267" t="n">
        <v>10</v>
      </c>
    </row>
    <row r="268">
      <c r="A268" t="n">
        <v>14</v>
      </c>
      <c r="B268" t="n">
        <v>65</v>
      </c>
      <c r="C268" t="inlineStr">
        <is>
          <t xml:space="preserve">CONCLUIDO	</t>
        </is>
      </c>
      <c r="D268" t="n">
        <v>2.4877</v>
      </c>
      <c r="E268" t="n">
        <v>40.2</v>
      </c>
      <c r="F268" t="n">
        <v>37.53</v>
      </c>
      <c r="G268" t="n">
        <v>125.09</v>
      </c>
      <c r="H268" t="n">
        <v>1.74</v>
      </c>
      <c r="I268" t="n">
        <v>18</v>
      </c>
      <c r="J268" t="n">
        <v>152.35</v>
      </c>
      <c r="K268" t="n">
        <v>46.47</v>
      </c>
      <c r="L268" t="n">
        <v>15</v>
      </c>
      <c r="M268" t="n">
        <v>16</v>
      </c>
      <c r="N268" t="n">
        <v>25.88</v>
      </c>
      <c r="O268" t="n">
        <v>19023.66</v>
      </c>
      <c r="P268" t="n">
        <v>351.86</v>
      </c>
      <c r="Q268" t="n">
        <v>790.17</v>
      </c>
      <c r="R268" t="n">
        <v>94.08</v>
      </c>
      <c r="S268" t="n">
        <v>58.53</v>
      </c>
      <c r="T268" t="n">
        <v>10636.49</v>
      </c>
      <c r="U268" t="n">
        <v>0.62</v>
      </c>
      <c r="V268" t="n">
        <v>0.77</v>
      </c>
      <c r="W268" t="n">
        <v>2.61</v>
      </c>
      <c r="X268" t="n">
        <v>0.62</v>
      </c>
      <c r="Y268" t="n">
        <v>0.5</v>
      </c>
      <c r="Z268" t="n">
        <v>10</v>
      </c>
    </row>
    <row r="269">
      <c r="A269" t="n">
        <v>15</v>
      </c>
      <c r="B269" t="n">
        <v>65</v>
      </c>
      <c r="C269" t="inlineStr">
        <is>
          <t xml:space="preserve">CONCLUIDO	</t>
        </is>
      </c>
      <c r="D269" t="n">
        <v>2.491</v>
      </c>
      <c r="E269" t="n">
        <v>40.15</v>
      </c>
      <c r="F269" t="n">
        <v>37.5</v>
      </c>
      <c r="G269" t="n">
        <v>132.36</v>
      </c>
      <c r="H269" t="n">
        <v>1.84</v>
      </c>
      <c r="I269" t="n">
        <v>17</v>
      </c>
      <c r="J269" t="n">
        <v>153.75</v>
      </c>
      <c r="K269" t="n">
        <v>46.47</v>
      </c>
      <c r="L269" t="n">
        <v>16</v>
      </c>
      <c r="M269" t="n">
        <v>15</v>
      </c>
      <c r="N269" t="n">
        <v>26.28</v>
      </c>
      <c r="O269" t="n">
        <v>19196.18</v>
      </c>
      <c r="P269" t="n">
        <v>346.63</v>
      </c>
      <c r="Q269" t="n">
        <v>790.1799999999999</v>
      </c>
      <c r="R269" t="n">
        <v>93.38</v>
      </c>
      <c r="S269" t="n">
        <v>58.53</v>
      </c>
      <c r="T269" t="n">
        <v>10294.62</v>
      </c>
      <c r="U269" t="n">
        <v>0.63</v>
      </c>
      <c r="V269" t="n">
        <v>0.77</v>
      </c>
      <c r="W269" t="n">
        <v>2.6</v>
      </c>
      <c r="X269" t="n">
        <v>0.6</v>
      </c>
      <c r="Y269" t="n">
        <v>0.5</v>
      </c>
      <c r="Z269" t="n">
        <v>10</v>
      </c>
    </row>
    <row r="270">
      <c r="A270" t="n">
        <v>16</v>
      </c>
      <c r="B270" t="n">
        <v>65</v>
      </c>
      <c r="C270" t="inlineStr">
        <is>
          <t xml:space="preserve">CONCLUIDO	</t>
        </is>
      </c>
      <c r="D270" t="n">
        <v>2.4958</v>
      </c>
      <c r="E270" t="n">
        <v>40.07</v>
      </c>
      <c r="F270" t="n">
        <v>37.45</v>
      </c>
      <c r="G270" t="n">
        <v>140.44</v>
      </c>
      <c r="H270" t="n">
        <v>1.94</v>
      </c>
      <c r="I270" t="n">
        <v>16</v>
      </c>
      <c r="J270" t="n">
        <v>155.15</v>
      </c>
      <c r="K270" t="n">
        <v>46.47</v>
      </c>
      <c r="L270" t="n">
        <v>17</v>
      </c>
      <c r="M270" t="n">
        <v>14</v>
      </c>
      <c r="N270" t="n">
        <v>26.68</v>
      </c>
      <c r="O270" t="n">
        <v>19369.26</v>
      </c>
      <c r="P270" t="n">
        <v>340.65</v>
      </c>
      <c r="Q270" t="n">
        <v>790.16</v>
      </c>
      <c r="R270" t="n">
        <v>91.97</v>
      </c>
      <c r="S270" t="n">
        <v>58.53</v>
      </c>
      <c r="T270" t="n">
        <v>9591.610000000001</v>
      </c>
      <c r="U270" t="n">
        <v>0.64</v>
      </c>
      <c r="V270" t="n">
        <v>0.77</v>
      </c>
      <c r="W270" t="n">
        <v>2.59</v>
      </c>
      <c r="X270" t="n">
        <v>0.55</v>
      </c>
      <c r="Y270" t="n">
        <v>0.5</v>
      </c>
      <c r="Z270" t="n">
        <v>10</v>
      </c>
    </row>
    <row r="271">
      <c r="A271" t="n">
        <v>17</v>
      </c>
      <c r="B271" t="n">
        <v>65</v>
      </c>
      <c r="C271" t="inlineStr">
        <is>
          <t xml:space="preserve">CONCLUIDO	</t>
        </is>
      </c>
      <c r="D271" t="n">
        <v>2.5002</v>
      </c>
      <c r="E271" t="n">
        <v>40</v>
      </c>
      <c r="F271" t="n">
        <v>37.41</v>
      </c>
      <c r="G271" t="n">
        <v>149.64</v>
      </c>
      <c r="H271" t="n">
        <v>2.04</v>
      </c>
      <c r="I271" t="n">
        <v>15</v>
      </c>
      <c r="J271" t="n">
        <v>156.56</v>
      </c>
      <c r="K271" t="n">
        <v>46.47</v>
      </c>
      <c r="L271" t="n">
        <v>18</v>
      </c>
      <c r="M271" t="n">
        <v>12</v>
      </c>
      <c r="N271" t="n">
        <v>27.09</v>
      </c>
      <c r="O271" t="n">
        <v>19542.89</v>
      </c>
      <c r="P271" t="n">
        <v>338.63</v>
      </c>
      <c r="Q271" t="n">
        <v>790.17</v>
      </c>
      <c r="R271" t="n">
        <v>90.31999999999999</v>
      </c>
      <c r="S271" t="n">
        <v>58.53</v>
      </c>
      <c r="T271" t="n">
        <v>8772.07</v>
      </c>
      <c r="U271" t="n">
        <v>0.65</v>
      </c>
      <c r="V271" t="n">
        <v>0.78</v>
      </c>
      <c r="W271" t="n">
        <v>2.59</v>
      </c>
      <c r="X271" t="n">
        <v>0.51</v>
      </c>
      <c r="Y271" t="n">
        <v>0.5</v>
      </c>
      <c r="Z271" t="n">
        <v>10</v>
      </c>
    </row>
    <row r="272">
      <c r="A272" t="n">
        <v>18</v>
      </c>
      <c r="B272" t="n">
        <v>65</v>
      </c>
      <c r="C272" t="inlineStr">
        <is>
          <t xml:space="preserve">CONCLUIDO	</t>
        </is>
      </c>
      <c r="D272" t="n">
        <v>2.5034</v>
      </c>
      <c r="E272" t="n">
        <v>39.95</v>
      </c>
      <c r="F272" t="n">
        <v>37.38</v>
      </c>
      <c r="G272" t="n">
        <v>160.22</v>
      </c>
      <c r="H272" t="n">
        <v>2.13</v>
      </c>
      <c r="I272" t="n">
        <v>14</v>
      </c>
      <c r="J272" t="n">
        <v>157.97</v>
      </c>
      <c r="K272" t="n">
        <v>46.47</v>
      </c>
      <c r="L272" t="n">
        <v>19</v>
      </c>
      <c r="M272" t="n">
        <v>7</v>
      </c>
      <c r="N272" t="n">
        <v>27.5</v>
      </c>
      <c r="O272" t="n">
        <v>19717.08</v>
      </c>
      <c r="P272" t="n">
        <v>333.89</v>
      </c>
      <c r="Q272" t="n">
        <v>790.17</v>
      </c>
      <c r="R272" t="n">
        <v>89.09</v>
      </c>
      <c r="S272" t="n">
        <v>58.53</v>
      </c>
      <c r="T272" t="n">
        <v>8165.42</v>
      </c>
      <c r="U272" t="n">
        <v>0.66</v>
      </c>
      <c r="V272" t="n">
        <v>0.78</v>
      </c>
      <c r="W272" t="n">
        <v>2.6</v>
      </c>
      <c r="X272" t="n">
        <v>0.48</v>
      </c>
      <c r="Y272" t="n">
        <v>0.5</v>
      </c>
      <c r="Z272" t="n">
        <v>10</v>
      </c>
    </row>
    <row r="273">
      <c r="A273" t="n">
        <v>19</v>
      </c>
      <c r="B273" t="n">
        <v>65</v>
      </c>
      <c r="C273" t="inlineStr">
        <is>
          <t xml:space="preserve">CONCLUIDO	</t>
        </is>
      </c>
      <c r="D273" t="n">
        <v>2.503</v>
      </c>
      <c r="E273" t="n">
        <v>39.95</v>
      </c>
      <c r="F273" t="n">
        <v>37.39</v>
      </c>
      <c r="G273" t="n">
        <v>160.25</v>
      </c>
      <c r="H273" t="n">
        <v>2.22</v>
      </c>
      <c r="I273" t="n">
        <v>14</v>
      </c>
      <c r="J273" t="n">
        <v>159.39</v>
      </c>
      <c r="K273" t="n">
        <v>46.47</v>
      </c>
      <c r="L273" t="n">
        <v>20</v>
      </c>
      <c r="M273" t="n">
        <v>3</v>
      </c>
      <c r="N273" t="n">
        <v>27.92</v>
      </c>
      <c r="O273" t="n">
        <v>19891.97</v>
      </c>
      <c r="P273" t="n">
        <v>332.8</v>
      </c>
      <c r="Q273" t="n">
        <v>790.17</v>
      </c>
      <c r="R273" t="n">
        <v>89.17</v>
      </c>
      <c r="S273" t="n">
        <v>58.53</v>
      </c>
      <c r="T273" t="n">
        <v>8204.459999999999</v>
      </c>
      <c r="U273" t="n">
        <v>0.66</v>
      </c>
      <c r="V273" t="n">
        <v>0.78</v>
      </c>
      <c r="W273" t="n">
        <v>2.61</v>
      </c>
      <c r="X273" t="n">
        <v>0.49</v>
      </c>
      <c r="Y273" t="n">
        <v>0.5</v>
      </c>
      <c r="Z273" t="n">
        <v>10</v>
      </c>
    </row>
    <row r="274">
      <c r="A274" t="n">
        <v>20</v>
      </c>
      <c r="B274" t="n">
        <v>65</v>
      </c>
      <c r="C274" t="inlineStr">
        <is>
          <t xml:space="preserve">CONCLUIDO	</t>
        </is>
      </c>
      <c r="D274" t="n">
        <v>2.5028</v>
      </c>
      <c r="E274" t="n">
        <v>39.96</v>
      </c>
      <c r="F274" t="n">
        <v>37.39</v>
      </c>
      <c r="G274" t="n">
        <v>160.26</v>
      </c>
      <c r="H274" t="n">
        <v>2.31</v>
      </c>
      <c r="I274" t="n">
        <v>14</v>
      </c>
      <c r="J274" t="n">
        <v>160.81</v>
      </c>
      <c r="K274" t="n">
        <v>46.47</v>
      </c>
      <c r="L274" t="n">
        <v>21</v>
      </c>
      <c r="M274" t="n">
        <v>1</v>
      </c>
      <c r="N274" t="n">
        <v>28.34</v>
      </c>
      <c r="O274" t="n">
        <v>20067.32</v>
      </c>
      <c r="P274" t="n">
        <v>333.8</v>
      </c>
      <c r="Q274" t="n">
        <v>790.1900000000001</v>
      </c>
      <c r="R274" t="n">
        <v>89.28</v>
      </c>
      <c r="S274" t="n">
        <v>58.53</v>
      </c>
      <c r="T274" t="n">
        <v>8261.1</v>
      </c>
      <c r="U274" t="n">
        <v>0.66</v>
      </c>
      <c r="V274" t="n">
        <v>0.78</v>
      </c>
      <c r="W274" t="n">
        <v>2.61</v>
      </c>
      <c r="X274" t="n">
        <v>0.49</v>
      </c>
      <c r="Y274" t="n">
        <v>0.5</v>
      </c>
      <c r="Z274" t="n">
        <v>10</v>
      </c>
    </row>
    <row r="275">
      <c r="A275" t="n">
        <v>21</v>
      </c>
      <c r="B275" t="n">
        <v>65</v>
      </c>
      <c r="C275" t="inlineStr">
        <is>
          <t xml:space="preserve">CONCLUIDO	</t>
        </is>
      </c>
      <c r="D275" t="n">
        <v>2.5028</v>
      </c>
      <c r="E275" t="n">
        <v>39.96</v>
      </c>
      <c r="F275" t="n">
        <v>37.39</v>
      </c>
      <c r="G275" t="n">
        <v>160.26</v>
      </c>
      <c r="H275" t="n">
        <v>2.4</v>
      </c>
      <c r="I275" t="n">
        <v>14</v>
      </c>
      <c r="J275" t="n">
        <v>162.24</v>
      </c>
      <c r="K275" t="n">
        <v>46.47</v>
      </c>
      <c r="L275" t="n">
        <v>22</v>
      </c>
      <c r="M275" t="n">
        <v>0</v>
      </c>
      <c r="N275" t="n">
        <v>28.77</v>
      </c>
      <c r="O275" t="n">
        <v>20243.25</v>
      </c>
      <c r="P275" t="n">
        <v>336.15</v>
      </c>
      <c r="Q275" t="n">
        <v>790.1900000000001</v>
      </c>
      <c r="R275" t="n">
        <v>89.22</v>
      </c>
      <c r="S275" t="n">
        <v>58.53</v>
      </c>
      <c r="T275" t="n">
        <v>8230.25</v>
      </c>
      <c r="U275" t="n">
        <v>0.66</v>
      </c>
      <c r="V275" t="n">
        <v>0.78</v>
      </c>
      <c r="W275" t="n">
        <v>2.61</v>
      </c>
      <c r="X275" t="n">
        <v>0.49</v>
      </c>
      <c r="Y275" t="n">
        <v>0.5</v>
      </c>
      <c r="Z275" t="n">
        <v>10</v>
      </c>
    </row>
    <row r="276">
      <c r="A276" t="n">
        <v>0</v>
      </c>
      <c r="B276" t="n">
        <v>75</v>
      </c>
      <c r="C276" t="inlineStr">
        <is>
          <t xml:space="preserve">CONCLUIDO	</t>
        </is>
      </c>
      <c r="D276" t="n">
        <v>1.3776</v>
      </c>
      <c r="E276" t="n">
        <v>72.59</v>
      </c>
      <c r="F276" t="n">
        <v>55.68</v>
      </c>
      <c r="G276" t="n">
        <v>6.97</v>
      </c>
      <c r="H276" t="n">
        <v>0.12</v>
      </c>
      <c r="I276" t="n">
        <v>479</v>
      </c>
      <c r="J276" t="n">
        <v>150.44</v>
      </c>
      <c r="K276" t="n">
        <v>49.1</v>
      </c>
      <c r="L276" t="n">
        <v>1</v>
      </c>
      <c r="M276" t="n">
        <v>477</v>
      </c>
      <c r="N276" t="n">
        <v>25.34</v>
      </c>
      <c r="O276" t="n">
        <v>18787.76</v>
      </c>
      <c r="P276" t="n">
        <v>657.11</v>
      </c>
      <c r="Q276" t="n">
        <v>790.24</v>
      </c>
      <c r="R276" t="n">
        <v>700.99</v>
      </c>
      <c r="S276" t="n">
        <v>58.53</v>
      </c>
      <c r="T276" t="n">
        <v>311786.87</v>
      </c>
      <c r="U276" t="n">
        <v>0.08</v>
      </c>
      <c r="V276" t="n">
        <v>0.52</v>
      </c>
      <c r="W276" t="n">
        <v>3.37</v>
      </c>
      <c r="X276" t="n">
        <v>18.77</v>
      </c>
      <c r="Y276" t="n">
        <v>0.5</v>
      </c>
      <c r="Z276" t="n">
        <v>10</v>
      </c>
    </row>
    <row r="277">
      <c r="A277" t="n">
        <v>1</v>
      </c>
      <c r="B277" t="n">
        <v>75</v>
      </c>
      <c r="C277" t="inlineStr">
        <is>
          <t xml:space="preserve">CONCLUIDO	</t>
        </is>
      </c>
      <c r="D277" t="n">
        <v>1.9256</v>
      </c>
      <c r="E277" t="n">
        <v>51.93</v>
      </c>
      <c r="F277" t="n">
        <v>43.94</v>
      </c>
      <c r="G277" t="n">
        <v>14.1</v>
      </c>
      <c r="H277" t="n">
        <v>0.23</v>
      </c>
      <c r="I277" t="n">
        <v>187</v>
      </c>
      <c r="J277" t="n">
        <v>151.83</v>
      </c>
      <c r="K277" t="n">
        <v>49.1</v>
      </c>
      <c r="L277" t="n">
        <v>2</v>
      </c>
      <c r="M277" t="n">
        <v>185</v>
      </c>
      <c r="N277" t="n">
        <v>25.73</v>
      </c>
      <c r="O277" t="n">
        <v>18959.54</v>
      </c>
      <c r="P277" t="n">
        <v>514.63</v>
      </c>
      <c r="Q277" t="n">
        <v>790.2</v>
      </c>
      <c r="R277" t="n">
        <v>308.23</v>
      </c>
      <c r="S277" t="n">
        <v>58.53</v>
      </c>
      <c r="T277" t="n">
        <v>116867.61</v>
      </c>
      <c r="U277" t="n">
        <v>0.19</v>
      </c>
      <c r="V277" t="n">
        <v>0.66</v>
      </c>
      <c r="W277" t="n">
        <v>2.88</v>
      </c>
      <c r="X277" t="n">
        <v>7.04</v>
      </c>
      <c r="Y277" t="n">
        <v>0.5</v>
      </c>
      <c r="Z277" t="n">
        <v>10</v>
      </c>
    </row>
    <row r="278">
      <c r="A278" t="n">
        <v>2</v>
      </c>
      <c r="B278" t="n">
        <v>75</v>
      </c>
      <c r="C278" t="inlineStr">
        <is>
          <t xml:space="preserve">CONCLUIDO	</t>
        </is>
      </c>
      <c r="D278" t="n">
        <v>2.1254</v>
      </c>
      <c r="E278" t="n">
        <v>47.05</v>
      </c>
      <c r="F278" t="n">
        <v>41.23</v>
      </c>
      <c r="G278" t="n">
        <v>21.33</v>
      </c>
      <c r="H278" t="n">
        <v>0.35</v>
      </c>
      <c r="I278" t="n">
        <v>116</v>
      </c>
      <c r="J278" t="n">
        <v>153.23</v>
      </c>
      <c r="K278" t="n">
        <v>49.1</v>
      </c>
      <c r="L278" t="n">
        <v>3</v>
      </c>
      <c r="M278" t="n">
        <v>114</v>
      </c>
      <c r="N278" t="n">
        <v>26.13</v>
      </c>
      <c r="O278" t="n">
        <v>19131.85</v>
      </c>
      <c r="P278" t="n">
        <v>479.48</v>
      </c>
      <c r="Q278" t="n">
        <v>790.3</v>
      </c>
      <c r="R278" t="n">
        <v>217.15</v>
      </c>
      <c r="S278" t="n">
        <v>58.53</v>
      </c>
      <c r="T278" t="n">
        <v>71681.64</v>
      </c>
      <c r="U278" t="n">
        <v>0.27</v>
      </c>
      <c r="V278" t="n">
        <v>0.7</v>
      </c>
      <c r="W278" t="n">
        <v>2.77</v>
      </c>
      <c r="X278" t="n">
        <v>4.32</v>
      </c>
      <c r="Y278" t="n">
        <v>0.5</v>
      </c>
      <c r="Z278" t="n">
        <v>10</v>
      </c>
    </row>
    <row r="279">
      <c r="A279" t="n">
        <v>3</v>
      </c>
      <c r="B279" t="n">
        <v>75</v>
      </c>
      <c r="C279" t="inlineStr">
        <is>
          <t xml:space="preserve">CONCLUIDO	</t>
        </is>
      </c>
      <c r="D279" t="n">
        <v>2.2299</v>
      </c>
      <c r="E279" t="n">
        <v>44.85</v>
      </c>
      <c r="F279" t="n">
        <v>40</v>
      </c>
      <c r="G279" t="n">
        <v>28.57</v>
      </c>
      <c r="H279" t="n">
        <v>0.46</v>
      </c>
      <c r="I279" t="n">
        <v>84</v>
      </c>
      <c r="J279" t="n">
        <v>154.63</v>
      </c>
      <c r="K279" t="n">
        <v>49.1</v>
      </c>
      <c r="L279" t="n">
        <v>4</v>
      </c>
      <c r="M279" t="n">
        <v>82</v>
      </c>
      <c r="N279" t="n">
        <v>26.53</v>
      </c>
      <c r="O279" t="n">
        <v>19304.72</v>
      </c>
      <c r="P279" t="n">
        <v>461.9</v>
      </c>
      <c r="Q279" t="n">
        <v>790.2</v>
      </c>
      <c r="R279" t="n">
        <v>176.7</v>
      </c>
      <c r="S279" t="n">
        <v>58.53</v>
      </c>
      <c r="T279" t="n">
        <v>51620.33</v>
      </c>
      <c r="U279" t="n">
        <v>0.33</v>
      </c>
      <c r="V279" t="n">
        <v>0.73</v>
      </c>
      <c r="W279" t="n">
        <v>2.71</v>
      </c>
      <c r="X279" t="n">
        <v>3.1</v>
      </c>
      <c r="Y279" t="n">
        <v>0.5</v>
      </c>
      <c r="Z279" t="n">
        <v>10</v>
      </c>
    </row>
    <row r="280">
      <c r="A280" t="n">
        <v>4</v>
      </c>
      <c r="B280" t="n">
        <v>75</v>
      </c>
      <c r="C280" t="inlineStr">
        <is>
          <t xml:space="preserve">CONCLUIDO	</t>
        </is>
      </c>
      <c r="D280" t="n">
        <v>2.2927</v>
      </c>
      <c r="E280" t="n">
        <v>43.62</v>
      </c>
      <c r="F280" t="n">
        <v>39.32</v>
      </c>
      <c r="G280" t="n">
        <v>35.75</v>
      </c>
      <c r="H280" t="n">
        <v>0.57</v>
      </c>
      <c r="I280" t="n">
        <v>66</v>
      </c>
      <c r="J280" t="n">
        <v>156.03</v>
      </c>
      <c r="K280" t="n">
        <v>49.1</v>
      </c>
      <c r="L280" t="n">
        <v>5</v>
      </c>
      <c r="M280" t="n">
        <v>64</v>
      </c>
      <c r="N280" t="n">
        <v>26.94</v>
      </c>
      <c r="O280" t="n">
        <v>19478.15</v>
      </c>
      <c r="P280" t="n">
        <v>450.97</v>
      </c>
      <c r="Q280" t="n">
        <v>790.17</v>
      </c>
      <c r="R280" t="n">
        <v>153.97</v>
      </c>
      <c r="S280" t="n">
        <v>58.53</v>
      </c>
      <c r="T280" t="n">
        <v>40344.22</v>
      </c>
      <c r="U280" t="n">
        <v>0.38</v>
      </c>
      <c r="V280" t="n">
        <v>0.74</v>
      </c>
      <c r="W280" t="n">
        <v>2.68</v>
      </c>
      <c r="X280" t="n">
        <v>2.42</v>
      </c>
      <c r="Y280" t="n">
        <v>0.5</v>
      </c>
      <c r="Z280" t="n">
        <v>10</v>
      </c>
    </row>
    <row r="281">
      <c r="A281" t="n">
        <v>5</v>
      </c>
      <c r="B281" t="n">
        <v>75</v>
      </c>
      <c r="C281" t="inlineStr">
        <is>
          <t xml:space="preserve">CONCLUIDO	</t>
        </is>
      </c>
      <c r="D281" t="n">
        <v>2.3358</v>
      </c>
      <c r="E281" t="n">
        <v>42.81</v>
      </c>
      <c r="F281" t="n">
        <v>38.88</v>
      </c>
      <c r="G281" t="n">
        <v>43.21</v>
      </c>
      <c r="H281" t="n">
        <v>0.67</v>
      </c>
      <c r="I281" t="n">
        <v>54</v>
      </c>
      <c r="J281" t="n">
        <v>157.44</v>
      </c>
      <c r="K281" t="n">
        <v>49.1</v>
      </c>
      <c r="L281" t="n">
        <v>6</v>
      </c>
      <c r="M281" t="n">
        <v>52</v>
      </c>
      <c r="N281" t="n">
        <v>27.35</v>
      </c>
      <c r="O281" t="n">
        <v>19652.13</v>
      </c>
      <c r="P281" t="n">
        <v>442.49</v>
      </c>
      <c r="Q281" t="n">
        <v>790.16</v>
      </c>
      <c r="R281" t="n">
        <v>139.45</v>
      </c>
      <c r="S281" t="n">
        <v>58.53</v>
      </c>
      <c r="T281" t="n">
        <v>33144.29</v>
      </c>
      <c r="U281" t="n">
        <v>0.42</v>
      </c>
      <c r="V281" t="n">
        <v>0.75</v>
      </c>
      <c r="W281" t="n">
        <v>2.66</v>
      </c>
      <c r="X281" t="n">
        <v>1.98</v>
      </c>
      <c r="Y281" t="n">
        <v>0.5</v>
      </c>
      <c r="Z281" t="n">
        <v>10</v>
      </c>
    </row>
    <row r="282">
      <c r="A282" t="n">
        <v>6</v>
      </c>
      <c r="B282" t="n">
        <v>75</v>
      </c>
      <c r="C282" t="inlineStr">
        <is>
          <t xml:space="preserve">CONCLUIDO	</t>
        </is>
      </c>
      <c r="D282" t="n">
        <v>2.3669</v>
      </c>
      <c r="E282" t="n">
        <v>42.25</v>
      </c>
      <c r="F282" t="n">
        <v>38.57</v>
      </c>
      <c r="G282" t="n">
        <v>50.31</v>
      </c>
      <c r="H282" t="n">
        <v>0.78</v>
      </c>
      <c r="I282" t="n">
        <v>46</v>
      </c>
      <c r="J282" t="n">
        <v>158.86</v>
      </c>
      <c r="K282" t="n">
        <v>49.1</v>
      </c>
      <c r="L282" t="n">
        <v>7</v>
      </c>
      <c r="M282" t="n">
        <v>44</v>
      </c>
      <c r="N282" t="n">
        <v>27.77</v>
      </c>
      <c r="O282" t="n">
        <v>19826.68</v>
      </c>
      <c r="P282" t="n">
        <v>435.25</v>
      </c>
      <c r="Q282" t="n">
        <v>790.1799999999999</v>
      </c>
      <c r="R282" t="n">
        <v>128.81</v>
      </c>
      <c r="S282" t="n">
        <v>58.53</v>
      </c>
      <c r="T282" t="n">
        <v>27863.79</v>
      </c>
      <c r="U282" t="n">
        <v>0.45</v>
      </c>
      <c r="V282" t="n">
        <v>0.75</v>
      </c>
      <c r="W282" t="n">
        <v>2.65</v>
      </c>
      <c r="X282" t="n">
        <v>1.66</v>
      </c>
      <c r="Y282" t="n">
        <v>0.5</v>
      </c>
      <c r="Z282" t="n">
        <v>10</v>
      </c>
    </row>
    <row r="283">
      <c r="A283" t="n">
        <v>7</v>
      </c>
      <c r="B283" t="n">
        <v>75</v>
      </c>
      <c r="C283" t="inlineStr">
        <is>
          <t xml:space="preserve">CONCLUIDO	</t>
        </is>
      </c>
      <c r="D283" t="n">
        <v>2.3887</v>
      </c>
      <c r="E283" t="n">
        <v>41.86</v>
      </c>
      <c r="F283" t="n">
        <v>38.37</v>
      </c>
      <c r="G283" t="n">
        <v>57.55</v>
      </c>
      <c r="H283" t="n">
        <v>0.88</v>
      </c>
      <c r="I283" t="n">
        <v>40</v>
      </c>
      <c r="J283" t="n">
        <v>160.28</v>
      </c>
      <c r="K283" t="n">
        <v>49.1</v>
      </c>
      <c r="L283" t="n">
        <v>8</v>
      </c>
      <c r="M283" t="n">
        <v>38</v>
      </c>
      <c r="N283" t="n">
        <v>28.19</v>
      </c>
      <c r="O283" t="n">
        <v>20001.93</v>
      </c>
      <c r="P283" t="n">
        <v>429.79</v>
      </c>
      <c r="Q283" t="n">
        <v>790.2</v>
      </c>
      <c r="R283" t="n">
        <v>121.97</v>
      </c>
      <c r="S283" t="n">
        <v>58.53</v>
      </c>
      <c r="T283" t="n">
        <v>24473.84</v>
      </c>
      <c r="U283" t="n">
        <v>0.48</v>
      </c>
      <c r="V283" t="n">
        <v>0.76</v>
      </c>
      <c r="W283" t="n">
        <v>2.64</v>
      </c>
      <c r="X283" t="n">
        <v>1.46</v>
      </c>
      <c r="Y283" t="n">
        <v>0.5</v>
      </c>
      <c r="Z283" t="n">
        <v>10</v>
      </c>
    </row>
    <row r="284">
      <c r="A284" t="n">
        <v>8</v>
      </c>
      <c r="B284" t="n">
        <v>75</v>
      </c>
      <c r="C284" t="inlineStr">
        <is>
          <t xml:space="preserve">CONCLUIDO	</t>
        </is>
      </c>
      <c r="D284" t="n">
        <v>2.4093</v>
      </c>
      <c r="E284" t="n">
        <v>41.51</v>
      </c>
      <c r="F284" t="n">
        <v>38.16</v>
      </c>
      <c r="G284" t="n">
        <v>65.42</v>
      </c>
      <c r="H284" t="n">
        <v>0.99</v>
      </c>
      <c r="I284" t="n">
        <v>35</v>
      </c>
      <c r="J284" t="n">
        <v>161.71</v>
      </c>
      <c r="K284" t="n">
        <v>49.1</v>
      </c>
      <c r="L284" t="n">
        <v>9</v>
      </c>
      <c r="M284" t="n">
        <v>33</v>
      </c>
      <c r="N284" t="n">
        <v>28.61</v>
      </c>
      <c r="O284" t="n">
        <v>20177.64</v>
      </c>
      <c r="P284" t="n">
        <v>424.28</v>
      </c>
      <c r="Q284" t="n">
        <v>790.17</v>
      </c>
      <c r="R284" t="n">
        <v>115.29</v>
      </c>
      <c r="S284" t="n">
        <v>58.53</v>
      </c>
      <c r="T284" t="n">
        <v>21159.06</v>
      </c>
      <c r="U284" t="n">
        <v>0.51</v>
      </c>
      <c r="V284" t="n">
        <v>0.76</v>
      </c>
      <c r="W284" t="n">
        <v>2.63</v>
      </c>
      <c r="X284" t="n">
        <v>1.26</v>
      </c>
      <c r="Y284" t="n">
        <v>0.5</v>
      </c>
      <c r="Z284" t="n">
        <v>10</v>
      </c>
    </row>
    <row r="285">
      <c r="A285" t="n">
        <v>9</v>
      </c>
      <c r="B285" t="n">
        <v>75</v>
      </c>
      <c r="C285" t="inlineStr">
        <is>
          <t xml:space="preserve">CONCLUIDO	</t>
        </is>
      </c>
      <c r="D285" t="n">
        <v>2.4255</v>
      </c>
      <c r="E285" t="n">
        <v>41.23</v>
      </c>
      <c r="F285" t="n">
        <v>38</v>
      </c>
      <c r="G285" t="n">
        <v>73.56</v>
      </c>
      <c r="H285" t="n">
        <v>1.09</v>
      </c>
      <c r="I285" t="n">
        <v>31</v>
      </c>
      <c r="J285" t="n">
        <v>163.13</v>
      </c>
      <c r="K285" t="n">
        <v>49.1</v>
      </c>
      <c r="L285" t="n">
        <v>10</v>
      </c>
      <c r="M285" t="n">
        <v>29</v>
      </c>
      <c r="N285" t="n">
        <v>29.04</v>
      </c>
      <c r="O285" t="n">
        <v>20353.94</v>
      </c>
      <c r="P285" t="n">
        <v>418.85</v>
      </c>
      <c r="Q285" t="n">
        <v>790.16</v>
      </c>
      <c r="R285" t="n">
        <v>109.9</v>
      </c>
      <c r="S285" t="n">
        <v>58.53</v>
      </c>
      <c r="T285" t="n">
        <v>18483.44</v>
      </c>
      <c r="U285" t="n">
        <v>0.53</v>
      </c>
      <c r="V285" t="n">
        <v>0.76</v>
      </c>
      <c r="W285" t="n">
        <v>2.63</v>
      </c>
      <c r="X285" t="n">
        <v>1.1</v>
      </c>
      <c r="Y285" t="n">
        <v>0.5</v>
      </c>
      <c r="Z285" t="n">
        <v>10</v>
      </c>
    </row>
    <row r="286">
      <c r="A286" t="n">
        <v>10</v>
      </c>
      <c r="B286" t="n">
        <v>75</v>
      </c>
      <c r="C286" t="inlineStr">
        <is>
          <t xml:space="preserve">CONCLUIDO	</t>
        </is>
      </c>
      <c r="D286" t="n">
        <v>2.4324</v>
      </c>
      <c r="E286" t="n">
        <v>41.11</v>
      </c>
      <c r="F286" t="n">
        <v>37.95</v>
      </c>
      <c r="G286" t="n">
        <v>78.52</v>
      </c>
      <c r="H286" t="n">
        <v>1.18</v>
      </c>
      <c r="I286" t="n">
        <v>29</v>
      </c>
      <c r="J286" t="n">
        <v>164.57</v>
      </c>
      <c r="K286" t="n">
        <v>49.1</v>
      </c>
      <c r="L286" t="n">
        <v>11</v>
      </c>
      <c r="M286" t="n">
        <v>27</v>
      </c>
      <c r="N286" t="n">
        <v>29.47</v>
      </c>
      <c r="O286" t="n">
        <v>20530.82</v>
      </c>
      <c r="P286" t="n">
        <v>415.89</v>
      </c>
      <c r="Q286" t="n">
        <v>790.17</v>
      </c>
      <c r="R286" t="n">
        <v>108.34</v>
      </c>
      <c r="S286" t="n">
        <v>58.53</v>
      </c>
      <c r="T286" t="n">
        <v>17712.44</v>
      </c>
      <c r="U286" t="n">
        <v>0.54</v>
      </c>
      <c r="V286" t="n">
        <v>0.76</v>
      </c>
      <c r="W286" t="n">
        <v>2.62</v>
      </c>
      <c r="X286" t="n">
        <v>1.05</v>
      </c>
      <c r="Y286" t="n">
        <v>0.5</v>
      </c>
      <c r="Z286" t="n">
        <v>10</v>
      </c>
    </row>
    <row r="287">
      <c r="A287" t="n">
        <v>11</v>
      </c>
      <c r="B287" t="n">
        <v>75</v>
      </c>
      <c r="C287" t="inlineStr">
        <is>
          <t xml:space="preserve">CONCLUIDO	</t>
        </is>
      </c>
      <c r="D287" t="n">
        <v>2.4461</v>
      </c>
      <c r="E287" t="n">
        <v>40.88</v>
      </c>
      <c r="F287" t="n">
        <v>37.81</v>
      </c>
      <c r="G287" t="n">
        <v>87.26000000000001</v>
      </c>
      <c r="H287" t="n">
        <v>1.28</v>
      </c>
      <c r="I287" t="n">
        <v>26</v>
      </c>
      <c r="J287" t="n">
        <v>166.01</v>
      </c>
      <c r="K287" t="n">
        <v>49.1</v>
      </c>
      <c r="L287" t="n">
        <v>12</v>
      </c>
      <c r="M287" t="n">
        <v>24</v>
      </c>
      <c r="N287" t="n">
        <v>29.91</v>
      </c>
      <c r="O287" t="n">
        <v>20708.3</v>
      </c>
      <c r="P287" t="n">
        <v>410.61</v>
      </c>
      <c r="Q287" t="n">
        <v>790.1799999999999</v>
      </c>
      <c r="R287" t="n">
        <v>103.75</v>
      </c>
      <c r="S287" t="n">
        <v>58.53</v>
      </c>
      <c r="T287" t="n">
        <v>15436.12</v>
      </c>
      <c r="U287" t="n">
        <v>0.5600000000000001</v>
      </c>
      <c r="V287" t="n">
        <v>0.77</v>
      </c>
      <c r="W287" t="n">
        <v>2.61</v>
      </c>
      <c r="X287" t="n">
        <v>0.91</v>
      </c>
      <c r="Y287" t="n">
        <v>0.5</v>
      </c>
      <c r="Z287" t="n">
        <v>10</v>
      </c>
    </row>
    <row r="288">
      <c r="A288" t="n">
        <v>12</v>
      </c>
      <c r="B288" t="n">
        <v>75</v>
      </c>
      <c r="C288" t="inlineStr">
        <is>
          <t xml:space="preserve">CONCLUIDO	</t>
        </is>
      </c>
      <c r="D288" t="n">
        <v>2.4531</v>
      </c>
      <c r="E288" t="n">
        <v>40.76</v>
      </c>
      <c r="F288" t="n">
        <v>37.76</v>
      </c>
      <c r="G288" t="n">
        <v>94.39</v>
      </c>
      <c r="H288" t="n">
        <v>1.38</v>
      </c>
      <c r="I288" t="n">
        <v>24</v>
      </c>
      <c r="J288" t="n">
        <v>167.45</v>
      </c>
      <c r="K288" t="n">
        <v>49.1</v>
      </c>
      <c r="L288" t="n">
        <v>13</v>
      </c>
      <c r="M288" t="n">
        <v>22</v>
      </c>
      <c r="N288" t="n">
        <v>30.36</v>
      </c>
      <c r="O288" t="n">
        <v>20886.38</v>
      </c>
      <c r="P288" t="n">
        <v>405.59</v>
      </c>
      <c r="Q288" t="n">
        <v>790.17</v>
      </c>
      <c r="R288" t="n">
        <v>101.6</v>
      </c>
      <c r="S288" t="n">
        <v>58.53</v>
      </c>
      <c r="T288" t="n">
        <v>14370.09</v>
      </c>
      <c r="U288" t="n">
        <v>0.58</v>
      </c>
      <c r="V288" t="n">
        <v>0.77</v>
      </c>
      <c r="W288" t="n">
        <v>2.62</v>
      </c>
      <c r="X288" t="n">
        <v>0.85</v>
      </c>
      <c r="Y288" t="n">
        <v>0.5</v>
      </c>
      <c r="Z288" t="n">
        <v>10</v>
      </c>
    </row>
    <row r="289">
      <c r="A289" t="n">
        <v>13</v>
      </c>
      <c r="B289" t="n">
        <v>75</v>
      </c>
      <c r="C289" t="inlineStr">
        <is>
          <t xml:space="preserve">CONCLUIDO	</t>
        </is>
      </c>
      <c r="D289" t="n">
        <v>2.4618</v>
      </c>
      <c r="E289" t="n">
        <v>40.62</v>
      </c>
      <c r="F289" t="n">
        <v>37.67</v>
      </c>
      <c r="G289" t="n">
        <v>102.74</v>
      </c>
      <c r="H289" t="n">
        <v>1.47</v>
      </c>
      <c r="I289" t="n">
        <v>22</v>
      </c>
      <c r="J289" t="n">
        <v>168.9</v>
      </c>
      <c r="K289" t="n">
        <v>49.1</v>
      </c>
      <c r="L289" t="n">
        <v>14</v>
      </c>
      <c r="M289" t="n">
        <v>20</v>
      </c>
      <c r="N289" t="n">
        <v>30.81</v>
      </c>
      <c r="O289" t="n">
        <v>21065.06</v>
      </c>
      <c r="P289" t="n">
        <v>402.14</v>
      </c>
      <c r="Q289" t="n">
        <v>790.17</v>
      </c>
      <c r="R289" t="n">
        <v>99</v>
      </c>
      <c r="S289" t="n">
        <v>58.53</v>
      </c>
      <c r="T289" t="n">
        <v>13078.43</v>
      </c>
      <c r="U289" t="n">
        <v>0.59</v>
      </c>
      <c r="V289" t="n">
        <v>0.77</v>
      </c>
      <c r="W289" t="n">
        <v>2.61</v>
      </c>
      <c r="X289" t="n">
        <v>0.77</v>
      </c>
      <c r="Y289" t="n">
        <v>0.5</v>
      </c>
      <c r="Z289" t="n">
        <v>10</v>
      </c>
    </row>
    <row r="290">
      <c r="A290" t="n">
        <v>14</v>
      </c>
      <c r="B290" t="n">
        <v>75</v>
      </c>
      <c r="C290" t="inlineStr">
        <is>
          <t xml:space="preserve">CONCLUIDO	</t>
        </is>
      </c>
      <c r="D290" t="n">
        <v>2.4699</v>
      </c>
      <c r="E290" t="n">
        <v>40.49</v>
      </c>
      <c r="F290" t="n">
        <v>37.6</v>
      </c>
      <c r="G290" t="n">
        <v>112.8</v>
      </c>
      <c r="H290" t="n">
        <v>1.56</v>
      </c>
      <c r="I290" t="n">
        <v>20</v>
      </c>
      <c r="J290" t="n">
        <v>170.35</v>
      </c>
      <c r="K290" t="n">
        <v>49.1</v>
      </c>
      <c r="L290" t="n">
        <v>15</v>
      </c>
      <c r="M290" t="n">
        <v>18</v>
      </c>
      <c r="N290" t="n">
        <v>31.26</v>
      </c>
      <c r="O290" t="n">
        <v>21244.37</v>
      </c>
      <c r="P290" t="n">
        <v>397.9</v>
      </c>
      <c r="Q290" t="n">
        <v>790.2</v>
      </c>
      <c r="R290" t="n">
        <v>96.48999999999999</v>
      </c>
      <c r="S290" t="n">
        <v>58.53</v>
      </c>
      <c r="T290" t="n">
        <v>11833.06</v>
      </c>
      <c r="U290" t="n">
        <v>0.61</v>
      </c>
      <c r="V290" t="n">
        <v>0.77</v>
      </c>
      <c r="W290" t="n">
        <v>2.61</v>
      </c>
      <c r="X290" t="n">
        <v>0.7</v>
      </c>
      <c r="Y290" t="n">
        <v>0.5</v>
      </c>
      <c r="Z290" t="n">
        <v>10</v>
      </c>
    </row>
    <row r="291">
      <c r="A291" t="n">
        <v>15</v>
      </c>
      <c r="B291" t="n">
        <v>75</v>
      </c>
      <c r="C291" t="inlineStr">
        <is>
          <t xml:space="preserve">CONCLUIDO	</t>
        </is>
      </c>
      <c r="D291" t="n">
        <v>2.4735</v>
      </c>
      <c r="E291" t="n">
        <v>40.43</v>
      </c>
      <c r="F291" t="n">
        <v>37.57</v>
      </c>
      <c r="G291" t="n">
        <v>118.64</v>
      </c>
      <c r="H291" t="n">
        <v>1.65</v>
      </c>
      <c r="I291" t="n">
        <v>19</v>
      </c>
      <c r="J291" t="n">
        <v>171.81</v>
      </c>
      <c r="K291" t="n">
        <v>49.1</v>
      </c>
      <c r="L291" t="n">
        <v>16</v>
      </c>
      <c r="M291" t="n">
        <v>17</v>
      </c>
      <c r="N291" t="n">
        <v>31.72</v>
      </c>
      <c r="O291" t="n">
        <v>21424.29</v>
      </c>
      <c r="P291" t="n">
        <v>395.07</v>
      </c>
      <c r="Q291" t="n">
        <v>790.1799999999999</v>
      </c>
      <c r="R291" t="n">
        <v>95.77</v>
      </c>
      <c r="S291" t="n">
        <v>58.53</v>
      </c>
      <c r="T291" t="n">
        <v>11479.12</v>
      </c>
      <c r="U291" t="n">
        <v>0.61</v>
      </c>
      <c r="V291" t="n">
        <v>0.77</v>
      </c>
      <c r="W291" t="n">
        <v>2.6</v>
      </c>
      <c r="X291" t="n">
        <v>0.67</v>
      </c>
      <c r="Y291" t="n">
        <v>0.5</v>
      </c>
      <c r="Z291" t="n">
        <v>10</v>
      </c>
    </row>
    <row r="292">
      <c r="A292" t="n">
        <v>16</v>
      </c>
      <c r="B292" t="n">
        <v>75</v>
      </c>
      <c r="C292" t="inlineStr">
        <is>
          <t xml:space="preserve">CONCLUIDO	</t>
        </is>
      </c>
      <c r="D292" t="n">
        <v>2.4776</v>
      </c>
      <c r="E292" t="n">
        <v>40.36</v>
      </c>
      <c r="F292" t="n">
        <v>37.53</v>
      </c>
      <c r="G292" t="n">
        <v>125.12</v>
      </c>
      <c r="H292" t="n">
        <v>1.74</v>
      </c>
      <c r="I292" t="n">
        <v>18</v>
      </c>
      <c r="J292" t="n">
        <v>173.28</v>
      </c>
      <c r="K292" t="n">
        <v>49.1</v>
      </c>
      <c r="L292" t="n">
        <v>17</v>
      </c>
      <c r="M292" t="n">
        <v>16</v>
      </c>
      <c r="N292" t="n">
        <v>32.18</v>
      </c>
      <c r="O292" t="n">
        <v>21604.83</v>
      </c>
      <c r="P292" t="n">
        <v>391.69</v>
      </c>
      <c r="Q292" t="n">
        <v>790.17</v>
      </c>
      <c r="R292" t="n">
        <v>94.41</v>
      </c>
      <c r="S292" t="n">
        <v>58.53</v>
      </c>
      <c r="T292" t="n">
        <v>10804.09</v>
      </c>
      <c r="U292" t="n">
        <v>0.62</v>
      </c>
      <c r="V292" t="n">
        <v>0.77</v>
      </c>
      <c r="W292" t="n">
        <v>2.6</v>
      </c>
      <c r="X292" t="n">
        <v>0.63</v>
      </c>
      <c r="Y292" t="n">
        <v>0.5</v>
      </c>
      <c r="Z292" t="n">
        <v>10</v>
      </c>
    </row>
    <row r="293">
      <c r="A293" t="n">
        <v>17</v>
      </c>
      <c r="B293" t="n">
        <v>75</v>
      </c>
      <c r="C293" t="inlineStr">
        <is>
          <t xml:space="preserve">CONCLUIDO	</t>
        </is>
      </c>
      <c r="D293" t="n">
        <v>2.4818</v>
      </c>
      <c r="E293" t="n">
        <v>40.29</v>
      </c>
      <c r="F293" t="n">
        <v>37.5</v>
      </c>
      <c r="G293" t="n">
        <v>132.34</v>
      </c>
      <c r="H293" t="n">
        <v>1.83</v>
      </c>
      <c r="I293" t="n">
        <v>17</v>
      </c>
      <c r="J293" t="n">
        <v>174.75</v>
      </c>
      <c r="K293" t="n">
        <v>49.1</v>
      </c>
      <c r="L293" t="n">
        <v>18</v>
      </c>
      <c r="M293" t="n">
        <v>15</v>
      </c>
      <c r="N293" t="n">
        <v>32.65</v>
      </c>
      <c r="O293" t="n">
        <v>21786.02</v>
      </c>
      <c r="P293" t="n">
        <v>385.89</v>
      </c>
      <c r="Q293" t="n">
        <v>790.17</v>
      </c>
      <c r="R293" t="n">
        <v>93.17</v>
      </c>
      <c r="S293" t="n">
        <v>58.53</v>
      </c>
      <c r="T293" t="n">
        <v>10186.79</v>
      </c>
      <c r="U293" t="n">
        <v>0.63</v>
      </c>
      <c r="V293" t="n">
        <v>0.77</v>
      </c>
      <c r="W293" t="n">
        <v>2.6</v>
      </c>
      <c r="X293" t="n">
        <v>0.59</v>
      </c>
      <c r="Y293" t="n">
        <v>0.5</v>
      </c>
      <c r="Z293" t="n">
        <v>10</v>
      </c>
    </row>
    <row r="294">
      <c r="A294" t="n">
        <v>18</v>
      </c>
      <c r="B294" t="n">
        <v>75</v>
      </c>
      <c r="C294" t="inlineStr">
        <is>
          <t xml:space="preserve">CONCLUIDO	</t>
        </is>
      </c>
      <c r="D294" t="n">
        <v>2.4858</v>
      </c>
      <c r="E294" t="n">
        <v>40.23</v>
      </c>
      <c r="F294" t="n">
        <v>37.46</v>
      </c>
      <c r="G294" t="n">
        <v>140.49</v>
      </c>
      <c r="H294" t="n">
        <v>1.91</v>
      </c>
      <c r="I294" t="n">
        <v>16</v>
      </c>
      <c r="J294" t="n">
        <v>176.22</v>
      </c>
      <c r="K294" t="n">
        <v>49.1</v>
      </c>
      <c r="L294" t="n">
        <v>19</v>
      </c>
      <c r="M294" t="n">
        <v>14</v>
      </c>
      <c r="N294" t="n">
        <v>33.13</v>
      </c>
      <c r="O294" t="n">
        <v>21967.84</v>
      </c>
      <c r="P294" t="n">
        <v>381.18</v>
      </c>
      <c r="Q294" t="n">
        <v>790.17</v>
      </c>
      <c r="R294" t="n">
        <v>92.12</v>
      </c>
      <c r="S294" t="n">
        <v>58.53</v>
      </c>
      <c r="T294" t="n">
        <v>9669.25</v>
      </c>
      <c r="U294" t="n">
        <v>0.64</v>
      </c>
      <c r="V294" t="n">
        <v>0.77</v>
      </c>
      <c r="W294" t="n">
        <v>2.6</v>
      </c>
      <c r="X294" t="n">
        <v>0.5600000000000001</v>
      </c>
      <c r="Y294" t="n">
        <v>0.5</v>
      </c>
      <c r="Z294" t="n">
        <v>10</v>
      </c>
    </row>
    <row r="295">
      <c r="A295" t="n">
        <v>19</v>
      </c>
      <c r="B295" t="n">
        <v>75</v>
      </c>
      <c r="C295" t="inlineStr">
        <is>
          <t xml:space="preserve">CONCLUIDO	</t>
        </is>
      </c>
      <c r="D295" t="n">
        <v>2.4897</v>
      </c>
      <c r="E295" t="n">
        <v>40.17</v>
      </c>
      <c r="F295" t="n">
        <v>37.43</v>
      </c>
      <c r="G295" t="n">
        <v>149.72</v>
      </c>
      <c r="H295" t="n">
        <v>2</v>
      </c>
      <c r="I295" t="n">
        <v>15</v>
      </c>
      <c r="J295" t="n">
        <v>177.7</v>
      </c>
      <c r="K295" t="n">
        <v>49.1</v>
      </c>
      <c r="L295" t="n">
        <v>20</v>
      </c>
      <c r="M295" t="n">
        <v>13</v>
      </c>
      <c r="N295" t="n">
        <v>33.61</v>
      </c>
      <c r="O295" t="n">
        <v>22150.3</v>
      </c>
      <c r="P295" t="n">
        <v>379.79</v>
      </c>
      <c r="Q295" t="n">
        <v>790.17</v>
      </c>
      <c r="R295" t="n">
        <v>90.90000000000001</v>
      </c>
      <c r="S295" t="n">
        <v>58.53</v>
      </c>
      <c r="T295" t="n">
        <v>9065.59</v>
      </c>
      <c r="U295" t="n">
        <v>0.64</v>
      </c>
      <c r="V295" t="n">
        <v>0.77</v>
      </c>
      <c r="W295" t="n">
        <v>2.6</v>
      </c>
      <c r="X295" t="n">
        <v>0.53</v>
      </c>
      <c r="Y295" t="n">
        <v>0.5</v>
      </c>
      <c r="Z295" t="n">
        <v>10</v>
      </c>
    </row>
    <row r="296">
      <c r="A296" t="n">
        <v>20</v>
      </c>
      <c r="B296" t="n">
        <v>75</v>
      </c>
      <c r="C296" t="inlineStr">
        <is>
          <t xml:space="preserve">CONCLUIDO	</t>
        </is>
      </c>
      <c r="D296" t="n">
        <v>2.494</v>
      </c>
      <c r="E296" t="n">
        <v>40.1</v>
      </c>
      <c r="F296" t="n">
        <v>37.39</v>
      </c>
      <c r="G296" t="n">
        <v>160.25</v>
      </c>
      <c r="H296" t="n">
        <v>2.08</v>
      </c>
      <c r="I296" t="n">
        <v>14</v>
      </c>
      <c r="J296" t="n">
        <v>179.18</v>
      </c>
      <c r="K296" t="n">
        <v>49.1</v>
      </c>
      <c r="L296" t="n">
        <v>21</v>
      </c>
      <c r="M296" t="n">
        <v>12</v>
      </c>
      <c r="N296" t="n">
        <v>34.09</v>
      </c>
      <c r="O296" t="n">
        <v>22333.43</v>
      </c>
      <c r="P296" t="n">
        <v>374.06</v>
      </c>
      <c r="Q296" t="n">
        <v>790.16</v>
      </c>
      <c r="R296" t="n">
        <v>89.54000000000001</v>
      </c>
      <c r="S296" t="n">
        <v>58.53</v>
      </c>
      <c r="T296" t="n">
        <v>8387.99</v>
      </c>
      <c r="U296" t="n">
        <v>0.65</v>
      </c>
      <c r="V296" t="n">
        <v>0.78</v>
      </c>
      <c r="W296" t="n">
        <v>2.6</v>
      </c>
      <c r="X296" t="n">
        <v>0.49</v>
      </c>
      <c r="Y296" t="n">
        <v>0.5</v>
      </c>
      <c r="Z296" t="n">
        <v>10</v>
      </c>
    </row>
    <row r="297">
      <c r="A297" t="n">
        <v>21</v>
      </c>
      <c r="B297" t="n">
        <v>75</v>
      </c>
      <c r="C297" t="inlineStr">
        <is>
          <t xml:space="preserve">CONCLUIDO	</t>
        </is>
      </c>
      <c r="D297" t="n">
        <v>2.4993</v>
      </c>
      <c r="E297" t="n">
        <v>40.01</v>
      </c>
      <c r="F297" t="n">
        <v>37.34</v>
      </c>
      <c r="G297" t="n">
        <v>172.33</v>
      </c>
      <c r="H297" t="n">
        <v>2.16</v>
      </c>
      <c r="I297" t="n">
        <v>13</v>
      </c>
      <c r="J297" t="n">
        <v>180.67</v>
      </c>
      <c r="K297" t="n">
        <v>49.1</v>
      </c>
      <c r="L297" t="n">
        <v>22</v>
      </c>
      <c r="M297" t="n">
        <v>10</v>
      </c>
      <c r="N297" t="n">
        <v>34.58</v>
      </c>
      <c r="O297" t="n">
        <v>22517.21</v>
      </c>
      <c r="P297" t="n">
        <v>366.92</v>
      </c>
      <c r="Q297" t="n">
        <v>790.16</v>
      </c>
      <c r="R297" t="n">
        <v>87.87</v>
      </c>
      <c r="S297" t="n">
        <v>58.53</v>
      </c>
      <c r="T297" t="n">
        <v>7559.55</v>
      </c>
      <c r="U297" t="n">
        <v>0.67</v>
      </c>
      <c r="V297" t="n">
        <v>0.78</v>
      </c>
      <c r="W297" t="n">
        <v>2.59</v>
      </c>
      <c r="X297" t="n">
        <v>0.43</v>
      </c>
      <c r="Y297" t="n">
        <v>0.5</v>
      </c>
      <c r="Z297" t="n">
        <v>10</v>
      </c>
    </row>
    <row r="298">
      <c r="A298" t="n">
        <v>22</v>
      </c>
      <c r="B298" t="n">
        <v>75</v>
      </c>
      <c r="C298" t="inlineStr">
        <is>
          <t xml:space="preserve">CONCLUIDO	</t>
        </is>
      </c>
      <c r="D298" t="n">
        <v>2.498</v>
      </c>
      <c r="E298" t="n">
        <v>40.03</v>
      </c>
      <c r="F298" t="n">
        <v>37.36</v>
      </c>
      <c r="G298" t="n">
        <v>172.42</v>
      </c>
      <c r="H298" t="n">
        <v>2.24</v>
      </c>
      <c r="I298" t="n">
        <v>13</v>
      </c>
      <c r="J298" t="n">
        <v>182.17</v>
      </c>
      <c r="K298" t="n">
        <v>49.1</v>
      </c>
      <c r="L298" t="n">
        <v>23</v>
      </c>
      <c r="M298" t="n">
        <v>8</v>
      </c>
      <c r="N298" t="n">
        <v>35.08</v>
      </c>
      <c r="O298" t="n">
        <v>22701.78</v>
      </c>
      <c r="P298" t="n">
        <v>368.14</v>
      </c>
      <c r="Q298" t="n">
        <v>790.16</v>
      </c>
      <c r="R298" t="n">
        <v>88.28</v>
      </c>
      <c r="S298" t="n">
        <v>58.53</v>
      </c>
      <c r="T298" t="n">
        <v>7765.07</v>
      </c>
      <c r="U298" t="n">
        <v>0.66</v>
      </c>
      <c r="V298" t="n">
        <v>0.78</v>
      </c>
      <c r="W298" t="n">
        <v>2.6</v>
      </c>
      <c r="X298" t="n">
        <v>0.46</v>
      </c>
      <c r="Y298" t="n">
        <v>0.5</v>
      </c>
      <c r="Z298" t="n">
        <v>10</v>
      </c>
    </row>
    <row r="299">
      <c r="A299" t="n">
        <v>23</v>
      </c>
      <c r="B299" t="n">
        <v>75</v>
      </c>
      <c r="C299" t="inlineStr">
        <is>
          <t xml:space="preserve">CONCLUIDO	</t>
        </is>
      </c>
      <c r="D299" t="n">
        <v>2.4989</v>
      </c>
      <c r="E299" t="n">
        <v>40.02</v>
      </c>
      <c r="F299" t="n">
        <v>37.34</v>
      </c>
      <c r="G299" t="n">
        <v>172.36</v>
      </c>
      <c r="H299" t="n">
        <v>2.32</v>
      </c>
      <c r="I299" t="n">
        <v>13</v>
      </c>
      <c r="J299" t="n">
        <v>183.67</v>
      </c>
      <c r="K299" t="n">
        <v>49.1</v>
      </c>
      <c r="L299" t="n">
        <v>24</v>
      </c>
      <c r="M299" t="n">
        <v>6</v>
      </c>
      <c r="N299" t="n">
        <v>35.58</v>
      </c>
      <c r="O299" t="n">
        <v>22886.92</v>
      </c>
      <c r="P299" t="n">
        <v>363.47</v>
      </c>
      <c r="Q299" t="n">
        <v>790.17</v>
      </c>
      <c r="R299" t="n">
        <v>87.84</v>
      </c>
      <c r="S299" t="n">
        <v>58.53</v>
      </c>
      <c r="T299" t="n">
        <v>7544.55</v>
      </c>
      <c r="U299" t="n">
        <v>0.67</v>
      </c>
      <c r="V299" t="n">
        <v>0.78</v>
      </c>
      <c r="W299" t="n">
        <v>2.6</v>
      </c>
      <c r="X299" t="n">
        <v>0.44</v>
      </c>
      <c r="Y299" t="n">
        <v>0.5</v>
      </c>
      <c r="Z299" t="n">
        <v>10</v>
      </c>
    </row>
    <row r="300">
      <c r="A300" t="n">
        <v>24</v>
      </c>
      <c r="B300" t="n">
        <v>75</v>
      </c>
      <c r="C300" t="inlineStr">
        <is>
          <t xml:space="preserve">CONCLUIDO	</t>
        </is>
      </c>
      <c r="D300" t="n">
        <v>2.5028</v>
      </c>
      <c r="E300" t="n">
        <v>39.96</v>
      </c>
      <c r="F300" t="n">
        <v>37.31</v>
      </c>
      <c r="G300" t="n">
        <v>186.56</v>
      </c>
      <c r="H300" t="n">
        <v>2.4</v>
      </c>
      <c r="I300" t="n">
        <v>12</v>
      </c>
      <c r="J300" t="n">
        <v>185.18</v>
      </c>
      <c r="K300" t="n">
        <v>49.1</v>
      </c>
      <c r="L300" t="n">
        <v>25</v>
      </c>
      <c r="M300" t="n">
        <v>3</v>
      </c>
      <c r="N300" t="n">
        <v>36.08</v>
      </c>
      <c r="O300" t="n">
        <v>23072.73</v>
      </c>
      <c r="P300" t="n">
        <v>364.34</v>
      </c>
      <c r="Q300" t="n">
        <v>790.17</v>
      </c>
      <c r="R300" t="n">
        <v>86.70999999999999</v>
      </c>
      <c r="S300" t="n">
        <v>58.53</v>
      </c>
      <c r="T300" t="n">
        <v>6981.22</v>
      </c>
      <c r="U300" t="n">
        <v>0.68</v>
      </c>
      <c r="V300" t="n">
        <v>0.78</v>
      </c>
      <c r="W300" t="n">
        <v>2.6</v>
      </c>
      <c r="X300" t="n">
        <v>0.41</v>
      </c>
      <c r="Y300" t="n">
        <v>0.5</v>
      </c>
      <c r="Z300" t="n">
        <v>10</v>
      </c>
    </row>
    <row r="301">
      <c r="A301" t="n">
        <v>25</v>
      </c>
      <c r="B301" t="n">
        <v>75</v>
      </c>
      <c r="C301" t="inlineStr">
        <is>
          <t xml:space="preserve">CONCLUIDO	</t>
        </is>
      </c>
      <c r="D301" t="n">
        <v>2.5022</v>
      </c>
      <c r="E301" t="n">
        <v>39.97</v>
      </c>
      <c r="F301" t="n">
        <v>37.32</v>
      </c>
      <c r="G301" t="n">
        <v>186.61</v>
      </c>
      <c r="H301" t="n">
        <v>2.47</v>
      </c>
      <c r="I301" t="n">
        <v>12</v>
      </c>
      <c r="J301" t="n">
        <v>186.69</v>
      </c>
      <c r="K301" t="n">
        <v>49.1</v>
      </c>
      <c r="L301" t="n">
        <v>26</v>
      </c>
      <c r="M301" t="n">
        <v>2</v>
      </c>
      <c r="N301" t="n">
        <v>36.6</v>
      </c>
      <c r="O301" t="n">
        <v>23259.24</v>
      </c>
      <c r="P301" t="n">
        <v>366.24</v>
      </c>
      <c r="Q301" t="n">
        <v>790.16</v>
      </c>
      <c r="R301" t="n">
        <v>87.03</v>
      </c>
      <c r="S301" t="n">
        <v>58.53</v>
      </c>
      <c r="T301" t="n">
        <v>7144.48</v>
      </c>
      <c r="U301" t="n">
        <v>0.67</v>
      </c>
      <c r="V301" t="n">
        <v>0.78</v>
      </c>
      <c r="W301" t="n">
        <v>2.6</v>
      </c>
      <c r="X301" t="n">
        <v>0.42</v>
      </c>
      <c r="Y301" t="n">
        <v>0.5</v>
      </c>
      <c r="Z301" t="n">
        <v>10</v>
      </c>
    </row>
    <row r="302">
      <c r="A302" t="n">
        <v>26</v>
      </c>
      <c r="B302" t="n">
        <v>75</v>
      </c>
      <c r="C302" t="inlineStr">
        <is>
          <t xml:space="preserve">CONCLUIDO	</t>
        </is>
      </c>
      <c r="D302" t="n">
        <v>2.5022</v>
      </c>
      <c r="E302" t="n">
        <v>39.97</v>
      </c>
      <c r="F302" t="n">
        <v>37.32</v>
      </c>
      <c r="G302" t="n">
        <v>186.61</v>
      </c>
      <c r="H302" t="n">
        <v>2.55</v>
      </c>
      <c r="I302" t="n">
        <v>12</v>
      </c>
      <c r="J302" t="n">
        <v>188.21</v>
      </c>
      <c r="K302" t="n">
        <v>49.1</v>
      </c>
      <c r="L302" t="n">
        <v>27</v>
      </c>
      <c r="M302" t="n">
        <v>1</v>
      </c>
      <c r="N302" t="n">
        <v>37.11</v>
      </c>
      <c r="O302" t="n">
        <v>23446.45</v>
      </c>
      <c r="P302" t="n">
        <v>369.2</v>
      </c>
      <c r="Q302" t="n">
        <v>790.16</v>
      </c>
      <c r="R302" t="n">
        <v>87</v>
      </c>
      <c r="S302" t="n">
        <v>58.53</v>
      </c>
      <c r="T302" t="n">
        <v>7129.15</v>
      </c>
      <c r="U302" t="n">
        <v>0.67</v>
      </c>
      <c r="V302" t="n">
        <v>0.78</v>
      </c>
      <c r="W302" t="n">
        <v>2.6</v>
      </c>
      <c r="X302" t="n">
        <v>0.42</v>
      </c>
      <c r="Y302" t="n">
        <v>0.5</v>
      </c>
      <c r="Z302" t="n">
        <v>10</v>
      </c>
    </row>
    <row r="303">
      <c r="A303" t="n">
        <v>27</v>
      </c>
      <c r="B303" t="n">
        <v>75</v>
      </c>
      <c r="C303" t="inlineStr">
        <is>
          <t xml:space="preserve">CONCLUIDO	</t>
        </is>
      </c>
      <c r="D303" t="n">
        <v>2.5021</v>
      </c>
      <c r="E303" t="n">
        <v>39.97</v>
      </c>
      <c r="F303" t="n">
        <v>37.32</v>
      </c>
      <c r="G303" t="n">
        <v>186.62</v>
      </c>
      <c r="H303" t="n">
        <v>2.62</v>
      </c>
      <c r="I303" t="n">
        <v>12</v>
      </c>
      <c r="J303" t="n">
        <v>189.73</v>
      </c>
      <c r="K303" t="n">
        <v>49.1</v>
      </c>
      <c r="L303" t="n">
        <v>28</v>
      </c>
      <c r="M303" t="n">
        <v>0</v>
      </c>
      <c r="N303" t="n">
        <v>37.64</v>
      </c>
      <c r="O303" t="n">
        <v>23634.36</v>
      </c>
      <c r="P303" t="n">
        <v>371.98</v>
      </c>
      <c r="Q303" t="n">
        <v>790.17</v>
      </c>
      <c r="R303" t="n">
        <v>87.02</v>
      </c>
      <c r="S303" t="n">
        <v>58.53</v>
      </c>
      <c r="T303" t="n">
        <v>7140.86</v>
      </c>
      <c r="U303" t="n">
        <v>0.67</v>
      </c>
      <c r="V303" t="n">
        <v>0.78</v>
      </c>
      <c r="W303" t="n">
        <v>2.6</v>
      </c>
      <c r="X303" t="n">
        <v>0.42</v>
      </c>
      <c r="Y303" t="n">
        <v>0.5</v>
      </c>
      <c r="Z303" t="n">
        <v>10</v>
      </c>
    </row>
    <row r="304">
      <c r="A304" t="n">
        <v>0</v>
      </c>
      <c r="B304" t="n">
        <v>95</v>
      </c>
      <c r="C304" t="inlineStr">
        <is>
          <t xml:space="preserve">CONCLUIDO	</t>
        </is>
      </c>
      <c r="D304" t="n">
        <v>1.1665</v>
      </c>
      <c r="E304" t="n">
        <v>85.72</v>
      </c>
      <c r="F304" t="n">
        <v>60.85</v>
      </c>
      <c r="G304" t="n">
        <v>6.06</v>
      </c>
      <c r="H304" t="n">
        <v>0.1</v>
      </c>
      <c r="I304" t="n">
        <v>602</v>
      </c>
      <c r="J304" t="n">
        <v>185.69</v>
      </c>
      <c r="K304" t="n">
        <v>53.44</v>
      </c>
      <c r="L304" t="n">
        <v>1</v>
      </c>
      <c r="M304" t="n">
        <v>600</v>
      </c>
      <c r="N304" t="n">
        <v>36.26</v>
      </c>
      <c r="O304" t="n">
        <v>23136.14</v>
      </c>
      <c r="P304" t="n">
        <v>823.45</v>
      </c>
      <c r="Q304" t="n">
        <v>790.3099999999999</v>
      </c>
      <c r="R304" t="n">
        <v>874.4</v>
      </c>
      <c r="S304" t="n">
        <v>58.53</v>
      </c>
      <c r="T304" t="n">
        <v>397878.15</v>
      </c>
      <c r="U304" t="n">
        <v>0.07000000000000001</v>
      </c>
      <c r="V304" t="n">
        <v>0.48</v>
      </c>
      <c r="W304" t="n">
        <v>3.59</v>
      </c>
      <c r="X304" t="n">
        <v>23.93</v>
      </c>
      <c r="Y304" t="n">
        <v>0.5</v>
      </c>
      <c r="Z304" t="n">
        <v>10</v>
      </c>
    </row>
    <row r="305">
      <c r="A305" t="n">
        <v>1</v>
      </c>
      <c r="B305" t="n">
        <v>95</v>
      </c>
      <c r="C305" t="inlineStr">
        <is>
          <t xml:space="preserve">CONCLUIDO	</t>
        </is>
      </c>
      <c r="D305" t="n">
        <v>1.7873</v>
      </c>
      <c r="E305" t="n">
        <v>55.95</v>
      </c>
      <c r="F305" t="n">
        <v>45.26</v>
      </c>
      <c r="G305" t="n">
        <v>12.29</v>
      </c>
      <c r="H305" t="n">
        <v>0.19</v>
      </c>
      <c r="I305" t="n">
        <v>221</v>
      </c>
      <c r="J305" t="n">
        <v>187.21</v>
      </c>
      <c r="K305" t="n">
        <v>53.44</v>
      </c>
      <c r="L305" t="n">
        <v>2</v>
      </c>
      <c r="M305" t="n">
        <v>219</v>
      </c>
      <c r="N305" t="n">
        <v>36.77</v>
      </c>
      <c r="O305" t="n">
        <v>23322.88</v>
      </c>
      <c r="P305" t="n">
        <v>609.29</v>
      </c>
      <c r="Q305" t="n">
        <v>790.23</v>
      </c>
      <c r="R305" t="n">
        <v>352.5</v>
      </c>
      <c r="S305" t="n">
        <v>58.53</v>
      </c>
      <c r="T305" t="n">
        <v>138834.67</v>
      </c>
      <c r="U305" t="n">
        <v>0.17</v>
      </c>
      <c r="V305" t="n">
        <v>0.64</v>
      </c>
      <c r="W305" t="n">
        <v>2.93</v>
      </c>
      <c r="X305" t="n">
        <v>8.35</v>
      </c>
      <c r="Y305" t="n">
        <v>0.5</v>
      </c>
      <c r="Z305" t="n">
        <v>10</v>
      </c>
    </row>
    <row r="306">
      <c r="A306" t="n">
        <v>2</v>
      </c>
      <c r="B306" t="n">
        <v>95</v>
      </c>
      <c r="C306" t="inlineStr">
        <is>
          <t xml:space="preserve">CONCLUIDO	</t>
        </is>
      </c>
      <c r="D306" t="n">
        <v>2.0183</v>
      </c>
      <c r="E306" t="n">
        <v>49.55</v>
      </c>
      <c r="F306" t="n">
        <v>42.02</v>
      </c>
      <c r="G306" t="n">
        <v>18.54</v>
      </c>
      <c r="H306" t="n">
        <v>0.28</v>
      </c>
      <c r="I306" t="n">
        <v>136</v>
      </c>
      <c r="J306" t="n">
        <v>188.73</v>
      </c>
      <c r="K306" t="n">
        <v>53.44</v>
      </c>
      <c r="L306" t="n">
        <v>3</v>
      </c>
      <c r="M306" t="n">
        <v>134</v>
      </c>
      <c r="N306" t="n">
        <v>37.29</v>
      </c>
      <c r="O306" t="n">
        <v>23510.33</v>
      </c>
      <c r="P306" t="n">
        <v>563.21</v>
      </c>
      <c r="Q306" t="n">
        <v>790.1799999999999</v>
      </c>
      <c r="R306" t="n">
        <v>243.5</v>
      </c>
      <c r="S306" t="n">
        <v>58.53</v>
      </c>
      <c r="T306" t="n">
        <v>84756.41</v>
      </c>
      <c r="U306" t="n">
        <v>0.24</v>
      </c>
      <c r="V306" t="n">
        <v>0.6899999999999999</v>
      </c>
      <c r="W306" t="n">
        <v>2.81</v>
      </c>
      <c r="X306" t="n">
        <v>5.11</v>
      </c>
      <c r="Y306" t="n">
        <v>0.5</v>
      </c>
      <c r="Z306" t="n">
        <v>10</v>
      </c>
    </row>
    <row r="307">
      <c r="A307" t="n">
        <v>3</v>
      </c>
      <c r="B307" t="n">
        <v>95</v>
      </c>
      <c r="C307" t="inlineStr">
        <is>
          <t xml:space="preserve">CONCLUIDO	</t>
        </is>
      </c>
      <c r="D307" t="n">
        <v>2.1395</v>
      </c>
      <c r="E307" t="n">
        <v>46.74</v>
      </c>
      <c r="F307" t="n">
        <v>40.59</v>
      </c>
      <c r="G307" t="n">
        <v>24.6</v>
      </c>
      <c r="H307" t="n">
        <v>0.37</v>
      </c>
      <c r="I307" t="n">
        <v>99</v>
      </c>
      <c r="J307" t="n">
        <v>190.25</v>
      </c>
      <c r="K307" t="n">
        <v>53.44</v>
      </c>
      <c r="L307" t="n">
        <v>4</v>
      </c>
      <c r="M307" t="n">
        <v>97</v>
      </c>
      <c r="N307" t="n">
        <v>37.82</v>
      </c>
      <c r="O307" t="n">
        <v>23698.48</v>
      </c>
      <c r="P307" t="n">
        <v>541.83</v>
      </c>
      <c r="Q307" t="n">
        <v>790.1799999999999</v>
      </c>
      <c r="R307" t="n">
        <v>195.9</v>
      </c>
      <c r="S307" t="n">
        <v>58.53</v>
      </c>
      <c r="T307" t="n">
        <v>61143.45</v>
      </c>
      <c r="U307" t="n">
        <v>0.3</v>
      </c>
      <c r="V307" t="n">
        <v>0.71</v>
      </c>
      <c r="W307" t="n">
        <v>2.74</v>
      </c>
      <c r="X307" t="n">
        <v>3.68</v>
      </c>
      <c r="Y307" t="n">
        <v>0.5</v>
      </c>
      <c r="Z307" t="n">
        <v>10</v>
      </c>
    </row>
    <row r="308">
      <c r="A308" t="n">
        <v>4</v>
      </c>
      <c r="B308" t="n">
        <v>95</v>
      </c>
      <c r="C308" t="inlineStr">
        <is>
          <t xml:space="preserve">CONCLUIDO	</t>
        </is>
      </c>
      <c r="D308" t="n">
        <v>2.2189</v>
      </c>
      <c r="E308" t="n">
        <v>45.07</v>
      </c>
      <c r="F308" t="n">
        <v>39.73</v>
      </c>
      <c r="G308" t="n">
        <v>30.96</v>
      </c>
      <c r="H308" t="n">
        <v>0.46</v>
      </c>
      <c r="I308" t="n">
        <v>77</v>
      </c>
      <c r="J308" t="n">
        <v>191.78</v>
      </c>
      <c r="K308" t="n">
        <v>53.44</v>
      </c>
      <c r="L308" t="n">
        <v>5</v>
      </c>
      <c r="M308" t="n">
        <v>75</v>
      </c>
      <c r="N308" t="n">
        <v>38.35</v>
      </c>
      <c r="O308" t="n">
        <v>23887.36</v>
      </c>
      <c r="P308" t="n">
        <v>527.79</v>
      </c>
      <c r="Q308" t="n">
        <v>790.1799999999999</v>
      </c>
      <c r="R308" t="n">
        <v>167.44</v>
      </c>
      <c r="S308" t="n">
        <v>58.53</v>
      </c>
      <c r="T308" t="n">
        <v>47024.12</v>
      </c>
      <c r="U308" t="n">
        <v>0.35</v>
      </c>
      <c r="V308" t="n">
        <v>0.73</v>
      </c>
      <c r="W308" t="n">
        <v>2.71</v>
      </c>
      <c r="X308" t="n">
        <v>2.83</v>
      </c>
      <c r="Y308" t="n">
        <v>0.5</v>
      </c>
      <c r="Z308" t="n">
        <v>10</v>
      </c>
    </row>
    <row r="309">
      <c r="A309" t="n">
        <v>5</v>
      </c>
      <c r="B309" t="n">
        <v>95</v>
      </c>
      <c r="C309" t="inlineStr">
        <is>
          <t xml:space="preserve">CONCLUIDO	</t>
        </is>
      </c>
      <c r="D309" t="n">
        <v>2.2724</v>
      </c>
      <c r="E309" t="n">
        <v>44.01</v>
      </c>
      <c r="F309" t="n">
        <v>39.19</v>
      </c>
      <c r="G309" t="n">
        <v>37.33</v>
      </c>
      <c r="H309" t="n">
        <v>0.55</v>
      </c>
      <c r="I309" t="n">
        <v>63</v>
      </c>
      <c r="J309" t="n">
        <v>193.32</v>
      </c>
      <c r="K309" t="n">
        <v>53.44</v>
      </c>
      <c r="L309" t="n">
        <v>6</v>
      </c>
      <c r="M309" t="n">
        <v>61</v>
      </c>
      <c r="N309" t="n">
        <v>38.89</v>
      </c>
      <c r="O309" t="n">
        <v>24076.95</v>
      </c>
      <c r="P309" t="n">
        <v>518.75</v>
      </c>
      <c r="Q309" t="n">
        <v>790.1799999999999</v>
      </c>
      <c r="R309" t="n">
        <v>150.1</v>
      </c>
      <c r="S309" t="n">
        <v>58.53</v>
      </c>
      <c r="T309" t="n">
        <v>38424.49</v>
      </c>
      <c r="U309" t="n">
        <v>0.39</v>
      </c>
      <c r="V309" t="n">
        <v>0.74</v>
      </c>
      <c r="W309" t="n">
        <v>2.66</v>
      </c>
      <c r="X309" t="n">
        <v>2.29</v>
      </c>
      <c r="Y309" t="n">
        <v>0.5</v>
      </c>
      <c r="Z309" t="n">
        <v>10</v>
      </c>
    </row>
    <row r="310">
      <c r="A310" t="n">
        <v>6</v>
      </c>
      <c r="B310" t="n">
        <v>95</v>
      </c>
      <c r="C310" t="inlineStr">
        <is>
          <t xml:space="preserve">CONCLUIDO	</t>
        </is>
      </c>
      <c r="D310" t="n">
        <v>2.3057</v>
      </c>
      <c r="E310" t="n">
        <v>43.37</v>
      </c>
      <c r="F310" t="n">
        <v>38.89</v>
      </c>
      <c r="G310" t="n">
        <v>43.21</v>
      </c>
      <c r="H310" t="n">
        <v>0.64</v>
      </c>
      <c r="I310" t="n">
        <v>54</v>
      </c>
      <c r="J310" t="n">
        <v>194.86</v>
      </c>
      <c r="K310" t="n">
        <v>53.44</v>
      </c>
      <c r="L310" t="n">
        <v>7</v>
      </c>
      <c r="M310" t="n">
        <v>52</v>
      </c>
      <c r="N310" t="n">
        <v>39.43</v>
      </c>
      <c r="O310" t="n">
        <v>24267.28</v>
      </c>
      <c r="P310" t="n">
        <v>511.98</v>
      </c>
      <c r="Q310" t="n">
        <v>790.21</v>
      </c>
      <c r="R310" t="n">
        <v>139.41</v>
      </c>
      <c r="S310" t="n">
        <v>58.53</v>
      </c>
      <c r="T310" t="n">
        <v>33122.25</v>
      </c>
      <c r="U310" t="n">
        <v>0.42</v>
      </c>
      <c r="V310" t="n">
        <v>0.75</v>
      </c>
      <c r="W310" t="n">
        <v>2.67</v>
      </c>
      <c r="X310" t="n">
        <v>1.99</v>
      </c>
      <c r="Y310" t="n">
        <v>0.5</v>
      </c>
      <c r="Z310" t="n">
        <v>10</v>
      </c>
    </row>
    <row r="311">
      <c r="A311" t="n">
        <v>7</v>
      </c>
      <c r="B311" t="n">
        <v>95</v>
      </c>
      <c r="C311" t="inlineStr">
        <is>
          <t xml:space="preserve">CONCLUIDO	</t>
        </is>
      </c>
      <c r="D311" t="n">
        <v>2.3351</v>
      </c>
      <c r="E311" t="n">
        <v>42.83</v>
      </c>
      <c r="F311" t="n">
        <v>38.61</v>
      </c>
      <c r="G311" t="n">
        <v>49.29</v>
      </c>
      <c r="H311" t="n">
        <v>0.72</v>
      </c>
      <c r="I311" t="n">
        <v>47</v>
      </c>
      <c r="J311" t="n">
        <v>196.41</v>
      </c>
      <c r="K311" t="n">
        <v>53.44</v>
      </c>
      <c r="L311" t="n">
        <v>8</v>
      </c>
      <c r="M311" t="n">
        <v>45</v>
      </c>
      <c r="N311" t="n">
        <v>39.98</v>
      </c>
      <c r="O311" t="n">
        <v>24458.36</v>
      </c>
      <c r="P311" t="n">
        <v>506.48</v>
      </c>
      <c r="Q311" t="n">
        <v>790.17</v>
      </c>
      <c r="R311" t="n">
        <v>129.99</v>
      </c>
      <c r="S311" t="n">
        <v>58.53</v>
      </c>
      <c r="T311" t="n">
        <v>28446.87</v>
      </c>
      <c r="U311" t="n">
        <v>0.45</v>
      </c>
      <c r="V311" t="n">
        <v>0.75</v>
      </c>
      <c r="W311" t="n">
        <v>2.65</v>
      </c>
      <c r="X311" t="n">
        <v>1.7</v>
      </c>
      <c r="Y311" t="n">
        <v>0.5</v>
      </c>
      <c r="Z311" t="n">
        <v>10</v>
      </c>
    </row>
    <row r="312">
      <c r="A312" t="n">
        <v>8</v>
      </c>
      <c r="B312" t="n">
        <v>95</v>
      </c>
      <c r="C312" t="inlineStr">
        <is>
          <t xml:space="preserve">CONCLUIDO	</t>
        </is>
      </c>
      <c r="D312" t="n">
        <v>2.3599</v>
      </c>
      <c r="E312" t="n">
        <v>42.38</v>
      </c>
      <c r="F312" t="n">
        <v>38.38</v>
      </c>
      <c r="G312" t="n">
        <v>56.17</v>
      </c>
      <c r="H312" t="n">
        <v>0.8100000000000001</v>
      </c>
      <c r="I312" t="n">
        <v>41</v>
      </c>
      <c r="J312" t="n">
        <v>197.97</v>
      </c>
      <c r="K312" t="n">
        <v>53.44</v>
      </c>
      <c r="L312" t="n">
        <v>9</v>
      </c>
      <c r="M312" t="n">
        <v>39</v>
      </c>
      <c r="N312" t="n">
        <v>40.53</v>
      </c>
      <c r="O312" t="n">
        <v>24650.18</v>
      </c>
      <c r="P312" t="n">
        <v>501.03</v>
      </c>
      <c r="Q312" t="n">
        <v>790.17</v>
      </c>
      <c r="R312" t="n">
        <v>122.56</v>
      </c>
      <c r="S312" t="n">
        <v>58.53</v>
      </c>
      <c r="T312" t="n">
        <v>24761.74</v>
      </c>
      <c r="U312" t="n">
        <v>0.48</v>
      </c>
      <c r="V312" t="n">
        <v>0.76</v>
      </c>
      <c r="W312" t="n">
        <v>2.64</v>
      </c>
      <c r="X312" t="n">
        <v>1.48</v>
      </c>
      <c r="Y312" t="n">
        <v>0.5</v>
      </c>
      <c r="Z312" t="n">
        <v>10</v>
      </c>
    </row>
    <row r="313">
      <c r="A313" t="n">
        <v>9</v>
      </c>
      <c r="B313" t="n">
        <v>95</v>
      </c>
      <c r="C313" t="inlineStr">
        <is>
          <t xml:space="preserve">CONCLUIDO	</t>
        </is>
      </c>
      <c r="D313" t="n">
        <v>2.3758</v>
      </c>
      <c r="E313" t="n">
        <v>42.09</v>
      </c>
      <c r="F313" t="n">
        <v>38.25</v>
      </c>
      <c r="G313" t="n">
        <v>62.02</v>
      </c>
      <c r="H313" t="n">
        <v>0.89</v>
      </c>
      <c r="I313" t="n">
        <v>37</v>
      </c>
      <c r="J313" t="n">
        <v>199.53</v>
      </c>
      <c r="K313" t="n">
        <v>53.44</v>
      </c>
      <c r="L313" t="n">
        <v>10</v>
      </c>
      <c r="M313" t="n">
        <v>35</v>
      </c>
      <c r="N313" t="n">
        <v>41.1</v>
      </c>
      <c r="O313" t="n">
        <v>24842.77</v>
      </c>
      <c r="P313" t="n">
        <v>497.18</v>
      </c>
      <c r="Q313" t="n">
        <v>790.17</v>
      </c>
      <c r="R313" t="n">
        <v>118.11</v>
      </c>
      <c r="S313" t="n">
        <v>58.53</v>
      </c>
      <c r="T313" t="n">
        <v>22560.38</v>
      </c>
      <c r="U313" t="n">
        <v>0.5</v>
      </c>
      <c r="V313" t="n">
        <v>0.76</v>
      </c>
      <c r="W313" t="n">
        <v>2.64</v>
      </c>
      <c r="X313" t="n">
        <v>1.34</v>
      </c>
      <c r="Y313" t="n">
        <v>0.5</v>
      </c>
      <c r="Z313" t="n">
        <v>10</v>
      </c>
    </row>
    <row r="314">
      <c r="A314" t="n">
        <v>10</v>
      </c>
      <c r="B314" t="n">
        <v>95</v>
      </c>
      <c r="C314" t="inlineStr">
        <is>
          <t xml:space="preserve">CONCLUIDO	</t>
        </is>
      </c>
      <c r="D314" t="n">
        <v>2.3887</v>
      </c>
      <c r="E314" t="n">
        <v>41.86</v>
      </c>
      <c r="F314" t="n">
        <v>38.13</v>
      </c>
      <c r="G314" t="n">
        <v>67.29000000000001</v>
      </c>
      <c r="H314" t="n">
        <v>0.97</v>
      </c>
      <c r="I314" t="n">
        <v>34</v>
      </c>
      <c r="J314" t="n">
        <v>201.1</v>
      </c>
      <c r="K314" t="n">
        <v>53.44</v>
      </c>
      <c r="L314" t="n">
        <v>11</v>
      </c>
      <c r="M314" t="n">
        <v>32</v>
      </c>
      <c r="N314" t="n">
        <v>41.66</v>
      </c>
      <c r="O314" t="n">
        <v>25036.12</v>
      </c>
      <c r="P314" t="n">
        <v>493.3</v>
      </c>
      <c r="Q314" t="n">
        <v>790.16</v>
      </c>
      <c r="R314" t="n">
        <v>114.3</v>
      </c>
      <c r="S314" t="n">
        <v>58.53</v>
      </c>
      <c r="T314" t="n">
        <v>20666.78</v>
      </c>
      <c r="U314" t="n">
        <v>0.51</v>
      </c>
      <c r="V314" t="n">
        <v>0.76</v>
      </c>
      <c r="W314" t="n">
        <v>2.63</v>
      </c>
      <c r="X314" t="n">
        <v>1.23</v>
      </c>
      <c r="Y314" t="n">
        <v>0.5</v>
      </c>
      <c r="Z314" t="n">
        <v>10</v>
      </c>
    </row>
    <row r="315">
      <c r="A315" t="n">
        <v>11</v>
      </c>
      <c r="B315" t="n">
        <v>95</v>
      </c>
      <c r="C315" t="inlineStr">
        <is>
          <t xml:space="preserve">CONCLUIDO	</t>
        </is>
      </c>
      <c r="D315" t="n">
        <v>2.4016</v>
      </c>
      <c r="E315" t="n">
        <v>41.64</v>
      </c>
      <c r="F315" t="n">
        <v>38.02</v>
      </c>
      <c r="G315" t="n">
        <v>73.58</v>
      </c>
      <c r="H315" t="n">
        <v>1.05</v>
      </c>
      <c r="I315" t="n">
        <v>31</v>
      </c>
      <c r="J315" t="n">
        <v>202.67</v>
      </c>
      <c r="K315" t="n">
        <v>53.44</v>
      </c>
      <c r="L315" t="n">
        <v>12</v>
      </c>
      <c r="M315" t="n">
        <v>29</v>
      </c>
      <c r="N315" t="n">
        <v>42.24</v>
      </c>
      <c r="O315" t="n">
        <v>25230.25</v>
      </c>
      <c r="P315" t="n">
        <v>489.2</v>
      </c>
      <c r="Q315" t="n">
        <v>790.17</v>
      </c>
      <c r="R315" t="n">
        <v>110.47</v>
      </c>
      <c r="S315" t="n">
        <v>58.53</v>
      </c>
      <c r="T315" t="n">
        <v>18766.67</v>
      </c>
      <c r="U315" t="n">
        <v>0.53</v>
      </c>
      <c r="V315" t="n">
        <v>0.76</v>
      </c>
      <c r="W315" t="n">
        <v>2.62</v>
      </c>
      <c r="X315" t="n">
        <v>1.11</v>
      </c>
      <c r="Y315" t="n">
        <v>0.5</v>
      </c>
      <c r="Z315" t="n">
        <v>10</v>
      </c>
    </row>
    <row r="316">
      <c r="A316" t="n">
        <v>12</v>
      </c>
      <c r="B316" t="n">
        <v>95</v>
      </c>
      <c r="C316" t="inlineStr">
        <is>
          <t xml:space="preserve">CONCLUIDO	</t>
        </is>
      </c>
      <c r="D316" t="n">
        <v>2.415</v>
      </c>
      <c r="E316" t="n">
        <v>41.41</v>
      </c>
      <c r="F316" t="n">
        <v>37.9</v>
      </c>
      <c r="G316" t="n">
        <v>81.20999999999999</v>
      </c>
      <c r="H316" t="n">
        <v>1.13</v>
      </c>
      <c r="I316" t="n">
        <v>28</v>
      </c>
      <c r="J316" t="n">
        <v>204.25</v>
      </c>
      <c r="K316" t="n">
        <v>53.44</v>
      </c>
      <c r="L316" t="n">
        <v>13</v>
      </c>
      <c r="M316" t="n">
        <v>26</v>
      </c>
      <c r="N316" t="n">
        <v>42.82</v>
      </c>
      <c r="O316" t="n">
        <v>25425.3</v>
      </c>
      <c r="P316" t="n">
        <v>486.46</v>
      </c>
      <c r="Q316" t="n">
        <v>790.16</v>
      </c>
      <c r="R316" t="n">
        <v>106.46</v>
      </c>
      <c r="S316" t="n">
        <v>58.53</v>
      </c>
      <c r="T316" t="n">
        <v>16776.75</v>
      </c>
      <c r="U316" t="n">
        <v>0.55</v>
      </c>
      <c r="V316" t="n">
        <v>0.77</v>
      </c>
      <c r="W316" t="n">
        <v>2.62</v>
      </c>
      <c r="X316" t="n">
        <v>0.99</v>
      </c>
      <c r="Y316" t="n">
        <v>0.5</v>
      </c>
      <c r="Z316" t="n">
        <v>10</v>
      </c>
    </row>
    <row r="317">
      <c r="A317" t="n">
        <v>13</v>
      </c>
      <c r="B317" t="n">
        <v>95</v>
      </c>
      <c r="C317" t="inlineStr">
        <is>
          <t xml:space="preserve">CONCLUIDO	</t>
        </is>
      </c>
      <c r="D317" t="n">
        <v>2.4235</v>
      </c>
      <c r="E317" t="n">
        <v>41.26</v>
      </c>
      <c r="F317" t="n">
        <v>37.83</v>
      </c>
      <c r="G317" t="n">
        <v>87.29000000000001</v>
      </c>
      <c r="H317" t="n">
        <v>1.21</v>
      </c>
      <c r="I317" t="n">
        <v>26</v>
      </c>
      <c r="J317" t="n">
        <v>205.84</v>
      </c>
      <c r="K317" t="n">
        <v>53.44</v>
      </c>
      <c r="L317" t="n">
        <v>14</v>
      </c>
      <c r="M317" t="n">
        <v>24</v>
      </c>
      <c r="N317" t="n">
        <v>43.4</v>
      </c>
      <c r="O317" t="n">
        <v>25621.03</v>
      </c>
      <c r="P317" t="n">
        <v>482.3</v>
      </c>
      <c r="Q317" t="n">
        <v>790.17</v>
      </c>
      <c r="R317" t="n">
        <v>104.14</v>
      </c>
      <c r="S317" t="n">
        <v>58.53</v>
      </c>
      <c r="T317" t="n">
        <v>15630.06</v>
      </c>
      <c r="U317" t="n">
        <v>0.5600000000000001</v>
      </c>
      <c r="V317" t="n">
        <v>0.77</v>
      </c>
      <c r="W317" t="n">
        <v>2.61</v>
      </c>
      <c r="X317" t="n">
        <v>0.92</v>
      </c>
      <c r="Y317" t="n">
        <v>0.5</v>
      </c>
      <c r="Z317" t="n">
        <v>10</v>
      </c>
    </row>
    <row r="318">
      <c r="A318" t="n">
        <v>14</v>
      </c>
      <c r="B318" t="n">
        <v>95</v>
      </c>
      <c r="C318" t="inlineStr">
        <is>
          <t xml:space="preserve">CONCLUIDO	</t>
        </is>
      </c>
      <c r="D318" t="n">
        <v>2.4321</v>
      </c>
      <c r="E318" t="n">
        <v>41.12</v>
      </c>
      <c r="F318" t="n">
        <v>37.76</v>
      </c>
      <c r="G318" t="n">
        <v>94.39</v>
      </c>
      <c r="H318" t="n">
        <v>1.28</v>
      </c>
      <c r="I318" t="n">
        <v>24</v>
      </c>
      <c r="J318" t="n">
        <v>207.43</v>
      </c>
      <c r="K318" t="n">
        <v>53.44</v>
      </c>
      <c r="L318" t="n">
        <v>15</v>
      </c>
      <c r="M318" t="n">
        <v>22</v>
      </c>
      <c r="N318" t="n">
        <v>44</v>
      </c>
      <c r="O318" t="n">
        <v>25817.56</v>
      </c>
      <c r="P318" t="n">
        <v>480.24</v>
      </c>
      <c r="Q318" t="n">
        <v>790.17</v>
      </c>
      <c r="R318" t="n">
        <v>101.67</v>
      </c>
      <c r="S318" t="n">
        <v>58.53</v>
      </c>
      <c r="T318" t="n">
        <v>14401.28</v>
      </c>
      <c r="U318" t="n">
        <v>0.58</v>
      </c>
      <c r="V318" t="n">
        <v>0.77</v>
      </c>
      <c r="W318" t="n">
        <v>2.61</v>
      </c>
      <c r="X318" t="n">
        <v>0.85</v>
      </c>
      <c r="Y318" t="n">
        <v>0.5</v>
      </c>
      <c r="Z318" t="n">
        <v>10</v>
      </c>
    </row>
    <row r="319">
      <c r="A319" t="n">
        <v>15</v>
      </c>
      <c r="B319" t="n">
        <v>95</v>
      </c>
      <c r="C319" t="inlineStr">
        <is>
          <t xml:space="preserve">CONCLUIDO	</t>
        </is>
      </c>
      <c r="D319" t="n">
        <v>2.4373</v>
      </c>
      <c r="E319" t="n">
        <v>41.03</v>
      </c>
      <c r="F319" t="n">
        <v>37.7</v>
      </c>
      <c r="G319" t="n">
        <v>98.36</v>
      </c>
      <c r="H319" t="n">
        <v>1.36</v>
      </c>
      <c r="I319" t="n">
        <v>23</v>
      </c>
      <c r="J319" t="n">
        <v>209.03</v>
      </c>
      <c r="K319" t="n">
        <v>53.44</v>
      </c>
      <c r="L319" t="n">
        <v>16</v>
      </c>
      <c r="M319" t="n">
        <v>21</v>
      </c>
      <c r="N319" t="n">
        <v>44.6</v>
      </c>
      <c r="O319" t="n">
        <v>26014.91</v>
      </c>
      <c r="P319" t="n">
        <v>477.24</v>
      </c>
      <c r="Q319" t="n">
        <v>790.17</v>
      </c>
      <c r="R319" t="n">
        <v>100.12</v>
      </c>
      <c r="S319" t="n">
        <v>58.53</v>
      </c>
      <c r="T319" t="n">
        <v>13633.66</v>
      </c>
      <c r="U319" t="n">
        <v>0.58</v>
      </c>
      <c r="V319" t="n">
        <v>0.77</v>
      </c>
      <c r="W319" t="n">
        <v>2.61</v>
      </c>
      <c r="X319" t="n">
        <v>0.8</v>
      </c>
      <c r="Y319" t="n">
        <v>0.5</v>
      </c>
      <c r="Z319" t="n">
        <v>10</v>
      </c>
    </row>
    <row r="320">
      <c r="A320" t="n">
        <v>16</v>
      </c>
      <c r="B320" t="n">
        <v>95</v>
      </c>
      <c r="C320" t="inlineStr">
        <is>
          <t xml:space="preserve">CONCLUIDO	</t>
        </is>
      </c>
      <c r="D320" t="n">
        <v>2.4451</v>
      </c>
      <c r="E320" t="n">
        <v>40.9</v>
      </c>
      <c r="F320" t="n">
        <v>37.65</v>
      </c>
      <c r="G320" t="n">
        <v>107.56</v>
      </c>
      <c r="H320" t="n">
        <v>1.43</v>
      </c>
      <c r="I320" t="n">
        <v>21</v>
      </c>
      <c r="J320" t="n">
        <v>210.64</v>
      </c>
      <c r="K320" t="n">
        <v>53.44</v>
      </c>
      <c r="L320" t="n">
        <v>17</v>
      </c>
      <c r="M320" t="n">
        <v>19</v>
      </c>
      <c r="N320" t="n">
        <v>45.21</v>
      </c>
      <c r="O320" t="n">
        <v>26213.09</v>
      </c>
      <c r="P320" t="n">
        <v>473.39</v>
      </c>
      <c r="Q320" t="n">
        <v>790.17</v>
      </c>
      <c r="R320" t="n">
        <v>98.09</v>
      </c>
      <c r="S320" t="n">
        <v>58.53</v>
      </c>
      <c r="T320" t="n">
        <v>12628.08</v>
      </c>
      <c r="U320" t="n">
        <v>0.6</v>
      </c>
      <c r="V320" t="n">
        <v>0.77</v>
      </c>
      <c r="W320" t="n">
        <v>2.61</v>
      </c>
      <c r="X320" t="n">
        <v>0.74</v>
      </c>
      <c r="Y320" t="n">
        <v>0.5</v>
      </c>
      <c r="Z320" t="n">
        <v>10</v>
      </c>
    </row>
    <row r="321">
      <c r="A321" t="n">
        <v>17</v>
      </c>
      <c r="B321" t="n">
        <v>95</v>
      </c>
      <c r="C321" t="inlineStr">
        <is>
          <t xml:space="preserve">CONCLUIDO	</t>
        </is>
      </c>
      <c r="D321" t="n">
        <v>2.45</v>
      </c>
      <c r="E321" t="n">
        <v>40.82</v>
      </c>
      <c r="F321" t="n">
        <v>37.6</v>
      </c>
      <c r="G321" t="n">
        <v>112.81</v>
      </c>
      <c r="H321" t="n">
        <v>1.51</v>
      </c>
      <c r="I321" t="n">
        <v>20</v>
      </c>
      <c r="J321" t="n">
        <v>212.25</v>
      </c>
      <c r="K321" t="n">
        <v>53.44</v>
      </c>
      <c r="L321" t="n">
        <v>18</v>
      </c>
      <c r="M321" t="n">
        <v>18</v>
      </c>
      <c r="N321" t="n">
        <v>45.82</v>
      </c>
      <c r="O321" t="n">
        <v>26412.11</v>
      </c>
      <c r="P321" t="n">
        <v>471.86</v>
      </c>
      <c r="Q321" t="n">
        <v>790.16</v>
      </c>
      <c r="R321" t="n">
        <v>96.73</v>
      </c>
      <c r="S321" t="n">
        <v>58.53</v>
      </c>
      <c r="T321" t="n">
        <v>11953.68</v>
      </c>
      <c r="U321" t="n">
        <v>0.61</v>
      </c>
      <c r="V321" t="n">
        <v>0.77</v>
      </c>
      <c r="W321" t="n">
        <v>2.6</v>
      </c>
      <c r="X321" t="n">
        <v>0.7</v>
      </c>
      <c r="Y321" t="n">
        <v>0.5</v>
      </c>
      <c r="Z321" t="n">
        <v>10</v>
      </c>
    </row>
    <row r="322">
      <c r="A322" t="n">
        <v>18</v>
      </c>
      <c r="B322" t="n">
        <v>95</v>
      </c>
      <c r="C322" t="inlineStr">
        <is>
          <t xml:space="preserve">CONCLUIDO	</t>
        </is>
      </c>
      <c r="D322" t="n">
        <v>2.4533</v>
      </c>
      <c r="E322" t="n">
        <v>40.76</v>
      </c>
      <c r="F322" t="n">
        <v>37.59</v>
      </c>
      <c r="G322" t="n">
        <v>118.69</v>
      </c>
      <c r="H322" t="n">
        <v>1.58</v>
      </c>
      <c r="I322" t="n">
        <v>19</v>
      </c>
      <c r="J322" t="n">
        <v>213.87</v>
      </c>
      <c r="K322" t="n">
        <v>53.44</v>
      </c>
      <c r="L322" t="n">
        <v>19</v>
      </c>
      <c r="M322" t="n">
        <v>17</v>
      </c>
      <c r="N322" t="n">
        <v>46.44</v>
      </c>
      <c r="O322" t="n">
        <v>26611.98</v>
      </c>
      <c r="P322" t="n">
        <v>469.73</v>
      </c>
      <c r="Q322" t="n">
        <v>790.17</v>
      </c>
      <c r="R322" t="n">
        <v>96.04000000000001</v>
      </c>
      <c r="S322" t="n">
        <v>58.53</v>
      </c>
      <c r="T322" t="n">
        <v>11613.71</v>
      </c>
      <c r="U322" t="n">
        <v>0.61</v>
      </c>
      <c r="V322" t="n">
        <v>0.77</v>
      </c>
      <c r="W322" t="n">
        <v>2.61</v>
      </c>
      <c r="X322" t="n">
        <v>0.68</v>
      </c>
      <c r="Y322" t="n">
        <v>0.5</v>
      </c>
      <c r="Z322" t="n">
        <v>10</v>
      </c>
    </row>
    <row r="323">
      <c r="A323" t="n">
        <v>19</v>
      </c>
      <c r="B323" t="n">
        <v>95</v>
      </c>
      <c r="C323" t="inlineStr">
        <is>
          <t xml:space="preserve">CONCLUIDO	</t>
        </is>
      </c>
      <c r="D323" t="n">
        <v>2.4584</v>
      </c>
      <c r="E323" t="n">
        <v>40.68</v>
      </c>
      <c r="F323" t="n">
        <v>37.54</v>
      </c>
      <c r="G323" t="n">
        <v>125.12</v>
      </c>
      <c r="H323" t="n">
        <v>1.65</v>
      </c>
      <c r="I323" t="n">
        <v>18</v>
      </c>
      <c r="J323" t="n">
        <v>215.5</v>
      </c>
      <c r="K323" t="n">
        <v>53.44</v>
      </c>
      <c r="L323" t="n">
        <v>20</v>
      </c>
      <c r="M323" t="n">
        <v>16</v>
      </c>
      <c r="N323" t="n">
        <v>47.07</v>
      </c>
      <c r="O323" t="n">
        <v>26812.71</v>
      </c>
      <c r="P323" t="n">
        <v>467.16</v>
      </c>
      <c r="Q323" t="n">
        <v>790.2</v>
      </c>
      <c r="R323" t="n">
        <v>94.3</v>
      </c>
      <c r="S323" t="n">
        <v>58.53</v>
      </c>
      <c r="T323" t="n">
        <v>10749.94</v>
      </c>
      <c r="U323" t="n">
        <v>0.62</v>
      </c>
      <c r="V323" t="n">
        <v>0.77</v>
      </c>
      <c r="W323" t="n">
        <v>2.61</v>
      </c>
      <c r="X323" t="n">
        <v>0.63</v>
      </c>
      <c r="Y323" t="n">
        <v>0.5</v>
      </c>
      <c r="Z323" t="n">
        <v>10</v>
      </c>
    </row>
    <row r="324">
      <c r="A324" t="n">
        <v>20</v>
      </c>
      <c r="B324" t="n">
        <v>95</v>
      </c>
      <c r="C324" t="inlineStr">
        <is>
          <t xml:space="preserve">CONCLUIDO	</t>
        </is>
      </c>
      <c r="D324" t="n">
        <v>2.463</v>
      </c>
      <c r="E324" t="n">
        <v>40.6</v>
      </c>
      <c r="F324" t="n">
        <v>37.5</v>
      </c>
      <c r="G324" t="n">
        <v>132.35</v>
      </c>
      <c r="H324" t="n">
        <v>1.72</v>
      </c>
      <c r="I324" t="n">
        <v>17</v>
      </c>
      <c r="J324" t="n">
        <v>217.14</v>
      </c>
      <c r="K324" t="n">
        <v>53.44</v>
      </c>
      <c r="L324" t="n">
        <v>21</v>
      </c>
      <c r="M324" t="n">
        <v>15</v>
      </c>
      <c r="N324" t="n">
        <v>47.7</v>
      </c>
      <c r="O324" t="n">
        <v>27014.3</v>
      </c>
      <c r="P324" t="n">
        <v>464.66</v>
      </c>
      <c r="Q324" t="n">
        <v>790.17</v>
      </c>
      <c r="R324" t="n">
        <v>93.31999999999999</v>
      </c>
      <c r="S324" t="n">
        <v>58.53</v>
      </c>
      <c r="T324" t="n">
        <v>10263.79</v>
      </c>
      <c r="U324" t="n">
        <v>0.63</v>
      </c>
      <c r="V324" t="n">
        <v>0.77</v>
      </c>
      <c r="W324" t="n">
        <v>2.6</v>
      </c>
      <c r="X324" t="n">
        <v>0.6</v>
      </c>
      <c r="Y324" t="n">
        <v>0.5</v>
      </c>
      <c r="Z324" t="n">
        <v>10</v>
      </c>
    </row>
    <row r="325">
      <c r="A325" t="n">
        <v>21</v>
      </c>
      <c r="B325" t="n">
        <v>95</v>
      </c>
      <c r="C325" t="inlineStr">
        <is>
          <t xml:space="preserve">CONCLUIDO	</t>
        </is>
      </c>
      <c r="D325" t="n">
        <v>2.4691</v>
      </c>
      <c r="E325" t="n">
        <v>40.5</v>
      </c>
      <c r="F325" t="n">
        <v>37.44</v>
      </c>
      <c r="G325" t="n">
        <v>140.39</v>
      </c>
      <c r="H325" t="n">
        <v>1.79</v>
      </c>
      <c r="I325" t="n">
        <v>16</v>
      </c>
      <c r="J325" t="n">
        <v>218.78</v>
      </c>
      <c r="K325" t="n">
        <v>53.44</v>
      </c>
      <c r="L325" t="n">
        <v>22</v>
      </c>
      <c r="M325" t="n">
        <v>14</v>
      </c>
      <c r="N325" t="n">
        <v>48.34</v>
      </c>
      <c r="O325" t="n">
        <v>27216.79</v>
      </c>
      <c r="P325" t="n">
        <v>459.64</v>
      </c>
      <c r="Q325" t="n">
        <v>790.1799999999999</v>
      </c>
      <c r="R325" t="n">
        <v>91.31</v>
      </c>
      <c r="S325" t="n">
        <v>58.53</v>
      </c>
      <c r="T325" t="n">
        <v>9261.25</v>
      </c>
      <c r="U325" t="n">
        <v>0.64</v>
      </c>
      <c r="V325" t="n">
        <v>0.77</v>
      </c>
      <c r="W325" t="n">
        <v>2.59</v>
      </c>
      <c r="X325" t="n">
        <v>0.53</v>
      </c>
      <c r="Y325" t="n">
        <v>0.5</v>
      </c>
      <c r="Z325" t="n">
        <v>10</v>
      </c>
    </row>
    <row r="326">
      <c r="A326" t="n">
        <v>22</v>
      </c>
      <c r="B326" t="n">
        <v>95</v>
      </c>
      <c r="C326" t="inlineStr">
        <is>
          <t xml:space="preserve">CONCLUIDO	</t>
        </is>
      </c>
      <c r="D326" t="n">
        <v>2.4682</v>
      </c>
      <c r="E326" t="n">
        <v>40.51</v>
      </c>
      <c r="F326" t="n">
        <v>37.45</v>
      </c>
      <c r="G326" t="n">
        <v>140.44</v>
      </c>
      <c r="H326" t="n">
        <v>1.85</v>
      </c>
      <c r="I326" t="n">
        <v>16</v>
      </c>
      <c r="J326" t="n">
        <v>220.43</v>
      </c>
      <c r="K326" t="n">
        <v>53.44</v>
      </c>
      <c r="L326" t="n">
        <v>23</v>
      </c>
      <c r="M326" t="n">
        <v>14</v>
      </c>
      <c r="N326" t="n">
        <v>48.99</v>
      </c>
      <c r="O326" t="n">
        <v>27420.16</v>
      </c>
      <c r="P326" t="n">
        <v>457.54</v>
      </c>
      <c r="Q326" t="n">
        <v>790.17</v>
      </c>
      <c r="R326" t="n">
        <v>91.63</v>
      </c>
      <c r="S326" t="n">
        <v>58.53</v>
      </c>
      <c r="T326" t="n">
        <v>9424.190000000001</v>
      </c>
      <c r="U326" t="n">
        <v>0.64</v>
      </c>
      <c r="V326" t="n">
        <v>0.77</v>
      </c>
      <c r="W326" t="n">
        <v>2.6</v>
      </c>
      <c r="X326" t="n">
        <v>0.55</v>
      </c>
      <c r="Y326" t="n">
        <v>0.5</v>
      </c>
      <c r="Z326" t="n">
        <v>10</v>
      </c>
    </row>
    <row r="327">
      <c r="A327" t="n">
        <v>23</v>
      </c>
      <c r="B327" t="n">
        <v>95</v>
      </c>
      <c r="C327" t="inlineStr">
        <is>
          <t xml:space="preserve">CONCLUIDO	</t>
        </is>
      </c>
      <c r="D327" t="n">
        <v>2.4727</v>
      </c>
      <c r="E327" t="n">
        <v>40.44</v>
      </c>
      <c r="F327" t="n">
        <v>37.41</v>
      </c>
      <c r="G327" t="n">
        <v>149.66</v>
      </c>
      <c r="H327" t="n">
        <v>1.92</v>
      </c>
      <c r="I327" t="n">
        <v>15</v>
      </c>
      <c r="J327" t="n">
        <v>222.08</v>
      </c>
      <c r="K327" t="n">
        <v>53.44</v>
      </c>
      <c r="L327" t="n">
        <v>24</v>
      </c>
      <c r="M327" t="n">
        <v>13</v>
      </c>
      <c r="N327" t="n">
        <v>49.65</v>
      </c>
      <c r="O327" t="n">
        <v>27624.44</v>
      </c>
      <c r="P327" t="n">
        <v>456.72</v>
      </c>
      <c r="Q327" t="n">
        <v>790.16</v>
      </c>
      <c r="R327" t="n">
        <v>90.66</v>
      </c>
      <c r="S327" t="n">
        <v>58.53</v>
      </c>
      <c r="T327" t="n">
        <v>8943.879999999999</v>
      </c>
      <c r="U327" t="n">
        <v>0.65</v>
      </c>
      <c r="V327" t="n">
        <v>0.78</v>
      </c>
      <c r="W327" t="n">
        <v>2.59</v>
      </c>
      <c r="X327" t="n">
        <v>0.51</v>
      </c>
      <c r="Y327" t="n">
        <v>0.5</v>
      </c>
      <c r="Z327" t="n">
        <v>10</v>
      </c>
    </row>
    <row r="328">
      <c r="A328" t="n">
        <v>24</v>
      </c>
      <c r="B328" t="n">
        <v>95</v>
      </c>
      <c r="C328" t="inlineStr">
        <is>
          <t xml:space="preserve">CONCLUIDO	</t>
        </is>
      </c>
      <c r="D328" t="n">
        <v>2.4775</v>
      </c>
      <c r="E328" t="n">
        <v>40.36</v>
      </c>
      <c r="F328" t="n">
        <v>37.37</v>
      </c>
      <c r="G328" t="n">
        <v>160.17</v>
      </c>
      <c r="H328" t="n">
        <v>1.99</v>
      </c>
      <c r="I328" t="n">
        <v>14</v>
      </c>
      <c r="J328" t="n">
        <v>223.75</v>
      </c>
      <c r="K328" t="n">
        <v>53.44</v>
      </c>
      <c r="L328" t="n">
        <v>25</v>
      </c>
      <c r="M328" t="n">
        <v>12</v>
      </c>
      <c r="N328" t="n">
        <v>50.31</v>
      </c>
      <c r="O328" t="n">
        <v>27829.77</v>
      </c>
      <c r="P328" t="n">
        <v>451.63</v>
      </c>
      <c r="Q328" t="n">
        <v>790.16</v>
      </c>
      <c r="R328" t="n">
        <v>89.12</v>
      </c>
      <c r="S328" t="n">
        <v>58.53</v>
      </c>
      <c r="T328" t="n">
        <v>8178.53</v>
      </c>
      <c r="U328" t="n">
        <v>0.66</v>
      </c>
      <c r="V328" t="n">
        <v>0.78</v>
      </c>
      <c r="W328" t="n">
        <v>2.59</v>
      </c>
      <c r="X328" t="n">
        <v>0.47</v>
      </c>
      <c r="Y328" t="n">
        <v>0.5</v>
      </c>
      <c r="Z328" t="n">
        <v>10</v>
      </c>
    </row>
    <row r="329">
      <c r="A329" t="n">
        <v>25</v>
      </c>
      <c r="B329" t="n">
        <v>95</v>
      </c>
      <c r="C329" t="inlineStr">
        <is>
          <t xml:space="preserve">CONCLUIDO	</t>
        </is>
      </c>
      <c r="D329" t="n">
        <v>2.4778</v>
      </c>
      <c r="E329" t="n">
        <v>40.36</v>
      </c>
      <c r="F329" t="n">
        <v>37.37</v>
      </c>
      <c r="G329" t="n">
        <v>160.15</v>
      </c>
      <c r="H329" t="n">
        <v>2.05</v>
      </c>
      <c r="I329" t="n">
        <v>14</v>
      </c>
      <c r="J329" t="n">
        <v>225.42</v>
      </c>
      <c r="K329" t="n">
        <v>53.44</v>
      </c>
      <c r="L329" t="n">
        <v>26</v>
      </c>
      <c r="M329" t="n">
        <v>12</v>
      </c>
      <c r="N329" t="n">
        <v>50.98</v>
      </c>
      <c r="O329" t="n">
        <v>28035.92</v>
      </c>
      <c r="P329" t="n">
        <v>450.25</v>
      </c>
      <c r="Q329" t="n">
        <v>790.1900000000001</v>
      </c>
      <c r="R329" t="n">
        <v>88.92</v>
      </c>
      <c r="S329" t="n">
        <v>58.53</v>
      </c>
      <c r="T329" t="n">
        <v>8078.63</v>
      </c>
      <c r="U329" t="n">
        <v>0.66</v>
      </c>
      <c r="V329" t="n">
        <v>0.78</v>
      </c>
      <c r="W329" t="n">
        <v>2.59</v>
      </c>
      <c r="X329" t="n">
        <v>0.47</v>
      </c>
      <c r="Y329" t="n">
        <v>0.5</v>
      </c>
      <c r="Z329" t="n">
        <v>10</v>
      </c>
    </row>
    <row r="330">
      <c r="A330" t="n">
        <v>26</v>
      </c>
      <c r="B330" t="n">
        <v>95</v>
      </c>
      <c r="C330" t="inlineStr">
        <is>
          <t xml:space="preserve">CONCLUIDO	</t>
        </is>
      </c>
      <c r="D330" t="n">
        <v>2.481</v>
      </c>
      <c r="E330" t="n">
        <v>40.31</v>
      </c>
      <c r="F330" t="n">
        <v>37.35</v>
      </c>
      <c r="G330" t="n">
        <v>172.4</v>
      </c>
      <c r="H330" t="n">
        <v>2.11</v>
      </c>
      <c r="I330" t="n">
        <v>13</v>
      </c>
      <c r="J330" t="n">
        <v>227.1</v>
      </c>
      <c r="K330" t="n">
        <v>53.44</v>
      </c>
      <c r="L330" t="n">
        <v>27</v>
      </c>
      <c r="M330" t="n">
        <v>11</v>
      </c>
      <c r="N330" t="n">
        <v>51.66</v>
      </c>
      <c r="O330" t="n">
        <v>28243</v>
      </c>
      <c r="P330" t="n">
        <v>446.38</v>
      </c>
      <c r="Q330" t="n">
        <v>790.17</v>
      </c>
      <c r="R330" t="n">
        <v>88.38</v>
      </c>
      <c r="S330" t="n">
        <v>58.53</v>
      </c>
      <c r="T330" t="n">
        <v>7815.83</v>
      </c>
      <c r="U330" t="n">
        <v>0.66</v>
      </c>
      <c r="V330" t="n">
        <v>0.78</v>
      </c>
      <c r="W330" t="n">
        <v>2.59</v>
      </c>
      <c r="X330" t="n">
        <v>0.45</v>
      </c>
      <c r="Y330" t="n">
        <v>0.5</v>
      </c>
      <c r="Z330" t="n">
        <v>10</v>
      </c>
    </row>
    <row r="331">
      <c r="A331" t="n">
        <v>27</v>
      </c>
      <c r="B331" t="n">
        <v>95</v>
      </c>
      <c r="C331" t="inlineStr">
        <is>
          <t xml:space="preserve">CONCLUIDO	</t>
        </is>
      </c>
      <c r="D331" t="n">
        <v>2.4815</v>
      </c>
      <c r="E331" t="n">
        <v>40.3</v>
      </c>
      <c r="F331" t="n">
        <v>37.35</v>
      </c>
      <c r="G331" t="n">
        <v>172.37</v>
      </c>
      <c r="H331" t="n">
        <v>2.18</v>
      </c>
      <c r="I331" t="n">
        <v>13</v>
      </c>
      <c r="J331" t="n">
        <v>228.79</v>
      </c>
      <c r="K331" t="n">
        <v>53.44</v>
      </c>
      <c r="L331" t="n">
        <v>28</v>
      </c>
      <c r="M331" t="n">
        <v>11</v>
      </c>
      <c r="N331" t="n">
        <v>52.35</v>
      </c>
      <c r="O331" t="n">
        <v>28451.04</v>
      </c>
      <c r="P331" t="n">
        <v>447.59</v>
      </c>
      <c r="Q331" t="n">
        <v>790.16</v>
      </c>
      <c r="R331" t="n">
        <v>88.2</v>
      </c>
      <c r="S331" t="n">
        <v>58.53</v>
      </c>
      <c r="T331" t="n">
        <v>7723.71</v>
      </c>
      <c r="U331" t="n">
        <v>0.66</v>
      </c>
      <c r="V331" t="n">
        <v>0.78</v>
      </c>
      <c r="W331" t="n">
        <v>2.59</v>
      </c>
      <c r="X331" t="n">
        <v>0.44</v>
      </c>
      <c r="Y331" t="n">
        <v>0.5</v>
      </c>
      <c r="Z331" t="n">
        <v>10</v>
      </c>
    </row>
    <row r="332">
      <c r="A332" t="n">
        <v>28</v>
      </c>
      <c r="B332" t="n">
        <v>95</v>
      </c>
      <c r="C332" t="inlineStr">
        <is>
          <t xml:space="preserve">CONCLUIDO	</t>
        </is>
      </c>
      <c r="D332" t="n">
        <v>2.4866</v>
      </c>
      <c r="E332" t="n">
        <v>40.22</v>
      </c>
      <c r="F332" t="n">
        <v>37.3</v>
      </c>
      <c r="G332" t="n">
        <v>186.5</v>
      </c>
      <c r="H332" t="n">
        <v>2.24</v>
      </c>
      <c r="I332" t="n">
        <v>12</v>
      </c>
      <c r="J332" t="n">
        <v>230.48</v>
      </c>
      <c r="K332" t="n">
        <v>53.44</v>
      </c>
      <c r="L332" t="n">
        <v>29</v>
      </c>
      <c r="M332" t="n">
        <v>10</v>
      </c>
      <c r="N332" t="n">
        <v>53.05</v>
      </c>
      <c r="O332" t="n">
        <v>28660.06</v>
      </c>
      <c r="P332" t="n">
        <v>442.83</v>
      </c>
      <c r="Q332" t="n">
        <v>790.16</v>
      </c>
      <c r="R332" t="n">
        <v>86.81</v>
      </c>
      <c r="S332" t="n">
        <v>58.53</v>
      </c>
      <c r="T332" t="n">
        <v>7033.34</v>
      </c>
      <c r="U332" t="n">
        <v>0.67</v>
      </c>
      <c r="V332" t="n">
        <v>0.78</v>
      </c>
      <c r="W332" t="n">
        <v>2.59</v>
      </c>
      <c r="X332" t="n">
        <v>0.4</v>
      </c>
      <c r="Y332" t="n">
        <v>0.5</v>
      </c>
      <c r="Z332" t="n">
        <v>10</v>
      </c>
    </row>
    <row r="333">
      <c r="A333" t="n">
        <v>29</v>
      </c>
      <c r="B333" t="n">
        <v>95</v>
      </c>
      <c r="C333" t="inlineStr">
        <is>
          <t xml:space="preserve">CONCLUIDO	</t>
        </is>
      </c>
      <c r="D333" t="n">
        <v>2.4862</v>
      </c>
      <c r="E333" t="n">
        <v>40.22</v>
      </c>
      <c r="F333" t="n">
        <v>37.31</v>
      </c>
      <c r="G333" t="n">
        <v>186.53</v>
      </c>
      <c r="H333" t="n">
        <v>2.3</v>
      </c>
      <c r="I333" t="n">
        <v>12</v>
      </c>
      <c r="J333" t="n">
        <v>232.18</v>
      </c>
      <c r="K333" t="n">
        <v>53.44</v>
      </c>
      <c r="L333" t="n">
        <v>30</v>
      </c>
      <c r="M333" t="n">
        <v>10</v>
      </c>
      <c r="N333" t="n">
        <v>53.75</v>
      </c>
      <c r="O333" t="n">
        <v>28870.05</v>
      </c>
      <c r="P333" t="n">
        <v>442.78</v>
      </c>
      <c r="Q333" t="n">
        <v>790.16</v>
      </c>
      <c r="R333" t="n">
        <v>87.05</v>
      </c>
      <c r="S333" t="n">
        <v>58.53</v>
      </c>
      <c r="T333" t="n">
        <v>7156.08</v>
      </c>
      <c r="U333" t="n">
        <v>0.67</v>
      </c>
      <c r="V333" t="n">
        <v>0.78</v>
      </c>
      <c r="W333" t="n">
        <v>2.59</v>
      </c>
      <c r="X333" t="n">
        <v>0.4</v>
      </c>
      <c r="Y333" t="n">
        <v>0.5</v>
      </c>
      <c r="Z333" t="n">
        <v>10</v>
      </c>
    </row>
    <row r="334">
      <c r="A334" t="n">
        <v>30</v>
      </c>
      <c r="B334" t="n">
        <v>95</v>
      </c>
      <c r="C334" t="inlineStr">
        <is>
          <t xml:space="preserve">CONCLUIDO	</t>
        </is>
      </c>
      <c r="D334" t="n">
        <v>2.4854</v>
      </c>
      <c r="E334" t="n">
        <v>40.23</v>
      </c>
      <c r="F334" t="n">
        <v>37.32</v>
      </c>
      <c r="G334" t="n">
        <v>186.6</v>
      </c>
      <c r="H334" t="n">
        <v>2.36</v>
      </c>
      <c r="I334" t="n">
        <v>12</v>
      </c>
      <c r="J334" t="n">
        <v>233.89</v>
      </c>
      <c r="K334" t="n">
        <v>53.44</v>
      </c>
      <c r="L334" t="n">
        <v>31</v>
      </c>
      <c r="M334" t="n">
        <v>10</v>
      </c>
      <c r="N334" t="n">
        <v>54.46</v>
      </c>
      <c r="O334" t="n">
        <v>29081.05</v>
      </c>
      <c r="P334" t="n">
        <v>440.6</v>
      </c>
      <c r="Q334" t="n">
        <v>790.16</v>
      </c>
      <c r="R334" t="n">
        <v>87.31</v>
      </c>
      <c r="S334" t="n">
        <v>58.53</v>
      </c>
      <c r="T334" t="n">
        <v>7284.54</v>
      </c>
      <c r="U334" t="n">
        <v>0.67</v>
      </c>
      <c r="V334" t="n">
        <v>0.78</v>
      </c>
      <c r="W334" t="n">
        <v>2.59</v>
      </c>
      <c r="X334" t="n">
        <v>0.42</v>
      </c>
      <c r="Y334" t="n">
        <v>0.5</v>
      </c>
      <c r="Z334" t="n">
        <v>10</v>
      </c>
    </row>
    <row r="335">
      <c r="A335" t="n">
        <v>31</v>
      </c>
      <c r="B335" t="n">
        <v>95</v>
      </c>
      <c r="C335" t="inlineStr">
        <is>
          <t xml:space="preserve">CONCLUIDO	</t>
        </is>
      </c>
      <c r="D335" t="n">
        <v>2.49</v>
      </c>
      <c r="E335" t="n">
        <v>40.16</v>
      </c>
      <c r="F335" t="n">
        <v>37.28</v>
      </c>
      <c r="G335" t="n">
        <v>203.36</v>
      </c>
      <c r="H335" t="n">
        <v>2.41</v>
      </c>
      <c r="I335" t="n">
        <v>11</v>
      </c>
      <c r="J335" t="n">
        <v>235.61</v>
      </c>
      <c r="K335" t="n">
        <v>53.44</v>
      </c>
      <c r="L335" t="n">
        <v>32</v>
      </c>
      <c r="M335" t="n">
        <v>9</v>
      </c>
      <c r="N335" t="n">
        <v>55.18</v>
      </c>
      <c r="O335" t="n">
        <v>29293.06</v>
      </c>
      <c r="P335" t="n">
        <v>436.22</v>
      </c>
      <c r="Q335" t="n">
        <v>790.16</v>
      </c>
      <c r="R335" t="n">
        <v>86.09</v>
      </c>
      <c r="S335" t="n">
        <v>58.53</v>
      </c>
      <c r="T335" t="n">
        <v>6679.17</v>
      </c>
      <c r="U335" t="n">
        <v>0.68</v>
      </c>
      <c r="V335" t="n">
        <v>0.78</v>
      </c>
      <c r="W335" t="n">
        <v>2.59</v>
      </c>
      <c r="X335" t="n">
        <v>0.38</v>
      </c>
      <c r="Y335" t="n">
        <v>0.5</v>
      </c>
      <c r="Z335" t="n">
        <v>10</v>
      </c>
    </row>
    <row r="336">
      <c r="A336" t="n">
        <v>32</v>
      </c>
      <c r="B336" t="n">
        <v>95</v>
      </c>
      <c r="C336" t="inlineStr">
        <is>
          <t xml:space="preserve">CONCLUIDO	</t>
        </is>
      </c>
      <c r="D336" t="n">
        <v>2.4911</v>
      </c>
      <c r="E336" t="n">
        <v>40.14</v>
      </c>
      <c r="F336" t="n">
        <v>37.26</v>
      </c>
      <c r="G336" t="n">
        <v>203.26</v>
      </c>
      <c r="H336" t="n">
        <v>2.47</v>
      </c>
      <c r="I336" t="n">
        <v>11</v>
      </c>
      <c r="J336" t="n">
        <v>237.34</v>
      </c>
      <c r="K336" t="n">
        <v>53.44</v>
      </c>
      <c r="L336" t="n">
        <v>33</v>
      </c>
      <c r="M336" t="n">
        <v>9</v>
      </c>
      <c r="N336" t="n">
        <v>55.91</v>
      </c>
      <c r="O336" t="n">
        <v>29506.09</v>
      </c>
      <c r="P336" t="n">
        <v>435.82</v>
      </c>
      <c r="Q336" t="n">
        <v>790.16</v>
      </c>
      <c r="R336" t="n">
        <v>85.40000000000001</v>
      </c>
      <c r="S336" t="n">
        <v>58.53</v>
      </c>
      <c r="T336" t="n">
        <v>6335.24</v>
      </c>
      <c r="U336" t="n">
        <v>0.6899999999999999</v>
      </c>
      <c r="V336" t="n">
        <v>0.78</v>
      </c>
      <c r="W336" t="n">
        <v>2.59</v>
      </c>
      <c r="X336" t="n">
        <v>0.36</v>
      </c>
      <c r="Y336" t="n">
        <v>0.5</v>
      </c>
      <c r="Z336" t="n">
        <v>10</v>
      </c>
    </row>
    <row r="337">
      <c r="A337" t="n">
        <v>33</v>
      </c>
      <c r="B337" t="n">
        <v>95</v>
      </c>
      <c r="C337" t="inlineStr">
        <is>
          <t xml:space="preserve">CONCLUIDO	</t>
        </is>
      </c>
      <c r="D337" t="n">
        <v>2.49</v>
      </c>
      <c r="E337" t="n">
        <v>40.16</v>
      </c>
      <c r="F337" t="n">
        <v>37.28</v>
      </c>
      <c r="G337" t="n">
        <v>203.36</v>
      </c>
      <c r="H337" t="n">
        <v>2.53</v>
      </c>
      <c r="I337" t="n">
        <v>11</v>
      </c>
      <c r="J337" t="n">
        <v>239.08</v>
      </c>
      <c r="K337" t="n">
        <v>53.44</v>
      </c>
      <c r="L337" t="n">
        <v>34</v>
      </c>
      <c r="M337" t="n">
        <v>8</v>
      </c>
      <c r="N337" t="n">
        <v>56.64</v>
      </c>
      <c r="O337" t="n">
        <v>29720.17</v>
      </c>
      <c r="P337" t="n">
        <v>433.03</v>
      </c>
      <c r="Q337" t="n">
        <v>790.16</v>
      </c>
      <c r="R337" t="n">
        <v>86.06999999999999</v>
      </c>
      <c r="S337" t="n">
        <v>58.53</v>
      </c>
      <c r="T337" t="n">
        <v>6670.84</v>
      </c>
      <c r="U337" t="n">
        <v>0.68</v>
      </c>
      <c r="V337" t="n">
        <v>0.78</v>
      </c>
      <c r="W337" t="n">
        <v>2.59</v>
      </c>
      <c r="X337" t="n">
        <v>0.38</v>
      </c>
      <c r="Y337" t="n">
        <v>0.5</v>
      </c>
      <c r="Z337" t="n">
        <v>10</v>
      </c>
    </row>
    <row r="338">
      <c r="A338" t="n">
        <v>34</v>
      </c>
      <c r="B338" t="n">
        <v>95</v>
      </c>
      <c r="C338" t="inlineStr">
        <is>
          <t xml:space="preserve">CONCLUIDO	</t>
        </is>
      </c>
      <c r="D338" t="n">
        <v>2.4957</v>
      </c>
      <c r="E338" t="n">
        <v>40.07</v>
      </c>
      <c r="F338" t="n">
        <v>37.23</v>
      </c>
      <c r="G338" t="n">
        <v>223.37</v>
      </c>
      <c r="H338" t="n">
        <v>2.58</v>
      </c>
      <c r="I338" t="n">
        <v>10</v>
      </c>
      <c r="J338" t="n">
        <v>240.82</v>
      </c>
      <c r="K338" t="n">
        <v>53.44</v>
      </c>
      <c r="L338" t="n">
        <v>35</v>
      </c>
      <c r="M338" t="n">
        <v>6</v>
      </c>
      <c r="N338" t="n">
        <v>57.39</v>
      </c>
      <c r="O338" t="n">
        <v>29935.43</v>
      </c>
      <c r="P338" t="n">
        <v>432.19</v>
      </c>
      <c r="Q338" t="n">
        <v>790.17</v>
      </c>
      <c r="R338" t="n">
        <v>84.17</v>
      </c>
      <c r="S338" t="n">
        <v>58.53</v>
      </c>
      <c r="T338" t="n">
        <v>5723.47</v>
      </c>
      <c r="U338" t="n">
        <v>0.7</v>
      </c>
      <c r="V338" t="n">
        <v>0.78</v>
      </c>
      <c r="W338" t="n">
        <v>2.59</v>
      </c>
      <c r="X338" t="n">
        <v>0.33</v>
      </c>
      <c r="Y338" t="n">
        <v>0.5</v>
      </c>
      <c r="Z338" t="n">
        <v>10</v>
      </c>
    </row>
    <row r="339">
      <c r="A339" t="n">
        <v>35</v>
      </c>
      <c r="B339" t="n">
        <v>95</v>
      </c>
      <c r="C339" t="inlineStr">
        <is>
          <t xml:space="preserve">CONCLUIDO	</t>
        </is>
      </c>
      <c r="D339" t="n">
        <v>2.4952</v>
      </c>
      <c r="E339" t="n">
        <v>40.08</v>
      </c>
      <c r="F339" t="n">
        <v>37.24</v>
      </c>
      <c r="G339" t="n">
        <v>223.42</v>
      </c>
      <c r="H339" t="n">
        <v>2.64</v>
      </c>
      <c r="I339" t="n">
        <v>10</v>
      </c>
      <c r="J339" t="n">
        <v>242.57</v>
      </c>
      <c r="K339" t="n">
        <v>53.44</v>
      </c>
      <c r="L339" t="n">
        <v>36</v>
      </c>
      <c r="M339" t="n">
        <v>4</v>
      </c>
      <c r="N339" t="n">
        <v>58.14</v>
      </c>
      <c r="O339" t="n">
        <v>30151.65</v>
      </c>
      <c r="P339" t="n">
        <v>433.28</v>
      </c>
      <c r="Q339" t="n">
        <v>790.17</v>
      </c>
      <c r="R339" t="n">
        <v>84.31</v>
      </c>
      <c r="S339" t="n">
        <v>58.53</v>
      </c>
      <c r="T339" t="n">
        <v>5795.83</v>
      </c>
      <c r="U339" t="n">
        <v>0.6899999999999999</v>
      </c>
      <c r="V339" t="n">
        <v>0.78</v>
      </c>
      <c r="W339" t="n">
        <v>2.59</v>
      </c>
      <c r="X339" t="n">
        <v>0.33</v>
      </c>
      <c r="Y339" t="n">
        <v>0.5</v>
      </c>
      <c r="Z339" t="n">
        <v>10</v>
      </c>
    </row>
    <row r="340">
      <c r="A340" t="n">
        <v>36</v>
      </c>
      <c r="B340" t="n">
        <v>95</v>
      </c>
      <c r="C340" t="inlineStr">
        <is>
          <t xml:space="preserve">CONCLUIDO	</t>
        </is>
      </c>
      <c r="D340" t="n">
        <v>2.4946</v>
      </c>
      <c r="E340" t="n">
        <v>40.09</v>
      </c>
      <c r="F340" t="n">
        <v>37.24</v>
      </c>
      <c r="G340" t="n">
        <v>223.47</v>
      </c>
      <c r="H340" t="n">
        <v>2.69</v>
      </c>
      <c r="I340" t="n">
        <v>10</v>
      </c>
      <c r="J340" t="n">
        <v>244.34</v>
      </c>
      <c r="K340" t="n">
        <v>53.44</v>
      </c>
      <c r="L340" t="n">
        <v>37</v>
      </c>
      <c r="M340" t="n">
        <v>3</v>
      </c>
      <c r="N340" t="n">
        <v>58.9</v>
      </c>
      <c r="O340" t="n">
        <v>30368.96</v>
      </c>
      <c r="P340" t="n">
        <v>430.56</v>
      </c>
      <c r="Q340" t="n">
        <v>790.17</v>
      </c>
      <c r="R340" t="n">
        <v>84.58</v>
      </c>
      <c r="S340" t="n">
        <v>58.53</v>
      </c>
      <c r="T340" t="n">
        <v>5926.32</v>
      </c>
      <c r="U340" t="n">
        <v>0.6899999999999999</v>
      </c>
      <c r="V340" t="n">
        <v>0.78</v>
      </c>
      <c r="W340" t="n">
        <v>2.6</v>
      </c>
      <c r="X340" t="n">
        <v>0.34</v>
      </c>
      <c r="Y340" t="n">
        <v>0.5</v>
      </c>
      <c r="Z340" t="n">
        <v>10</v>
      </c>
    </row>
    <row r="341">
      <c r="A341" t="n">
        <v>37</v>
      </c>
      <c r="B341" t="n">
        <v>95</v>
      </c>
      <c r="C341" t="inlineStr">
        <is>
          <t xml:space="preserve">CONCLUIDO	</t>
        </is>
      </c>
      <c r="D341" t="n">
        <v>2.4949</v>
      </c>
      <c r="E341" t="n">
        <v>40.08</v>
      </c>
      <c r="F341" t="n">
        <v>37.24</v>
      </c>
      <c r="G341" t="n">
        <v>223.45</v>
      </c>
      <c r="H341" t="n">
        <v>2.75</v>
      </c>
      <c r="I341" t="n">
        <v>10</v>
      </c>
      <c r="J341" t="n">
        <v>246.11</v>
      </c>
      <c r="K341" t="n">
        <v>53.44</v>
      </c>
      <c r="L341" t="n">
        <v>38</v>
      </c>
      <c r="M341" t="n">
        <v>1</v>
      </c>
      <c r="N341" t="n">
        <v>59.67</v>
      </c>
      <c r="O341" t="n">
        <v>30587.38</v>
      </c>
      <c r="P341" t="n">
        <v>432.14</v>
      </c>
      <c r="Q341" t="n">
        <v>790.23</v>
      </c>
      <c r="R341" t="n">
        <v>84.2</v>
      </c>
      <c r="S341" t="n">
        <v>58.53</v>
      </c>
      <c r="T341" t="n">
        <v>5737.63</v>
      </c>
      <c r="U341" t="n">
        <v>0.7</v>
      </c>
      <c r="V341" t="n">
        <v>0.78</v>
      </c>
      <c r="W341" t="n">
        <v>2.6</v>
      </c>
      <c r="X341" t="n">
        <v>0.34</v>
      </c>
      <c r="Y341" t="n">
        <v>0.5</v>
      </c>
      <c r="Z341" t="n">
        <v>10</v>
      </c>
    </row>
    <row r="342">
      <c r="A342" t="n">
        <v>38</v>
      </c>
      <c r="B342" t="n">
        <v>95</v>
      </c>
      <c r="C342" t="inlineStr">
        <is>
          <t xml:space="preserve">CONCLUIDO	</t>
        </is>
      </c>
      <c r="D342" t="n">
        <v>2.4948</v>
      </c>
      <c r="E342" t="n">
        <v>40.08</v>
      </c>
      <c r="F342" t="n">
        <v>37.24</v>
      </c>
      <c r="G342" t="n">
        <v>223.45</v>
      </c>
      <c r="H342" t="n">
        <v>2.8</v>
      </c>
      <c r="I342" t="n">
        <v>10</v>
      </c>
      <c r="J342" t="n">
        <v>247.89</v>
      </c>
      <c r="K342" t="n">
        <v>53.44</v>
      </c>
      <c r="L342" t="n">
        <v>39</v>
      </c>
      <c r="M342" t="n">
        <v>1</v>
      </c>
      <c r="N342" t="n">
        <v>60.45</v>
      </c>
      <c r="O342" t="n">
        <v>30806.92</v>
      </c>
      <c r="P342" t="n">
        <v>434.59</v>
      </c>
      <c r="Q342" t="n">
        <v>790.1799999999999</v>
      </c>
      <c r="R342" t="n">
        <v>84.47</v>
      </c>
      <c r="S342" t="n">
        <v>58.53</v>
      </c>
      <c r="T342" t="n">
        <v>5875.78</v>
      </c>
      <c r="U342" t="n">
        <v>0.6899999999999999</v>
      </c>
      <c r="V342" t="n">
        <v>0.78</v>
      </c>
      <c r="W342" t="n">
        <v>2.6</v>
      </c>
      <c r="X342" t="n">
        <v>0.34</v>
      </c>
      <c r="Y342" t="n">
        <v>0.5</v>
      </c>
      <c r="Z342" t="n">
        <v>10</v>
      </c>
    </row>
    <row r="343">
      <c r="A343" t="n">
        <v>39</v>
      </c>
      <c r="B343" t="n">
        <v>95</v>
      </c>
      <c r="C343" t="inlineStr">
        <is>
          <t xml:space="preserve">CONCLUIDO	</t>
        </is>
      </c>
      <c r="D343" t="n">
        <v>2.4945</v>
      </c>
      <c r="E343" t="n">
        <v>40.09</v>
      </c>
      <c r="F343" t="n">
        <v>37.25</v>
      </c>
      <c r="G343" t="n">
        <v>223.49</v>
      </c>
      <c r="H343" t="n">
        <v>2.85</v>
      </c>
      <c r="I343" t="n">
        <v>10</v>
      </c>
      <c r="J343" t="n">
        <v>249.68</v>
      </c>
      <c r="K343" t="n">
        <v>53.44</v>
      </c>
      <c r="L343" t="n">
        <v>40</v>
      </c>
      <c r="M343" t="n">
        <v>0</v>
      </c>
      <c r="N343" t="n">
        <v>61.24</v>
      </c>
      <c r="O343" t="n">
        <v>31027.6</v>
      </c>
      <c r="P343" t="n">
        <v>437.28</v>
      </c>
      <c r="Q343" t="n">
        <v>790.17</v>
      </c>
      <c r="R343" t="n">
        <v>84.41</v>
      </c>
      <c r="S343" t="n">
        <v>58.53</v>
      </c>
      <c r="T343" t="n">
        <v>5844.91</v>
      </c>
      <c r="U343" t="n">
        <v>0.6899999999999999</v>
      </c>
      <c r="V343" t="n">
        <v>0.78</v>
      </c>
      <c r="W343" t="n">
        <v>2.6</v>
      </c>
      <c r="X343" t="n">
        <v>0.35</v>
      </c>
      <c r="Y343" t="n">
        <v>0.5</v>
      </c>
      <c r="Z343" t="n">
        <v>10</v>
      </c>
    </row>
    <row r="344">
      <c r="A344" t="n">
        <v>0</v>
      </c>
      <c r="B344" t="n">
        <v>55</v>
      </c>
      <c r="C344" t="inlineStr">
        <is>
          <t xml:space="preserve">CONCLUIDO	</t>
        </is>
      </c>
      <c r="D344" t="n">
        <v>1.6087</v>
      </c>
      <c r="E344" t="n">
        <v>62.16</v>
      </c>
      <c r="F344" t="n">
        <v>51.24</v>
      </c>
      <c r="G344" t="n">
        <v>8.31</v>
      </c>
      <c r="H344" t="n">
        <v>0.15</v>
      </c>
      <c r="I344" t="n">
        <v>370</v>
      </c>
      <c r="J344" t="n">
        <v>116.05</v>
      </c>
      <c r="K344" t="n">
        <v>43.4</v>
      </c>
      <c r="L344" t="n">
        <v>1</v>
      </c>
      <c r="M344" t="n">
        <v>368</v>
      </c>
      <c r="N344" t="n">
        <v>16.65</v>
      </c>
      <c r="O344" t="n">
        <v>14546.17</v>
      </c>
      <c r="P344" t="n">
        <v>508.78</v>
      </c>
      <c r="Q344" t="n">
        <v>790.33</v>
      </c>
      <c r="R344" t="n">
        <v>551.33</v>
      </c>
      <c r="S344" t="n">
        <v>58.53</v>
      </c>
      <c r="T344" t="n">
        <v>237502.06</v>
      </c>
      <c r="U344" t="n">
        <v>0.11</v>
      </c>
      <c r="V344" t="n">
        <v>0.57</v>
      </c>
      <c r="W344" t="n">
        <v>3.21</v>
      </c>
      <c r="X344" t="n">
        <v>14.33</v>
      </c>
      <c r="Y344" t="n">
        <v>0.5</v>
      </c>
      <c r="Z344" t="n">
        <v>10</v>
      </c>
    </row>
    <row r="345">
      <c r="A345" t="n">
        <v>1</v>
      </c>
      <c r="B345" t="n">
        <v>55</v>
      </c>
      <c r="C345" t="inlineStr">
        <is>
          <t xml:space="preserve">CONCLUIDO	</t>
        </is>
      </c>
      <c r="D345" t="n">
        <v>2.0692</v>
      </c>
      <c r="E345" t="n">
        <v>48.33</v>
      </c>
      <c r="F345" t="n">
        <v>42.61</v>
      </c>
      <c r="G345" t="n">
        <v>16.82</v>
      </c>
      <c r="H345" t="n">
        <v>0.3</v>
      </c>
      <c r="I345" t="n">
        <v>152</v>
      </c>
      <c r="J345" t="n">
        <v>117.34</v>
      </c>
      <c r="K345" t="n">
        <v>43.4</v>
      </c>
      <c r="L345" t="n">
        <v>2</v>
      </c>
      <c r="M345" t="n">
        <v>150</v>
      </c>
      <c r="N345" t="n">
        <v>16.94</v>
      </c>
      <c r="O345" t="n">
        <v>14705.49</v>
      </c>
      <c r="P345" t="n">
        <v>418.04</v>
      </c>
      <c r="Q345" t="n">
        <v>790.2</v>
      </c>
      <c r="R345" t="n">
        <v>263.62</v>
      </c>
      <c r="S345" t="n">
        <v>58.53</v>
      </c>
      <c r="T345" t="n">
        <v>94737.72</v>
      </c>
      <c r="U345" t="n">
        <v>0.22</v>
      </c>
      <c r="V345" t="n">
        <v>0.68</v>
      </c>
      <c r="W345" t="n">
        <v>2.83</v>
      </c>
      <c r="X345" t="n">
        <v>5.71</v>
      </c>
      <c r="Y345" t="n">
        <v>0.5</v>
      </c>
      <c r="Z345" t="n">
        <v>10</v>
      </c>
    </row>
    <row r="346">
      <c r="A346" t="n">
        <v>2</v>
      </c>
      <c r="B346" t="n">
        <v>55</v>
      </c>
      <c r="C346" t="inlineStr">
        <is>
          <t xml:space="preserve">CONCLUIDO	</t>
        </is>
      </c>
      <c r="D346" t="n">
        <v>2.2331</v>
      </c>
      <c r="E346" t="n">
        <v>44.78</v>
      </c>
      <c r="F346" t="n">
        <v>40.43</v>
      </c>
      <c r="G346" t="n">
        <v>25.53</v>
      </c>
      <c r="H346" t="n">
        <v>0.45</v>
      </c>
      <c r="I346" t="n">
        <v>95</v>
      </c>
      <c r="J346" t="n">
        <v>118.63</v>
      </c>
      <c r="K346" t="n">
        <v>43.4</v>
      </c>
      <c r="L346" t="n">
        <v>3</v>
      </c>
      <c r="M346" t="n">
        <v>93</v>
      </c>
      <c r="N346" t="n">
        <v>17.23</v>
      </c>
      <c r="O346" t="n">
        <v>14865.24</v>
      </c>
      <c r="P346" t="n">
        <v>391.68</v>
      </c>
      <c r="Q346" t="n">
        <v>790.17</v>
      </c>
      <c r="R346" t="n">
        <v>190.95</v>
      </c>
      <c r="S346" t="n">
        <v>58.53</v>
      </c>
      <c r="T346" t="n">
        <v>58686.39</v>
      </c>
      <c r="U346" t="n">
        <v>0.31</v>
      </c>
      <c r="V346" t="n">
        <v>0.72</v>
      </c>
      <c r="W346" t="n">
        <v>2.73</v>
      </c>
      <c r="X346" t="n">
        <v>3.52</v>
      </c>
      <c r="Y346" t="n">
        <v>0.5</v>
      </c>
      <c r="Z346" t="n">
        <v>10</v>
      </c>
    </row>
    <row r="347">
      <c r="A347" t="n">
        <v>3</v>
      </c>
      <c r="B347" t="n">
        <v>55</v>
      </c>
      <c r="C347" t="inlineStr">
        <is>
          <t xml:space="preserve">CONCLUIDO	</t>
        </is>
      </c>
      <c r="D347" t="n">
        <v>2.3176</v>
      </c>
      <c r="E347" t="n">
        <v>43.15</v>
      </c>
      <c r="F347" t="n">
        <v>39.42</v>
      </c>
      <c r="G347" t="n">
        <v>34.27</v>
      </c>
      <c r="H347" t="n">
        <v>0.59</v>
      </c>
      <c r="I347" t="n">
        <v>69</v>
      </c>
      <c r="J347" t="n">
        <v>119.93</v>
      </c>
      <c r="K347" t="n">
        <v>43.4</v>
      </c>
      <c r="L347" t="n">
        <v>4</v>
      </c>
      <c r="M347" t="n">
        <v>67</v>
      </c>
      <c r="N347" t="n">
        <v>17.53</v>
      </c>
      <c r="O347" t="n">
        <v>15025.44</v>
      </c>
      <c r="P347" t="n">
        <v>376.96</v>
      </c>
      <c r="Q347" t="n">
        <v>790.17</v>
      </c>
      <c r="R347" t="n">
        <v>157.07</v>
      </c>
      <c r="S347" t="n">
        <v>58.53</v>
      </c>
      <c r="T347" t="n">
        <v>41880.46</v>
      </c>
      <c r="U347" t="n">
        <v>0.37</v>
      </c>
      <c r="V347" t="n">
        <v>0.74</v>
      </c>
      <c r="W347" t="n">
        <v>2.69</v>
      </c>
      <c r="X347" t="n">
        <v>2.51</v>
      </c>
      <c r="Y347" t="n">
        <v>0.5</v>
      </c>
      <c r="Z347" t="n">
        <v>10</v>
      </c>
    </row>
    <row r="348">
      <c r="A348" t="n">
        <v>4</v>
      </c>
      <c r="B348" t="n">
        <v>55</v>
      </c>
      <c r="C348" t="inlineStr">
        <is>
          <t xml:space="preserve">CONCLUIDO	</t>
        </is>
      </c>
      <c r="D348" t="n">
        <v>2.3677</v>
      </c>
      <c r="E348" t="n">
        <v>42.24</v>
      </c>
      <c r="F348" t="n">
        <v>38.86</v>
      </c>
      <c r="G348" t="n">
        <v>43.18</v>
      </c>
      <c r="H348" t="n">
        <v>0.73</v>
      </c>
      <c r="I348" t="n">
        <v>54</v>
      </c>
      <c r="J348" t="n">
        <v>121.23</v>
      </c>
      <c r="K348" t="n">
        <v>43.4</v>
      </c>
      <c r="L348" t="n">
        <v>5</v>
      </c>
      <c r="M348" t="n">
        <v>52</v>
      </c>
      <c r="N348" t="n">
        <v>17.83</v>
      </c>
      <c r="O348" t="n">
        <v>15186.08</v>
      </c>
      <c r="P348" t="n">
        <v>367.28</v>
      </c>
      <c r="Q348" t="n">
        <v>790.1799999999999</v>
      </c>
      <c r="R348" t="n">
        <v>138.98</v>
      </c>
      <c r="S348" t="n">
        <v>58.53</v>
      </c>
      <c r="T348" t="n">
        <v>32910.25</v>
      </c>
      <c r="U348" t="n">
        <v>0.42</v>
      </c>
      <c r="V348" t="n">
        <v>0.75</v>
      </c>
      <c r="W348" t="n">
        <v>2.65</v>
      </c>
      <c r="X348" t="n">
        <v>1.96</v>
      </c>
      <c r="Y348" t="n">
        <v>0.5</v>
      </c>
      <c r="Z348" t="n">
        <v>10</v>
      </c>
    </row>
    <row r="349">
      <c r="A349" t="n">
        <v>5</v>
      </c>
      <c r="B349" t="n">
        <v>55</v>
      </c>
      <c r="C349" t="inlineStr">
        <is>
          <t xml:space="preserve">CONCLUIDO	</t>
        </is>
      </c>
      <c r="D349" t="n">
        <v>2.4025</v>
      </c>
      <c r="E349" t="n">
        <v>41.62</v>
      </c>
      <c r="F349" t="n">
        <v>38.49</v>
      </c>
      <c r="G349" t="n">
        <v>52.48</v>
      </c>
      <c r="H349" t="n">
        <v>0.86</v>
      </c>
      <c r="I349" t="n">
        <v>44</v>
      </c>
      <c r="J349" t="n">
        <v>122.54</v>
      </c>
      <c r="K349" t="n">
        <v>43.4</v>
      </c>
      <c r="L349" t="n">
        <v>6</v>
      </c>
      <c r="M349" t="n">
        <v>42</v>
      </c>
      <c r="N349" t="n">
        <v>18.14</v>
      </c>
      <c r="O349" t="n">
        <v>15347.16</v>
      </c>
      <c r="P349" t="n">
        <v>358.32</v>
      </c>
      <c r="Q349" t="n">
        <v>790.17</v>
      </c>
      <c r="R349" t="n">
        <v>126.25</v>
      </c>
      <c r="S349" t="n">
        <v>58.53</v>
      </c>
      <c r="T349" t="n">
        <v>26592.35</v>
      </c>
      <c r="U349" t="n">
        <v>0.46</v>
      </c>
      <c r="V349" t="n">
        <v>0.75</v>
      </c>
      <c r="W349" t="n">
        <v>2.64</v>
      </c>
      <c r="X349" t="n">
        <v>1.59</v>
      </c>
      <c r="Y349" t="n">
        <v>0.5</v>
      </c>
      <c r="Z349" t="n">
        <v>10</v>
      </c>
    </row>
    <row r="350">
      <c r="A350" t="n">
        <v>6</v>
      </c>
      <c r="B350" t="n">
        <v>55</v>
      </c>
      <c r="C350" t="inlineStr">
        <is>
          <t xml:space="preserve">CONCLUIDO	</t>
        </is>
      </c>
      <c r="D350" t="n">
        <v>2.422</v>
      </c>
      <c r="E350" t="n">
        <v>41.29</v>
      </c>
      <c r="F350" t="n">
        <v>38.3</v>
      </c>
      <c r="G350" t="n">
        <v>60.47</v>
      </c>
      <c r="H350" t="n">
        <v>1</v>
      </c>
      <c r="I350" t="n">
        <v>38</v>
      </c>
      <c r="J350" t="n">
        <v>123.85</v>
      </c>
      <c r="K350" t="n">
        <v>43.4</v>
      </c>
      <c r="L350" t="n">
        <v>7</v>
      </c>
      <c r="M350" t="n">
        <v>36</v>
      </c>
      <c r="N350" t="n">
        <v>18.45</v>
      </c>
      <c r="O350" t="n">
        <v>15508.69</v>
      </c>
      <c r="P350" t="n">
        <v>352.62</v>
      </c>
      <c r="Q350" t="n">
        <v>790.1900000000001</v>
      </c>
      <c r="R350" t="n">
        <v>119.77</v>
      </c>
      <c r="S350" t="n">
        <v>58.53</v>
      </c>
      <c r="T350" t="n">
        <v>23384.11</v>
      </c>
      <c r="U350" t="n">
        <v>0.49</v>
      </c>
      <c r="V350" t="n">
        <v>0.76</v>
      </c>
      <c r="W350" t="n">
        <v>2.64</v>
      </c>
      <c r="X350" t="n">
        <v>1.39</v>
      </c>
      <c r="Y350" t="n">
        <v>0.5</v>
      </c>
      <c r="Z350" t="n">
        <v>10</v>
      </c>
    </row>
    <row r="351">
      <c r="A351" t="n">
        <v>7</v>
      </c>
      <c r="B351" t="n">
        <v>55</v>
      </c>
      <c r="C351" t="inlineStr">
        <is>
          <t xml:space="preserve">CONCLUIDO	</t>
        </is>
      </c>
      <c r="D351" t="n">
        <v>2.4448</v>
      </c>
      <c r="E351" t="n">
        <v>40.9</v>
      </c>
      <c r="F351" t="n">
        <v>38.05</v>
      </c>
      <c r="G351" t="n">
        <v>71.34999999999999</v>
      </c>
      <c r="H351" t="n">
        <v>1.13</v>
      </c>
      <c r="I351" t="n">
        <v>32</v>
      </c>
      <c r="J351" t="n">
        <v>125.16</v>
      </c>
      <c r="K351" t="n">
        <v>43.4</v>
      </c>
      <c r="L351" t="n">
        <v>8</v>
      </c>
      <c r="M351" t="n">
        <v>30</v>
      </c>
      <c r="N351" t="n">
        <v>18.76</v>
      </c>
      <c r="O351" t="n">
        <v>15670.68</v>
      </c>
      <c r="P351" t="n">
        <v>344.51</v>
      </c>
      <c r="Q351" t="n">
        <v>790.17</v>
      </c>
      <c r="R351" t="n">
        <v>111.78</v>
      </c>
      <c r="S351" t="n">
        <v>58.53</v>
      </c>
      <c r="T351" t="n">
        <v>19417.99</v>
      </c>
      <c r="U351" t="n">
        <v>0.52</v>
      </c>
      <c r="V351" t="n">
        <v>0.76</v>
      </c>
      <c r="W351" t="n">
        <v>2.62</v>
      </c>
      <c r="X351" t="n">
        <v>1.15</v>
      </c>
      <c r="Y351" t="n">
        <v>0.5</v>
      </c>
      <c r="Z351" t="n">
        <v>10</v>
      </c>
    </row>
    <row r="352">
      <c r="A352" t="n">
        <v>8</v>
      </c>
      <c r="B352" t="n">
        <v>55</v>
      </c>
      <c r="C352" t="inlineStr">
        <is>
          <t xml:space="preserve">CONCLUIDO	</t>
        </is>
      </c>
      <c r="D352" t="n">
        <v>2.4606</v>
      </c>
      <c r="E352" t="n">
        <v>40.64</v>
      </c>
      <c r="F352" t="n">
        <v>37.89</v>
      </c>
      <c r="G352" t="n">
        <v>81.19</v>
      </c>
      <c r="H352" t="n">
        <v>1.26</v>
      </c>
      <c r="I352" t="n">
        <v>28</v>
      </c>
      <c r="J352" t="n">
        <v>126.48</v>
      </c>
      <c r="K352" t="n">
        <v>43.4</v>
      </c>
      <c r="L352" t="n">
        <v>9</v>
      </c>
      <c r="M352" t="n">
        <v>26</v>
      </c>
      <c r="N352" t="n">
        <v>19.08</v>
      </c>
      <c r="O352" t="n">
        <v>15833.12</v>
      </c>
      <c r="P352" t="n">
        <v>338.17</v>
      </c>
      <c r="Q352" t="n">
        <v>790.1900000000001</v>
      </c>
      <c r="R352" t="n">
        <v>106.2</v>
      </c>
      <c r="S352" t="n">
        <v>58.53</v>
      </c>
      <c r="T352" t="n">
        <v>16647.65</v>
      </c>
      <c r="U352" t="n">
        <v>0.55</v>
      </c>
      <c r="V352" t="n">
        <v>0.77</v>
      </c>
      <c r="W352" t="n">
        <v>2.62</v>
      </c>
      <c r="X352" t="n">
        <v>0.98</v>
      </c>
      <c r="Y352" t="n">
        <v>0.5</v>
      </c>
      <c r="Z352" t="n">
        <v>10</v>
      </c>
    </row>
    <row r="353">
      <c r="A353" t="n">
        <v>9</v>
      </c>
      <c r="B353" t="n">
        <v>55</v>
      </c>
      <c r="C353" t="inlineStr">
        <is>
          <t xml:space="preserve">CONCLUIDO	</t>
        </is>
      </c>
      <c r="D353" t="n">
        <v>2.4707</v>
      </c>
      <c r="E353" t="n">
        <v>40.47</v>
      </c>
      <c r="F353" t="n">
        <v>37.79</v>
      </c>
      <c r="G353" t="n">
        <v>90.7</v>
      </c>
      <c r="H353" t="n">
        <v>1.38</v>
      </c>
      <c r="I353" t="n">
        <v>25</v>
      </c>
      <c r="J353" t="n">
        <v>127.8</v>
      </c>
      <c r="K353" t="n">
        <v>43.4</v>
      </c>
      <c r="L353" t="n">
        <v>10</v>
      </c>
      <c r="M353" t="n">
        <v>23</v>
      </c>
      <c r="N353" t="n">
        <v>19.4</v>
      </c>
      <c r="O353" t="n">
        <v>15996.02</v>
      </c>
      <c r="P353" t="n">
        <v>332.11</v>
      </c>
      <c r="Q353" t="n">
        <v>790.16</v>
      </c>
      <c r="R353" t="n">
        <v>103.11</v>
      </c>
      <c r="S353" t="n">
        <v>58.53</v>
      </c>
      <c r="T353" t="n">
        <v>15119.41</v>
      </c>
      <c r="U353" t="n">
        <v>0.57</v>
      </c>
      <c r="V353" t="n">
        <v>0.77</v>
      </c>
      <c r="W353" t="n">
        <v>2.61</v>
      </c>
      <c r="X353" t="n">
        <v>0.89</v>
      </c>
      <c r="Y353" t="n">
        <v>0.5</v>
      </c>
      <c r="Z353" t="n">
        <v>10</v>
      </c>
    </row>
    <row r="354">
      <c r="A354" t="n">
        <v>10</v>
      </c>
      <c r="B354" t="n">
        <v>55</v>
      </c>
      <c r="C354" t="inlineStr">
        <is>
          <t xml:space="preserve">CONCLUIDO	</t>
        </is>
      </c>
      <c r="D354" t="n">
        <v>2.4777</v>
      </c>
      <c r="E354" t="n">
        <v>40.36</v>
      </c>
      <c r="F354" t="n">
        <v>37.73</v>
      </c>
      <c r="G354" t="n">
        <v>98.42</v>
      </c>
      <c r="H354" t="n">
        <v>1.5</v>
      </c>
      <c r="I354" t="n">
        <v>23</v>
      </c>
      <c r="J354" t="n">
        <v>129.13</v>
      </c>
      <c r="K354" t="n">
        <v>43.4</v>
      </c>
      <c r="L354" t="n">
        <v>11</v>
      </c>
      <c r="M354" t="n">
        <v>21</v>
      </c>
      <c r="N354" t="n">
        <v>19.73</v>
      </c>
      <c r="O354" t="n">
        <v>16159.39</v>
      </c>
      <c r="P354" t="n">
        <v>326.34</v>
      </c>
      <c r="Q354" t="n">
        <v>790.1799999999999</v>
      </c>
      <c r="R354" t="n">
        <v>100.88</v>
      </c>
      <c r="S354" t="n">
        <v>58.53</v>
      </c>
      <c r="T354" t="n">
        <v>14013.41</v>
      </c>
      <c r="U354" t="n">
        <v>0.58</v>
      </c>
      <c r="V354" t="n">
        <v>0.77</v>
      </c>
      <c r="W354" t="n">
        <v>2.61</v>
      </c>
      <c r="X354" t="n">
        <v>0.82</v>
      </c>
      <c r="Y354" t="n">
        <v>0.5</v>
      </c>
      <c r="Z354" t="n">
        <v>10</v>
      </c>
    </row>
    <row r="355">
      <c r="A355" t="n">
        <v>11</v>
      </c>
      <c r="B355" t="n">
        <v>55</v>
      </c>
      <c r="C355" t="inlineStr">
        <is>
          <t xml:space="preserve">CONCLUIDO	</t>
        </is>
      </c>
      <c r="D355" t="n">
        <v>2.4854</v>
      </c>
      <c r="E355" t="n">
        <v>40.23</v>
      </c>
      <c r="F355" t="n">
        <v>37.65</v>
      </c>
      <c r="G355" t="n">
        <v>107.57</v>
      </c>
      <c r="H355" t="n">
        <v>1.63</v>
      </c>
      <c r="I355" t="n">
        <v>21</v>
      </c>
      <c r="J355" t="n">
        <v>130.45</v>
      </c>
      <c r="K355" t="n">
        <v>43.4</v>
      </c>
      <c r="L355" t="n">
        <v>12</v>
      </c>
      <c r="M355" t="n">
        <v>19</v>
      </c>
      <c r="N355" t="n">
        <v>20.05</v>
      </c>
      <c r="O355" t="n">
        <v>16323.22</v>
      </c>
      <c r="P355" t="n">
        <v>319.45</v>
      </c>
      <c r="Q355" t="n">
        <v>790.16</v>
      </c>
      <c r="R355" t="n">
        <v>98.18000000000001</v>
      </c>
      <c r="S355" t="n">
        <v>58.53</v>
      </c>
      <c r="T355" t="n">
        <v>12673.51</v>
      </c>
      <c r="U355" t="n">
        <v>0.6</v>
      </c>
      <c r="V355" t="n">
        <v>0.77</v>
      </c>
      <c r="W355" t="n">
        <v>2.61</v>
      </c>
      <c r="X355" t="n">
        <v>0.75</v>
      </c>
      <c r="Y355" t="n">
        <v>0.5</v>
      </c>
      <c r="Z355" t="n">
        <v>10</v>
      </c>
    </row>
    <row r="356">
      <c r="A356" t="n">
        <v>12</v>
      </c>
      <c r="B356" t="n">
        <v>55</v>
      </c>
      <c r="C356" t="inlineStr">
        <is>
          <t xml:space="preserve">CONCLUIDO	</t>
        </is>
      </c>
      <c r="D356" t="n">
        <v>2.4925</v>
      </c>
      <c r="E356" t="n">
        <v>40.12</v>
      </c>
      <c r="F356" t="n">
        <v>37.58</v>
      </c>
      <c r="G356" t="n">
        <v>118.68</v>
      </c>
      <c r="H356" t="n">
        <v>1.74</v>
      </c>
      <c r="I356" t="n">
        <v>19</v>
      </c>
      <c r="J356" t="n">
        <v>131.79</v>
      </c>
      <c r="K356" t="n">
        <v>43.4</v>
      </c>
      <c r="L356" t="n">
        <v>13</v>
      </c>
      <c r="M356" t="n">
        <v>16</v>
      </c>
      <c r="N356" t="n">
        <v>20.39</v>
      </c>
      <c r="O356" t="n">
        <v>16487.53</v>
      </c>
      <c r="P356" t="n">
        <v>311</v>
      </c>
      <c r="Q356" t="n">
        <v>790.16</v>
      </c>
      <c r="R356" t="n">
        <v>95.98999999999999</v>
      </c>
      <c r="S356" t="n">
        <v>58.53</v>
      </c>
      <c r="T356" t="n">
        <v>11587.25</v>
      </c>
      <c r="U356" t="n">
        <v>0.61</v>
      </c>
      <c r="V356" t="n">
        <v>0.77</v>
      </c>
      <c r="W356" t="n">
        <v>2.61</v>
      </c>
      <c r="X356" t="n">
        <v>0.68</v>
      </c>
      <c r="Y356" t="n">
        <v>0.5</v>
      </c>
      <c r="Z356" t="n">
        <v>10</v>
      </c>
    </row>
    <row r="357">
      <c r="A357" t="n">
        <v>13</v>
      </c>
      <c r="B357" t="n">
        <v>55</v>
      </c>
      <c r="C357" t="inlineStr">
        <is>
          <t xml:space="preserve">CONCLUIDO	</t>
        </is>
      </c>
      <c r="D357" t="n">
        <v>2.5006</v>
      </c>
      <c r="E357" t="n">
        <v>39.99</v>
      </c>
      <c r="F357" t="n">
        <v>37.5</v>
      </c>
      <c r="G357" t="n">
        <v>132.35</v>
      </c>
      <c r="H357" t="n">
        <v>1.86</v>
      </c>
      <c r="I357" t="n">
        <v>17</v>
      </c>
      <c r="J357" t="n">
        <v>133.12</v>
      </c>
      <c r="K357" t="n">
        <v>43.4</v>
      </c>
      <c r="L357" t="n">
        <v>14</v>
      </c>
      <c r="M357" t="n">
        <v>11</v>
      </c>
      <c r="N357" t="n">
        <v>20.72</v>
      </c>
      <c r="O357" t="n">
        <v>16652.31</v>
      </c>
      <c r="P357" t="n">
        <v>308.3</v>
      </c>
      <c r="Q357" t="n">
        <v>790.17</v>
      </c>
      <c r="R357" t="n">
        <v>93.29000000000001</v>
      </c>
      <c r="S357" t="n">
        <v>58.53</v>
      </c>
      <c r="T357" t="n">
        <v>10246.88</v>
      </c>
      <c r="U357" t="n">
        <v>0.63</v>
      </c>
      <c r="V357" t="n">
        <v>0.77</v>
      </c>
      <c r="W357" t="n">
        <v>2.6</v>
      </c>
      <c r="X357" t="n">
        <v>0.6</v>
      </c>
      <c r="Y357" t="n">
        <v>0.5</v>
      </c>
      <c r="Z357" t="n">
        <v>10</v>
      </c>
    </row>
    <row r="358">
      <c r="A358" t="n">
        <v>14</v>
      </c>
      <c r="B358" t="n">
        <v>55</v>
      </c>
      <c r="C358" t="inlineStr">
        <is>
          <t xml:space="preserve">CONCLUIDO	</t>
        </is>
      </c>
      <c r="D358" t="n">
        <v>2.5034</v>
      </c>
      <c r="E358" t="n">
        <v>39.95</v>
      </c>
      <c r="F358" t="n">
        <v>37.48</v>
      </c>
      <c r="G358" t="n">
        <v>140.55</v>
      </c>
      <c r="H358" t="n">
        <v>1.97</v>
      </c>
      <c r="I358" t="n">
        <v>16</v>
      </c>
      <c r="J358" t="n">
        <v>134.46</v>
      </c>
      <c r="K358" t="n">
        <v>43.4</v>
      </c>
      <c r="L358" t="n">
        <v>15</v>
      </c>
      <c r="M358" t="n">
        <v>7</v>
      </c>
      <c r="N358" t="n">
        <v>21.06</v>
      </c>
      <c r="O358" t="n">
        <v>16817.7</v>
      </c>
      <c r="P358" t="n">
        <v>302.8</v>
      </c>
      <c r="Q358" t="n">
        <v>790.16</v>
      </c>
      <c r="R358" t="n">
        <v>92.18000000000001</v>
      </c>
      <c r="S358" t="n">
        <v>58.53</v>
      </c>
      <c r="T358" t="n">
        <v>9699.9</v>
      </c>
      <c r="U358" t="n">
        <v>0.63</v>
      </c>
      <c r="V358" t="n">
        <v>0.77</v>
      </c>
      <c r="W358" t="n">
        <v>2.61</v>
      </c>
      <c r="X358" t="n">
        <v>0.58</v>
      </c>
      <c r="Y358" t="n">
        <v>0.5</v>
      </c>
      <c r="Z358" t="n">
        <v>10</v>
      </c>
    </row>
    <row r="359">
      <c r="A359" t="n">
        <v>15</v>
      </c>
      <c r="B359" t="n">
        <v>55</v>
      </c>
      <c r="C359" t="inlineStr">
        <is>
          <t xml:space="preserve">CONCLUIDO	</t>
        </is>
      </c>
      <c r="D359" t="n">
        <v>2.5038</v>
      </c>
      <c r="E359" t="n">
        <v>39.94</v>
      </c>
      <c r="F359" t="n">
        <v>37.47</v>
      </c>
      <c r="G359" t="n">
        <v>140.52</v>
      </c>
      <c r="H359" t="n">
        <v>2.08</v>
      </c>
      <c r="I359" t="n">
        <v>16</v>
      </c>
      <c r="J359" t="n">
        <v>135.81</v>
      </c>
      <c r="K359" t="n">
        <v>43.4</v>
      </c>
      <c r="L359" t="n">
        <v>16</v>
      </c>
      <c r="M359" t="n">
        <v>2</v>
      </c>
      <c r="N359" t="n">
        <v>21.41</v>
      </c>
      <c r="O359" t="n">
        <v>16983.46</v>
      </c>
      <c r="P359" t="n">
        <v>304.75</v>
      </c>
      <c r="Q359" t="n">
        <v>790.16</v>
      </c>
      <c r="R359" t="n">
        <v>91.83</v>
      </c>
      <c r="S359" t="n">
        <v>58.53</v>
      </c>
      <c r="T359" t="n">
        <v>9524.360000000001</v>
      </c>
      <c r="U359" t="n">
        <v>0.64</v>
      </c>
      <c r="V359" t="n">
        <v>0.77</v>
      </c>
      <c r="W359" t="n">
        <v>2.61</v>
      </c>
      <c r="X359" t="n">
        <v>0.57</v>
      </c>
      <c r="Y359" t="n">
        <v>0.5</v>
      </c>
      <c r="Z359" t="n">
        <v>10</v>
      </c>
    </row>
    <row r="360">
      <c r="A360" t="n">
        <v>16</v>
      </c>
      <c r="B360" t="n">
        <v>55</v>
      </c>
      <c r="C360" t="inlineStr">
        <is>
          <t xml:space="preserve">CONCLUIDO	</t>
        </is>
      </c>
      <c r="D360" t="n">
        <v>2.504</v>
      </c>
      <c r="E360" t="n">
        <v>39.94</v>
      </c>
      <c r="F360" t="n">
        <v>37.47</v>
      </c>
      <c r="G360" t="n">
        <v>140.51</v>
      </c>
      <c r="H360" t="n">
        <v>2.19</v>
      </c>
      <c r="I360" t="n">
        <v>16</v>
      </c>
      <c r="J360" t="n">
        <v>137.15</v>
      </c>
      <c r="K360" t="n">
        <v>43.4</v>
      </c>
      <c r="L360" t="n">
        <v>17</v>
      </c>
      <c r="M360" t="n">
        <v>0</v>
      </c>
      <c r="N360" t="n">
        <v>21.75</v>
      </c>
      <c r="O360" t="n">
        <v>17149.71</v>
      </c>
      <c r="P360" t="n">
        <v>306.35</v>
      </c>
      <c r="Q360" t="n">
        <v>790.16</v>
      </c>
      <c r="R360" t="n">
        <v>91.65000000000001</v>
      </c>
      <c r="S360" t="n">
        <v>58.53</v>
      </c>
      <c r="T360" t="n">
        <v>9432.1</v>
      </c>
      <c r="U360" t="n">
        <v>0.64</v>
      </c>
      <c r="V360" t="n">
        <v>0.77</v>
      </c>
      <c r="W360" t="n">
        <v>2.62</v>
      </c>
      <c r="X360" t="n">
        <v>0.57</v>
      </c>
      <c r="Y360" t="n">
        <v>0.5</v>
      </c>
      <c r="Z36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6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INDEX(resultados!$A$2:$ZZ$360, 1, MATCH($B$1, resultados!$A$1:$ZZ$1, 0))</f>
        <v/>
      </c>
      <c r="B7">
        <f>INDEX(resultados!$A$2:$ZZ$360, 1, MATCH($B$2, resultados!$A$1:$ZZ$1, 0))</f>
        <v/>
      </c>
      <c r="C7">
        <f>INDEX(resultados!$A$2:$ZZ$360, 1, MATCH($B$3, resultados!$A$1:$ZZ$1, 0))</f>
        <v/>
      </c>
    </row>
    <row r="8">
      <c r="A8">
        <f>INDEX(resultados!$A$2:$ZZ$360, 2, MATCH($B$1, resultados!$A$1:$ZZ$1, 0))</f>
        <v/>
      </c>
      <c r="B8">
        <f>INDEX(resultados!$A$2:$ZZ$360, 2, MATCH($B$2, resultados!$A$1:$ZZ$1, 0))</f>
        <v/>
      </c>
      <c r="C8">
        <f>INDEX(resultados!$A$2:$ZZ$360, 2, MATCH($B$3, resultados!$A$1:$ZZ$1, 0))</f>
        <v/>
      </c>
    </row>
    <row r="9">
      <c r="A9">
        <f>INDEX(resultados!$A$2:$ZZ$360, 3, MATCH($B$1, resultados!$A$1:$ZZ$1, 0))</f>
        <v/>
      </c>
      <c r="B9">
        <f>INDEX(resultados!$A$2:$ZZ$360, 3, MATCH($B$2, resultados!$A$1:$ZZ$1, 0))</f>
        <v/>
      </c>
      <c r="C9">
        <f>INDEX(resultados!$A$2:$ZZ$360, 3, MATCH($B$3, resultados!$A$1:$ZZ$1, 0))</f>
        <v/>
      </c>
    </row>
    <row r="10">
      <c r="A10">
        <f>INDEX(resultados!$A$2:$ZZ$360, 4, MATCH($B$1, resultados!$A$1:$ZZ$1, 0))</f>
        <v/>
      </c>
      <c r="B10">
        <f>INDEX(resultados!$A$2:$ZZ$360, 4, MATCH($B$2, resultados!$A$1:$ZZ$1, 0))</f>
        <v/>
      </c>
      <c r="C10">
        <f>INDEX(resultados!$A$2:$ZZ$360, 4, MATCH($B$3, resultados!$A$1:$ZZ$1, 0))</f>
        <v/>
      </c>
    </row>
    <row r="11">
      <c r="A11">
        <f>INDEX(resultados!$A$2:$ZZ$360, 5, MATCH($B$1, resultados!$A$1:$ZZ$1, 0))</f>
        <v/>
      </c>
      <c r="B11">
        <f>INDEX(resultados!$A$2:$ZZ$360, 5, MATCH($B$2, resultados!$A$1:$ZZ$1, 0))</f>
        <v/>
      </c>
      <c r="C11">
        <f>INDEX(resultados!$A$2:$ZZ$360, 5, MATCH($B$3, resultados!$A$1:$ZZ$1, 0))</f>
        <v/>
      </c>
    </row>
    <row r="12">
      <c r="A12">
        <f>INDEX(resultados!$A$2:$ZZ$360, 6, MATCH($B$1, resultados!$A$1:$ZZ$1, 0))</f>
        <v/>
      </c>
      <c r="B12">
        <f>INDEX(resultados!$A$2:$ZZ$360, 6, MATCH($B$2, resultados!$A$1:$ZZ$1, 0))</f>
        <v/>
      </c>
      <c r="C12">
        <f>INDEX(resultados!$A$2:$ZZ$360, 6, MATCH($B$3, resultados!$A$1:$ZZ$1, 0))</f>
        <v/>
      </c>
    </row>
    <row r="13">
      <c r="A13">
        <f>INDEX(resultados!$A$2:$ZZ$360, 7, MATCH($B$1, resultados!$A$1:$ZZ$1, 0))</f>
        <v/>
      </c>
      <c r="B13">
        <f>INDEX(resultados!$A$2:$ZZ$360, 7, MATCH($B$2, resultados!$A$1:$ZZ$1, 0))</f>
        <v/>
      </c>
      <c r="C13">
        <f>INDEX(resultados!$A$2:$ZZ$360, 7, MATCH($B$3, resultados!$A$1:$ZZ$1, 0))</f>
        <v/>
      </c>
    </row>
    <row r="14">
      <c r="A14">
        <f>INDEX(resultados!$A$2:$ZZ$360, 8, MATCH($B$1, resultados!$A$1:$ZZ$1, 0))</f>
        <v/>
      </c>
      <c r="B14">
        <f>INDEX(resultados!$A$2:$ZZ$360, 8, MATCH($B$2, resultados!$A$1:$ZZ$1, 0))</f>
        <v/>
      </c>
      <c r="C14">
        <f>INDEX(resultados!$A$2:$ZZ$360, 8, MATCH($B$3, resultados!$A$1:$ZZ$1, 0))</f>
        <v/>
      </c>
    </row>
    <row r="15">
      <c r="A15">
        <f>INDEX(resultados!$A$2:$ZZ$360, 9, MATCH($B$1, resultados!$A$1:$ZZ$1, 0))</f>
        <v/>
      </c>
      <c r="B15">
        <f>INDEX(resultados!$A$2:$ZZ$360, 9, MATCH($B$2, resultados!$A$1:$ZZ$1, 0))</f>
        <v/>
      </c>
      <c r="C15">
        <f>INDEX(resultados!$A$2:$ZZ$360, 9, MATCH($B$3, resultados!$A$1:$ZZ$1, 0))</f>
        <v/>
      </c>
    </row>
    <row r="16">
      <c r="A16">
        <f>INDEX(resultados!$A$2:$ZZ$360, 10, MATCH($B$1, resultados!$A$1:$ZZ$1, 0))</f>
        <v/>
      </c>
      <c r="B16">
        <f>INDEX(resultados!$A$2:$ZZ$360, 10, MATCH($B$2, resultados!$A$1:$ZZ$1, 0))</f>
        <v/>
      </c>
      <c r="C16">
        <f>INDEX(resultados!$A$2:$ZZ$360, 10, MATCH($B$3, resultados!$A$1:$ZZ$1, 0))</f>
        <v/>
      </c>
    </row>
    <row r="17">
      <c r="A17">
        <f>INDEX(resultados!$A$2:$ZZ$360, 11, MATCH($B$1, resultados!$A$1:$ZZ$1, 0))</f>
        <v/>
      </c>
      <c r="B17">
        <f>INDEX(resultados!$A$2:$ZZ$360, 11, MATCH($B$2, resultados!$A$1:$ZZ$1, 0))</f>
        <v/>
      </c>
      <c r="C17">
        <f>INDEX(resultados!$A$2:$ZZ$360, 11, MATCH($B$3, resultados!$A$1:$ZZ$1, 0))</f>
        <v/>
      </c>
    </row>
    <row r="18">
      <c r="A18">
        <f>INDEX(resultados!$A$2:$ZZ$360, 12, MATCH($B$1, resultados!$A$1:$ZZ$1, 0))</f>
        <v/>
      </c>
      <c r="B18">
        <f>INDEX(resultados!$A$2:$ZZ$360, 12, MATCH($B$2, resultados!$A$1:$ZZ$1, 0))</f>
        <v/>
      </c>
      <c r="C18">
        <f>INDEX(resultados!$A$2:$ZZ$360, 12, MATCH($B$3, resultados!$A$1:$ZZ$1, 0))</f>
        <v/>
      </c>
    </row>
    <row r="19">
      <c r="A19">
        <f>INDEX(resultados!$A$2:$ZZ$360, 13, MATCH($B$1, resultados!$A$1:$ZZ$1, 0))</f>
        <v/>
      </c>
      <c r="B19">
        <f>INDEX(resultados!$A$2:$ZZ$360, 13, MATCH($B$2, resultados!$A$1:$ZZ$1, 0))</f>
        <v/>
      </c>
      <c r="C19">
        <f>INDEX(resultados!$A$2:$ZZ$360, 13, MATCH($B$3, resultados!$A$1:$ZZ$1, 0))</f>
        <v/>
      </c>
    </row>
    <row r="20">
      <c r="A20">
        <f>INDEX(resultados!$A$2:$ZZ$360, 14, MATCH($B$1, resultados!$A$1:$ZZ$1, 0))</f>
        <v/>
      </c>
      <c r="B20">
        <f>INDEX(resultados!$A$2:$ZZ$360, 14, MATCH($B$2, resultados!$A$1:$ZZ$1, 0))</f>
        <v/>
      </c>
      <c r="C20">
        <f>INDEX(resultados!$A$2:$ZZ$360, 14, MATCH($B$3, resultados!$A$1:$ZZ$1, 0))</f>
        <v/>
      </c>
    </row>
    <row r="21">
      <c r="A21">
        <f>INDEX(resultados!$A$2:$ZZ$360, 15, MATCH($B$1, resultados!$A$1:$ZZ$1, 0))</f>
        <v/>
      </c>
      <c r="B21">
        <f>INDEX(resultados!$A$2:$ZZ$360, 15, MATCH($B$2, resultados!$A$1:$ZZ$1, 0))</f>
        <v/>
      </c>
      <c r="C21">
        <f>INDEX(resultados!$A$2:$ZZ$360, 15, MATCH($B$3, resultados!$A$1:$ZZ$1, 0))</f>
        <v/>
      </c>
    </row>
    <row r="22">
      <c r="A22">
        <f>INDEX(resultados!$A$2:$ZZ$360, 16, MATCH($B$1, resultados!$A$1:$ZZ$1, 0))</f>
        <v/>
      </c>
      <c r="B22">
        <f>INDEX(resultados!$A$2:$ZZ$360, 16, MATCH($B$2, resultados!$A$1:$ZZ$1, 0))</f>
        <v/>
      </c>
      <c r="C22">
        <f>INDEX(resultados!$A$2:$ZZ$360, 16, MATCH($B$3, resultados!$A$1:$ZZ$1, 0))</f>
        <v/>
      </c>
    </row>
    <row r="23">
      <c r="A23">
        <f>INDEX(resultados!$A$2:$ZZ$360, 17, MATCH($B$1, resultados!$A$1:$ZZ$1, 0))</f>
        <v/>
      </c>
      <c r="B23">
        <f>INDEX(resultados!$A$2:$ZZ$360, 17, MATCH($B$2, resultados!$A$1:$ZZ$1, 0))</f>
        <v/>
      </c>
      <c r="C23">
        <f>INDEX(resultados!$A$2:$ZZ$360, 17, MATCH($B$3, resultados!$A$1:$ZZ$1, 0))</f>
        <v/>
      </c>
    </row>
    <row r="24">
      <c r="A24">
        <f>INDEX(resultados!$A$2:$ZZ$360, 18, MATCH($B$1, resultados!$A$1:$ZZ$1, 0))</f>
        <v/>
      </c>
      <c r="B24">
        <f>INDEX(resultados!$A$2:$ZZ$360, 18, MATCH($B$2, resultados!$A$1:$ZZ$1, 0))</f>
        <v/>
      </c>
      <c r="C24">
        <f>INDEX(resultados!$A$2:$ZZ$360, 18, MATCH($B$3, resultados!$A$1:$ZZ$1, 0))</f>
        <v/>
      </c>
    </row>
    <row r="25">
      <c r="A25">
        <f>INDEX(resultados!$A$2:$ZZ$360, 19, MATCH($B$1, resultados!$A$1:$ZZ$1, 0))</f>
        <v/>
      </c>
      <c r="B25">
        <f>INDEX(resultados!$A$2:$ZZ$360, 19, MATCH($B$2, resultados!$A$1:$ZZ$1, 0))</f>
        <v/>
      </c>
      <c r="C25">
        <f>INDEX(resultados!$A$2:$ZZ$360, 19, MATCH($B$3, resultados!$A$1:$ZZ$1, 0))</f>
        <v/>
      </c>
    </row>
    <row r="26">
      <c r="A26">
        <f>INDEX(resultados!$A$2:$ZZ$360, 20, MATCH($B$1, resultados!$A$1:$ZZ$1, 0))</f>
        <v/>
      </c>
      <c r="B26">
        <f>INDEX(resultados!$A$2:$ZZ$360, 20, MATCH($B$2, resultados!$A$1:$ZZ$1, 0))</f>
        <v/>
      </c>
      <c r="C26">
        <f>INDEX(resultados!$A$2:$ZZ$360, 20, MATCH($B$3, resultados!$A$1:$ZZ$1, 0))</f>
        <v/>
      </c>
    </row>
    <row r="27">
      <c r="A27">
        <f>INDEX(resultados!$A$2:$ZZ$360, 21, MATCH($B$1, resultados!$A$1:$ZZ$1, 0))</f>
        <v/>
      </c>
      <c r="B27">
        <f>INDEX(resultados!$A$2:$ZZ$360, 21, MATCH($B$2, resultados!$A$1:$ZZ$1, 0))</f>
        <v/>
      </c>
      <c r="C27">
        <f>INDEX(resultados!$A$2:$ZZ$360, 21, MATCH($B$3, resultados!$A$1:$ZZ$1, 0))</f>
        <v/>
      </c>
    </row>
    <row r="28">
      <c r="A28">
        <f>INDEX(resultados!$A$2:$ZZ$360, 22, MATCH($B$1, resultados!$A$1:$ZZ$1, 0))</f>
        <v/>
      </c>
      <c r="B28">
        <f>INDEX(resultados!$A$2:$ZZ$360, 22, MATCH($B$2, resultados!$A$1:$ZZ$1, 0))</f>
        <v/>
      </c>
      <c r="C28">
        <f>INDEX(resultados!$A$2:$ZZ$360, 22, MATCH($B$3, resultados!$A$1:$ZZ$1, 0))</f>
        <v/>
      </c>
    </row>
    <row r="29">
      <c r="A29">
        <f>INDEX(resultados!$A$2:$ZZ$360, 23, MATCH($B$1, resultados!$A$1:$ZZ$1, 0))</f>
        <v/>
      </c>
      <c r="B29">
        <f>INDEX(resultados!$A$2:$ZZ$360, 23, MATCH($B$2, resultados!$A$1:$ZZ$1, 0))</f>
        <v/>
      </c>
      <c r="C29">
        <f>INDEX(resultados!$A$2:$ZZ$360, 23, MATCH($B$3, resultados!$A$1:$ZZ$1, 0))</f>
        <v/>
      </c>
    </row>
    <row r="30">
      <c r="A30">
        <f>INDEX(resultados!$A$2:$ZZ$360, 24, MATCH($B$1, resultados!$A$1:$ZZ$1, 0))</f>
        <v/>
      </c>
      <c r="B30">
        <f>INDEX(resultados!$A$2:$ZZ$360, 24, MATCH($B$2, resultados!$A$1:$ZZ$1, 0))</f>
        <v/>
      </c>
      <c r="C30">
        <f>INDEX(resultados!$A$2:$ZZ$360, 24, MATCH($B$3, resultados!$A$1:$ZZ$1, 0))</f>
        <v/>
      </c>
    </row>
    <row r="31">
      <c r="A31">
        <f>INDEX(resultados!$A$2:$ZZ$360, 25, MATCH($B$1, resultados!$A$1:$ZZ$1, 0))</f>
        <v/>
      </c>
      <c r="B31">
        <f>INDEX(resultados!$A$2:$ZZ$360, 25, MATCH($B$2, resultados!$A$1:$ZZ$1, 0))</f>
        <v/>
      </c>
      <c r="C31">
        <f>INDEX(resultados!$A$2:$ZZ$360, 25, MATCH($B$3, resultados!$A$1:$ZZ$1, 0))</f>
        <v/>
      </c>
    </row>
    <row r="32">
      <c r="A32">
        <f>INDEX(resultados!$A$2:$ZZ$360, 26, MATCH($B$1, resultados!$A$1:$ZZ$1, 0))</f>
        <v/>
      </c>
      <c r="B32">
        <f>INDEX(resultados!$A$2:$ZZ$360, 26, MATCH($B$2, resultados!$A$1:$ZZ$1, 0))</f>
        <v/>
      </c>
      <c r="C32">
        <f>INDEX(resultados!$A$2:$ZZ$360, 26, MATCH($B$3, resultados!$A$1:$ZZ$1, 0))</f>
        <v/>
      </c>
    </row>
    <row r="33">
      <c r="A33">
        <f>INDEX(resultados!$A$2:$ZZ$360, 27, MATCH($B$1, resultados!$A$1:$ZZ$1, 0))</f>
        <v/>
      </c>
      <c r="B33">
        <f>INDEX(resultados!$A$2:$ZZ$360, 27, MATCH($B$2, resultados!$A$1:$ZZ$1, 0))</f>
        <v/>
      </c>
      <c r="C33">
        <f>INDEX(resultados!$A$2:$ZZ$360, 27, MATCH($B$3, resultados!$A$1:$ZZ$1, 0))</f>
        <v/>
      </c>
    </row>
    <row r="34">
      <c r="A34">
        <f>INDEX(resultados!$A$2:$ZZ$360, 28, MATCH($B$1, resultados!$A$1:$ZZ$1, 0))</f>
        <v/>
      </c>
      <c r="B34">
        <f>INDEX(resultados!$A$2:$ZZ$360, 28, MATCH($B$2, resultados!$A$1:$ZZ$1, 0))</f>
        <v/>
      </c>
      <c r="C34">
        <f>INDEX(resultados!$A$2:$ZZ$360, 28, MATCH($B$3, resultados!$A$1:$ZZ$1, 0))</f>
        <v/>
      </c>
    </row>
    <row r="35">
      <c r="A35">
        <f>INDEX(resultados!$A$2:$ZZ$360, 29, MATCH($B$1, resultados!$A$1:$ZZ$1, 0))</f>
        <v/>
      </c>
      <c r="B35">
        <f>INDEX(resultados!$A$2:$ZZ$360, 29, MATCH($B$2, resultados!$A$1:$ZZ$1, 0))</f>
        <v/>
      </c>
      <c r="C35">
        <f>INDEX(resultados!$A$2:$ZZ$360, 29, MATCH($B$3, resultados!$A$1:$ZZ$1, 0))</f>
        <v/>
      </c>
    </row>
    <row r="36">
      <c r="A36">
        <f>INDEX(resultados!$A$2:$ZZ$360, 30, MATCH($B$1, resultados!$A$1:$ZZ$1, 0))</f>
        <v/>
      </c>
      <c r="B36">
        <f>INDEX(resultados!$A$2:$ZZ$360, 30, MATCH($B$2, resultados!$A$1:$ZZ$1, 0))</f>
        <v/>
      </c>
      <c r="C36">
        <f>INDEX(resultados!$A$2:$ZZ$360, 30, MATCH($B$3, resultados!$A$1:$ZZ$1, 0))</f>
        <v/>
      </c>
    </row>
    <row r="37">
      <c r="A37">
        <f>INDEX(resultados!$A$2:$ZZ$360, 31, MATCH($B$1, resultados!$A$1:$ZZ$1, 0))</f>
        <v/>
      </c>
      <c r="B37">
        <f>INDEX(resultados!$A$2:$ZZ$360, 31, MATCH($B$2, resultados!$A$1:$ZZ$1, 0))</f>
        <v/>
      </c>
      <c r="C37">
        <f>INDEX(resultados!$A$2:$ZZ$360, 31, MATCH($B$3, resultados!$A$1:$ZZ$1, 0))</f>
        <v/>
      </c>
    </row>
    <row r="38">
      <c r="A38">
        <f>INDEX(resultados!$A$2:$ZZ$360, 32, MATCH($B$1, resultados!$A$1:$ZZ$1, 0))</f>
        <v/>
      </c>
      <c r="B38">
        <f>INDEX(resultados!$A$2:$ZZ$360, 32, MATCH($B$2, resultados!$A$1:$ZZ$1, 0))</f>
        <v/>
      </c>
      <c r="C38">
        <f>INDEX(resultados!$A$2:$ZZ$360, 32, MATCH($B$3, resultados!$A$1:$ZZ$1, 0))</f>
        <v/>
      </c>
    </row>
    <row r="39">
      <c r="A39">
        <f>INDEX(resultados!$A$2:$ZZ$360, 33, MATCH($B$1, resultados!$A$1:$ZZ$1, 0))</f>
        <v/>
      </c>
      <c r="B39">
        <f>INDEX(resultados!$A$2:$ZZ$360, 33, MATCH($B$2, resultados!$A$1:$ZZ$1, 0))</f>
        <v/>
      </c>
      <c r="C39">
        <f>INDEX(resultados!$A$2:$ZZ$360, 33, MATCH($B$3, resultados!$A$1:$ZZ$1, 0))</f>
        <v/>
      </c>
    </row>
    <row r="40">
      <c r="A40">
        <f>INDEX(resultados!$A$2:$ZZ$360, 34, MATCH($B$1, resultados!$A$1:$ZZ$1, 0))</f>
        <v/>
      </c>
      <c r="B40">
        <f>INDEX(resultados!$A$2:$ZZ$360, 34, MATCH($B$2, resultados!$A$1:$ZZ$1, 0))</f>
        <v/>
      </c>
      <c r="C40">
        <f>INDEX(resultados!$A$2:$ZZ$360, 34, MATCH($B$3, resultados!$A$1:$ZZ$1, 0))</f>
        <v/>
      </c>
    </row>
    <row r="41">
      <c r="A41">
        <f>INDEX(resultados!$A$2:$ZZ$360, 35, MATCH($B$1, resultados!$A$1:$ZZ$1, 0))</f>
        <v/>
      </c>
      <c r="B41">
        <f>INDEX(resultados!$A$2:$ZZ$360, 35, MATCH($B$2, resultados!$A$1:$ZZ$1, 0))</f>
        <v/>
      </c>
      <c r="C41">
        <f>INDEX(resultados!$A$2:$ZZ$360, 35, MATCH($B$3, resultados!$A$1:$ZZ$1, 0))</f>
        <v/>
      </c>
    </row>
    <row r="42">
      <c r="A42">
        <f>INDEX(resultados!$A$2:$ZZ$360, 36, MATCH($B$1, resultados!$A$1:$ZZ$1, 0))</f>
        <v/>
      </c>
      <c r="B42">
        <f>INDEX(resultados!$A$2:$ZZ$360, 36, MATCH($B$2, resultados!$A$1:$ZZ$1, 0))</f>
        <v/>
      </c>
      <c r="C42">
        <f>INDEX(resultados!$A$2:$ZZ$360, 36, MATCH($B$3, resultados!$A$1:$ZZ$1, 0))</f>
        <v/>
      </c>
    </row>
    <row r="43">
      <c r="A43">
        <f>INDEX(resultados!$A$2:$ZZ$360, 37, MATCH($B$1, resultados!$A$1:$ZZ$1, 0))</f>
        <v/>
      </c>
      <c r="B43">
        <f>INDEX(resultados!$A$2:$ZZ$360, 37, MATCH($B$2, resultados!$A$1:$ZZ$1, 0))</f>
        <v/>
      </c>
      <c r="C43">
        <f>INDEX(resultados!$A$2:$ZZ$360, 37, MATCH($B$3, resultados!$A$1:$ZZ$1, 0))</f>
        <v/>
      </c>
    </row>
    <row r="44">
      <c r="A44">
        <f>INDEX(resultados!$A$2:$ZZ$360, 38, MATCH($B$1, resultados!$A$1:$ZZ$1, 0))</f>
        <v/>
      </c>
      <c r="B44">
        <f>INDEX(resultados!$A$2:$ZZ$360, 38, MATCH($B$2, resultados!$A$1:$ZZ$1, 0))</f>
        <v/>
      </c>
      <c r="C44">
        <f>INDEX(resultados!$A$2:$ZZ$360, 38, MATCH($B$3, resultados!$A$1:$ZZ$1, 0))</f>
        <v/>
      </c>
    </row>
    <row r="45">
      <c r="A45">
        <f>INDEX(resultados!$A$2:$ZZ$360, 39, MATCH($B$1, resultados!$A$1:$ZZ$1, 0))</f>
        <v/>
      </c>
      <c r="B45">
        <f>INDEX(resultados!$A$2:$ZZ$360, 39, MATCH($B$2, resultados!$A$1:$ZZ$1, 0))</f>
        <v/>
      </c>
      <c r="C45">
        <f>INDEX(resultados!$A$2:$ZZ$360, 39, MATCH($B$3, resultados!$A$1:$ZZ$1, 0))</f>
        <v/>
      </c>
    </row>
    <row r="46">
      <c r="A46">
        <f>INDEX(resultados!$A$2:$ZZ$360, 40, MATCH($B$1, resultados!$A$1:$ZZ$1, 0))</f>
        <v/>
      </c>
      <c r="B46">
        <f>INDEX(resultados!$A$2:$ZZ$360, 40, MATCH($B$2, resultados!$A$1:$ZZ$1, 0))</f>
        <v/>
      </c>
      <c r="C46">
        <f>INDEX(resultados!$A$2:$ZZ$360, 40, MATCH($B$3, resultados!$A$1:$ZZ$1, 0))</f>
        <v/>
      </c>
    </row>
    <row r="47">
      <c r="A47">
        <f>INDEX(resultados!$A$2:$ZZ$360, 41, MATCH($B$1, resultados!$A$1:$ZZ$1, 0))</f>
        <v/>
      </c>
      <c r="B47">
        <f>INDEX(resultados!$A$2:$ZZ$360, 41, MATCH($B$2, resultados!$A$1:$ZZ$1, 0))</f>
        <v/>
      </c>
      <c r="C47">
        <f>INDEX(resultados!$A$2:$ZZ$360, 41, MATCH($B$3, resultados!$A$1:$ZZ$1, 0))</f>
        <v/>
      </c>
    </row>
    <row r="48">
      <c r="A48">
        <f>INDEX(resultados!$A$2:$ZZ$360, 42, MATCH($B$1, resultados!$A$1:$ZZ$1, 0))</f>
        <v/>
      </c>
      <c r="B48">
        <f>INDEX(resultados!$A$2:$ZZ$360, 42, MATCH($B$2, resultados!$A$1:$ZZ$1, 0))</f>
        <v/>
      </c>
      <c r="C48">
        <f>INDEX(resultados!$A$2:$ZZ$360, 42, MATCH($B$3, resultados!$A$1:$ZZ$1, 0))</f>
        <v/>
      </c>
    </row>
    <row r="49">
      <c r="A49">
        <f>INDEX(resultados!$A$2:$ZZ$360, 43, MATCH($B$1, resultados!$A$1:$ZZ$1, 0))</f>
        <v/>
      </c>
      <c r="B49">
        <f>INDEX(resultados!$A$2:$ZZ$360, 43, MATCH($B$2, resultados!$A$1:$ZZ$1, 0))</f>
        <v/>
      </c>
      <c r="C49">
        <f>INDEX(resultados!$A$2:$ZZ$360, 43, MATCH($B$3, resultados!$A$1:$ZZ$1, 0))</f>
        <v/>
      </c>
    </row>
    <row r="50">
      <c r="A50">
        <f>INDEX(resultados!$A$2:$ZZ$360, 44, MATCH($B$1, resultados!$A$1:$ZZ$1, 0))</f>
        <v/>
      </c>
      <c r="B50">
        <f>INDEX(resultados!$A$2:$ZZ$360, 44, MATCH($B$2, resultados!$A$1:$ZZ$1, 0))</f>
        <v/>
      </c>
      <c r="C50">
        <f>INDEX(resultados!$A$2:$ZZ$360, 44, MATCH($B$3, resultados!$A$1:$ZZ$1, 0))</f>
        <v/>
      </c>
    </row>
    <row r="51">
      <c r="A51">
        <f>INDEX(resultados!$A$2:$ZZ$360, 45, MATCH($B$1, resultados!$A$1:$ZZ$1, 0))</f>
        <v/>
      </c>
      <c r="B51">
        <f>INDEX(resultados!$A$2:$ZZ$360, 45, MATCH($B$2, resultados!$A$1:$ZZ$1, 0))</f>
        <v/>
      </c>
      <c r="C51">
        <f>INDEX(resultados!$A$2:$ZZ$360, 45, MATCH($B$3, resultados!$A$1:$ZZ$1, 0))</f>
        <v/>
      </c>
    </row>
    <row r="52">
      <c r="A52">
        <f>INDEX(resultados!$A$2:$ZZ$360, 46, MATCH($B$1, resultados!$A$1:$ZZ$1, 0))</f>
        <v/>
      </c>
      <c r="B52">
        <f>INDEX(resultados!$A$2:$ZZ$360, 46, MATCH($B$2, resultados!$A$1:$ZZ$1, 0))</f>
        <v/>
      </c>
      <c r="C52">
        <f>INDEX(resultados!$A$2:$ZZ$360, 46, MATCH($B$3, resultados!$A$1:$ZZ$1, 0))</f>
        <v/>
      </c>
    </row>
    <row r="53">
      <c r="A53">
        <f>INDEX(resultados!$A$2:$ZZ$360, 47, MATCH($B$1, resultados!$A$1:$ZZ$1, 0))</f>
        <v/>
      </c>
      <c r="B53">
        <f>INDEX(resultados!$A$2:$ZZ$360, 47, MATCH($B$2, resultados!$A$1:$ZZ$1, 0))</f>
        <v/>
      </c>
      <c r="C53">
        <f>INDEX(resultados!$A$2:$ZZ$360, 47, MATCH($B$3, resultados!$A$1:$ZZ$1, 0))</f>
        <v/>
      </c>
    </row>
    <row r="54">
      <c r="A54">
        <f>INDEX(resultados!$A$2:$ZZ$360, 48, MATCH($B$1, resultados!$A$1:$ZZ$1, 0))</f>
        <v/>
      </c>
      <c r="B54">
        <f>INDEX(resultados!$A$2:$ZZ$360, 48, MATCH($B$2, resultados!$A$1:$ZZ$1, 0))</f>
        <v/>
      </c>
      <c r="C54">
        <f>INDEX(resultados!$A$2:$ZZ$360, 48, MATCH($B$3, resultados!$A$1:$ZZ$1, 0))</f>
        <v/>
      </c>
    </row>
    <row r="55">
      <c r="A55">
        <f>INDEX(resultados!$A$2:$ZZ$360, 49, MATCH($B$1, resultados!$A$1:$ZZ$1, 0))</f>
        <v/>
      </c>
      <c r="B55">
        <f>INDEX(resultados!$A$2:$ZZ$360, 49, MATCH($B$2, resultados!$A$1:$ZZ$1, 0))</f>
        <v/>
      </c>
      <c r="C55">
        <f>INDEX(resultados!$A$2:$ZZ$360, 49, MATCH($B$3, resultados!$A$1:$ZZ$1, 0))</f>
        <v/>
      </c>
    </row>
    <row r="56">
      <c r="A56">
        <f>INDEX(resultados!$A$2:$ZZ$360, 50, MATCH($B$1, resultados!$A$1:$ZZ$1, 0))</f>
        <v/>
      </c>
      <c r="B56">
        <f>INDEX(resultados!$A$2:$ZZ$360, 50, MATCH($B$2, resultados!$A$1:$ZZ$1, 0))</f>
        <v/>
      </c>
      <c r="C56">
        <f>INDEX(resultados!$A$2:$ZZ$360, 50, MATCH($B$3, resultados!$A$1:$ZZ$1, 0))</f>
        <v/>
      </c>
    </row>
    <row r="57">
      <c r="A57">
        <f>INDEX(resultados!$A$2:$ZZ$360, 51, MATCH($B$1, resultados!$A$1:$ZZ$1, 0))</f>
        <v/>
      </c>
      <c r="B57">
        <f>INDEX(resultados!$A$2:$ZZ$360, 51, MATCH($B$2, resultados!$A$1:$ZZ$1, 0))</f>
        <v/>
      </c>
      <c r="C57">
        <f>INDEX(resultados!$A$2:$ZZ$360, 51, MATCH($B$3, resultados!$A$1:$ZZ$1, 0))</f>
        <v/>
      </c>
    </row>
    <row r="58">
      <c r="A58">
        <f>INDEX(resultados!$A$2:$ZZ$360, 52, MATCH($B$1, resultados!$A$1:$ZZ$1, 0))</f>
        <v/>
      </c>
      <c r="B58">
        <f>INDEX(resultados!$A$2:$ZZ$360, 52, MATCH($B$2, resultados!$A$1:$ZZ$1, 0))</f>
        <v/>
      </c>
      <c r="C58">
        <f>INDEX(resultados!$A$2:$ZZ$360, 52, MATCH($B$3, resultados!$A$1:$ZZ$1, 0))</f>
        <v/>
      </c>
    </row>
    <row r="59">
      <c r="A59">
        <f>INDEX(resultados!$A$2:$ZZ$360, 53, MATCH($B$1, resultados!$A$1:$ZZ$1, 0))</f>
        <v/>
      </c>
      <c r="B59">
        <f>INDEX(resultados!$A$2:$ZZ$360, 53, MATCH($B$2, resultados!$A$1:$ZZ$1, 0))</f>
        <v/>
      </c>
      <c r="C59">
        <f>INDEX(resultados!$A$2:$ZZ$360, 53, MATCH($B$3, resultados!$A$1:$ZZ$1, 0))</f>
        <v/>
      </c>
    </row>
    <row r="60">
      <c r="A60">
        <f>INDEX(resultados!$A$2:$ZZ$360, 54, MATCH($B$1, resultados!$A$1:$ZZ$1, 0))</f>
        <v/>
      </c>
      <c r="B60">
        <f>INDEX(resultados!$A$2:$ZZ$360, 54, MATCH($B$2, resultados!$A$1:$ZZ$1, 0))</f>
        <v/>
      </c>
      <c r="C60">
        <f>INDEX(resultados!$A$2:$ZZ$360, 54, MATCH($B$3, resultados!$A$1:$ZZ$1, 0))</f>
        <v/>
      </c>
    </row>
    <row r="61">
      <c r="A61">
        <f>INDEX(resultados!$A$2:$ZZ$360, 55, MATCH($B$1, resultados!$A$1:$ZZ$1, 0))</f>
        <v/>
      </c>
      <c r="B61">
        <f>INDEX(resultados!$A$2:$ZZ$360, 55, MATCH($B$2, resultados!$A$1:$ZZ$1, 0))</f>
        <v/>
      </c>
      <c r="C61">
        <f>INDEX(resultados!$A$2:$ZZ$360, 55, MATCH($B$3, resultados!$A$1:$ZZ$1, 0))</f>
        <v/>
      </c>
    </row>
    <row r="62">
      <c r="A62">
        <f>INDEX(resultados!$A$2:$ZZ$360, 56, MATCH($B$1, resultados!$A$1:$ZZ$1, 0))</f>
        <v/>
      </c>
      <c r="B62">
        <f>INDEX(resultados!$A$2:$ZZ$360, 56, MATCH($B$2, resultados!$A$1:$ZZ$1, 0))</f>
        <v/>
      </c>
      <c r="C62">
        <f>INDEX(resultados!$A$2:$ZZ$360, 56, MATCH($B$3, resultados!$A$1:$ZZ$1, 0))</f>
        <v/>
      </c>
    </row>
    <row r="63">
      <c r="A63">
        <f>INDEX(resultados!$A$2:$ZZ$360, 57, MATCH($B$1, resultados!$A$1:$ZZ$1, 0))</f>
        <v/>
      </c>
      <c r="B63">
        <f>INDEX(resultados!$A$2:$ZZ$360, 57, MATCH($B$2, resultados!$A$1:$ZZ$1, 0))</f>
        <v/>
      </c>
      <c r="C63">
        <f>INDEX(resultados!$A$2:$ZZ$360, 57, MATCH($B$3, resultados!$A$1:$ZZ$1, 0))</f>
        <v/>
      </c>
    </row>
    <row r="64">
      <c r="A64">
        <f>INDEX(resultados!$A$2:$ZZ$360, 58, MATCH($B$1, resultados!$A$1:$ZZ$1, 0))</f>
        <v/>
      </c>
      <c r="B64">
        <f>INDEX(resultados!$A$2:$ZZ$360, 58, MATCH($B$2, resultados!$A$1:$ZZ$1, 0))</f>
        <v/>
      </c>
      <c r="C64">
        <f>INDEX(resultados!$A$2:$ZZ$360, 58, MATCH($B$3, resultados!$A$1:$ZZ$1, 0))</f>
        <v/>
      </c>
    </row>
    <row r="65">
      <c r="A65">
        <f>INDEX(resultados!$A$2:$ZZ$360, 59, MATCH($B$1, resultados!$A$1:$ZZ$1, 0))</f>
        <v/>
      </c>
      <c r="B65">
        <f>INDEX(resultados!$A$2:$ZZ$360, 59, MATCH($B$2, resultados!$A$1:$ZZ$1, 0))</f>
        <v/>
      </c>
      <c r="C65">
        <f>INDEX(resultados!$A$2:$ZZ$360, 59, MATCH($B$3, resultados!$A$1:$ZZ$1, 0))</f>
        <v/>
      </c>
    </row>
    <row r="66">
      <c r="A66">
        <f>INDEX(resultados!$A$2:$ZZ$360, 60, MATCH($B$1, resultados!$A$1:$ZZ$1, 0))</f>
        <v/>
      </c>
      <c r="B66">
        <f>INDEX(resultados!$A$2:$ZZ$360, 60, MATCH($B$2, resultados!$A$1:$ZZ$1, 0))</f>
        <v/>
      </c>
      <c r="C66">
        <f>INDEX(resultados!$A$2:$ZZ$360, 60, MATCH($B$3, resultados!$A$1:$ZZ$1, 0))</f>
        <v/>
      </c>
    </row>
    <row r="67">
      <c r="A67">
        <f>INDEX(resultados!$A$2:$ZZ$360, 61, MATCH($B$1, resultados!$A$1:$ZZ$1, 0))</f>
        <v/>
      </c>
      <c r="B67">
        <f>INDEX(resultados!$A$2:$ZZ$360, 61, MATCH($B$2, resultados!$A$1:$ZZ$1, 0))</f>
        <v/>
      </c>
      <c r="C67">
        <f>INDEX(resultados!$A$2:$ZZ$360, 61, MATCH($B$3, resultados!$A$1:$ZZ$1, 0))</f>
        <v/>
      </c>
    </row>
    <row r="68">
      <c r="A68">
        <f>INDEX(resultados!$A$2:$ZZ$360, 62, MATCH($B$1, resultados!$A$1:$ZZ$1, 0))</f>
        <v/>
      </c>
      <c r="B68">
        <f>INDEX(resultados!$A$2:$ZZ$360, 62, MATCH($B$2, resultados!$A$1:$ZZ$1, 0))</f>
        <v/>
      </c>
      <c r="C68">
        <f>INDEX(resultados!$A$2:$ZZ$360, 62, MATCH($B$3, resultados!$A$1:$ZZ$1, 0))</f>
        <v/>
      </c>
    </row>
    <row r="69">
      <c r="A69">
        <f>INDEX(resultados!$A$2:$ZZ$360, 63, MATCH($B$1, resultados!$A$1:$ZZ$1, 0))</f>
        <v/>
      </c>
      <c r="B69">
        <f>INDEX(resultados!$A$2:$ZZ$360, 63, MATCH($B$2, resultados!$A$1:$ZZ$1, 0))</f>
        <v/>
      </c>
      <c r="C69">
        <f>INDEX(resultados!$A$2:$ZZ$360, 63, MATCH($B$3, resultados!$A$1:$ZZ$1, 0))</f>
        <v/>
      </c>
    </row>
    <row r="70">
      <c r="A70">
        <f>INDEX(resultados!$A$2:$ZZ$360, 64, MATCH($B$1, resultados!$A$1:$ZZ$1, 0))</f>
        <v/>
      </c>
      <c r="B70">
        <f>INDEX(resultados!$A$2:$ZZ$360, 64, MATCH($B$2, resultados!$A$1:$ZZ$1, 0))</f>
        <v/>
      </c>
      <c r="C70">
        <f>INDEX(resultados!$A$2:$ZZ$360, 64, MATCH($B$3, resultados!$A$1:$ZZ$1, 0))</f>
        <v/>
      </c>
    </row>
    <row r="71">
      <c r="A71">
        <f>INDEX(resultados!$A$2:$ZZ$360, 65, MATCH($B$1, resultados!$A$1:$ZZ$1, 0))</f>
        <v/>
      </c>
      <c r="B71">
        <f>INDEX(resultados!$A$2:$ZZ$360, 65, MATCH($B$2, resultados!$A$1:$ZZ$1, 0))</f>
        <v/>
      </c>
      <c r="C71">
        <f>INDEX(resultados!$A$2:$ZZ$360, 65, MATCH($B$3, resultados!$A$1:$ZZ$1, 0))</f>
        <v/>
      </c>
    </row>
    <row r="72">
      <c r="A72">
        <f>INDEX(resultados!$A$2:$ZZ$360, 66, MATCH($B$1, resultados!$A$1:$ZZ$1, 0))</f>
        <v/>
      </c>
      <c r="B72">
        <f>INDEX(resultados!$A$2:$ZZ$360, 66, MATCH($B$2, resultados!$A$1:$ZZ$1, 0))</f>
        <v/>
      </c>
      <c r="C72">
        <f>INDEX(resultados!$A$2:$ZZ$360, 66, MATCH($B$3, resultados!$A$1:$ZZ$1, 0))</f>
        <v/>
      </c>
    </row>
    <row r="73">
      <c r="A73">
        <f>INDEX(resultados!$A$2:$ZZ$360, 67, MATCH($B$1, resultados!$A$1:$ZZ$1, 0))</f>
        <v/>
      </c>
      <c r="B73">
        <f>INDEX(resultados!$A$2:$ZZ$360, 67, MATCH($B$2, resultados!$A$1:$ZZ$1, 0))</f>
        <v/>
      </c>
      <c r="C73">
        <f>INDEX(resultados!$A$2:$ZZ$360, 67, MATCH($B$3, resultados!$A$1:$ZZ$1, 0))</f>
        <v/>
      </c>
    </row>
    <row r="74">
      <c r="A74">
        <f>INDEX(resultados!$A$2:$ZZ$360, 68, MATCH($B$1, resultados!$A$1:$ZZ$1, 0))</f>
        <v/>
      </c>
      <c r="B74">
        <f>INDEX(resultados!$A$2:$ZZ$360, 68, MATCH($B$2, resultados!$A$1:$ZZ$1, 0))</f>
        <v/>
      </c>
      <c r="C74">
        <f>INDEX(resultados!$A$2:$ZZ$360, 68, MATCH($B$3, resultados!$A$1:$ZZ$1, 0))</f>
        <v/>
      </c>
    </row>
    <row r="75">
      <c r="A75">
        <f>INDEX(resultados!$A$2:$ZZ$360, 69, MATCH($B$1, resultados!$A$1:$ZZ$1, 0))</f>
        <v/>
      </c>
      <c r="B75">
        <f>INDEX(resultados!$A$2:$ZZ$360, 69, MATCH($B$2, resultados!$A$1:$ZZ$1, 0))</f>
        <v/>
      </c>
      <c r="C75">
        <f>INDEX(resultados!$A$2:$ZZ$360, 69, MATCH($B$3, resultados!$A$1:$ZZ$1, 0))</f>
        <v/>
      </c>
    </row>
    <row r="76">
      <c r="A76">
        <f>INDEX(resultados!$A$2:$ZZ$360, 70, MATCH($B$1, resultados!$A$1:$ZZ$1, 0))</f>
        <v/>
      </c>
      <c r="B76">
        <f>INDEX(resultados!$A$2:$ZZ$360, 70, MATCH($B$2, resultados!$A$1:$ZZ$1, 0))</f>
        <v/>
      </c>
      <c r="C76">
        <f>INDEX(resultados!$A$2:$ZZ$360, 70, MATCH($B$3, resultados!$A$1:$ZZ$1, 0))</f>
        <v/>
      </c>
    </row>
    <row r="77">
      <c r="A77">
        <f>INDEX(resultados!$A$2:$ZZ$360, 71, MATCH($B$1, resultados!$A$1:$ZZ$1, 0))</f>
        <v/>
      </c>
      <c r="B77">
        <f>INDEX(resultados!$A$2:$ZZ$360, 71, MATCH($B$2, resultados!$A$1:$ZZ$1, 0))</f>
        <v/>
      </c>
      <c r="C77">
        <f>INDEX(resultados!$A$2:$ZZ$360, 71, MATCH($B$3, resultados!$A$1:$ZZ$1, 0))</f>
        <v/>
      </c>
    </row>
    <row r="78">
      <c r="A78">
        <f>INDEX(resultados!$A$2:$ZZ$360, 72, MATCH($B$1, resultados!$A$1:$ZZ$1, 0))</f>
        <v/>
      </c>
      <c r="B78">
        <f>INDEX(resultados!$A$2:$ZZ$360, 72, MATCH($B$2, resultados!$A$1:$ZZ$1, 0))</f>
        <v/>
      </c>
      <c r="C78">
        <f>INDEX(resultados!$A$2:$ZZ$360, 72, MATCH($B$3, resultados!$A$1:$ZZ$1, 0))</f>
        <v/>
      </c>
    </row>
    <row r="79">
      <c r="A79">
        <f>INDEX(resultados!$A$2:$ZZ$360, 73, MATCH($B$1, resultados!$A$1:$ZZ$1, 0))</f>
        <v/>
      </c>
      <c r="B79">
        <f>INDEX(resultados!$A$2:$ZZ$360, 73, MATCH($B$2, resultados!$A$1:$ZZ$1, 0))</f>
        <v/>
      </c>
      <c r="C79">
        <f>INDEX(resultados!$A$2:$ZZ$360, 73, MATCH($B$3, resultados!$A$1:$ZZ$1, 0))</f>
        <v/>
      </c>
    </row>
    <row r="80">
      <c r="A80">
        <f>INDEX(resultados!$A$2:$ZZ$360, 74, MATCH($B$1, resultados!$A$1:$ZZ$1, 0))</f>
        <v/>
      </c>
      <c r="B80">
        <f>INDEX(resultados!$A$2:$ZZ$360, 74, MATCH($B$2, resultados!$A$1:$ZZ$1, 0))</f>
        <v/>
      </c>
      <c r="C80">
        <f>INDEX(resultados!$A$2:$ZZ$360, 74, MATCH($B$3, resultados!$A$1:$ZZ$1, 0))</f>
        <v/>
      </c>
    </row>
    <row r="81">
      <c r="A81">
        <f>INDEX(resultados!$A$2:$ZZ$360, 75, MATCH($B$1, resultados!$A$1:$ZZ$1, 0))</f>
        <v/>
      </c>
      <c r="B81">
        <f>INDEX(resultados!$A$2:$ZZ$360, 75, MATCH($B$2, resultados!$A$1:$ZZ$1, 0))</f>
        <v/>
      </c>
      <c r="C81">
        <f>INDEX(resultados!$A$2:$ZZ$360, 75, MATCH($B$3, resultados!$A$1:$ZZ$1, 0))</f>
        <v/>
      </c>
    </row>
    <row r="82">
      <c r="A82">
        <f>INDEX(resultados!$A$2:$ZZ$360, 76, MATCH($B$1, resultados!$A$1:$ZZ$1, 0))</f>
        <v/>
      </c>
      <c r="B82">
        <f>INDEX(resultados!$A$2:$ZZ$360, 76, MATCH($B$2, resultados!$A$1:$ZZ$1, 0))</f>
        <v/>
      </c>
      <c r="C82">
        <f>INDEX(resultados!$A$2:$ZZ$360, 76, MATCH($B$3, resultados!$A$1:$ZZ$1, 0))</f>
        <v/>
      </c>
    </row>
    <row r="83">
      <c r="A83">
        <f>INDEX(resultados!$A$2:$ZZ$360, 77, MATCH($B$1, resultados!$A$1:$ZZ$1, 0))</f>
        <v/>
      </c>
      <c r="B83">
        <f>INDEX(resultados!$A$2:$ZZ$360, 77, MATCH($B$2, resultados!$A$1:$ZZ$1, 0))</f>
        <v/>
      </c>
      <c r="C83">
        <f>INDEX(resultados!$A$2:$ZZ$360, 77, MATCH($B$3, resultados!$A$1:$ZZ$1, 0))</f>
        <v/>
      </c>
    </row>
    <row r="84">
      <c r="A84">
        <f>INDEX(resultados!$A$2:$ZZ$360, 78, MATCH($B$1, resultados!$A$1:$ZZ$1, 0))</f>
        <v/>
      </c>
      <c r="B84">
        <f>INDEX(resultados!$A$2:$ZZ$360, 78, MATCH($B$2, resultados!$A$1:$ZZ$1, 0))</f>
        <v/>
      </c>
      <c r="C84">
        <f>INDEX(resultados!$A$2:$ZZ$360, 78, MATCH($B$3, resultados!$A$1:$ZZ$1, 0))</f>
        <v/>
      </c>
    </row>
    <row r="85">
      <c r="A85">
        <f>INDEX(resultados!$A$2:$ZZ$360, 79, MATCH($B$1, resultados!$A$1:$ZZ$1, 0))</f>
        <v/>
      </c>
      <c r="B85">
        <f>INDEX(resultados!$A$2:$ZZ$360, 79, MATCH($B$2, resultados!$A$1:$ZZ$1, 0))</f>
        <v/>
      </c>
      <c r="C85">
        <f>INDEX(resultados!$A$2:$ZZ$360, 79, MATCH($B$3, resultados!$A$1:$ZZ$1, 0))</f>
        <v/>
      </c>
    </row>
    <row r="86">
      <c r="A86">
        <f>INDEX(resultados!$A$2:$ZZ$360, 80, MATCH($B$1, resultados!$A$1:$ZZ$1, 0))</f>
        <v/>
      </c>
      <c r="B86">
        <f>INDEX(resultados!$A$2:$ZZ$360, 80, MATCH($B$2, resultados!$A$1:$ZZ$1, 0))</f>
        <v/>
      </c>
      <c r="C86">
        <f>INDEX(resultados!$A$2:$ZZ$360, 80, MATCH($B$3, resultados!$A$1:$ZZ$1, 0))</f>
        <v/>
      </c>
    </row>
    <row r="87">
      <c r="A87">
        <f>INDEX(resultados!$A$2:$ZZ$360, 81, MATCH($B$1, resultados!$A$1:$ZZ$1, 0))</f>
        <v/>
      </c>
      <c r="B87">
        <f>INDEX(resultados!$A$2:$ZZ$360, 81, MATCH($B$2, resultados!$A$1:$ZZ$1, 0))</f>
        <v/>
      </c>
      <c r="C87">
        <f>INDEX(resultados!$A$2:$ZZ$360, 81, MATCH($B$3, resultados!$A$1:$ZZ$1, 0))</f>
        <v/>
      </c>
    </row>
    <row r="88">
      <c r="A88">
        <f>INDEX(resultados!$A$2:$ZZ$360, 82, MATCH($B$1, resultados!$A$1:$ZZ$1, 0))</f>
        <v/>
      </c>
      <c r="B88">
        <f>INDEX(resultados!$A$2:$ZZ$360, 82, MATCH($B$2, resultados!$A$1:$ZZ$1, 0))</f>
        <v/>
      </c>
      <c r="C88">
        <f>INDEX(resultados!$A$2:$ZZ$360, 82, MATCH($B$3, resultados!$A$1:$ZZ$1, 0))</f>
        <v/>
      </c>
    </row>
    <row r="89">
      <c r="A89">
        <f>INDEX(resultados!$A$2:$ZZ$360, 83, MATCH($B$1, resultados!$A$1:$ZZ$1, 0))</f>
        <v/>
      </c>
      <c r="B89">
        <f>INDEX(resultados!$A$2:$ZZ$360, 83, MATCH($B$2, resultados!$A$1:$ZZ$1, 0))</f>
        <v/>
      </c>
      <c r="C89">
        <f>INDEX(resultados!$A$2:$ZZ$360, 83, MATCH($B$3, resultados!$A$1:$ZZ$1, 0))</f>
        <v/>
      </c>
    </row>
    <row r="90">
      <c r="A90">
        <f>INDEX(resultados!$A$2:$ZZ$360, 84, MATCH($B$1, resultados!$A$1:$ZZ$1, 0))</f>
        <v/>
      </c>
      <c r="B90">
        <f>INDEX(resultados!$A$2:$ZZ$360, 84, MATCH($B$2, resultados!$A$1:$ZZ$1, 0))</f>
        <v/>
      </c>
      <c r="C90">
        <f>INDEX(resultados!$A$2:$ZZ$360, 84, MATCH($B$3, resultados!$A$1:$ZZ$1, 0))</f>
        <v/>
      </c>
    </row>
    <row r="91">
      <c r="A91">
        <f>INDEX(resultados!$A$2:$ZZ$360, 85, MATCH($B$1, resultados!$A$1:$ZZ$1, 0))</f>
        <v/>
      </c>
      <c r="B91">
        <f>INDEX(resultados!$A$2:$ZZ$360, 85, MATCH($B$2, resultados!$A$1:$ZZ$1, 0))</f>
        <v/>
      </c>
      <c r="C91">
        <f>INDEX(resultados!$A$2:$ZZ$360, 85, MATCH($B$3, resultados!$A$1:$ZZ$1, 0))</f>
        <v/>
      </c>
    </row>
    <row r="92">
      <c r="A92">
        <f>INDEX(resultados!$A$2:$ZZ$360, 86, MATCH($B$1, resultados!$A$1:$ZZ$1, 0))</f>
        <v/>
      </c>
      <c r="B92">
        <f>INDEX(resultados!$A$2:$ZZ$360, 86, MATCH($B$2, resultados!$A$1:$ZZ$1, 0))</f>
        <v/>
      </c>
      <c r="C92">
        <f>INDEX(resultados!$A$2:$ZZ$360, 86, MATCH($B$3, resultados!$A$1:$ZZ$1, 0))</f>
        <v/>
      </c>
    </row>
    <row r="93">
      <c r="A93">
        <f>INDEX(resultados!$A$2:$ZZ$360, 87, MATCH($B$1, resultados!$A$1:$ZZ$1, 0))</f>
        <v/>
      </c>
      <c r="B93">
        <f>INDEX(resultados!$A$2:$ZZ$360, 87, MATCH($B$2, resultados!$A$1:$ZZ$1, 0))</f>
        <v/>
      </c>
      <c r="C93">
        <f>INDEX(resultados!$A$2:$ZZ$360, 87, MATCH($B$3, resultados!$A$1:$ZZ$1, 0))</f>
        <v/>
      </c>
    </row>
    <row r="94">
      <c r="A94">
        <f>INDEX(resultados!$A$2:$ZZ$360, 88, MATCH($B$1, resultados!$A$1:$ZZ$1, 0))</f>
        <v/>
      </c>
      <c r="B94">
        <f>INDEX(resultados!$A$2:$ZZ$360, 88, MATCH($B$2, resultados!$A$1:$ZZ$1, 0))</f>
        <v/>
      </c>
      <c r="C94">
        <f>INDEX(resultados!$A$2:$ZZ$360, 88, MATCH($B$3, resultados!$A$1:$ZZ$1, 0))</f>
        <v/>
      </c>
    </row>
    <row r="95">
      <c r="A95">
        <f>INDEX(resultados!$A$2:$ZZ$360, 89, MATCH($B$1, resultados!$A$1:$ZZ$1, 0))</f>
        <v/>
      </c>
      <c r="B95">
        <f>INDEX(resultados!$A$2:$ZZ$360, 89, MATCH($B$2, resultados!$A$1:$ZZ$1, 0))</f>
        <v/>
      </c>
      <c r="C95">
        <f>INDEX(resultados!$A$2:$ZZ$360, 89, MATCH($B$3, resultados!$A$1:$ZZ$1, 0))</f>
        <v/>
      </c>
    </row>
    <row r="96">
      <c r="A96">
        <f>INDEX(resultados!$A$2:$ZZ$360, 90, MATCH($B$1, resultados!$A$1:$ZZ$1, 0))</f>
        <v/>
      </c>
      <c r="B96">
        <f>INDEX(resultados!$A$2:$ZZ$360, 90, MATCH($B$2, resultados!$A$1:$ZZ$1, 0))</f>
        <v/>
      </c>
      <c r="C96">
        <f>INDEX(resultados!$A$2:$ZZ$360, 90, MATCH($B$3, resultados!$A$1:$ZZ$1, 0))</f>
        <v/>
      </c>
    </row>
    <row r="97">
      <c r="A97">
        <f>INDEX(resultados!$A$2:$ZZ$360, 91, MATCH($B$1, resultados!$A$1:$ZZ$1, 0))</f>
        <v/>
      </c>
      <c r="B97">
        <f>INDEX(resultados!$A$2:$ZZ$360, 91, MATCH($B$2, resultados!$A$1:$ZZ$1, 0))</f>
        <v/>
      </c>
      <c r="C97">
        <f>INDEX(resultados!$A$2:$ZZ$360, 91, MATCH($B$3, resultados!$A$1:$ZZ$1, 0))</f>
        <v/>
      </c>
    </row>
    <row r="98">
      <c r="A98">
        <f>INDEX(resultados!$A$2:$ZZ$360, 92, MATCH($B$1, resultados!$A$1:$ZZ$1, 0))</f>
        <v/>
      </c>
      <c r="B98">
        <f>INDEX(resultados!$A$2:$ZZ$360, 92, MATCH($B$2, resultados!$A$1:$ZZ$1, 0))</f>
        <v/>
      </c>
      <c r="C98">
        <f>INDEX(resultados!$A$2:$ZZ$360, 92, MATCH($B$3, resultados!$A$1:$ZZ$1, 0))</f>
        <v/>
      </c>
    </row>
    <row r="99">
      <c r="A99">
        <f>INDEX(resultados!$A$2:$ZZ$360, 93, MATCH($B$1, resultados!$A$1:$ZZ$1, 0))</f>
        <v/>
      </c>
      <c r="B99">
        <f>INDEX(resultados!$A$2:$ZZ$360, 93, MATCH($B$2, resultados!$A$1:$ZZ$1, 0))</f>
        <v/>
      </c>
      <c r="C99">
        <f>INDEX(resultados!$A$2:$ZZ$360, 93, MATCH($B$3, resultados!$A$1:$ZZ$1, 0))</f>
        <v/>
      </c>
    </row>
    <row r="100">
      <c r="A100">
        <f>INDEX(resultados!$A$2:$ZZ$360, 94, MATCH($B$1, resultados!$A$1:$ZZ$1, 0))</f>
        <v/>
      </c>
      <c r="B100">
        <f>INDEX(resultados!$A$2:$ZZ$360, 94, MATCH($B$2, resultados!$A$1:$ZZ$1, 0))</f>
        <v/>
      </c>
      <c r="C100">
        <f>INDEX(resultados!$A$2:$ZZ$360, 94, MATCH($B$3, resultados!$A$1:$ZZ$1, 0))</f>
        <v/>
      </c>
    </row>
    <row r="101">
      <c r="A101">
        <f>INDEX(resultados!$A$2:$ZZ$360, 95, MATCH($B$1, resultados!$A$1:$ZZ$1, 0))</f>
        <v/>
      </c>
      <c r="B101">
        <f>INDEX(resultados!$A$2:$ZZ$360, 95, MATCH($B$2, resultados!$A$1:$ZZ$1, 0))</f>
        <v/>
      </c>
      <c r="C101">
        <f>INDEX(resultados!$A$2:$ZZ$360, 95, MATCH($B$3, resultados!$A$1:$ZZ$1, 0))</f>
        <v/>
      </c>
    </row>
    <row r="102">
      <c r="A102">
        <f>INDEX(resultados!$A$2:$ZZ$360, 96, MATCH($B$1, resultados!$A$1:$ZZ$1, 0))</f>
        <v/>
      </c>
      <c r="B102">
        <f>INDEX(resultados!$A$2:$ZZ$360, 96, MATCH($B$2, resultados!$A$1:$ZZ$1, 0))</f>
        <v/>
      </c>
      <c r="C102">
        <f>INDEX(resultados!$A$2:$ZZ$360, 96, MATCH($B$3, resultados!$A$1:$ZZ$1, 0))</f>
        <v/>
      </c>
    </row>
    <row r="103">
      <c r="A103">
        <f>INDEX(resultados!$A$2:$ZZ$360, 97, MATCH($B$1, resultados!$A$1:$ZZ$1, 0))</f>
        <v/>
      </c>
      <c r="B103">
        <f>INDEX(resultados!$A$2:$ZZ$360, 97, MATCH($B$2, resultados!$A$1:$ZZ$1, 0))</f>
        <v/>
      </c>
      <c r="C103">
        <f>INDEX(resultados!$A$2:$ZZ$360, 97, MATCH($B$3, resultados!$A$1:$ZZ$1, 0))</f>
        <v/>
      </c>
    </row>
    <row r="104">
      <c r="A104">
        <f>INDEX(resultados!$A$2:$ZZ$360, 98, MATCH($B$1, resultados!$A$1:$ZZ$1, 0))</f>
        <v/>
      </c>
      <c r="B104">
        <f>INDEX(resultados!$A$2:$ZZ$360, 98, MATCH($B$2, resultados!$A$1:$ZZ$1, 0))</f>
        <v/>
      </c>
      <c r="C104">
        <f>INDEX(resultados!$A$2:$ZZ$360, 98, MATCH($B$3, resultados!$A$1:$ZZ$1, 0))</f>
        <v/>
      </c>
    </row>
    <row r="105">
      <c r="A105">
        <f>INDEX(resultados!$A$2:$ZZ$360, 99, MATCH($B$1, resultados!$A$1:$ZZ$1, 0))</f>
        <v/>
      </c>
      <c r="B105">
        <f>INDEX(resultados!$A$2:$ZZ$360, 99, MATCH($B$2, resultados!$A$1:$ZZ$1, 0))</f>
        <v/>
      </c>
      <c r="C105">
        <f>INDEX(resultados!$A$2:$ZZ$360, 99, MATCH($B$3, resultados!$A$1:$ZZ$1, 0))</f>
        <v/>
      </c>
    </row>
    <row r="106">
      <c r="A106">
        <f>INDEX(resultados!$A$2:$ZZ$360, 100, MATCH($B$1, resultados!$A$1:$ZZ$1, 0))</f>
        <v/>
      </c>
      <c r="B106">
        <f>INDEX(resultados!$A$2:$ZZ$360, 100, MATCH($B$2, resultados!$A$1:$ZZ$1, 0))</f>
        <v/>
      </c>
      <c r="C106">
        <f>INDEX(resultados!$A$2:$ZZ$360, 100, MATCH($B$3, resultados!$A$1:$ZZ$1, 0))</f>
        <v/>
      </c>
    </row>
    <row r="107">
      <c r="A107">
        <f>INDEX(resultados!$A$2:$ZZ$360, 101, MATCH($B$1, resultados!$A$1:$ZZ$1, 0))</f>
        <v/>
      </c>
      <c r="B107">
        <f>INDEX(resultados!$A$2:$ZZ$360, 101, MATCH($B$2, resultados!$A$1:$ZZ$1, 0))</f>
        <v/>
      </c>
      <c r="C107">
        <f>INDEX(resultados!$A$2:$ZZ$360, 101, MATCH($B$3, resultados!$A$1:$ZZ$1, 0))</f>
        <v/>
      </c>
    </row>
    <row r="108">
      <c r="A108">
        <f>INDEX(resultados!$A$2:$ZZ$360, 102, MATCH($B$1, resultados!$A$1:$ZZ$1, 0))</f>
        <v/>
      </c>
      <c r="B108">
        <f>INDEX(resultados!$A$2:$ZZ$360, 102, MATCH($B$2, resultados!$A$1:$ZZ$1, 0))</f>
        <v/>
      </c>
      <c r="C108">
        <f>INDEX(resultados!$A$2:$ZZ$360, 102, MATCH($B$3, resultados!$A$1:$ZZ$1, 0))</f>
        <v/>
      </c>
    </row>
    <row r="109">
      <c r="A109">
        <f>INDEX(resultados!$A$2:$ZZ$360, 103, MATCH($B$1, resultados!$A$1:$ZZ$1, 0))</f>
        <v/>
      </c>
      <c r="B109">
        <f>INDEX(resultados!$A$2:$ZZ$360, 103, MATCH($B$2, resultados!$A$1:$ZZ$1, 0))</f>
        <v/>
      </c>
      <c r="C109">
        <f>INDEX(resultados!$A$2:$ZZ$360, 103, MATCH($B$3, resultados!$A$1:$ZZ$1, 0))</f>
        <v/>
      </c>
    </row>
    <row r="110">
      <c r="A110">
        <f>INDEX(resultados!$A$2:$ZZ$360, 104, MATCH($B$1, resultados!$A$1:$ZZ$1, 0))</f>
        <v/>
      </c>
      <c r="B110">
        <f>INDEX(resultados!$A$2:$ZZ$360, 104, MATCH($B$2, resultados!$A$1:$ZZ$1, 0))</f>
        <v/>
      </c>
      <c r="C110">
        <f>INDEX(resultados!$A$2:$ZZ$360, 104, MATCH($B$3, resultados!$A$1:$ZZ$1, 0))</f>
        <v/>
      </c>
    </row>
    <row r="111">
      <c r="A111">
        <f>INDEX(resultados!$A$2:$ZZ$360, 105, MATCH($B$1, resultados!$A$1:$ZZ$1, 0))</f>
        <v/>
      </c>
      <c r="B111">
        <f>INDEX(resultados!$A$2:$ZZ$360, 105, MATCH($B$2, resultados!$A$1:$ZZ$1, 0))</f>
        <v/>
      </c>
      <c r="C111">
        <f>INDEX(resultados!$A$2:$ZZ$360, 105, MATCH($B$3, resultados!$A$1:$ZZ$1, 0))</f>
        <v/>
      </c>
    </row>
    <row r="112">
      <c r="A112">
        <f>INDEX(resultados!$A$2:$ZZ$360, 106, MATCH($B$1, resultados!$A$1:$ZZ$1, 0))</f>
        <v/>
      </c>
      <c r="B112">
        <f>INDEX(resultados!$A$2:$ZZ$360, 106, MATCH($B$2, resultados!$A$1:$ZZ$1, 0))</f>
        <v/>
      </c>
      <c r="C112">
        <f>INDEX(resultados!$A$2:$ZZ$360, 106, MATCH($B$3, resultados!$A$1:$ZZ$1, 0))</f>
        <v/>
      </c>
    </row>
    <row r="113">
      <c r="A113">
        <f>INDEX(resultados!$A$2:$ZZ$360, 107, MATCH($B$1, resultados!$A$1:$ZZ$1, 0))</f>
        <v/>
      </c>
      <c r="B113">
        <f>INDEX(resultados!$A$2:$ZZ$360, 107, MATCH($B$2, resultados!$A$1:$ZZ$1, 0))</f>
        <v/>
      </c>
      <c r="C113">
        <f>INDEX(resultados!$A$2:$ZZ$360, 107, MATCH($B$3, resultados!$A$1:$ZZ$1, 0))</f>
        <v/>
      </c>
    </row>
    <row r="114">
      <c r="A114">
        <f>INDEX(resultados!$A$2:$ZZ$360, 108, MATCH($B$1, resultados!$A$1:$ZZ$1, 0))</f>
        <v/>
      </c>
      <c r="B114">
        <f>INDEX(resultados!$A$2:$ZZ$360, 108, MATCH($B$2, resultados!$A$1:$ZZ$1, 0))</f>
        <v/>
      </c>
      <c r="C114">
        <f>INDEX(resultados!$A$2:$ZZ$360, 108, MATCH($B$3, resultados!$A$1:$ZZ$1, 0))</f>
        <v/>
      </c>
    </row>
    <row r="115">
      <c r="A115">
        <f>INDEX(resultados!$A$2:$ZZ$360, 109, MATCH($B$1, resultados!$A$1:$ZZ$1, 0))</f>
        <v/>
      </c>
      <c r="B115">
        <f>INDEX(resultados!$A$2:$ZZ$360, 109, MATCH($B$2, resultados!$A$1:$ZZ$1, 0))</f>
        <v/>
      </c>
      <c r="C115">
        <f>INDEX(resultados!$A$2:$ZZ$360, 109, MATCH($B$3, resultados!$A$1:$ZZ$1, 0))</f>
        <v/>
      </c>
    </row>
    <row r="116">
      <c r="A116">
        <f>INDEX(resultados!$A$2:$ZZ$360, 110, MATCH($B$1, resultados!$A$1:$ZZ$1, 0))</f>
        <v/>
      </c>
      <c r="B116">
        <f>INDEX(resultados!$A$2:$ZZ$360, 110, MATCH($B$2, resultados!$A$1:$ZZ$1, 0))</f>
        <v/>
      </c>
      <c r="C116">
        <f>INDEX(resultados!$A$2:$ZZ$360, 110, MATCH($B$3, resultados!$A$1:$ZZ$1, 0))</f>
        <v/>
      </c>
    </row>
    <row r="117">
      <c r="A117">
        <f>INDEX(resultados!$A$2:$ZZ$360, 111, MATCH($B$1, resultados!$A$1:$ZZ$1, 0))</f>
        <v/>
      </c>
      <c r="B117">
        <f>INDEX(resultados!$A$2:$ZZ$360, 111, MATCH($B$2, resultados!$A$1:$ZZ$1, 0))</f>
        <v/>
      </c>
      <c r="C117">
        <f>INDEX(resultados!$A$2:$ZZ$360, 111, MATCH($B$3, resultados!$A$1:$ZZ$1, 0))</f>
        <v/>
      </c>
    </row>
    <row r="118">
      <c r="A118">
        <f>INDEX(resultados!$A$2:$ZZ$360, 112, MATCH($B$1, resultados!$A$1:$ZZ$1, 0))</f>
        <v/>
      </c>
      <c r="B118">
        <f>INDEX(resultados!$A$2:$ZZ$360, 112, MATCH($B$2, resultados!$A$1:$ZZ$1, 0))</f>
        <v/>
      </c>
      <c r="C118">
        <f>INDEX(resultados!$A$2:$ZZ$360, 112, MATCH($B$3, resultados!$A$1:$ZZ$1, 0))</f>
        <v/>
      </c>
    </row>
    <row r="119">
      <c r="A119">
        <f>INDEX(resultados!$A$2:$ZZ$360, 113, MATCH($B$1, resultados!$A$1:$ZZ$1, 0))</f>
        <v/>
      </c>
      <c r="B119">
        <f>INDEX(resultados!$A$2:$ZZ$360, 113, MATCH($B$2, resultados!$A$1:$ZZ$1, 0))</f>
        <v/>
      </c>
      <c r="C119">
        <f>INDEX(resultados!$A$2:$ZZ$360, 113, MATCH($B$3, resultados!$A$1:$ZZ$1, 0))</f>
        <v/>
      </c>
    </row>
    <row r="120">
      <c r="A120">
        <f>INDEX(resultados!$A$2:$ZZ$360, 114, MATCH($B$1, resultados!$A$1:$ZZ$1, 0))</f>
        <v/>
      </c>
      <c r="B120">
        <f>INDEX(resultados!$A$2:$ZZ$360, 114, MATCH($B$2, resultados!$A$1:$ZZ$1, 0))</f>
        <v/>
      </c>
      <c r="C120">
        <f>INDEX(resultados!$A$2:$ZZ$360, 114, MATCH($B$3, resultados!$A$1:$ZZ$1, 0))</f>
        <v/>
      </c>
    </row>
    <row r="121">
      <c r="A121">
        <f>INDEX(resultados!$A$2:$ZZ$360, 115, MATCH($B$1, resultados!$A$1:$ZZ$1, 0))</f>
        <v/>
      </c>
      <c r="B121">
        <f>INDEX(resultados!$A$2:$ZZ$360, 115, MATCH($B$2, resultados!$A$1:$ZZ$1, 0))</f>
        <v/>
      </c>
      <c r="C121">
        <f>INDEX(resultados!$A$2:$ZZ$360, 115, MATCH($B$3, resultados!$A$1:$ZZ$1, 0))</f>
        <v/>
      </c>
    </row>
    <row r="122">
      <c r="A122">
        <f>INDEX(resultados!$A$2:$ZZ$360, 116, MATCH($B$1, resultados!$A$1:$ZZ$1, 0))</f>
        <v/>
      </c>
      <c r="B122">
        <f>INDEX(resultados!$A$2:$ZZ$360, 116, MATCH($B$2, resultados!$A$1:$ZZ$1, 0))</f>
        <v/>
      </c>
      <c r="C122">
        <f>INDEX(resultados!$A$2:$ZZ$360, 116, MATCH($B$3, resultados!$A$1:$ZZ$1, 0))</f>
        <v/>
      </c>
    </row>
    <row r="123">
      <c r="A123">
        <f>INDEX(resultados!$A$2:$ZZ$360, 117, MATCH($B$1, resultados!$A$1:$ZZ$1, 0))</f>
        <v/>
      </c>
      <c r="B123">
        <f>INDEX(resultados!$A$2:$ZZ$360, 117, MATCH($B$2, resultados!$A$1:$ZZ$1, 0))</f>
        <v/>
      </c>
      <c r="C123">
        <f>INDEX(resultados!$A$2:$ZZ$360, 117, MATCH($B$3, resultados!$A$1:$ZZ$1, 0))</f>
        <v/>
      </c>
    </row>
    <row r="124">
      <c r="A124">
        <f>INDEX(resultados!$A$2:$ZZ$360, 118, MATCH($B$1, resultados!$A$1:$ZZ$1, 0))</f>
        <v/>
      </c>
      <c r="B124">
        <f>INDEX(resultados!$A$2:$ZZ$360, 118, MATCH($B$2, resultados!$A$1:$ZZ$1, 0))</f>
        <v/>
      </c>
      <c r="C124">
        <f>INDEX(resultados!$A$2:$ZZ$360, 118, MATCH($B$3, resultados!$A$1:$ZZ$1, 0))</f>
        <v/>
      </c>
    </row>
    <row r="125">
      <c r="A125">
        <f>INDEX(resultados!$A$2:$ZZ$360, 119, MATCH($B$1, resultados!$A$1:$ZZ$1, 0))</f>
        <v/>
      </c>
      <c r="B125">
        <f>INDEX(resultados!$A$2:$ZZ$360, 119, MATCH($B$2, resultados!$A$1:$ZZ$1, 0))</f>
        <v/>
      </c>
      <c r="C125">
        <f>INDEX(resultados!$A$2:$ZZ$360, 119, MATCH($B$3, resultados!$A$1:$ZZ$1, 0))</f>
        <v/>
      </c>
    </row>
    <row r="126">
      <c r="A126">
        <f>INDEX(resultados!$A$2:$ZZ$360, 120, MATCH($B$1, resultados!$A$1:$ZZ$1, 0))</f>
        <v/>
      </c>
      <c r="B126">
        <f>INDEX(resultados!$A$2:$ZZ$360, 120, MATCH($B$2, resultados!$A$1:$ZZ$1, 0))</f>
        <v/>
      </c>
      <c r="C126">
        <f>INDEX(resultados!$A$2:$ZZ$360, 120, MATCH($B$3, resultados!$A$1:$ZZ$1, 0))</f>
        <v/>
      </c>
    </row>
    <row r="127">
      <c r="A127">
        <f>INDEX(resultados!$A$2:$ZZ$360, 121, MATCH($B$1, resultados!$A$1:$ZZ$1, 0))</f>
        <v/>
      </c>
      <c r="B127">
        <f>INDEX(resultados!$A$2:$ZZ$360, 121, MATCH($B$2, resultados!$A$1:$ZZ$1, 0))</f>
        <v/>
      </c>
      <c r="C127">
        <f>INDEX(resultados!$A$2:$ZZ$360, 121, MATCH($B$3, resultados!$A$1:$ZZ$1, 0))</f>
        <v/>
      </c>
    </row>
    <row r="128">
      <c r="A128">
        <f>INDEX(resultados!$A$2:$ZZ$360, 122, MATCH($B$1, resultados!$A$1:$ZZ$1, 0))</f>
        <v/>
      </c>
      <c r="B128">
        <f>INDEX(resultados!$A$2:$ZZ$360, 122, MATCH($B$2, resultados!$A$1:$ZZ$1, 0))</f>
        <v/>
      </c>
      <c r="C128">
        <f>INDEX(resultados!$A$2:$ZZ$360, 122, MATCH($B$3, resultados!$A$1:$ZZ$1, 0))</f>
        <v/>
      </c>
    </row>
    <row r="129">
      <c r="A129">
        <f>INDEX(resultados!$A$2:$ZZ$360, 123, MATCH($B$1, resultados!$A$1:$ZZ$1, 0))</f>
        <v/>
      </c>
      <c r="B129">
        <f>INDEX(resultados!$A$2:$ZZ$360, 123, MATCH($B$2, resultados!$A$1:$ZZ$1, 0))</f>
        <v/>
      </c>
      <c r="C129">
        <f>INDEX(resultados!$A$2:$ZZ$360, 123, MATCH($B$3, resultados!$A$1:$ZZ$1, 0))</f>
        <v/>
      </c>
    </row>
    <row r="130">
      <c r="A130">
        <f>INDEX(resultados!$A$2:$ZZ$360, 124, MATCH($B$1, resultados!$A$1:$ZZ$1, 0))</f>
        <v/>
      </c>
      <c r="B130">
        <f>INDEX(resultados!$A$2:$ZZ$360, 124, MATCH($B$2, resultados!$A$1:$ZZ$1, 0))</f>
        <v/>
      </c>
      <c r="C130">
        <f>INDEX(resultados!$A$2:$ZZ$360, 124, MATCH($B$3, resultados!$A$1:$ZZ$1, 0))</f>
        <v/>
      </c>
    </row>
    <row r="131">
      <c r="A131">
        <f>INDEX(resultados!$A$2:$ZZ$360, 125, MATCH($B$1, resultados!$A$1:$ZZ$1, 0))</f>
        <v/>
      </c>
      <c r="B131">
        <f>INDEX(resultados!$A$2:$ZZ$360, 125, MATCH($B$2, resultados!$A$1:$ZZ$1, 0))</f>
        <v/>
      </c>
      <c r="C131">
        <f>INDEX(resultados!$A$2:$ZZ$360, 125, MATCH($B$3, resultados!$A$1:$ZZ$1, 0))</f>
        <v/>
      </c>
    </row>
    <row r="132">
      <c r="A132">
        <f>INDEX(resultados!$A$2:$ZZ$360, 126, MATCH($B$1, resultados!$A$1:$ZZ$1, 0))</f>
        <v/>
      </c>
      <c r="B132">
        <f>INDEX(resultados!$A$2:$ZZ$360, 126, MATCH($B$2, resultados!$A$1:$ZZ$1, 0))</f>
        <v/>
      </c>
      <c r="C132">
        <f>INDEX(resultados!$A$2:$ZZ$360, 126, MATCH($B$3, resultados!$A$1:$ZZ$1, 0))</f>
        <v/>
      </c>
    </row>
    <row r="133">
      <c r="A133">
        <f>INDEX(resultados!$A$2:$ZZ$360, 127, MATCH($B$1, resultados!$A$1:$ZZ$1, 0))</f>
        <v/>
      </c>
      <c r="B133">
        <f>INDEX(resultados!$A$2:$ZZ$360, 127, MATCH($B$2, resultados!$A$1:$ZZ$1, 0))</f>
        <v/>
      </c>
      <c r="C133">
        <f>INDEX(resultados!$A$2:$ZZ$360, 127, MATCH($B$3, resultados!$A$1:$ZZ$1, 0))</f>
        <v/>
      </c>
    </row>
    <row r="134">
      <c r="A134">
        <f>INDEX(resultados!$A$2:$ZZ$360, 128, MATCH($B$1, resultados!$A$1:$ZZ$1, 0))</f>
        <v/>
      </c>
      <c r="B134">
        <f>INDEX(resultados!$A$2:$ZZ$360, 128, MATCH($B$2, resultados!$A$1:$ZZ$1, 0))</f>
        <v/>
      </c>
      <c r="C134">
        <f>INDEX(resultados!$A$2:$ZZ$360, 128, MATCH($B$3, resultados!$A$1:$ZZ$1, 0))</f>
        <v/>
      </c>
    </row>
    <row r="135">
      <c r="A135">
        <f>INDEX(resultados!$A$2:$ZZ$360, 129, MATCH($B$1, resultados!$A$1:$ZZ$1, 0))</f>
        <v/>
      </c>
      <c r="B135">
        <f>INDEX(resultados!$A$2:$ZZ$360, 129, MATCH($B$2, resultados!$A$1:$ZZ$1, 0))</f>
        <v/>
      </c>
      <c r="C135">
        <f>INDEX(resultados!$A$2:$ZZ$360, 129, MATCH($B$3, resultados!$A$1:$ZZ$1, 0))</f>
        <v/>
      </c>
    </row>
    <row r="136">
      <c r="A136">
        <f>INDEX(resultados!$A$2:$ZZ$360, 130, MATCH($B$1, resultados!$A$1:$ZZ$1, 0))</f>
        <v/>
      </c>
      <c r="B136">
        <f>INDEX(resultados!$A$2:$ZZ$360, 130, MATCH($B$2, resultados!$A$1:$ZZ$1, 0))</f>
        <v/>
      </c>
      <c r="C136">
        <f>INDEX(resultados!$A$2:$ZZ$360, 130, MATCH($B$3, resultados!$A$1:$ZZ$1, 0))</f>
        <v/>
      </c>
    </row>
    <row r="137">
      <c r="A137">
        <f>INDEX(resultados!$A$2:$ZZ$360, 131, MATCH($B$1, resultados!$A$1:$ZZ$1, 0))</f>
        <v/>
      </c>
      <c r="B137">
        <f>INDEX(resultados!$A$2:$ZZ$360, 131, MATCH($B$2, resultados!$A$1:$ZZ$1, 0))</f>
        <v/>
      </c>
      <c r="C137">
        <f>INDEX(resultados!$A$2:$ZZ$360, 131, MATCH($B$3, resultados!$A$1:$ZZ$1, 0))</f>
        <v/>
      </c>
    </row>
    <row r="138">
      <c r="A138">
        <f>INDEX(resultados!$A$2:$ZZ$360, 132, MATCH($B$1, resultados!$A$1:$ZZ$1, 0))</f>
        <v/>
      </c>
      <c r="B138">
        <f>INDEX(resultados!$A$2:$ZZ$360, 132, MATCH($B$2, resultados!$A$1:$ZZ$1, 0))</f>
        <v/>
      </c>
      <c r="C138">
        <f>INDEX(resultados!$A$2:$ZZ$360, 132, MATCH($B$3, resultados!$A$1:$ZZ$1, 0))</f>
        <v/>
      </c>
    </row>
    <row r="139">
      <c r="A139">
        <f>INDEX(resultados!$A$2:$ZZ$360, 133, MATCH($B$1, resultados!$A$1:$ZZ$1, 0))</f>
        <v/>
      </c>
      <c r="B139">
        <f>INDEX(resultados!$A$2:$ZZ$360, 133, MATCH($B$2, resultados!$A$1:$ZZ$1, 0))</f>
        <v/>
      </c>
      <c r="C139">
        <f>INDEX(resultados!$A$2:$ZZ$360, 133, MATCH($B$3, resultados!$A$1:$ZZ$1, 0))</f>
        <v/>
      </c>
    </row>
    <row r="140">
      <c r="A140">
        <f>INDEX(resultados!$A$2:$ZZ$360, 134, MATCH($B$1, resultados!$A$1:$ZZ$1, 0))</f>
        <v/>
      </c>
      <c r="B140">
        <f>INDEX(resultados!$A$2:$ZZ$360, 134, MATCH($B$2, resultados!$A$1:$ZZ$1, 0))</f>
        <v/>
      </c>
      <c r="C140">
        <f>INDEX(resultados!$A$2:$ZZ$360, 134, MATCH($B$3, resultados!$A$1:$ZZ$1, 0))</f>
        <v/>
      </c>
    </row>
    <row r="141">
      <c r="A141">
        <f>INDEX(resultados!$A$2:$ZZ$360, 135, MATCH($B$1, resultados!$A$1:$ZZ$1, 0))</f>
        <v/>
      </c>
      <c r="B141">
        <f>INDEX(resultados!$A$2:$ZZ$360, 135, MATCH($B$2, resultados!$A$1:$ZZ$1, 0))</f>
        <v/>
      </c>
      <c r="C141">
        <f>INDEX(resultados!$A$2:$ZZ$360, 135, MATCH($B$3, resultados!$A$1:$ZZ$1, 0))</f>
        <v/>
      </c>
    </row>
    <row r="142">
      <c r="A142">
        <f>INDEX(resultados!$A$2:$ZZ$360, 136, MATCH($B$1, resultados!$A$1:$ZZ$1, 0))</f>
        <v/>
      </c>
      <c r="B142">
        <f>INDEX(resultados!$A$2:$ZZ$360, 136, MATCH($B$2, resultados!$A$1:$ZZ$1, 0))</f>
        <v/>
      </c>
      <c r="C142">
        <f>INDEX(resultados!$A$2:$ZZ$360, 136, MATCH($B$3, resultados!$A$1:$ZZ$1, 0))</f>
        <v/>
      </c>
    </row>
    <row r="143">
      <c r="A143">
        <f>INDEX(resultados!$A$2:$ZZ$360, 137, MATCH($B$1, resultados!$A$1:$ZZ$1, 0))</f>
        <v/>
      </c>
      <c r="B143">
        <f>INDEX(resultados!$A$2:$ZZ$360, 137, MATCH($B$2, resultados!$A$1:$ZZ$1, 0))</f>
        <v/>
      </c>
      <c r="C143">
        <f>INDEX(resultados!$A$2:$ZZ$360, 137, MATCH($B$3, resultados!$A$1:$ZZ$1, 0))</f>
        <v/>
      </c>
    </row>
    <row r="144">
      <c r="A144">
        <f>INDEX(resultados!$A$2:$ZZ$360, 138, MATCH($B$1, resultados!$A$1:$ZZ$1, 0))</f>
        <v/>
      </c>
      <c r="B144">
        <f>INDEX(resultados!$A$2:$ZZ$360, 138, MATCH($B$2, resultados!$A$1:$ZZ$1, 0))</f>
        <v/>
      </c>
      <c r="C144">
        <f>INDEX(resultados!$A$2:$ZZ$360, 138, MATCH($B$3, resultados!$A$1:$ZZ$1, 0))</f>
        <v/>
      </c>
    </row>
    <row r="145">
      <c r="A145">
        <f>INDEX(resultados!$A$2:$ZZ$360, 139, MATCH($B$1, resultados!$A$1:$ZZ$1, 0))</f>
        <v/>
      </c>
      <c r="B145">
        <f>INDEX(resultados!$A$2:$ZZ$360, 139, MATCH($B$2, resultados!$A$1:$ZZ$1, 0))</f>
        <v/>
      </c>
      <c r="C145">
        <f>INDEX(resultados!$A$2:$ZZ$360, 139, MATCH($B$3, resultados!$A$1:$ZZ$1, 0))</f>
        <v/>
      </c>
    </row>
    <row r="146">
      <c r="A146">
        <f>INDEX(resultados!$A$2:$ZZ$360, 140, MATCH($B$1, resultados!$A$1:$ZZ$1, 0))</f>
        <v/>
      </c>
      <c r="B146">
        <f>INDEX(resultados!$A$2:$ZZ$360, 140, MATCH($B$2, resultados!$A$1:$ZZ$1, 0))</f>
        <v/>
      </c>
      <c r="C146">
        <f>INDEX(resultados!$A$2:$ZZ$360, 140, MATCH($B$3, resultados!$A$1:$ZZ$1, 0))</f>
        <v/>
      </c>
    </row>
    <row r="147">
      <c r="A147">
        <f>INDEX(resultados!$A$2:$ZZ$360, 141, MATCH($B$1, resultados!$A$1:$ZZ$1, 0))</f>
        <v/>
      </c>
      <c r="B147">
        <f>INDEX(resultados!$A$2:$ZZ$360, 141, MATCH($B$2, resultados!$A$1:$ZZ$1, 0))</f>
        <v/>
      </c>
      <c r="C147">
        <f>INDEX(resultados!$A$2:$ZZ$360, 141, MATCH($B$3, resultados!$A$1:$ZZ$1, 0))</f>
        <v/>
      </c>
    </row>
    <row r="148">
      <c r="A148">
        <f>INDEX(resultados!$A$2:$ZZ$360, 142, MATCH($B$1, resultados!$A$1:$ZZ$1, 0))</f>
        <v/>
      </c>
      <c r="B148">
        <f>INDEX(resultados!$A$2:$ZZ$360, 142, MATCH($B$2, resultados!$A$1:$ZZ$1, 0))</f>
        <v/>
      </c>
      <c r="C148">
        <f>INDEX(resultados!$A$2:$ZZ$360, 142, MATCH($B$3, resultados!$A$1:$ZZ$1, 0))</f>
        <v/>
      </c>
    </row>
    <row r="149">
      <c r="A149">
        <f>INDEX(resultados!$A$2:$ZZ$360, 143, MATCH($B$1, resultados!$A$1:$ZZ$1, 0))</f>
        <v/>
      </c>
      <c r="B149">
        <f>INDEX(resultados!$A$2:$ZZ$360, 143, MATCH($B$2, resultados!$A$1:$ZZ$1, 0))</f>
        <v/>
      </c>
      <c r="C149">
        <f>INDEX(resultados!$A$2:$ZZ$360, 143, MATCH($B$3, resultados!$A$1:$ZZ$1, 0))</f>
        <v/>
      </c>
    </row>
    <row r="150">
      <c r="A150">
        <f>INDEX(resultados!$A$2:$ZZ$360, 144, MATCH($B$1, resultados!$A$1:$ZZ$1, 0))</f>
        <v/>
      </c>
      <c r="B150">
        <f>INDEX(resultados!$A$2:$ZZ$360, 144, MATCH($B$2, resultados!$A$1:$ZZ$1, 0))</f>
        <v/>
      </c>
      <c r="C150">
        <f>INDEX(resultados!$A$2:$ZZ$360, 144, MATCH($B$3, resultados!$A$1:$ZZ$1, 0))</f>
        <v/>
      </c>
    </row>
    <row r="151">
      <c r="A151">
        <f>INDEX(resultados!$A$2:$ZZ$360, 145, MATCH($B$1, resultados!$A$1:$ZZ$1, 0))</f>
        <v/>
      </c>
      <c r="B151">
        <f>INDEX(resultados!$A$2:$ZZ$360, 145, MATCH($B$2, resultados!$A$1:$ZZ$1, 0))</f>
        <v/>
      </c>
      <c r="C151">
        <f>INDEX(resultados!$A$2:$ZZ$360, 145, MATCH($B$3, resultados!$A$1:$ZZ$1, 0))</f>
        <v/>
      </c>
    </row>
    <row r="152">
      <c r="A152">
        <f>INDEX(resultados!$A$2:$ZZ$360, 146, MATCH($B$1, resultados!$A$1:$ZZ$1, 0))</f>
        <v/>
      </c>
      <c r="B152">
        <f>INDEX(resultados!$A$2:$ZZ$360, 146, MATCH($B$2, resultados!$A$1:$ZZ$1, 0))</f>
        <v/>
      </c>
      <c r="C152">
        <f>INDEX(resultados!$A$2:$ZZ$360, 146, MATCH($B$3, resultados!$A$1:$ZZ$1, 0))</f>
        <v/>
      </c>
    </row>
    <row r="153">
      <c r="A153">
        <f>INDEX(resultados!$A$2:$ZZ$360, 147, MATCH($B$1, resultados!$A$1:$ZZ$1, 0))</f>
        <v/>
      </c>
      <c r="B153">
        <f>INDEX(resultados!$A$2:$ZZ$360, 147, MATCH($B$2, resultados!$A$1:$ZZ$1, 0))</f>
        <v/>
      </c>
      <c r="C153">
        <f>INDEX(resultados!$A$2:$ZZ$360, 147, MATCH($B$3, resultados!$A$1:$ZZ$1, 0))</f>
        <v/>
      </c>
    </row>
    <row r="154">
      <c r="A154">
        <f>INDEX(resultados!$A$2:$ZZ$360, 148, MATCH($B$1, resultados!$A$1:$ZZ$1, 0))</f>
        <v/>
      </c>
      <c r="B154">
        <f>INDEX(resultados!$A$2:$ZZ$360, 148, MATCH($B$2, resultados!$A$1:$ZZ$1, 0))</f>
        <v/>
      </c>
      <c r="C154">
        <f>INDEX(resultados!$A$2:$ZZ$360, 148, MATCH($B$3, resultados!$A$1:$ZZ$1, 0))</f>
        <v/>
      </c>
    </row>
    <row r="155">
      <c r="A155">
        <f>INDEX(resultados!$A$2:$ZZ$360, 149, MATCH($B$1, resultados!$A$1:$ZZ$1, 0))</f>
        <v/>
      </c>
      <c r="B155">
        <f>INDEX(resultados!$A$2:$ZZ$360, 149, MATCH($B$2, resultados!$A$1:$ZZ$1, 0))</f>
        <v/>
      </c>
      <c r="C155">
        <f>INDEX(resultados!$A$2:$ZZ$360, 149, MATCH($B$3, resultados!$A$1:$ZZ$1, 0))</f>
        <v/>
      </c>
    </row>
    <row r="156">
      <c r="A156">
        <f>INDEX(resultados!$A$2:$ZZ$360, 150, MATCH($B$1, resultados!$A$1:$ZZ$1, 0))</f>
        <v/>
      </c>
      <c r="B156">
        <f>INDEX(resultados!$A$2:$ZZ$360, 150, MATCH($B$2, resultados!$A$1:$ZZ$1, 0))</f>
        <v/>
      </c>
      <c r="C156">
        <f>INDEX(resultados!$A$2:$ZZ$360, 150, MATCH($B$3, resultados!$A$1:$ZZ$1, 0))</f>
        <v/>
      </c>
    </row>
    <row r="157">
      <c r="A157">
        <f>INDEX(resultados!$A$2:$ZZ$360, 151, MATCH($B$1, resultados!$A$1:$ZZ$1, 0))</f>
        <v/>
      </c>
      <c r="B157">
        <f>INDEX(resultados!$A$2:$ZZ$360, 151, MATCH($B$2, resultados!$A$1:$ZZ$1, 0))</f>
        <v/>
      </c>
      <c r="C157">
        <f>INDEX(resultados!$A$2:$ZZ$360, 151, MATCH($B$3, resultados!$A$1:$ZZ$1, 0))</f>
        <v/>
      </c>
    </row>
    <row r="158">
      <c r="A158">
        <f>INDEX(resultados!$A$2:$ZZ$360, 152, MATCH($B$1, resultados!$A$1:$ZZ$1, 0))</f>
        <v/>
      </c>
      <c r="B158">
        <f>INDEX(resultados!$A$2:$ZZ$360, 152, MATCH($B$2, resultados!$A$1:$ZZ$1, 0))</f>
        <v/>
      </c>
      <c r="C158">
        <f>INDEX(resultados!$A$2:$ZZ$360, 152, MATCH($B$3, resultados!$A$1:$ZZ$1, 0))</f>
        <v/>
      </c>
    </row>
    <row r="159">
      <c r="A159">
        <f>INDEX(resultados!$A$2:$ZZ$360, 153, MATCH($B$1, resultados!$A$1:$ZZ$1, 0))</f>
        <v/>
      </c>
      <c r="B159">
        <f>INDEX(resultados!$A$2:$ZZ$360, 153, MATCH($B$2, resultados!$A$1:$ZZ$1, 0))</f>
        <v/>
      </c>
      <c r="C159">
        <f>INDEX(resultados!$A$2:$ZZ$360, 153, MATCH($B$3, resultados!$A$1:$ZZ$1, 0))</f>
        <v/>
      </c>
    </row>
    <row r="160">
      <c r="A160">
        <f>INDEX(resultados!$A$2:$ZZ$360, 154, MATCH($B$1, resultados!$A$1:$ZZ$1, 0))</f>
        <v/>
      </c>
      <c r="B160">
        <f>INDEX(resultados!$A$2:$ZZ$360, 154, MATCH($B$2, resultados!$A$1:$ZZ$1, 0))</f>
        <v/>
      </c>
      <c r="C160">
        <f>INDEX(resultados!$A$2:$ZZ$360, 154, MATCH($B$3, resultados!$A$1:$ZZ$1, 0))</f>
        <v/>
      </c>
    </row>
    <row r="161">
      <c r="A161">
        <f>INDEX(resultados!$A$2:$ZZ$360, 155, MATCH($B$1, resultados!$A$1:$ZZ$1, 0))</f>
        <v/>
      </c>
      <c r="B161">
        <f>INDEX(resultados!$A$2:$ZZ$360, 155, MATCH($B$2, resultados!$A$1:$ZZ$1, 0))</f>
        <v/>
      </c>
      <c r="C161">
        <f>INDEX(resultados!$A$2:$ZZ$360, 155, MATCH($B$3, resultados!$A$1:$ZZ$1, 0))</f>
        <v/>
      </c>
    </row>
    <row r="162">
      <c r="A162">
        <f>INDEX(resultados!$A$2:$ZZ$360, 156, MATCH($B$1, resultados!$A$1:$ZZ$1, 0))</f>
        <v/>
      </c>
      <c r="B162">
        <f>INDEX(resultados!$A$2:$ZZ$360, 156, MATCH($B$2, resultados!$A$1:$ZZ$1, 0))</f>
        <v/>
      </c>
      <c r="C162">
        <f>INDEX(resultados!$A$2:$ZZ$360, 156, MATCH($B$3, resultados!$A$1:$ZZ$1, 0))</f>
        <v/>
      </c>
    </row>
    <row r="163">
      <c r="A163">
        <f>INDEX(resultados!$A$2:$ZZ$360, 157, MATCH($B$1, resultados!$A$1:$ZZ$1, 0))</f>
        <v/>
      </c>
      <c r="B163">
        <f>INDEX(resultados!$A$2:$ZZ$360, 157, MATCH($B$2, resultados!$A$1:$ZZ$1, 0))</f>
        <v/>
      </c>
      <c r="C163">
        <f>INDEX(resultados!$A$2:$ZZ$360, 157, MATCH($B$3, resultados!$A$1:$ZZ$1, 0))</f>
        <v/>
      </c>
    </row>
    <row r="164">
      <c r="A164">
        <f>INDEX(resultados!$A$2:$ZZ$360, 158, MATCH($B$1, resultados!$A$1:$ZZ$1, 0))</f>
        <v/>
      </c>
      <c r="B164">
        <f>INDEX(resultados!$A$2:$ZZ$360, 158, MATCH($B$2, resultados!$A$1:$ZZ$1, 0))</f>
        <v/>
      </c>
      <c r="C164">
        <f>INDEX(resultados!$A$2:$ZZ$360, 158, MATCH($B$3, resultados!$A$1:$ZZ$1, 0))</f>
        <v/>
      </c>
    </row>
    <row r="165">
      <c r="A165">
        <f>INDEX(resultados!$A$2:$ZZ$360, 159, MATCH($B$1, resultados!$A$1:$ZZ$1, 0))</f>
        <v/>
      </c>
      <c r="B165">
        <f>INDEX(resultados!$A$2:$ZZ$360, 159, MATCH($B$2, resultados!$A$1:$ZZ$1, 0))</f>
        <v/>
      </c>
      <c r="C165">
        <f>INDEX(resultados!$A$2:$ZZ$360, 159, MATCH($B$3, resultados!$A$1:$ZZ$1, 0))</f>
        <v/>
      </c>
    </row>
    <row r="166">
      <c r="A166">
        <f>INDEX(resultados!$A$2:$ZZ$360, 160, MATCH($B$1, resultados!$A$1:$ZZ$1, 0))</f>
        <v/>
      </c>
      <c r="B166">
        <f>INDEX(resultados!$A$2:$ZZ$360, 160, MATCH($B$2, resultados!$A$1:$ZZ$1, 0))</f>
        <v/>
      </c>
      <c r="C166">
        <f>INDEX(resultados!$A$2:$ZZ$360, 160, MATCH($B$3, resultados!$A$1:$ZZ$1, 0))</f>
        <v/>
      </c>
    </row>
    <row r="167">
      <c r="A167">
        <f>INDEX(resultados!$A$2:$ZZ$360, 161, MATCH($B$1, resultados!$A$1:$ZZ$1, 0))</f>
        <v/>
      </c>
      <c r="B167">
        <f>INDEX(resultados!$A$2:$ZZ$360, 161, MATCH($B$2, resultados!$A$1:$ZZ$1, 0))</f>
        <v/>
      </c>
      <c r="C167">
        <f>INDEX(resultados!$A$2:$ZZ$360, 161, MATCH($B$3, resultados!$A$1:$ZZ$1, 0))</f>
        <v/>
      </c>
    </row>
    <row r="168">
      <c r="A168">
        <f>INDEX(resultados!$A$2:$ZZ$360, 162, MATCH($B$1, resultados!$A$1:$ZZ$1, 0))</f>
        <v/>
      </c>
      <c r="B168">
        <f>INDEX(resultados!$A$2:$ZZ$360, 162, MATCH($B$2, resultados!$A$1:$ZZ$1, 0))</f>
        <v/>
      </c>
      <c r="C168">
        <f>INDEX(resultados!$A$2:$ZZ$360, 162, MATCH($B$3, resultados!$A$1:$ZZ$1, 0))</f>
        <v/>
      </c>
    </row>
    <row r="169">
      <c r="A169">
        <f>INDEX(resultados!$A$2:$ZZ$360, 163, MATCH($B$1, resultados!$A$1:$ZZ$1, 0))</f>
        <v/>
      </c>
      <c r="B169">
        <f>INDEX(resultados!$A$2:$ZZ$360, 163, MATCH($B$2, resultados!$A$1:$ZZ$1, 0))</f>
        <v/>
      </c>
      <c r="C169">
        <f>INDEX(resultados!$A$2:$ZZ$360, 163, MATCH($B$3, resultados!$A$1:$ZZ$1, 0))</f>
        <v/>
      </c>
    </row>
    <row r="170">
      <c r="A170">
        <f>INDEX(resultados!$A$2:$ZZ$360, 164, MATCH($B$1, resultados!$A$1:$ZZ$1, 0))</f>
        <v/>
      </c>
      <c r="B170">
        <f>INDEX(resultados!$A$2:$ZZ$360, 164, MATCH($B$2, resultados!$A$1:$ZZ$1, 0))</f>
        <v/>
      </c>
      <c r="C170">
        <f>INDEX(resultados!$A$2:$ZZ$360, 164, MATCH($B$3, resultados!$A$1:$ZZ$1, 0))</f>
        <v/>
      </c>
    </row>
    <row r="171">
      <c r="A171">
        <f>INDEX(resultados!$A$2:$ZZ$360, 165, MATCH($B$1, resultados!$A$1:$ZZ$1, 0))</f>
        <v/>
      </c>
      <c r="B171">
        <f>INDEX(resultados!$A$2:$ZZ$360, 165, MATCH($B$2, resultados!$A$1:$ZZ$1, 0))</f>
        <v/>
      </c>
      <c r="C171">
        <f>INDEX(resultados!$A$2:$ZZ$360, 165, MATCH($B$3, resultados!$A$1:$ZZ$1, 0))</f>
        <v/>
      </c>
    </row>
    <row r="172">
      <c r="A172">
        <f>INDEX(resultados!$A$2:$ZZ$360, 166, MATCH($B$1, resultados!$A$1:$ZZ$1, 0))</f>
        <v/>
      </c>
      <c r="B172">
        <f>INDEX(resultados!$A$2:$ZZ$360, 166, MATCH($B$2, resultados!$A$1:$ZZ$1, 0))</f>
        <v/>
      </c>
      <c r="C172">
        <f>INDEX(resultados!$A$2:$ZZ$360, 166, MATCH($B$3, resultados!$A$1:$ZZ$1, 0))</f>
        <v/>
      </c>
    </row>
    <row r="173">
      <c r="A173">
        <f>INDEX(resultados!$A$2:$ZZ$360, 167, MATCH($B$1, resultados!$A$1:$ZZ$1, 0))</f>
        <v/>
      </c>
      <c r="B173">
        <f>INDEX(resultados!$A$2:$ZZ$360, 167, MATCH($B$2, resultados!$A$1:$ZZ$1, 0))</f>
        <v/>
      </c>
      <c r="C173">
        <f>INDEX(resultados!$A$2:$ZZ$360, 167, MATCH($B$3, resultados!$A$1:$ZZ$1, 0))</f>
        <v/>
      </c>
    </row>
    <row r="174">
      <c r="A174">
        <f>INDEX(resultados!$A$2:$ZZ$360, 168, MATCH($B$1, resultados!$A$1:$ZZ$1, 0))</f>
        <v/>
      </c>
      <c r="B174">
        <f>INDEX(resultados!$A$2:$ZZ$360, 168, MATCH($B$2, resultados!$A$1:$ZZ$1, 0))</f>
        <v/>
      </c>
      <c r="C174">
        <f>INDEX(resultados!$A$2:$ZZ$360, 168, MATCH($B$3, resultados!$A$1:$ZZ$1, 0))</f>
        <v/>
      </c>
    </row>
    <row r="175">
      <c r="A175">
        <f>INDEX(resultados!$A$2:$ZZ$360, 169, MATCH($B$1, resultados!$A$1:$ZZ$1, 0))</f>
        <v/>
      </c>
      <c r="B175">
        <f>INDEX(resultados!$A$2:$ZZ$360, 169, MATCH($B$2, resultados!$A$1:$ZZ$1, 0))</f>
        <v/>
      </c>
      <c r="C175">
        <f>INDEX(resultados!$A$2:$ZZ$360, 169, MATCH($B$3, resultados!$A$1:$ZZ$1, 0))</f>
        <v/>
      </c>
    </row>
    <row r="176">
      <c r="A176">
        <f>INDEX(resultados!$A$2:$ZZ$360, 170, MATCH($B$1, resultados!$A$1:$ZZ$1, 0))</f>
        <v/>
      </c>
      <c r="B176">
        <f>INDEX(resultados!$A$2:$ZZ$360, 170, MATCH($B$2, resultados!$A$1:$ZZ$1, 0))</f>
        <v/>
      </c>
      <c r="C176">
        <f>INDEX(resultados!$A$2:$ZZ$360, 170, MATCH($B$3, resultados!$A$1:$ZZ$1, 0))</f>
        <v/>
      </c>
    </row>
    <row r="177">
      <c r="A177">
        <f>INDEX(resultados!$A$2:$ZZ$360, 171, MATCH($B$1, resultados!$A$1:$ZZ$1, 0))</f>
        <v/>
      </c>
      <c r="B177">
        <f>INDEX(resultados!$A$2:$ZZ$360, 171, MATCH($B$2, resultados!$A$1:$ZZ$1, 0))</f>
        <v/>
      </c>
      <c r="C177">
        <f>INDEX(resultados!$A$2:$ZZ$360, 171, MATCH($B$3, resultados!$A$1:$ZZ$1, 0))</f>
        <v/>
      </c>
    </row>
    <row r="178">
      <c r="A178">
        <f>INDEX(resultados!$A$2:$ZZ$360, 172, MATCH($B$1, resultados!$A$1:$ZZ$1, 0))</f>
        <v/>
      </c>
      <c r="B178">
        <f>INDEX(resultados!$A$2:$ZZ$360, 172, MATCH($B$2, resultados!$A$1:$ZZ$1, 0))</f>
        <v/>
      </c>
      <c r="C178">
        <f>INDEX(resultados!$A$2:$ZZ$360, 172, MATCH($B$3, resultados!$A$1:$ZZ$1, 0))</f>
        <v/>
      </c>
    </row>
    <row r="179">
      <c r="A179">
        <f>INDEX(resultados!$A$2:$ZZ$360, 173, MATCH($B$1, resultados!$A$1:$ZZ$1, 0))</f>
        <v/>
      </c>
      <c r="B179">
        <f>INDEX(resultados!$A$2:$ZZ$360, 173, MATCH($B$2, resultados!$A$1:$ZZ$1, 0))</f>
        <v/>
      </c>
      <c r="C179">
        <f>INDEX(resultados!$A$2:$ZZ$360, 173, MATCH($B$3, resultados!$A$1:$ZZ$1, 0))</f>
        <v/>
      </c>
    </row>
    <row r="180">
      <c r="A180">
        <f>INDEX(resultados!$A$2:$ZZ$360, 174, MATCH($B$1, resultados!$A$1:$ZZ$1, 0))</f>
        <v/>
      </c>
      <c r="B180">
        <f>INDEX(resultados!$A$2:$ZZ$360, 174, MATCH($B$2, resultados!$A$1:$ZZ$1, 0))</f>
        <v/>
      </c>
      <c r="C180">
        <f>INDEX(resultados!$A$2:$ZZ$360, 174, MATCH($B$3, resultados!$A$1:$ZZ$1, 0))</f>
        <v/>
      </c>
    </row>
    <row r="181">
      <c r="A181">
        <f>INDEX(resultados!$A$2:$ZZ$360, 175, MATCH($B$1, resultados!$A$1:$ZZ$1, 0))</f>
        <v/>
      </c>
      <c r="B181">
        <f>INDEX(resultados!$A$2:$ZZ$360, 175, MATCH($B$2, resultados!$A$1:$ZZ$1, 0))</f>
        <v/>
      </c>
      <c r="C181">
        <f>INDEX(resultados!$A$2:$ZZ$360, 175, MATCH($B$3, resultados!$A$1:$ZZ$1, 0))</f>
        <v/>
      </c>
    </row>
    <row r="182">
      <c r="A182">
        <f>INDEX(resultados!$A$2:$ZZ$360, 176, MATCH($B$1, resultados!$A$1:$ZZ$1, 0))</f>
        <v/>
      </c>
      <c r="B182">
        <f>INDEX(resultados!$A$2:$ZZ$360, 176, MATCH($B$2, resultados!$A$1:$ZZ$1, 0))</f>
        <v/>
      </c>
      <c r="C182">
        <f>INDEX(resultados!$A$2:$ZZ$360, 176, MATCH($B$3, resultados!$A$1:$ZZ$1, 0))</f>
        <v/>
      </c>
    </row>
    <row r="183">
      <c r="A183">
        <f>INDEX(resultados!$A$2:$ZZ$360, 177, MATCH($B$1, resultados!$A$1:$ZZ$1, 0))</f>
        <v/>
      </c>
      <c r="B183">
        <f>INDEX(resultados!$A$2:$ZZ$360, 177, MATCH($B$2, resultados!$A$1:$ZZ$1, 0))</f>
        <v/>
      </c>
      <c r="C183">
        <f>INDEX(resultados!$A$2:$ZZ$360, 177, MATCH($B$3, resultados!$A$1:$ZZ$1, 0))</f>
        <v/>
      </c>
    </row>
    <row r="184">
      <c r="A184">
        <f>INDEX(resultados!$A$2:$ZZ$360, 178, MATCH($B$1, resultados!$A$1:$ZZ$1, 0))</f>
        <v/>
      </c>
      <c r="B184">
        <f>INDEX(resultados!$A$2:$ZZ$360, 178, MATCH($B$2, resultados!$A$1:$ZZ$1, 0))</f>
        <v/>
      </c>
      <c r="C184">
        <f>INDEX(resultados!$A$2:$ZZ$360, 178, MATCH($B$3, resultados!$A$1:$ZZ$1, 0))</f>
        <v/>
      </c>
    </row>
    <row r="185">
      <c r="A185">
        <f>INDEX(resultados!$A$2:$ZZ$360, 179, MATCH($B$1, resultados!$A$1:$ZZ$1, 0))</f>
        <v/>
      </c>
      <c r="B185">
        <f>INDEX(resultados!$A$2:$ZZ$360, 179, MATCH($B$2, resultados!$A$1:$ZZ$1, 0))</f>
        <v/>
      </c>
      <c r="C185">
        <f>INDEX(resultados!$A$2:$ZZ$360, 179, MATCH($B$3, resultados!$A$1:$ZZ$1, 0))</f>
        <v/>
      </c>
    </row>
    <row r="186">
      <c r="A186">
        <f>INDEX(resultados!$A$2:$ZZ$360, 180, MATCH($B$1, resultados!$A$1:$ZZ$1, 0))</f>
        <v/>
      </c>
      <c r="B186">
        <f>INDEX(resultados!$A$2:$ZZ$360, 180, MATCH($B$2, resultados!$A$1:$ZZ$1, 0))</f>
        <v/>
      </c>
      <c r="C186">
        <f>INDEX(resultados!$A$2:$ZZ$360, 180, MATCH($B$3, resultados!$A$1:$ZZ$1, 0))</f>
        <v/>
      </c>
    </row>
    <row r="187">
      <c r="A187">
        <f>INDEX(resultados!$A$2:$ZZ$360, 181, MATCH($B$1, resultados!$A$1:$ZZ$1, 0))</f>
        <v/>
      </c>
      <c r="B187">
        <f>INDEX(resultados!$A$2:$ZZ$360, 181, MATCH($B$2, resultados!$A$1:$ZZ$1, 0))</f>
        <v/>
      </c>
      <c r="C187">
        <f>INDEX(resultados!$A$2:$ZZ$360, 181, MATCH($B$3, resultados!$A$1:$ZZ$1, 0))</f>
        <v/>
      </c>
    </row>
    <row r="188">
      <c r="A188">
        <f>INDEX(resultados!$A$2:$ZZ$360, 182, MATCH($B$1, resultados!$A$1:$ZZ$1, 0))</f>
        <v/>
      </c>
      <c r="B188">
        <f>INDEX(resultados!$A$2:$ZZ$360, 182, MATCH($B$2, resultados!$A$1:$ZZ$1, 0))</f>
        <v/>
      </c>
      <c r="C188">
        <f>INDEX(resultados!$A$2:$ZZ$360, 182, MATCH($B$3, resultados!$A$1:$ZZ$1, 0))</f>
        <v/>
      </c>
    </row>
    <row r="189">
      <c r="A189">
        <f>INDEX(resultados!$A$2:$ZZ$360, 183, MATCH($B$1, resultados!$A$1:$ZZ$1, 0))</f>
        <v/>
      </c>
      <c r="B189">
        <f>INDEX(resultados!$A$2:$ZZ$360, 183, MATCH($B$2, resultados!$A$1:$ZZ$1, 0))</f>
        <v/>
      </c>
      <c r="C189">
        <f>INDEX(resultados!$A$2:$ZZ$360, 183, MATCH($B$3, resultados!$A$1:$ZZ$1, 0))</f>
        <v/>
      </c>
    </row>
    <row r="190">
      <c r="A190">
        <f>INDEX(resultados!$A$2:$ZZ$360, 184, MATCH($B$1, resultados!$A$1:$ZZ$1, 0))</f>
        <v/>
      </c>
      <c r="B190">
        <f>INDEX(resultados!$A$2:$ZZ$360, 184, MATCH($B$2, resultados!$A$1:$ZZ$1, 0))</f>
        <v/>
      </c>
      <c r="C190">
        <f>INDEX(resultados!$A$2:$ZZ$360, 184, MATCH($B$3, resultados!$A$1:$ZZ$1, 0))</f>
        <v/>
      </c>
    </row>
    <row r="191">
      <c r="A191">
        <f>INDEX(resultados!$A$2:$ZZ$360, 185, MATCH($B$1, resultados!$A$1:$ZZ$1, 0))</f>
        <v/>
      </c>
      <c r="B191">
        <f>INDEX(resultados!$A$2:$ZZ$360, 185, MATCH($B$2, resultados!$A$1:$ZZ$1, 0))</f>
        <v/>
      </c>
      <c r="C191">
        <f>INDEX(resultados!$A$2:$ZZ$360, 185, MATCH($B$3, resultados!$A$1:$ZZ$1, 0))</f>
        <v/>
      </c>
    </row>
    <row r="192">
      <c r="A192">
        <f>INDEX(resultados!$A$2:$ZZ$360, 186, MATCH($B$1, resultados!$A$1:$ZZ$1, 0))</f>
        <v/>
      </c>
      <c r="B192">
        <f>INDEX(resultados!$A$2:$ZZ$360, 186, MATCH($B$2, resultados!$A$1:$ZZ$1, 0))</f>
        <v/>
      </c>
      <c r="C192">
        <f>INDEX(resultados!$A$2:$ZZ$360, 186, MATCH($B$3, resultados!$A$1:$ZZ$1, 0))</f>
        <v/>
      </c>
    </row>
    <row r="193">
      <c r="A193">
        <f>INDEX(resultados!$A$2:$ZZ$360, 187, MATCH($B$1, resultados!$A$1:$ZZ$1, 0))</f>
        <v/>
      </c>
      <c r="B193">
        <f>INDEX(resultados!$A$2:$ZZ$360, 187, MATCH($B$2, resultados!$A$1:$ZZ$1, 0))</f>
        <v/>
      </c>
      <c r="C193">
        <f>INDEX(resultados!$A$2:$ZZ$360, 187, MATCH($B$3, resultados!$A$1:$ZZ$1, 0))</f>
        <v/>
      </c>
    </row>
    <row r="194">
      <c r="A194">
        <f>INDEX(resultados!$A$2:$ZZ$360, 188, MATCH($B$1, resultados!$A$1:$ZZ$1, 0))</f>
        <v/>
      </c>
      <c r="B194">
        <f>INDEX(resultados!$A$2:$ZZ$360, 188, MATCH($B$2, resultados!$A$1:$ZZ$1, 0))</f>
        <v/>
      </c>
      <c r="C194">
        <f>INDEX(resultados!$A$2:$ZZ$360, 188, MATCH($B$3, resultados!$A$1:$ZZ$1, 0))</f>
        <v/>
      </c>
    </row>
    <row r="195">
      <c r="A195">
        <f>INDEX(resultados!$A$2:$ZZ$360, 189, MATCH($B$1, resultados!$A$1:$ZZ$1, 0))</f>
        <v/>
      </c>
      <c r="B195">
        <f>INDEX(resultados!$A$2:$ZZ$360, 189, MATCH($B$2, resultados!$A$1:$ZZ$1, 0))</f>
        <v/>
      </c>
      <c r="C195">
        <f>INDEX(resultados!$A$2:$ZZ$360, 189, MATCH($B$3, resultados!$A$1:$ZZ$1, 0))</f>
        <v/>
      </c>
    </row>
    <row r="196">
      <c r="A196">
        <f>INDEX(resultados!$A$2:$ZZ$360, 190, MATCH($B$1, resultados!$A$1:$ZZ$1, 0))</f>
        <v/>
      </c>
      <c r="B196">
        <f>INDEX(resultados!$A$2:$ZZ$360, 190, MATCH($B$2, resultados!$A$1:$ZZ$1, 0))</f>
        <v/>
      </c>
      <c r="C196">
        <f>INDEX(resultados!$A$2:$ZZ$360, 190, MATCH($B$3, resultados!$A$1:$ZZ$1, 0))</f>
        <v/>
      </c>
    </row>
    <row r="197">
      <c r="A197">
        <f>INDEX(resultados!$A$2:$ZZ$360, 191, MATCH($B$1, resultados!$A$1:$ZZ$1, 0))</f>
        <v/>
      </c>
      <c r="B197">
        <f>INDEX(resultados!$A$2:$ZZ$360, 191, MATCH($B$2, resultados!$A$1:$ZZ$1, 0))</f>
        <v/>
      </c>
      <c r="C197">
        <f>INDEX(resultados!$A$2:$ZZ$360, 191, MATCH($B$3, resultados!$A$1:$ZZ$1, 0))</f>
        <v/>
      </c>
    </row>
    <row r="198">
      <c r="A198">
        <f>INDEX(resultados!$A$2:$ZZ$360, 192, MATCH($B$1, resultados!$A$1:$ZZ$1, 0))</f>
        <v/>
      </c>
      <c r="B198">
        <f>INDEX(resultados!$A$2:$ZZ$360, 192, MATCH($B$2, resultados!$A$1:$ZZ$1, 0))</f>
        <v/>
      </c>
      <c r="C198">
        <f>INDEX(resultados!$A$2:$ZZ$360, 192, MATCH($B$3, resultados!$A$1:$ZZ$1, 0))</f>
        <v/>
      </c>
    </row>
    <row r="199">
      <c r="A199">
        <f>INDEX(resultados!$A$2:$ZZ$360, 193, MATCH($B$1, resultados!$A$1:$ZZ$1, 0))</f>
        <v/>
      </c>
      <c r="B199">
        <f>INDEX(resultados!$A$2:$ZZ$360, 193, MATCH($B$2, resultados!$A$1:$ZZ$1, 0))</f>
        <v/>
      </c>
      <c r="C199">
        <f>INDEX(resultados!$A$2:$ZZ$360, 193, MATCH($B$3, resultados!$A$1:$ZZ$1, 0))</f>
        <v/>
      </c>
    </row>
    <row r="200">
      <c r="A200">
        <f>INDEX(resultados!$A$2:$ZZ$360, 194, MATCH($B$1, resultados!$A$1:$ZZ$1, 0))</f>
        <v/>
      </c>
      <c r="B200">
        <f>INDEX(resultados!$A$2:$ZZ$360, 194, MATCH($B$2, resultados!$A$1:$ZZ$1, 0))</f>
        <v/>
      </c>
      <c r="C200">
        <f>INDEX(resultados!$A$2:$ZZ$360, 194, MATCH($B$3, resultados!$A$1:$ZZ$1, 0))</f>
        <v/>
      </c>
    </row>
    <row r="201">
      <c r="A201">
        <f>INDEX(resultados!$A$2:$ZZ$360, 195, MATCH($B$1, resultados!$A$1:$ZZ$1, 0))</f>
        <v/>
      </c>
      <c r="B201">
        <f>INDEX(resultados!$A$2:$ZZ$360, 195, MATCH($B$2, resultados!$A$1:$ZZ$1, 0))</f>
        <v/>
      </c>
      <c r="C201">
        <f>INDEX(resultados!$A$2:$ZZ$360, 195, MATCH($B$3, resultados!$A$1:$ZZ$1, 0))</f>
        <v/>
      </c>
    </row>
    <row r="202">
      <c r="A202">
        <f>INDEX(resultados!$A$2:$ZZ$360, 196, MATCH($B$1, resultados!$A$1:$ZZ$1, 0))</f>
        <v/>
      </c>
      <c r="B202">
        <f>INDEX(resultados!$A$2:$ZZ$360, 196, MATCH($B$2, resultados!$A$1:$ZZ$1, 0))</f>
        <v/>
      </c>
      <c r="C202">
        <f>INDEX(resultados!$A$2:$ZZ$360, 196, MATCH($B$3, resultados!$A$1:$ZZ$1, 0))</f>
        <v/>
      </c>
    </row>
    <row r="203">
      <c r="A203">
        <f>INDEX(resultados!$A$2:$ZZ$360, 197, MATCH($B$1, resultados!$A$1:$ZZ$1, 0))</f>
        <v/>
      </c>
      <c r="B203">
        <f>INDEX(resultados!$A$2:$ZZ$360, 197, MATCH($B$2, resultados!$A$1:$ZZ$1, 0))</f>
        <v/>
      </c>
      <c r="C203">
        <f>INDEX(resultados!$A$2:$ZZ$360, 197, MATCH($B$3, resultados!$A$1:$ZZ$1, 0))</f>
        <v/>
      </c>
    </row>
    <row r="204">
      <c r="A204">
        <f>INDEX(resultados!$A$2:$ZZ$360, 198, MATCH($B$1, resultados!$A$1:$ZZ$1, 0))</f>
        <v/>
      </c>
      <c r="B204">
        <f>INDEX(resultados!$A$2:$ZZ$360, 198, MATCH($B$2, resultados!$A$1:$ZZ$1, 0))</f>
        <v/>
      </c>
      <c r="C204">
        <f>INDEX(resultados!$A$2:$ZZ$360, 198, MATCH($B$3, resultados!$A$1:$ZZ$1, 0))</f>
        <v/>
      </c>
    </row>
    <row r="205">
      <c r="A205">
        <f>INDEX(resultados!$A$2:$ZZ$360, 199, MATCH($B$1, resultados!$A$1:$ZZ$1, 0))</f>
        <v/>
      </c>
      <c r="B205">
        <f>INDEX(resultados!$A$2:$ZZ$360, 199, MATCH($B$2, resultados!$A$1:$ZZ$1, 0))</f>
        <v/>
      </c>
      <c r="C205">
        <f>INDEX(resultados!$A$2:$ZZ$360, 199, MATCH($B$3, resultados!$A$1:$ZZ$1, 0))</f>
        <v/>
      </c>
    </row>
    <row r="206">
      <c r="A206">
        <f>INDEX(resultados!$A$2:$ZZ$360, 200, MATCH($B$1, resultados!$A$1:$ZZ$1, 0))</f>
        <v/>
      </c>
      <c r="B206">
        <f>INDEX(resultados!$A$2:$ZZ$360, 200, MATCH($B$2, resultados!$A$1:$ZZ$1, 0))</f>
        <v/>
      </c>
      <c r="C206">
        <f>INDEX(resultados!$A$2:$ZZ$360, 200, MATCH($B$3, resultados!$A$1:$ZZ$1, 0))</f>
        <v/>
      </c>
    </row>
    <row r="207">
      <c r="A207">
        <f>INDEX(resultados!$A$2:$ZZ$360, 201, MATCH($B$1, resultados!$A$1:$ZZ$1, 0))</f>
        <v/>
      </c>
      <c r="B207">
        <f>INDEX(resultados!$A$2:$ZZ$360, 201, MATCH($B$2, resultados!$A$1:$ZZ$1, 0))</f>
        <v/>
      </c>
      <c r="C207">
        <f>INDEX(resultados!$A$2:$ZZ$360, 201, MATCH($B$3, resultados!$A$1:$ZZ$1, 0))</f>
        <v/>
      </c>
    </row>
    <row r="208">
      <c r="A208">
        <f>INDEX(resultados!$A$2:$ZZ$360, 202, MATCH($B$1, resultados!$A$1:$ZZ$1, 0))</f>
        <v/>
      </c>
      <c r="B208">
        <f>INDEX(resultados!$A$2:$ZZ$360, 202, MATCH($B$2, resultados!$A$1:$ZZ$1, 0))</f>
        <v/>
      </c>
      <c r="C208">
        <f>INDEX(resultados!$A$2:$ZZ$360, 202, MATCH($B$3, resultados!$A$1:$ZZ$1, 0))</f>
        <v/>
      </c>
    </row>
    <row r="209">
      <c r="A209">
        <f>INDEX(resultados!$A$2:$ZZ$360, 203, MATCH($B$1, resultados!$A$1:$ZZ$1, 0))</f>
        <v/>
      </c>
      <c r="B209">
        <f>INDEX(resultados!$A$2:$ZZ$360, 203, MATCH($B$2, resultados!$A$1:$ZZ$1, 0))</f>
        <v/>
      </c>
      <c r="C209">
        <f>INDEX(resultados!$A$2:$ZZ$360, 203, MATCH($B$3, resultados!$A$1:$ZZ$1, 0))</f>
        <v/>
      </c>
    </row>
    <row r="210">
      <c r="A210">
        <f>INDEX(resultados!$A$2:$ZZ$360, 204, MATCH($B$1, resultados!$A$1:$ZZ$1, 0))</f>
        <v/>
      </c>
      <c r="B210">
        <f>INDEX(resultados!$A$2:$ZZ$360, 204, MATCH($B$2, resultados!$A$1:$ZZ$1, 0))</f>
        <v/>
      </c>
      <c r="C210">
        <f>INDEX(resultados!$A$2:$ZZ$360, 204, MATCH($B$3, resultados!$A$1:$ZZ$1, 0))</f>
        <v/>
      </c>
    </row>
    <row r="211">
      <c r="A211">
        <f>INDEX(resultados!$A$2:$ZZ$360, 205, MATCH($B$1, resultados!$A$1:$ZZ$1, 0))</f>
        <v/>
      </c>
      <c r="B211">
        <f>INDEX(resultados!$A$2:$ZZ$360, 205, MATCH($B$2, resultados!$A$1:$ZZ$1, 0))</f>
        <v/>
      </c>
      <c r="C211">
        <f>INDEX(resultados!$A$2:$ZZ$360, 205, MATCH($B$3, resultados!$A$1:$ZZ$1, 0))</f>
        <v/>
      </c>
    </row>
    <row r="212">
      <c r="A212">
        <f>INDEX(resultados!$A$2:$ZZ$360, 206, MATCH($B$1, resultados!$A$1:$ZZ$1, 0))</f>
        <v/>
      </c>
      <c r="B212">
        <f>INDEX(resultados!$A$2:$ZZ$360, 206, MATCH($B$2, resultados!$A$1:$ZZ$1, 0))</f>
        <v/>
      </c>
      <c r="C212">
        <f>INDEX(resultados!$A$2:$ZZ$360, 206, MATCH($B$3, resultados!$A$1:$ZZ$1, 0))</f>
        <v/>
      </c>
    </row>
    <row r="213">
      <c r="A213">
        <f>INDEX(resultados!$A$2:$ZZ$360, 207, MATCH($B$1, resultados!$A$1:$ZZ$1, 0))</f>
        <v/>
      </c>
      <c r="B213">
        <f>INDEX(resultados!$A$2:$ZZ$360, 207, MATCH($B$2, resultados!$A$1:$ZZ$1, 0))</f>
        <v/>
      </c>
      <c r="C213">
        <f>INDEX(resultados!$A$2:$ZZ$360, 207, MATCH($B$3, resultados!$A$1:$ZZ$1, 0))</f>
        <v/>
      </c>
    </row>
    <row r="214">
      <c r="A214">
        <f>INDEX(resultados!$A$2:$ZZ$360, 208, MATCH($B$1, resultados!$A$1:$ZZ$1, 0))</f>
        <v/>
      </c>
      <c r="B214">
        <f>INDEX(resultados!$A$2:$ZZ$360, 208, MATCH($B$2, resultados!$A$1:$ZZ$1, 0))</f>
        <v/>
      </c>
      <c r="C214">
        <f>INDEX(resultados!$A$2:$ZZ$360, 208, MATCH($B$3, resultados!$A$1:$ZZ$1, 0))</f>
        <v/>
      </c>
    </row>
    <row r="215">
      <c r="A215">
        <f>INDEX(resultados!$A$2:$ZZ$360, 209, MATCH($B$1, resultados!$A$1:$ZZ$1, 0))</f>
        <v/>
      </c>
      <c r="B215">
        <f>INDEX(resultados!$A$2:$ZZ$360, 209, MATCH($B$2, resultados!$A$1:$ZZ$1, 0))</f>
        <v/>
      </c>
      <c r="C215">
        <f>INDEX(resultados!$A$2:$ZZ$360, 209, MATCH($B$3, resultados!$A$1:$ZZ$1, 0))</f>
        <v/>
      </c>
    </row>
    <row r="216">
      <c r="A216">
        <f>INDEX(resultados!$A$2:$ZZ$360, 210, MATCH($B$1, resultados!$A$1:$ZZ$1, 0))</f>
        <v/>
      </c>
      <c r="B216">
        <f>INDEX(resultados!$A$2:$ZZ$360, 210, MATCH($B$2, resultados!$A$1:$ZZ$1, 0))</f>
        <v/>
      </c>
      <c r="C216">
        <f>INDEX(resultados!$A$2:$ZZ$360, 210, MATCH($B$3, resultados!$A$1:$ZZ$1, 0))</f>
        <v/>
      </c>
    </row>
    <row r="217">
      <c r="A217">
        <f>INDEX(resultados!$A$2:$ZZ$360, 211, MATCH($B$1, resultados!$A$1:$ZZ$1, 0))</f>
        <v/>
      </c>
      <c r="B217">
        <f>INDEX(resultados!$A$2:$ZZ$360, 211, MATCH($B$2, resultados!$A$1:$ZZ$1, 0))</f>
        <v/>
      </c>
      <c r="C217">
        <f>INDEX(resultados!$A$2:$ZZ$360, 211, MATCH($B$3, resultados!$A$1:$ZZ$1, 0))</f>
        <v/>
      </c>
    </row>
    <row r="218">
      <c r="A218">
        <f>INDEX(resultados!$A$2:$ZZ$360, 212, MATCH($B$1, resultados!$A$1:$ZZ$1, 0))</f>
        <v/>
      </c>
      <c r="B218">
        <f>INDEX(resultados!$A$2:$ZZ$360, 212, MATCH($B$2, resultados!$A$1:$ZZ$1, 0))</f>
        <v/>
      </c>
      <c r="C218">
        <f>INDEX(resultados!$A$2:$ZZ$360, 212, MATCH($B$3, resultados!$A$1:$ZZ$1, 0))</f>
        <v/>
      </c>
    </row>
    <row r="219">
      <c r="A219">
        <f>INDEX(resultados!$A$2:$ZZ$360, 213, MATCH($B$1, resultados!$A$1:$ZZ$1, 0))</f>
        <v/>
      </c>
      <c r="B219">
        <f>INDEX(resultados!$A$2:$ZZ$360, 213, MATCH($B$2, resultados!$A$1:$ZZ$1, 0))</f>
        <v/>
      </c>
      <c r="C219">
        <f>INDEX(resultados!$A$2:$ZZ$360, 213, MATCH($B$3, resultados!$A$1:$ZZ$1, 0))</f>
        <v/>
      </c>
    </row>
    <row r="220">
      <c r="A220">
        <f>INDEX(resultados!$A$2:$ZZ$360, 214, MATCH($B$1, resultados!$A$1:$ZZ$1, 0))</f>
        <v/>
      </c>
      <c r="B220">
        <f>INDEX(resultados!$A$2:$ZZ$360, 214, MATCH($B$2, resultados!$A$1:$ZZ$1, 0))</f>
        <v/>
      </c>
      <c r="C220">
        <f>INDEX(resultados!$A$2:$ZZ$360, 214, MATCH($B$3, resultados!$A$1:$ZZ$1, 0))</f>
        <v/>
      </c>
    </row>
    <row r="221">
      <c r="A221">
        <f>INDEX(resultados!$A$2:$ZZ$360, 215, MATCH($B$1, resultados!$A$1:$ZZ$1, 0))</f>
        <v/>
      </c>
      <c r="B221">
        <f>INDEX(resultados!$A$2:$ZZ$360, 215, MATCH($B$2, resultados!$A$1:$ZZ$1, 0))</f>
        <v/>
      </c>
      <c r="C221">
        <f>INDEX(resultados!$A$2:$ZZ$360, 215, MATCH($B$3, resultados!$A$1:$ZZ$1, 0))</f>
        <v/>
      </c>
    </row>
    <row r="222">
      <c r="A222">
        <f>INDEX(resultados!$A$2:$ZZ$360, 216, MATCH($B$1, resultados!$A$1:$ZZ$1, 0))</f>
        <v/>
      </c>
      <c r="B222">
        <f>INDEX(resultados!$A$2:$ZZ$360, 216, MATCH($B$2, resultados!$A$1:$ZZ$1, 0))</f>
        <v/>
      </c>
      <c r="C222">
        <f>INDEX(resultados!$A$2:$ZZ$360, 216, MATCH($B$3, resultados!$A$1:$ZZ$1, 0))</f>
        <v/>
      </c>
    </row>
    <row r="223">
      <c r="A223">
        <f>INDEX(resultados!$A$2:$ZZ$360, 217, MATCH($B$1, resultados!$A$1:$ZZ$1, 0))</f>
        <v/>
      </c>
      <c r="B223">
        <f>INDEX(resultados!$A$2:$ZZ$360, 217, MATCH($B$2, resultados!$A$1:$ZZ$1, 0))</f>
        <v/>
      </c>
      <c r="C223">
        <f>INDEX(resultados!$A$2:$ZZ$360, 217, MATCH($B$3, resultados!$A$1:$ZZ$1, 0))</f>
        <v/>
      </c>
    </row>
    <row r="224">
      <c r="A224">
        <f>INDEX(resultados!$A$2:$ZZ$360, 218, MATCH($B$1, resultados!$A$1:$ZZ$1, 0))</f>
        <v/>
      </c>
      <c r="B224">
        <f>INDEX(resultados!$A$2:$ZZ$360, 218, MATCH($B$2, resultados!$A$1:$ZZ$1, 0))</f>
        <v/>
      </c>
      <c r="C224">
        <f>INDEX(resultados!$A$2:$ZZ$360, 218, MATCH($B$3, resultados!$A$1:$ZZ$1, 0))</f>
        <v/>
      </c>
    </row>
    <row r="225">
      <c r="A225">
        <f>INDEX(resultados!$A$2:$ZZ$360, 219, MATCH($B$1, resultados!$A$1:$ZZ$1, 0))</f>
        <v/>
      </c>
      <c r="B225">
        <f>INDEX(resultados!$A$2:$ZZ$360, 219, MATCH($B$2, resultados!$A$1:$ZZ$1, 0))</f>
        <v/>
      </c>
      <c r="C225">
        <f>INDEX(resultados!$A$2:$ZZ$360, 219, MATCH($B$3, resultados!$A$1:$ZZ$1, 0))</f>
        <v/>
      </c>
    </row>
    <row r="226">
      <c r="A226">
        <f>INDEX(resultados!$A$2:$ZZ$360, 220, MATCH($B$1, resultados!$A$1:$ZZ$1, 0))</f>
        <v/>
      </c>
      <c r="B226">
        <f>INDEX(resultados!$A$2:$ZZ$360, 220, MATCH($B$2, resultados!$A$1:$ZZ$1, 0))</f>
        <v/>
      </c>
      <c r="C226">
        <f>INDEX(resultados!$A$2:$ZZ$360, 220, MATCH($B$3, resultados!$A$1:$ZZ$1, 0))</f>
        <v/>
      </c>
    </row>
    <row r="227">
      <c r="A227">
        <f>INDEX(resultados!$A$2:$ZZ$360, 221, MATCH($B$1, resultados!$A$1:$ZZ$1, 0))</f>
        <v/>
      </c>
      <c r="B227">
        <f>INDEX(resultados!$A$2:$ZZ$360, 221, MATCH($B$2, resultados!$A$1:$ZZ$1, 0))</f>
        <v/>
      </c>
      <c r="C227">
        <f>INDEX(resultados!$A$2:$ZZ$360, 221, MATCH($B$3, resultados!$A$1:$ZZ$1, 0))</f>
        <v/>
      </c>
    </row>
    <row r="228">
      <c r="A228">
        <f>INDEX(resultados!$A$2:$ZZ$360, 222, MATCH($B$1, resultados!$A$1:$ZZ$1, 0))</f>
        <v/>
      </c>
      <c r="B228">
        <f>INDEX(resultados!$A$2:$ZZ$360, 222, MATCH($B$2, resultados!$A$1:$ZZ$1, 0))</f>
        <v/>
      </c>
      <c r="C228">
        <f>INDEX(resultados!$A$2:$ZZ$360, 222, MATCH($B$3, resultados!$A$1:$ZZ$1, 0))</f>
        <v/>
      </c>
    </row>
    <row r="229">
      <c r="A229">
        <f>INDEX(resultados!$A$2:$ZZ$360, 223, MATCH($B$1, resultados!$A$1:$ZZ$1, 0))</f>
        <v/>
      </c>
      <c r="B229">
        <f>INDEX(resultados!$A$2:$ZZ$360, 223, MATCH($B$2, resultados!$A$1:$ZZ$1, 0))</f>
        <v/>
      </c>
      <c r="C229">
        <f>INDEX(resultados!$A$2:$ZZ$360, 223, MATCH($B$3, resultados!$A$1:$ZZ$1, 0))</f>
        <v/>
      </c>
    </row>
    <row r="230">
      <c r="A230">
        <f>INDEX(resultados!$A$2:$ZZ$360, 224, MATCH($B$1, resultados!$A$1:$ZZ$1, 0))</f>
        <v/>
      </c>
      <c r="B230">
        <f>INDEX(resultados!$A$2:$ZZ$360, 224, MATCH($B$2, resultados!$A$1:$ZZ$1, 0))</f>
        <v/>
      </c>
      <c r="C230">
        <f>INDEX(resultados!$A$2:$ZZ$360, 224, MATCH($B$3, resultados!$A$1:$ZZ$1, 0))</f>
        <v/>
      </c>
    </row>
    <row r="231">
      <c r="A231">
        <f>INDEX(resultados!$A$2:$ZZ$360, 225, MATCH($B$1, resultados!$A$1:$ZZ$1, 0))</f>
        <v/>
      </c>
      <c r="B231">
        <f>INDEX(resultados!$A$2:$ZZ$360, 225, MATCH($B$2, resultados!$A$1:$ZZ$1, 0))</f>
        <v/>
      </c>
      <c r="C231">
        <f>INDEX(resultados!$A$2:$ZZ$360, 225, MATCH($B$3, resultados!$A$1:$ZZ$1, 0))</f>
        <v/>
      </c>
    </row>
    <row r="232">
      <c r="A232">
        <f>INDEX(resultados!$A$2:$ZZ$360, 226, MATCH($B$1, resultados!$A$1:$ZZ$1, 0))</f>
        <v/>
      </c>
      <c r="B232">
        <f>INDEX(resultados!$A$2:$ZZ$360, 226, MATCH($B$2, resultados!$A$1:$ZZ$1, 0))</f>
        <v/>
      </c>
      <c r="C232">
        <f>INDEX(resultados!$A$2:$ZZ$360, 226, MATCH($B$3, resultados!$A$1:$ZZ$1, 0))</f>
        <v/>
      </c>
    </row>
    <row r="233">
      <c r="A233">
        <f>INDEX(resultados!$A$2:$ZZ$360, 227, MATCH($B$1, resultados!$A$1:$ZZ$1, 0))</f>
        <v/>
      </c>
      <c r="B233">
        <f>INDEX(resultados!$A$2:$ZZ$360, 227, MATCH($B$2, resultados!$A$1:$ZZ$1, 0))</f>
        <v/>
      </c>
      <c r="C233">
        <f>INDEX(resultados!$A$2:$ZZ$360, 227, MATCH($B$3, resultados!$A$1:$ZZ$1, 0))</f>
        <v/>
      </c>
    </row>
    <row r="234">
      <c r="A234">
        <f>INDEX(resultados!$A$2:$ZZ$360, 228, MATCH($B$1, resultados!$A$1:$ZZ$1, 0))</f>
        <v/>
      </c>
      <c r="B234">
        <f>INDEX(resultados!$A$2:$ZZ$360, 228, MATCH($B$2, resultados!$A$1:$ZZ$1, 0))</f>
        <v/>
      </c>
      <c r="C234">
        <f>INDEX(resultados!$A$2:$ZZ$360, 228, MATCH($B$3, resultados!$A$1:$ZZ$1, 0))</f>
        <v/>
      </c>
    </row>
    <row r="235">
      <c r="A235">
        <f>INDEX(resultados!$A$2:$ZZ$360, 229, MATCH($B$1, resultados!$A$1:$ZZ$1, 0))</f>
        <v/>
      </c>
      <c r="B235">
        <f>INDEX(resultados!$A$2:$ZZ$360, 229, MATCH($B$2, resultados!$A$1:$ZZ$1, 0))</f>
        <v/>
      </c>
      <c r="C235">
        <f>INDEX(resultados!$A$2:$ZZ$360, 229, MATCH($B$3, resultados!$A$1:$ZZ$1, 0))</f>
        <v/>
      </c>
    </row>
    <row r="236">
      <c r="A236">
        <f>INDEX(resultados!$A$2:$ZZ$360, 230, MATCH($B$1, resultados!$A$1:$ZZ$1, 0))</f>
        <v/>
      </c>
      <c r="B236">
        <f>INDEX(resultados!$A$2:$ZZ$360, 230, MATCH($B$2, resultados!$A$1:$ZZ$1, 0))</f>
        <v/>
      </c>
      <c r="C236">
        <f>INDEX(resultados!$A$2:$ZZ$360, 230, MATCH($B$3, resultados!$A$1:$ZZ$1, 0))</f>
        <v/>
      </c>
    </row>
    <row r="237">
      <c r="A237">
        <f>INDEX(resultados!$A$2:$ZZ$360, 231, MATCH($B$1, resultados!$A$1:$ZZ$1, 0))</f>
        <v/>
      </c>
      <c r="B237">
        <f>INDEX(resultados!$A$2:$ZZ$360, 231, MATCH($B$2, resultados!$A$1:$ZZ$1, 0))</f>
        <v/>
      </c>
      <c r="C237">
        <f>INDEX(resultados!$A$2:$ZZ$360, 231, MATCH($B$3, resultados!$A$1:$ZZ$1, 0))</f>
        <v/>
      </c>
    </row>
    <row r="238">
      <c r="A238">
        <f>INDEX(resultados!$A$2:$ZZ$360, 232, MATCH($B$1, resultados!$A$1:$ZZ$1, 0))</f>
        <v/>
      </c>
      <c r="B238">
        <f>INDEX(resultados!$A$2:$ZZ$360, 232, MATCH($B$2, resultados!$A$1:$ZZ$1, 0))</f>
        <v/>
      </c>
      <c r="C238">
        <f>INDEX(resultados!$A$2:$ZZ$360, 232, MATCH($B$3, resultados!$A$1:$ZZ$1, 0))</f>
        <v/>
      </c>
    </row>
    <row r="239">
      <c r="A239">
        <f>INDEX(resultados!$A$2:$ZZ$360, 233, MATCH($B$1, resultados!$A$1:$ZZ$1, 0))</f>
        <v/>
      </c>
      <c r="B239">
        <f>INDEX(resultados!$A$2:$ZZ$360, 233, MATCH($B$2, resultados!$A$1:$ZZ$1, 0))</f>
        <v/>
      </c>
      <c r="C239">
        <f>INDEX(resultados!$A$2:$ZZ$360, 233, MATCH($B$3, resultados!$A$1:$ZZ$1, 0))</f>
        <v/>
      </c>
    </row>
    <row r="240">
      <c r="A240">
        <f>INDEX(resultados!$A$2:$ZZ$360, 234, MATCH($B$1, resultados!$A$1:$ZZ$1, 0))</f>
        <v/>
      </c>
      <c r="B240">
        <f>INDEX(resultados!$A$2:$ZZ$360, 234, MATCH($B$2, resultados!$A$1:$ZZ$1, 0))</f>
        <v/>
      </c>
      <c r="C240">
        <f>INDEX(resultados!$A$2:$ZZ$360, 234, MATCH($B$3, resultados!$A$1:$ZZ$1, 0))</f>
        <v/>
      </c>
    </row>
    <row r="241">
      <c r="A241">
        <f>INDEX(resultados!$A$2:$ZZ$360, 235, MATCH($B$1, resultados!$A$1:$ZZ$1, 0))</f>
        <v/>
      </c>
      <c r="B241">
        <f>INDEX(resultados!$A$2:$ZZ$360, 235, MATCH($B$2, resultados!$A$1:$ZZ$1, 0))</f>
        <v/>
      </c>
      <c r="C241">
        <f>INDEX(resultados!$A$2:$ZZ$360, 235, MATCH($B$3, resultados!$A$1:$ZZ$1, 0))</f>
        <v/>
      </c>
    </row>
    <row r="242">
      <c r="A242">
        <f>INDEX(resultados!$A$2:$ZZ$360, 236, MATCH($B$1, resultados!$A$1:$ZZ$1, 0))</f>
        <v/>
      </c>
      <c r="B242">
        <f>INDEX(resultados!$A$2:$ZZ$360, 236, MATCH($B$2, resultados!$A$1:$ZZ$1, 0))</f>
        <v/>
      </c>
      <c r="C242">
        <f>INDEX(resultados!$A$2:$ZZ$360, 236, MATCH($B$3, resultados!$A$1:$ZZ$1, 0))</f>
        <v/>
      </c>
    </row>
    <row r="243">
      <c r="A243">
        <f>INDEX(resultados!$A$2:$ZZ$360, 237, MATCH($B$1, resultados!$A$1:$ZZ$1, 0))</f>
        <v/>
      </c>
      <c r="B243">
        <f>INDEX(resultados!$A$2:$ZZ$360, 237, MATCH($B$2, resultados!$A$1:$ZZ$1, 0))</f>
        <v/>
      </c>
      <c r="C243">
        <f>INDEX(resultados!$A$2:$ZZ$360, 237, MATCH($B$3, resultados!$A$1:$ZZ$1, 0))</f>
        <v/>
      </c>
    </row>
    <row r="244">
      <c r="A244">
        <f>INDEX(resultados!$A$2:$ZZ$360, 238, MATCH($B$1, resultados!$A$1:$ZZ$1, 0))</f>
        <v/>
      </c>
      <c r="B244">
        <f>INDEX(resultados!$A$2:$ZZ$360, 238, MATCH($B$2, resultados!$A$1:$ZZ$1, 0))</f>
        <v/>
      </c>
      <c r="C244">
        <f>INDEX(resultados!$A$2:$ZZ$360, 238, MATCH($B$3, resultados!$A$1:$ZZ$1, 0))</f>
        <v/>
      </c>
    </row>
    <row r="245">
      <c r="A245">
        <f>INDEX(resultados!$A$2:$ZZ$360, 239, MATCH($B$1, resultados!$A$1:$ZZ$1, 0))</f>
        <v/>
      </c>
      <c r="B245">
        <f>INDEX(resultados!$A$2:$ZZ$360, 239, MATCH($B$2, resultados!$A$1:$ZZ$1, 0))</f>
        <v/>
      </c>
      <c r="C245">
        <f>INDEX(resultados!$A$2:$ZZ$360, 239, MATCH($B$3, resultados!$A$1:$ZZ$1, 0))</f>
        <v/>
      </c>
    </row>
    <row r="246">
      <c r="A246">
        <f>INDEX(resultados!$A$2:$ZZ$360, 240, MATCH($B$1, resultados!$A$1:$ZZ$1, 0))</f>
        <v/>
      </c>
      <c r="B246">
        <f>INDEX(resultados!$A$2:$ZZ$360, 240, MATCH($B$2, resultados!$A$1:$ZZ$1, 0))</f>
        <v/>
      </c>
      <c r="C246">
        <f>INDEX(resultados!$A$2:$ZZ$360, 240, MATCH($B$3, resultados!$A$1:$ZZ$1, 0))</f>
        <v/>
      </c>
    </row>
    <row r="247">
      <c r="A247">
        <f>INDEX(resultados!$A$2:$ZZ$360, 241, MATCH($B$1, resultados!$A$1:$ZZ$1, 0))</f>
        <v/>
      </c>
      <c r="B247">
        <f>INDEX(resultados!$A$2:$ZZ$360, 241, MATCH($B$2, resultados!$A$1:$ZZ$1, 0))</f>
        <v/>
      </c>
      <c r="C247">
        <f>INDEX(resultados!$A$2:$ZZ$360, 241, MATCH($B$3, resultados!$A$1:$ZZ$1, 0))</f>
        <v/>
      </c>
    </row>
    <row r="248">
      <c r="A248">
        <f>INDEX(resultados!$A$2:$ZZ$360, 242, MATCH($B$1, resultados!$A$1:$ZZ$1, 0))</f>
        <v/>
      </c>
      <c r="B248">
        <f>INDEX(resultados!$A$2:$ZZ$360, 242, MATCH($B$2, resultados!$A$1:$ZZ$1, 0))</f>
        <v/>
      </c>
      <c r="C248">
        <f>INDEX(resultados!$A$2:$ZZ$360, 242, MATCH($B$3, resultados!$A$1:$ZZ$1, 0))</f>
        <v/>
      </c>
    </row>
    <row r="249">
      <c r="A249">
        <f>INDEX(resultados!$A$2:$ZZ$360, 243, MATCH($B$1, resultados!$A$1:$ZZ$1, 0))</f>
        <v/>
      </c>
      <c r="B249">
        <f>INDEX(resultados!$A$2:$ZZ$360, 243, MATCH($B$2, resultados!$A$1:$ZZ$1, 0))</f>
        <v/>
      </c>
      <c r="C249">
        <f>INDEX(resultados!$A$2:$ZZ$360, 243, MATCH($B$3, resultados!$A$1:$ZZ$1, 0))</f>
        <v/>
      </c>
    </row>
    <row r="250">
      <c r="A250">
        <f>INDEX(resultados!$A$2:$ZZ$360, 244, MATCH($B$1, resultados!$A$1:$ZZ$1, 0))</f>
        <v/>
      </c>
      <c r="B250">
        <f>INDEX(resultados!$A$2:$ZZ$360, 244, MATCH($B$2, resultados!$A$1:$ZZ$1, 0))</f>
        <v/>
      </c>
      <c r="C250">
        <f>INDEX(resultados!$A$2:$ZZ$360, 244, MATCH($B$3, resultados!$A$1:$ZZ$1, 0))</f>
        <v/>
      </c>
    </row>
    <row r="251">
      <c r="A251">
        <f>INDEX(resultados!$A$2:$ZZ$360, 245, MATCH($B$1, resultados!$A$1:$ZZ$1, 0))</f>
        <v/>
      </c>
      <c r="B251">
        <f>INDEX(resultados!$A$2:$ZZ$360, 245, MATCH($B$2, resultados!$A$1:$ZZ$1, 0))</f>
        <v/>
      </c>
      <c r="C251">
        <f>INDEX(resultados!$A$2:$ZZ$360, 245, MATCH($B$3, resultados!$A$1:$ZZ$1, 0))</f>
        <v/>
      </c>
    </row>
    <row r="252">
      <c r="A252">
        <f>INDEX(resultados!$A$2:$ZZ$360, 246, MATCH($B$1, resultados!$A$1:$ZZ$1, 0))</f>
        <v/>
      </c>
      <c r="B252">
        <f>INDEX(resultados!$A$2:$ZZ$360, 246, MATCH($B$2, resultados!$A$1:$ZZ$1, 0))</f>
        <v/>
      </c>
      <c r="C252">
        <f>INDEX(resultados!$A$2:$ZZ$360, 246, MATCH($B$3, resultados!$A$1:$ZZ$1, 0))</f>
        <v/>
      </c>
    </row>
    <row r="253">
      <c r="A253">
        <f>INDEX(resultados!$A$2:$ZZ$360, 247, MATCH($B$1, resultados!$A$1:$ZZ$1, 0))</f>
        <v/>
      </c>
      <c r="B253">
        <f>INDEX(resultados!$A$2:$ZZ$360, 247, MATCH($B$2, resultados!$A$1:$ZZ$1, 0))</f>
        <v/>
      </c>
      <c r="C253">
        <f>INDEX(resultados!$A$2:$ZZ$360, 247, MATCH($B$3, resultados!$A$1:$ZZ$1, 0))</f>
        <v/>
      </c>
    </row>
    <row r="254">
      <c r="A254">
        <f>INDEX(resultados!$A$2:$ZZ$360, 248, MATCH($B$1, resultados!$A$1:$ZZ$1, 0))</f>
        <v/>
      </c>
      <c r="B254">
        <f>INDEX(resultados!$A$2:$ZZ$360, 248, MATCH($B$2, resultados!$A$1:$ZZ$1, 0))</f>
        <v/>
      </c>
      <c r="C254">
        <f>INDEX(resultados!$A$2:$ZZ$360, 248, MATCH($B$3, resultados!$A$1:$ZZ$1, 0))</f>
        <v/>
      </c>
    </row>
    <row r="255">
      <c r="A255">
        <f>INDEX(resultados!$A$2:$ZZ$360, 249, MATCH($B$1, resultados!$A$1:$ZZ$1, 0))</f>
        <v/>
      </c>
      <c r="B255">
        <f>INDEX(resultados!$A$2:$ZZ$360, 249, MATCH($B$2, resultados!$A$1:$ZZ$1, 0))</f>
        <v/>
      </c>
      <c r="C255">
        <f>INDEX(resultados!$A$2:$ZZ$360, 249, MATCH($B$3, resultados!$A$1:$ZZ$1, 0))</f>
        <v/>
      </c>
    </row>
    <row r="256">
      <c r="A256">
        <f>INDEX(resultados!$A$2:$ZZ$360, 250, MATCH($B$1, resultados!$A$1:$ZZ$1, 0))</f>
        <v/>
      </c>
      <c r="B256">
        <f>INDEX(resultados!$A$2:$ZZ$360, 250, MATCH($B$2, resultados!$A$1:$ZZ$1, 0))</f>
        <v/>
      </c>
      <c r="C256">
        <f>INDEX(resultados!$A$2:$ZZ$360, 250, MATCH($B$3, resultados!$A$1:$ZZ$1, 0))</f>
        <v/>
      </c>
    </row>
    <row r="257">
      <c r="A257">
        <f>INDEX(resultados!$A$2:$ZZ$360, 251, MATCH($B$1, resultados!$A$1:$ZZ$1, 0))</f>
        <v/>
      </c>
      <c r="B257">
        <f>INDEX(resultados!$A$2:$ZZ$360, 251, MATCH($B$2, resultados!$A$1:$ZZ$1, 0))</f>
        <v/>
      </c>
      <c r="C257">
        <f>INDEX(resultados!$A$2:$ZZ$360, 251, MATCH($B$3, resultados!$A$1:$ZZ$1, 0))</f>
        <v/>
      </c>
    </row>
    <row r="258">
      <c r="A258">
        <f>INDEX(resultados!$A$2:$ZZ$360, 252, MATCH($B$1, resultados!$A$1:$ZZ$1, 0))</f>
        <v/>
      </c>
      <c r="B258">
        <f>INDEX(resultados!$A$2:$ZZ$360, 252, MATCH($B$2, resultados!$A$1:$ZZ$1, 0))</f>
        <v/>
      </c>
      <c r="C258">
        <f>INDEX(resultados!$A$2:$ZZ$360, 252, MATCH($B$3, resultados!$A$1:$ZZ$1, 0))</f>
        <v/>
      </c>
    </row>
    <row r="259">
      <c r="A259">
        <f>INDEX(resultados!$A$2:$ZZ$360, 253, MATCH($B$1, resultados!$A$1:$ZZ$1, 0))</f>
        <v/>
      </c>
      <c r="B259">
        <f>INDEX(resultados!$A$2:$ZZ$360, 253, MATCH($B$2, resultados!$A$1:$ZZ$1, 0))</f>
        <v/>
      </c>
      <c r="C259">
        <f>INDEX(resultados!$A$2:$ZZ$360, 253, MATCH($B$3, resultados!$A$1:$ZZ$1, 0))</f>
        <v/>
      </c>
    </row>
    <row r="260">
      <c r="A260">
        <f>INDEX(resultados!$A$2:$ZZ$360, 254, MATCH($B$1, resultados!$A$1:$ZZ$1, 0))</f>
        <v/>
      </c>
      <c r="B260">
        <f>INDEX(resultados!$A$2:$ZZ$360, 254, MATCH($B$2, resultados!$A$1:$ZZ$1, 0))</f>
        <v/>
      </c>
      <c r="C260">
        <f>INDEX(resultados!$A$2:$ZZ$360, 254, MATCH($B$3, resultados!$A$1:$ZZ$1, 0))</f>
        <v/>
      </c>
    </row>
    <row r="261">
      <c r="A261">
        <f>INDEX(resultados!$A$2:$ZZ$360, 255, MATCH($B$1, resultados!$A$1:$ZZ$1, 0))</f>
        <v/>
      </c>
      <c r="B261">
        <f>INDEX(resultados!$A$2:$ZZ$360, 255, MATCH($B$2, resultados!$A$1:$ZZ$1, 0))</f>
        <v/>
      </c>
      <c r="C261">
        <f>INDEX(resultados!$A$2:$ZZ$360, 255, MATCH($B$3, resultados!$A$1:$ZZ$1, 0))</f>
        <v/>
      </c>
    </row>
    <row r="262">
      <c r="A262">
        <f>INDEX(resultados!$A$2:$ZZ$360, 256, MATCH($B$1, resultados!$A$1:$ZZ$1, 0))</f>
        <v/>
      </c>
      <c r="B262">
        <f>INDEX(resultados!$A$2:$ZZ$360, 256, MATCH($B$2, resultados!$A$1:$ZZ$1, 0))</f>
        <v/>
      </c>
      <c r="C262">
        <f>INDEX(resultados!$A$2:$ZZ$360, 256, MATCH($B$3, resultados!$A$1:$ZZ$1, 0))</f>
        <v/>
      </c>
    </row>
    <row r="263">
      <c r="A263">
        <f>INDEX(resultados!$A$2:$ZZ$360, 257, MATCH($B$1, resultados!$A$1:$ZZ$1, 0))</f>
        <v/>
      </c>
      <c r="B263">
        <f>INDEX(resultados!$A$2:$ZZ$360, 257, MATCH($B$2, resultados!$A$1:$ZZ$1, 0))</f>
        <v/>
      </c>
      <c r="C263">
        <f>INDEX(resultados!$A$2:$ZZ$360, 257, MATCH($B$3, resultados!$A$1:$ZZ$1, 0))</f>
        <v/>
      </c>
    </row>
    <row r="264">
      <c r="A264">
        <f>INDEX(resultados!$A$2:$ZZ$360, 258, MATCH($B$1, resultados!$A$1:$ZZ$1, 0))</f>
        <v/>
      </c>
      <c r="B264">
        <f>INDEX(resultados!$A$2:$ZZ$360, 258, MATCH($B$2, resultados!$A$1:$ZZ$1, 0))</f>
        <v/>
      </c>
      <c r="C264">
        <f>INDEX(resultados!$A$2:$ZZ$360, 258, MATCH($B$3, resultados!$A$1:$ZZ$1, 0))</f>
        <v/>
      </c>
    </row>
    <row r="265">
      <c r="A265">
        <f>INDEX(resultados!$A$2:$ZZ$360, 259, MATCH($B$1, resultados!$A$1:$ZZ$1, 0))</f>
        <v/>
      </c>
      <c r="B265">
        <f>INDEX(resultados!$A$2:$ZZ$360, 259, MATCH($B$2, resultados!$A$1:$ZZ$1, 0))</f>
        <v/>
      </c>
      <c r="C265">
        <f>INDEX(resultados!$A$2:$ZZ$360, 259, MATCH($B$3, resultados!$A$1:$ZZ$1, 0))</f>
        <v/>
      </c>
    </row>
    <row r="266">
      <c r="A266">
        <f>INDEX(resultados!$A$2:$ZZ$360, 260, MATCH($B$1, resultados!$A$1:$ZZ$1, 0))</f>
        <v/>
      </c>
      <c r="B266">
        <f>INDEX(resultados!$A$2:$ZZ$360, 260, MATCH($B$2, resultados!$A$1:$ZZ$1, 0))</f>
        <v/>
      </c>
      <c r="C266">
        <f>INDEX(resultados!$A$2:$ZZ$360, 260, MATCH($B$3, resultados!$A$1:$ZZ$1, 0))</f>
        <v/>
      </c>
    </row>
    <row r="267">
      <c r="A267">
        <f>INDEX(resultados!$A$2:$ZZ$360, 261, MATCH($B$1, resultados!$A$1:$ZZ$1, 0))</f>
        <v/>
      </c>
      <c r="B267">
        <f>INDEX(resultados!$A$2:$ZZ$360, 261, MATCH($B$2, resultados!$A$1:$ZZ$1, 0))</f>
        <v/>
      </c>
      <c r="C267">
        <f>INDEX(resultados!$A$2:$ZZ$360, 261, MATCH($B$3, resultados!$A$1:$ZZ$1, 0))</f>
        <v/>
      </c>
    </row>
    <row r="268">
      <c r="A268">
        <f>INDEX(resultados!$A$2:$ZZ$360, 262, MATCH($B$1, resultados!$A$1:$ZZ$1, 0))</f>
        <v/>
      </c>
      <c r="B268">
        <f>INDEX(resultados!$A$2:$ZZ$360, 262, MATCH($B$2, resultados!$A$1:$ZZ$1, 0))</f>
        <v/>
      </c>
      <c r="C268">
        <f>INDEX(resultados!$A$2:$ZZ$360, 262, MATCH($B$3, resultados!$A$1:$ZZ$1, 0))</f>
        <v/>
      </c>
    </row>
    <row r="269">
      <c r="A269">
        <f>INDEX(resultados!$A$2:$ZZ$360, 263, MATCH($B$1, resultados!$A$1:$ZZ$1, 0))</f>
        <v/>
      </c>
      <c r="B269">
        <f>INDEX(resultados!$A$2:$ZZ$360, 263, MATCH($B$2, resultados!$A$1:$ZZ$1, 0))</f>
        <v/>
      </c>
      <c r="C269">
        <f>INDEX(resultados!$A$2:$ZZ$360, 263, MATCH($B$3, resultados!$A$1:$ZZ$1, 0))</f>
        <v/>
      </c>
    </row>
    <row r="270">
      <c r="A270">
        <f>INDEX(resultados!$A$2:$ZZ$360, 264, MATCH($B$1, resultados!$A$1:$ZZ$1, 0))</f>
        <v/>
      </c>
      <c r="B270">
        <f>INDEX(resultados!$A$2:$ZZ$360, 264, MATCH($B$2, resultados!$A$1:$ZZ$1, 0))</f>
        <v/>
      </c>
      <c r="C270">
        <f>INDEX(resultados!$A$2:$ZZ$360, 264, MATCH($B$3, resultados!$A$1:$ZZ$1, 0))</f>
        <v/>
      </c>
    </row>
    <row r="271">
      <c r="A271">
        <f>INDEX(resultados!$A$2:$ZZ$360, 265, MATCH($B$1, resultados!$A$1:$ZZ$1, 0))</f>
        <v/>
      </c>
      <c r="B271">
        <f>INDEX(resultados!$A$2:$ZZ$360, 265, MATCH($B$2, resultados!$A$1:$ZZ$1, 0))</f>
        <v/>
      </c>
      <c r="C271">
        <f>INDEX(resultados!$A$2:$ZZ$360, 265, MATCH($B$3, resultados!$A$1:$ZZ$1, 0))</f>
        <v/>
      </c>
    </row>
    <row r="272">
      <c r="A272">
        <f>INDEX(resultados!$A$2:$ZZ$360, 266, MATCH($B$1, resultados!$A$1:$ZZ$1, 0))</f>
        <v/>
      </c>
      <c r="B272">
        <f>INDEX(resultados!$A$2:$ZZ$360, 266, MATCH($B$2, resultados!$A$1:$ZZ$1, 0))</f>
        <v/>
      </c>
      <c r="C272">
        <f>INDEX(resultados!$A$2:$ZZ$360, 266, MATCH($B$3, resultados!$A$1:$ZZ$1, 0))</f>
        <v/>
      </c>
    </row>
    <row r="273">
      <c r="A273">
        <f>INDEX(resultados!$A$2:$ZZ$360, 267, MATCH($B$1, resultados!$A$1:$ZZ$1, 0))</f>
        <v/>
      </c>
      <c r="B273">
        <f>INDEX(resultados!$A$2:$ZZ$360, 267, MATCH($B$2, resultados!$A$1:$ZZ$1, 0))</f>
        <v/>
      </c>
      <c r="C273">
        <f>INDEX(resultados!$A$2:$ZZ$360, 267, MATCH($B$3, resultados!$A$1:$ZZ$1, 0))</f>
        <v/>
      </c>
    </row>
    <row r="274">
      <c r="A274">
        <f>INDEX(resultados!$A$2:$ZZ$360, 268, MATCH($B$1, resultados!$A$1:$ZZ$1, 0))</f>
        <v/>
      </c>
      <c r="B274">
        <f>INDEX(resultados!$A$2:$ZZ$360, 268, MATCH($B$2, resultados!$A$1:$ZZ$1, 0))</f>
        <v/>
      </c>
      <c r="C274">
        <f>INDEX(resultados!$A$2:$ZZ$360, 268, MATCH($B$3, resultados!$A$1:$ZZ$1, 0))</f>
        <v/>
      </c>
    </row>
    <row r="275">
      <c r="A275">
        <f>INDEX(resultados!$A$2:$ZZ$360, 269, MATCH($B$1, resultados!$A$1:$ZZ$1, 0))</f>
        <v/>
      </c>
      <c r="B275">
        <f>INDEX(resultados!$A$2:$ZZ$360, 269, MATCH($B$2, resultados!$A$1:$ZZ$1, 0))</f>
        <v/>
      </c>
      <c r="C275">
        <f>INDEX(resultados!$A$2:$ZZ$360, 269, MATCH($B$3, resultados!$A$1:$ZZ$1, 0))</f>
        <v/>
      </c>
    </row>
    <row r="276">
      <c r="A276">
        <f>INDEX(resultados!$A$2:$ZZ$360, 270, MATCH($B$1, resultados!$A$1:$ZZ$1, 0))</f>
        <v/>
      </c>
      <c r="B276">
        <f>INDEX(resultados!$A$2:$ZZ$360, 270, MATCH($B$2, resultados!$A$1:$ZZ$1, 0))</f>
        <v/>
      </c>
      <c r="C276">
        <f>INDEX(resultados!$A$2:$ZZ$360, 270, MATCH($B$3, resultados!$A$1:$ZZ$1, 0))</f>
        <v/>
      </c>
    </row>
    <row r="277">
      <c r="A277">
        <f>INDEX(resultados!$A$2:$ZZ$360, 271, MATCH($B$1, resultados!$A$1:$ZZ$1, 0))</f>
        <v/>
      </c>
      <c r="B277">
        <f>INDEX(resultados!$A$2:$ZZ$360, 271, MATCH($B$2, resultados!$A$1:$ZZ$1, 0))</f>
        <v/>
      </c>
      <c r="C277">
        <f>INDEX(resultados!$A$2:$ZZ$360, 271, MATCH($B$3, resultados!$A$1:$ZZ$1, 0))</f>
        <v/>
      </c>
    </row>
    <row r="278">
      <c r="A278">
        <f>INDEX(resultados!$A$2:$ZZ$360, 272, MATCH($B$1, resultados!$A$1:$ZZ$1, 0))</f>
        <v/>
      </c>
      <c r="B278">
        <f>INDEX(resultados!$A$2:$ZZ$360, 272, MATCH($B$2, resultados!$A$1:$ZZ$1, 0))</f>
        <v/>
      </c>
      <c r="C278">
        <f>INDEX(resultados!$A$2:$ZZ$360, 272, MATCH($B$3, resultados!$A$1:$ZZ$1, 0))</f>
        <v/>
      </c>
    </row>
    <row r="279">
      <c r="A279">
        <f>INDEX(resultados!$A$2:$ZZ$360, 273, MATCH($B$1, resultados!$A$1:$ZZ$1, 0))</f>
        <v/>
      </c>
      <c r="B279">
        <f>INDEX(resultados!$A$2:$ZZ$360, 273, MATCH($B$2, resultados!$A$1:$ZZ$1, 0))</f>
        <v/>
      </c>
      <c r="C279">
        <f>INDEX(resultados!$A$2:$ZZ$360, 273, MATCH($B$3, resultados!$A$1:$ZZ$1, 0))</f>
        <v/>
      </c>
    </row>
    <row r="280">
      <c r="A280">
        <f>INDEX(resultados!$A$2:$ZZ$360, 274, MATCH($B$1, resultados!$A$1:$ZZ$1, 0))</f>
        <v/>
      </c>
      <c r="B280">
        <f>INDEX(resultados!$A$2:$ZZ$360, 274, MATCH($B$2, resultados!$A$1:$ZZ$1, 0))</f>
        <v/>
      </c>
      <c r="C280">
        <f>INDEX(resultados!$A$2:$ZZ$360, 274, MATCH($B$3, resultados!$A$1:$ZZ$1, 0))</f>
        <v/>
      </c>
    </row>
    <row r="281">
      <c r="A281">
        <f>INDEX(resultados!$A$2:$ZZ$360, 275, MATCH($B$1, resultados!$A$1:$ZZ$1, 0))</f>
        <v/>
      </c>
      <c r="B281">
        <f>INDEX(resultados!$A$2:$ZZ$360, 275, MATCH($B$2, resultados!$A$1:$ZZ$1, 0))</f>
        <v/>
      </c>
      <c r="C281">
        <f>INDEX(resultados!$A$2:$ZZ$360, 275, MATCH($B$3, resultados!$A$1:$ZZ$1, 0))</f>
        <v/>
      </c>
    </row>
    <row r="282">
      <c r="A282">
        <f>INDEX(resultados!$A$2:$ZZ$360, 276, MATCH($B$1, resultados!$A$1:$ZZ$1, 0))</f>
        <v/>
      </c>
      <c r="B282">
        <f>INDEX(resultados!$A$2:$ZZ$360, 276, MATCH($B$2, resultados!$A$1:$ZZ$1, 0))</f>
        <v/>
      </c>
      <c r="C282">
        <f>INDEX(resultados!$A$2:$ZZ$360, 276, MATCH($B$3, resultados!$A$1:$ZZ$1, 0))</f>
        <v/>
      </c>
    </row>
    <row r="283">
      <c r="A283">
        <f>INDEX(resultados!$A$2:$ZZ$360, 277, MATCH($B$1, resultados!$A$1:$ZZ$1, 0))</f>
        <v/>
      </c>
      <c r="B283">
        <f>INDEX(resultados!$A$2:$ZZ$360, 277, MATCH($B$2, resultados!$A$1:$ZZ$1, 0))</f>
        <v/>
      </c>
      <c r="C283">
        <f>INDEX(resultados!$A$2:$ZZ$360, 277, MATCH($B$3, resultados!$A$1:$ZZ$1, 0))</f>
        <v/>
      </c>
    </row>
    <row r="284">
      <c r="A284">
        <f>INDEX(resultados!$A$2:$ZZ$360, 278, MATCH($B$1, resultados!$A$1:$ZZ$1, 0))</f>
        <v/>
      </c>
      <c r="B284">
        <f>INDEX(resultados!$A$2:$ZZ$360, 278, MATCH($B$2, resultados!$A$1:$ZZ$1, 0))</f>
        <v/>
      </c>
      <c r="C284">
        <f>INDEX(resultados!$A$2:$ZZ$360, 278, MATCH($B$3, resultados!$A$1:$ZZ$1, 0))</f>
        <v/>
      </c>
    </row>
    <row r="285">
      <c r="A285">
        <f>INDEX(resultados!$A$2:$ZZ$360, 279, MATCH($B$1, resultados!$A$1:$ZZ$1, 0))</f>
        <v/>
      </c>
      <c r="B285">
        <f>INDEX(resultados!$A$2:$ZZ$360, 279, MATCH($B$2, resultados!$A$1:$ZZ$1, 0))</f>
        <v/>
      </c>
      <c r="C285">
        <f>INDEX(resultados!$A$2:$ZZ$360, 279, MATCH($B$3, resultados!$A$1:$ZZ$1, 0))</f>
        <v/>
      </c>
    </row>
    <row r="286">
      <c r="A286">
        <f>INDEX(resultados!$A$2:$ZZ$360, 280, MATCH($B$1, resultados!$A$1:$ZZ$1, 0))</f>
        <v/>
      </c>
      <c r="B286">
        <f>INDEX(resultados!$A$2:$ZZ$360, 280, MATCH($B$2, resultados!$A$1:$ZZ$1, 0))</f>
        <v/>
      </c>
      <c r="C286">
        <f>INDEX(resultados!$A$2:$ZZ$360, 280, MATCH($B$3, resultados!$A$1:$ZZ$1, 0))</f>
        <v/>
      </c>
    </row>
    <row r="287">
      <c r="A287">
        <f>INDEX(resultados!$A$2:$ZZ$360, 281, MATCH($B$1, resultados!$A$1:$ZZ$1, 0))</f>
        <v/>
      </c>
      <c r="B287">
        <f>INDEX(resultados!$A$2:$ZZ$360, 281, MATCH($B$2, resultados!$A$1:$ZZ$1, 0))</f>
        <v/>
      </c>
      <c r="C287">
        <f>INDEX(resultados!$A$2:$ZZ$360, 281, MATCH($B$3, resultados!$A$1:$ZZ$1, 0))</f>
        <v/>
      </c>
    </row>
    <row r="288">
      <c r="A288">
        <f>INDEX(resultados!$A$2:$ZZ$360, 282, MATCH($B$1, resultados!$A$1:$ZZ$1, 0))</f>
        <v/>
      </c>
      <c r="B288">
        <f>INDEX(resultados!$A$2:$ZZ$360, 282, MATCH($B$2, resultados!$A$1:$ZZ$1, 0))</f>
        <v/>
      </c>
      <c r="C288">
        <f>INDEX(resultados!$A$2:$ZZ$360, 282, MATCH($B$3, resultados!$A$1:$ZZ$1, 0))</f>
        <v/>
      </c>
    </row>
    <row r="289">
      <c r="A289">
        <f>INDEX(resultados!$A$2:$ZZ$360, 283, MATCH($B$1, resultados!$A$1:$ZZ$1, 0))</f>
        <v/>
      </c>
      <c r="B289">
        <f>INDEX(resultados!$A$2:$ZZ$360, 283, MATCH($B$2, resultados!$A$1:$ZZ$1, 0))</f>
        <v/>
      </c>
      <c r="C289">
        <f>INDEX(resultados!$A$2:$ZZ$360, 283, MATCH($B$3, resultados!$A$1:$ZZ$1, 0))</f>
        <v/>
      </c>
    </row>
    <row r="290">
      <c r="A290">
        <f>INDEX(resultados!$A$2:$ZZ$360, 284, MATCH($B$1, resultados!$A$1:$ZZ$1, 0))</f>
        <v/>
      </c>
      <c r="B290">
        <f>INDEX(resultados!$A$2:$ZZ$360, 284, MATCH($B$2, resultados!$A$1:$ZZ$1, 0))</f>
        <v/>
      </c>
      <c r="C290">
        <f>INDEX(resultados!$A$2:$ZZ$360, 284, MATCH($B$3, resultados!$A$1:$ZZ$1, 0))</f>
        <v/>
      </c>
    </row>
    <row r="291">
      <c r="A291">
        <f>INDEX(resultados!$A$2:$ZZ$360, 285, MATCH($B$1, resultados!$A$1:$ZZ$1, 0))</f>
        <v/>
      </c>
      <c r="B291">
        <f>INDEX(resultados!$A$2:$ZZ$360, 285, MATCH($B$2, resultados!$A$1:$ZZ$1, 0))</f>
        <v/>
      </c>
      <c r="C291">
        <f>INDEX(resultados!$A$2:$ZZ$360, 285, MATCH($B$3, resultados!$A$1:$ZZ$1, 0))</f>
        <v/>
      </c>
    </row>
    <row r="292">
      <c r="A292">
        <f>INDEX(resultados!$A$2:$ZZ$360, 286, MATCH($B$1, resultados!$A$1:$ZZ$1, 0))</f>
        <v/>
      </c>
      <c r="B292">
        <f>INDEX(resultados!$A$2:$ZZ$360, 286, MATCH($B$2, resultados!$A$1:$ZZ$1, 0))</f>
        <v/>
      </c>
      <c r="C292">
        <f>INDEX(resultados!$A$2:$ZZ$360, 286, MATCH($B$3, resultados!$A$1:$ZZ$1, 0))</f>
        <v/>
      </c>
    </row>
    <row r="293">
      <c r="A293">
        <f>INDEX(resultados!$A$2:$ZZ$360, 287, MATCH($B$1, resultados!$A$1:$ZZ$1, 0))</f>
        <v/>
      </c>
      <c r="B293">
        <f>INDEX(resultados!$A$2:$ZZ$360, 287, MATCH($B$2, resultados!$A$1:$ZZ$1, 0))</f>
        <v/>
      </c>
      <c r="C293">
        <f>INDEX(resultados!$A$2:$ZZ$360, 287, MATCH($B$3, resultados!$A$1:$ZZ$1, 0))</f>
        <v/>
      </c>
    </row>
    <row r="294">
      <c r="A294">
        <f>INDEX(resultados!$A$2:$ZZ$360, 288, MATCH($B$1, resultados!$A$1:$ZZ$1, 0))</f>
        <v/>
      </c>
      <c r="B294">
        <f>INDEX(resultados!$A$2:$ZZ$360, 288, MATCH($B$2, resultados!$A$1:$ZZ$1, 0))</f>
        <v/>
      </c>
      <c r="C294">
        <f>INDEX(resultados!$A$2:$ZZ$360, 288, MATCH($B$3, resultados!$A$1:$ZZ$1, 0))</f>
        <v/>
      </c>
    </row>
    <row r="295">
      <c r="A295">
        <f>INDEX(resultados!$A$2:$ZZ$360, 289, MATCH($B$1, resultados!$A$1:$ZZ$1, 0))</f>
        <v/>
      </c>
      <c r="B295">
        <f>INDEX(resultados!$A$2:$ZZ$360, 289, MATCH($B$2, resultados!$A$1:$ZZ$1, 0))</f>
        <v/>
      </c>
      <c r="C295">
        <f>INDEX(resultados!$A$2:$ZZ$360, 289, MATCH($B$3, resultados!$A$1:$ZZ$1, 0))</f>
        <v/>
      </c>
    </row>
    <row r="296">
      <c r="A296">
        <f>INDEX(resultados!$A$2:$ZZ$360, 290, MATCH($B$1, resultados!$A$1:$ZZ$1, 0))</f>
        <v/>
      </c>
      <c r="B296">
        <f>INDEX(resultados!$A$2:$ZZ$360, 290, MATCH($B$2, resultados!$A$1:$ZZ$1, 0))</f>
        <v/>
      </c>
      <c r="C296">
        <f>INDEX(resultados!$A$2:$ZZ$360, 290, MATCH($B$3, resultados!$A$1:$ZZ$1, 0))</f>
        <v/>
      </c>
    </row>
    <row r="297">
      <c r="A297">
        <f>INDEX(resultados!$A$2:$ZZ$360, 291, MATCH($B$1, resultados!$A$1:$ZZ$1, 0))</f>
        <v/>
      </c>
      <c r="B297">
        <f>INDEX(resultados!$A$2:$ZZ$360, 291, MATCH($B$2, resultados!$A$1:$ZZ$1, 0))</f>
        <v/>
      </c>
      <c r="C297">
        <f>INDEX(resultados!$A$2:$ZZ$360, 291, MATCH($B$3, resultados!$A$1:$ZZ$1, 0))</f>
        <v/>
      </c>
    </row>
    <row r="298">
      <c r="A298">
        <f>INDEX(resultados!$A$2:$ZZ$360, 292, MATCH($B$1, resultados!$A$1:$ZZ$1, 0))</f>
        <v/>
      </c>
      <c r="B298">
        <f>INDEX(resultados!$A$2:$ZZ$360, 292, MATCH($B$2, resultados!$A$1:$ZZ$1, 0))</f>
        <v/>
      </c>
      <c r="C298">
        <f>INDEX(resultados!$A$2:$ZZ$360, 292, MATCH($B$3, resultados!$A$1:$ZZ$1, 0))</f>
        <v/>
      </c>
    </row>
    <row r="299">
      <c r="A299">
        <f>INDEX(resultados!$A$2:$ZZ$360, 293, MATCH($B$1, resultados!$A$1:$ZZ$1, 0))</f>
        <v/>
      </c>
      <c r="B299">
        <f>INDEX(resultados!$A$2:$ZZ$360, 293, MATCH($B$2, resultados!$A$1:$ZZ$1, 0))</f>
        <v/>
      </c>
      <c r="C299">
        <f>INDEX(resultados!$A$2:$ZZ$360, 293, MATCH($B$3, resultados!$A$1:$ZZ$1, 0))</f>
        <v/>
      </c>
    </row>
    <row r="300">
      <c r="A300">
        <f>INDEX(resultados!$A$2:$ZZ$360, 294, MATCH($B$1, resultados!$A$1:$ZZ$1, 0))</f>
        <v/>
      </c>
      <c r="B300">
        <f>INDEX(resultados!$A$2:$ZZ$360, 294, MATCH($B$2, resultados!$A$1:$ZZ$1, 0))</f>
        <v/>
      </c>
      <c r="C300">
        <f>INDEX(resultados!$A$2:$ZZ$360, 294, MATCH($B$3, resultados!$A$1:$ZZ$1, 0))</f>
        <v/>
      </c>
    </row>
    <row r="301">
      <c r="A301">
        <f>INDEX(resultados!$A$2:$ZZ$360, 295, MATCH($B$1, resultados!$A$1:$ZZ$1, 0))</f>
        <v/>
      </c>
      <c r="B301">
        <f>INDEX(resultados!$A$2:$ZZ$360, 295, MATCH($B$2, resultados!$A$1:$ZZ$1, 0))</f>
        <v/>
      </c>
      <c r="C301">
        <f>INDEX(resultados!$A$2:$ZZ$360, 295, MATCH($B$3, resultados!$A$1:$ZZ$1, 0))</f>
        <v/>
      </c>
    </row>
    <row r="302">
      <c r="A302">
        <f>INDEX(resultados!$A$2:$ZZ$360, 296, MATCH($B$1, resultados!$A$1:$ZZ$1, 0))</f>
        <v/>
      </c>
      <c r="B302">
        <f>INDEX(resultados!$A$2:$ZZ$360, 296, MATCH($B$2, resultados!$A$1:$ZZ$1, 0))</f>
        <v/>
      </c>
      <c r="C302">
        <f>INDEX(resultados!$A$2:$ZZ$360, 296, MATCH($B$3, resultados!$A$1:$ZZ$1, 0))</f>
        <v/>
      </c>
    </row>
    <row r="303">
      <c r="A303">
        <f>INDEX(resultados!$A$2:$ZZ$360, 297, MATCH($B$1, resultados!$A$1:$ZZ$1, 0))</f>
        <v/>
      </c>
      <c r="B303">
        <f>INDEX(resultados!$A$2:$ZZ$360, 297, MATCH($B$2, resultados!$A$1:$ZZ$1, 0))</f>
        <v/>
      </c>
      <c r="C303">
        <f>INDEX(resultados!$A$2:$ZZ$360, 297, MATCH($B$3, resultados!$A$1:$ZZ$1, 0))</f>
        <v/>
      </c>
    </row>
    <row r="304">
      <c r="A304">
        <f>INDEX(resultados!$A$2:$ZZ$360, 298, MATCH($B$1, resultados!$A$1:$ZZ$1, 0))</f>
        <v/>
      </c>
      <c r="B304">
        <f>INDEX(resultados!$A$2:$ZZ$360, 298, MATCH($B$2, resultados!$A$1:$ZZ$1, 0))</f>
        <v/>
      </c>
      <c r="C304">
        <f>INDEX(resultados!$A$2:$ZZ$360, 298, MATCH($B$3, resultados!$A$1:$ZZ$1, 0))</f>
        <v/>
      </c>
    </row>
    <row r="305">
      <c r="A305">
        <f>INDEX(resultados!$A$2:$ZZ$360, 299, MATCH($B$1, resultados!$A$1:$ZZ$1, 0))</f>
        <v/>
      </c>
      <c r="B305">
        <f>INDEX(resultados!$A$2:$ZZ$360, 299, MATCH($B$2, resultados!$A$1:$ZZ$1, 0))</f>
        <v/>
      </c>
      <c r="C305">
        <f>INDEX(resultados!$A$2:$ZZ$360, 299, MATCH($B$3, resultados!$A$1:$ZZ$1, 0))</f>
        <v/>
      </c>
    </row>
    <row r="306">
      <c r="A306">
        <f>INDEX(resultados!$A$2:$ZZ$360, 300, MATCH($B$1, resultados!$A$1:$ZZ$1, 0))</f>
        <v/>
      </c>
      <c r="B306">
        <f>INDEX(resultados!$A$2:$ZZ$360, 300, MATCH($B$2, resultados!$A$1:$ZZ$1, 0))</f>
        <v/>
      </c>
      <c r="C306">
        <f>INDEX(resultados!$A$2:$ZZ$360, 300, MATCH($B$3, resultados!$A$1:$ZZ$1, 0))</f>
        <v/>
      </c>
    </row>
    <row r="307">
      <c r="A307">
        <f>INDEX(resultados!$A$2:$ZZ$360, 301, MATCH($B$1, resultados!$A$1:$ZZ$1, 0))</f>
        <v/>
      </c>
      <c r="B307">
        <f>INDEX(resultados!$A$2:$ZZ$360, 301, MATCH($B$2, resultados!$A$1:$ZZ$1, 0))</f>
        <v/>
      </c>
      <c r="C307">
        <f>INDEX(resultados!$A$2:$ZZ$360, 301, MATCH($B$3, resultados!$A$1:$ZZ$1, 0))</f>
        <v/>
      </c>
    </row>
    <row r="308">
      <c r="A308">
        <f>INDEX(resultados!$A$2:$ZZ$360, 302, MATCH($B$1, resultados!$A$1:$ZZ$1, 0))</f>
        <v/>
      </c>
      <c r="B308">
        <f>INDEX(resultados!$A$2:$ZZ$360, 302, MATCH($B$2, resultados!$A$1:$ZZ$1, 0))</f>
        <v/>
      </c>
      <c r="C308">
        <f>INDEX(resultados!$A$2:$ZZ$360, 302, MATCH($B$3, resultados!$A$1:$ZZ$1, 0))</f>
        <v/>
      </c>
    </row>
    <row r="309">
      <c r="A309">
        <f>INDEX(resultados!$A$2:$ZZ$360, 303, MATCH($B$1, resultados!$A$1:$ZZ$1, 0))</f>
        <v/>
      </c>
      <c r="B309">
        <f>INDEX(resultados!$A$2:$ZZ$360, 303, MATCH($B$2, resultados!$A$1:$ZZ$1, 0))</f>
        <v/>
      </c>
      <c r="C309">
        <f>INDEX(resultados!$A$2:$ZZ$360, 303, MATCH($B$3, resultados!$A$1:$ZZ$1, 0))</f>
        <v/>
      </c>
    </row>
    <row r="310">
      <c r="A310">
        <f>INDEX(resultados!$A$2:$ZZ$360, 304, MATCH($B$1, resultados!$A$1:$ZZ$1, 0))</f>
        <v/>
      </c>
      <c r="B310">
        <f>INDEX(resultados!$A$2:$ZZ$360, 304, MATCH($B$2, resultados!$A$1:$ZZ$1, 0))</f>
        <v/>
      </c>
      <c r="C310">
        <f>INDEX(resultados!$A$2:$ZZ$360, 304, MATCH($B$3, resultados!$A$1:$ZZ$1, 0))</f>
        <v/>
      </c>
    </row>
    <row r="311">
      <c r="A311">
        <f>INDEX(resultados!$A$2:$ZZ$360, 305, MATCH($B$1, resultados!$A$1:$ZZ$1, 0))</f>
        <v/>
      </c>
      <c r="B311">
        <f>INDEX(resultados!$A$2:$ZZ$360, 305, MATCH($B$2, resultados!$A$1:$ZZ$1, 0))</f>
        <v/>
      </c>
      <c r="C311">
        <f>INDEX(resultados!$A$2:$ZZ$360, 305, MATCH($B$3, resultados!$A$1:$ZZ$1, 0))</f>
        <v/>
      </c>
    </row>
    <row r="312">
      <c r="A312">
        <f>INDEX(resultados!$A$2:$ZZ$360, 306, MATCH($B$1, resultados!$A$1:$ZZ$1, 0))</f>
        <v/>
      </c>
      <c r="B312">
        <f>INDEX(resultados!$A$2:$ZZ$360, 306, MATCH($B$2, resultados!$A$1:$ZZ$1, 0))</f>
        <v/>
      </c>
      <c r="C312">
        <f>INDEX(resultados!$A$2:$ZZ$360, 306, MATCH($B$3, resultados!$A$1:$ZZ$1, 0))</f>
        <v/>
      </c>
    </row>
    <row r="313">
      <c r="A313">
        <f>INDEX(resultados!$A$2:$ZZ$360, 307, MATCH($B$1, resultados!$A$1:$ZZ$1, 0))</f>
        <v/>
      </c>
      <c r="B313">
        <f>INDEX(resultados!$A$2:$ZZ$360, 307, MATCH($B$2, resultados!$A$1:$ZZ$1, 0))</f>
        <v/>
      </c>
      <c r="C313">
        <f>INDEX(resultados!$A$2:$ZZ$360, 307, MATCH($B$3, resultados!$A$1:$ZZ$1, 0))</f>
        <v/>
      </c>
    </row>
    <row r="314">
      <c r="A314">
        <f>INDEX(resultados!$A$2:$ZZ$360, 308, MATCH($B$1, resultados!$A$1:$ZZ$1, 0))</f>
        <v/>
      </c>
      <c r="B314">
        <f>INDEX(resultados!$A$2:$ZZ$360, 308, MATCH($B$2, resultados!$A$1:$ZZ$1, 0))</f>
        <v/>
      </c>
      <c r="C314">
        <f>INDEX(resultados!$A$2:$ZZ$360, 308, MATCH($B$3, resultados!$A$1:$ZZ$1, 0))</f>
        <v/>
      </c>
    </row>
    <row r="315">
      <c r="A315">
        <f>INDEX(resultados!$A$2:$ZZ$360, 309, MATCH($B$1, resultados!$A$1:$ZZ$1, 0))</f>
        <v/>
      </c>
      <c r="B315">
        <f>INDEX(resultados!$A$2:$ZZ$360, 309, MATCH($B$2, resultados!$A$1:$ZZ$1, 0))</f>
        <v/>
      </c>
      <c r="C315">
        <f>INDEX(resultados!$A$2:$ZZ$360, 309, MATCH($B$3, resultados!$A$1:$ZZ$1, 0))</f>
        <v/>
      </c>
    </row>
    <row r="316">
      <c r="A316">
        <f>INDEX(resultados!$A$2:$ZZ$360, 310, MATCH($B$1, resultados!$A$1:$ZZ$1, 0))</f>
        <v/>
      </c>
      <c r="B316">
        <f>INDEX(resultados!$A$2:$ZZ$360, 310, MATCH($B$2, resultados!$A$1:$ZZ$1, 0))</f>
        <v/>
      </c>
      <c r="C316">
        <f>INDEX(resultados!$A$2:$ZZ$360, 310, MATCH($B$3, resultados!$A$1:$ZZ$1, 0))</f>
        <v/>
      </c>
    </row>
    <row r="317">
      <c r="A317">
        <f>INDEX(resultados!$A$2:$ZZ$360, 311, MATCH($B$1, resultados!$A$1:$ZZ$1, 0))</f>
        <v/>
      </c>
      <c r="B317">
        <f>INDEX(resultados!$A$2:$ZZ$360, 311, MATCH($B$2, resultados!$A$1:$ZZ$1, 0))</f>
        <v/>
      </c>
      <c r="C317">
        <f>INDEX(resultados!$A$2:$ZZ$360, 311, MATCH($B$3, resultados!$A$1:$ZZ$1, 0))</f>
        <v/>
      </c>
    </row>
    <row r="318">
      <c r="A318">
        <f>INDEX(resultados!$A$2:$ZZ$360, 312, MATCH($B$1, resultados!$A$1:$ZZ$1, 0))</f>
        <v/>
      </c>
      <c r="B318">
        <f>INDEX(resultados!$A$2:$ZZ$360, 312, MATCH($B$2, resultados!$A$1:$ZZ$1, 0))</f>
        <v/>
      </c>
      <c r="C318">
        <f>INDEX(resultados!$A$2:$ZZ$360, 312, MATCH($B$3, resultados!$A$1:$ZZ$1, 0))</f>
        <v/>
      </c>
    </row>
    <row r="319">
      <c r="A319">
        <f>INDEX(resultados!$A$2:$ZZ$360, 313, MATCH($B$1, resultados!$A$1:$ZZ$1, 0))</f>
        <v/>
      </c>
      <c r="B319">
        <f>INDEX(resultados!$A$2:$ZZ$360, 313, MATCH($B$2, resultados!$A$1:$ZZ$1, 0))</f>
        <v/>
      </c>
      <c r="C319">
        <f>INDEX(resultados!$A$2:$ZZ$360, 313, MATCH($B$3, resultados!$A$1:$ZZ$1, 0))</f>
        <v/>
      </c>
    </row>
    <row r="320">
      <c r="A320">
        <f>INDEX(resultados!$A$2:$ZZ$360, 314, MATCH($B$1, resultados!$A$1:$ZZ$1, 0))</f>
        <v/>
      </c>
      <c r="B320">
        <f>INDEX(resultados!$A$2:$ZZ$360, 314, MATCH($B$2, resultados!$A$1:$ZZ$1, 0))</f>
        <v/>
      </c>
      <c r="C320">
        <f>INDEX(resultados!$A$2:$ZZ$360, 314, MATCH($B$3, resultados!$A$1:$ZZ$1, 0))</f>
        <v/>
      </c>
    </row>
    <row r="321">
      <c r="A321">
        <f>INDEX(resultados!$A$2:$ZZ$360, 315, MATCH($B$1, resultados!$A$1:$ZZ$1, 0))</f>
        <v/>
      </c>
      <c r="B321">
        <f>INDEX(resultados!$A$2:$ZZ$360, 315, MATCH($B$2, resultados!$A$1:$ZZ$1, 0))</f>
        <v/>
      </c>
      <c r="C321">
        <f>INDEX(resultados!$A$2:$ZZ$360, 315, MATCH($B$3, resultados!$A$1:$ZZ$1, 0))</f>
        <v/>
      </c>
    </row>
    <row r="322">
      <c r="A322">
        <f>INDEX(resultados!$A$2:$ZZ$360, 316, MATCH($B$1, resultados!$A$1:$ZZ$1, 0))</f>
        <v/>
      </c>
      <c r="B322">
        <f>INDEX(resultados!$A$2:$ZZ$360, 316, MATCH($B$2, resultados!$A$1:$ZZ$1, 0))</f>
        <v/>
      </c>
      <c r="C322">
        <f>INDEX(resultados!$A$2:$ZZ$360, 316, MATCH($B$3, resultados!$A$1:$ZZ$1, 0))</f>
        <v/>
      </c>
    </row>
    <row r="323">
      <c r="A323">
        <f>INDEX(resultados!$A$2:$ZZ$360, 317, MATCH($B$1, resultados!$A$1:$ZZ$1, 0))</f>
        <v/>
      </c>
      <c r="B323">
        <f>INDEX(resultados!$A$2:$ZZ$360, 317, MATCH($B$2, resultados!$A$1:$ZZ$1, 0))</f>
        <v/>
      </c>
      <c r="C323">
        <f>INDEX(resultados!$A$2:$ZZ$360, 317, MATCH($B$3, resultados!$A$1:$ZZ$1, 0))</f>
        <v/>
      </c>
    </row>
    <row r="324">
      <c r="A324">
        <f>INDEX(resultados!$A$2:$ZZ$360, 318, MATCH($B$1, resultados!$A$1:$ZZ$1, 0))</f>
        <v/>
      </c>
      <c r="B324">
        <f>INDEX(resultados!$A$2:$ZZ$360, 318, MATCH($B$2, resultados!$A$1:$ZZ$1, 0))</f>
        <v/>
      </c>
      <c r="C324">
        <f>INDEX(resultados!$A$2:$ZZ$360, 318, MATCH($B$3, resultados!$A$1:$ZZ$1, 0))</f>
        <v/>
      </c>
    </row>
    <row r="325">
      <c r="A325">
        <f>INDEX(resultados!$A$2:$ZZ$360, 319, MATCH($B$1, resultados!$A$1:$ZZ$1, 0))</f>
        <v/>
      </c>
      <c r="B325">
        <f>INDEX(resultados!$A$2:$ZZ$360, 319, MATCH($B$2, resultados!$A$1:$ZZ$1, 0))</f>
        <v/>
      </c>
      <c r="C325">
        <f>INDEX(resultados!$A$2:$ZZ$360, 319, MATCH($B$3, resultados!$A$1:$ZZ$1, 0))</f>
        <v/>
      </c>
    </row>
    <row r="326">
      <c r="A326">
        <f>INDEX(resultados!$A$2:$ZZ$360, 320, MATCH($B$1, resultados!$A$1:$ZZ$1, 0))</f>
        <v/>
      </c>
      <c r="B326">
        <f>INDEX(resultados!$A$2:$ZZ$360, 320, MATCH($B$2, resultados!$A$1:$ZZ$1, 0))</f>
        <v/>
      </c>
      <c r="C326">
        <f>INDEX(resultados!$A$2:$ZZ$360, 320, MATCH($B$3, resultados!$A$1:$ZZ$1, 0))</f>
        <v/>
      </c>
    </row>
    <row r="327">
      <c r="A327">
        <f>INDEX(resultados!$A$2:$ZZ$360, 321, MATCH($B$1, resultados!$A$1:$ZZ$1, 0))</f>
        <v/>
      </c>
      <c r="B327">
        <f>INDEX(resultados!$A$2:$ZZ$360, 321, MATCH($B$2, resultados!$A$1:$ZZ$1, 0))</f>
        <v/>
      </c>
      <c r="C327">
        <f>INDEX(resultados!$A$2:$ZZ$360, 321, MATCH($B$3, resultados!$A$1:$ZZ$1, 0))</f>
        <v/>
      </c>
    </row>
    <row r="328">
      <c r="A328">
        <f>INDEX(resultados!$A$2:$ZZ$360, 322, MATCH($B$1, resultados!$A$1:$ZZ$1, 0))</f>
        <v/>
      </c>
      <c r="B328">
        <f>INDEX(resultados!$A$2:$ZZ$360, 322, MATCH($B$2, resultados!$A$1:$ZZ$1, 0))</f>
        <v/>
      </c>
      <c r="C328">
        <f>INDEX(resultados!$A$2:$ZZ$360, 322, MATCH($B$3, resultados!$A$1:$ZZ$1, 0))</f>
        <v/>
      </c>
    </row>
    <row r="329">
      <c r="A329">
        <f>INDEX(resultados!$A$2:$ZZ$360, 323, MATCH($B$1, resultados!$A$1:$ZZ$1, 0))</f>
        <v/>
      </c>
      <c r="B329">
        <f>INDEX(resultados!$A$2:$ZZ$360, 323, MATCH($B$2, resultados!$A$1:$ZZ$1, 0))</f>
        <v/>
      </c>
      <c r="C329">
        <f>INDEX(resultados!$A$2:$ZZ$360, 323, MATCH($B$3, resultados!$A$1:$ZZ$1, 0))</f>
        <v/>
      </c>
    </row>
    <row r="330">
      <c r="A330">
        <f>INDEX(resultados!$A$2:$ZZ$360, 324, MATCH($B$1, resultados!$A$1:$ZZ$1, 0))</f>
        <v/>
      </c>
      <c r="B330">
        <f>INDEX(resultados!$A$2:$ZZ$360, 324, MATCH($B$2, resultados!$A$1:$ZZ$1, 0))</f>
        <v/>
      </c>
      <c r="C330">
        <f>INDEX(resultados!$A$2:$ZZ$360, 324, MATCH($B$3, resultados!$A$1:$ZZ$1, 0))</f>
        <v/>
      </c>
    </row>
    <row r="331">
      <c r="A331">
        <f>INDEX(resultados!$A$2:$ZZ$360, 325, MATCH($B$1, resultados!$A$1:$ZZ$1, 0))</f>
        <v/>
      </c>
      <c r="B331">
        <f>INDEX(resultados!$A$2:$ZZ$360, 325, MATCH($B$2, resultados!$A$1:$ZZ$1, 0))</f>
        <v/>
      </c>
      <c r="C331">
        <f>INDEX(resultados!$A$2:$ZZ$360, 325, MATCH($B$3, resultados!$A$1:$ZZ$1, 0))</f>
        <v/>
      </c>
    </row>
    <row r="332">
      <c r="A332">
        <f>INDEX(resultados!$A$2:$ZZ$360, 326, MATCH($B$1, resultados!$A$1:$ZZ$1, 0))</f>
        <v/>
      </c>
      <c r="B332">
        <f>INDEX(resultados!$A$2:$ZZ$360, 326, MATCH($B$2, resultados!$A$1:$ZZ$1, 0))</f>
        <v/>
      </c>
      <c r="C332">
        <f>INDEX(resultados!$A$2:$ZZ$360, 326, MATCH($B$3, resultados!$A$1:$ZZ$1, 0))</f>
        <v/>
      </c>
    </row>
    <row r="333">
      <c r="A333">
        <f>INDEX(resultados!$A$2:$ZZ$360, 327, MATCH($B$1, resultados!$A$1:$ZZ$1, 0))</f>
        <v/>
      </c>
      <c r="B333">
        <f>INDEX(resultados!$A$2:$ZZ$360, 327, MATCH($B$2, resultados!$A$1:$ZZ$1, 0))</f>
        <v/>
      </c>
      <c r="C333">
        <f>INDEX(resultados!$A$2:$ZZ$360, 327, MATCH($B$3, resultados!$A$1:$ZZ$1, 0))</f>
        <v/>
      </c>
    </row>
    <row r="334">
      <c r="A334">
        <f>INDEX(resultados!$A$2:$ZZ$360, 328, MATCH($B$1, resultados!$A$1:$ZZ$1, 0))</f>
        <v/>
      </c>
      <c r="B334">
        <f>INDEX(resultados!$A$2:$ZZ$360, 328, MATCH($B$2, resultados!$A$1:$ZZ$1, 0))</f>
        <v/>
      </c>
      <c r="C334">
        <f>INDEX(resultados!$A$2:$ZZ$360, 328, MATCH($B$3, resultados!$A$1:$ZZ$1, 0))</f>
        <v/>
      </c>
    </row>
    <row r="335">
      <c r="A335">
        <f>INDEX(resultados!$A$2:$ZZ$360, 329, MATCH($B$1, resultados!$A$1:$ZZ$1, 0))</f>
        <v/>
      </c>
      <c r="B335">
        <f>INDEX(resultados!$A$2:$ZZ$360, 329, MATCH($B$2, resultados!$A$1:$ZZ$1, 0))</f>
        <v/>
      </c>
      <c r="C335">
        <f>INDEX(resultados!$A$2:$ZZ$360, 329, MATCH($B$3, resultados!$A$1:$ZZ$1, 0))</f>
        <v/>
      </c>
    </row>
    <row r="336">
      <c r="A336">
        <f>INDEX(resultados!$A$2:$ZZ$360, 330, MATCH($B$1, resultados!$A$1:$ZZ$1, 0))</f>
        <v/>
      </c>
      <c r="B336">
        <f>INDEX(resultados!$A$2:$ZZ$360, 330, MATCH($B$2, resultados!$A$1:$ZZ$1, 0))</f>
        <v/>
      </c>
      <c r="C336">
        <f>INDEX(resultados!$A$2:$ZZ$360, 330, MATCH($B$3, resultados!$A$1:$ZZ$1, 0))</f>
        <v/>
      </c>
    </row>
    <row r="337">
      <c r="A337">
        <f>INDEX(resultados!$A$2:$ZZ$360, 331, MATCH($B$1, resultados!$A$1:$ZZ$1, 0))</f>
        <v/>
      </c>
      <c r="B337">
        <f>INDEX(resultados!$A$2:$ZZ$360, 331, MATCH($B$2, resultados!$A$1:$ZZ$1, 0))</f>
        <v/>
      </c>
      <c r="C337">
        <f>INDEX(resultados!$A$2:$ZZ$360, 331, MATCH($B$3, resultados!$A$1:$ZZ$1, 0))</f>
        <v/>
      </c>
    </row>
    <row r="338">
      <c r="A338">
        <f>INDEX(resultados!$A$2:$ZZ$360, 332, MATCH($B$1, resultados!$A$1:$ZZ$1, 0))</f>
        <v/>
      </c>
      <c r="B338">
        <f>INDEX(resultados!$A$2:$ZZ$360, 332, MATCH($B$2, resultados!$A$1:$ZZ$1, 0))</f>
        <v/>
      </c>
      <c r="C338">
        <f>INDEX(resultados!$A$2:$ZZ$360, 332, MATCH($B$3, resultados!$A$1:$ZZ$1, 0))</f>
        <v/>
      </c>
    </row>
    <row r="339">
      <c r="A339">
        <f>INDEX(resultados!$A$2:$ZZ$360, 333, MATCH($B$1, resultados!$A$1:$ZZ$1, 0))</f>
        <v/>
      </c>
      <c r="B339">
        <f>INDEX(resultados!$A$2:$ZZ$360, 333, MATCH($B$2, resultados!$A$1:$ZZ$1, 0))</f>
        <v/>
      </c>
      <c r="C339">
        <f>INDEX(resultados!$A$2:$ZZ$360, 333, MATCH($B$3, resultados!$A$1:$ZZ$1, 0))</f>
        <v/>
      </c>
    </row>
    <row r="340">
      <c r="A340">
        <f>INDEX(resultados!$A$2:$ZZ$360, 334, MATCH($B$1, resultados!$A$1:$ZZ$1, 0))</f>
        <v/>
      </c>
      <c r="B340">
        <f>INDEX(resultados!$A$2:$ZZ$360, 334, MATCH($B$2, resultados!$A$1:$ZZ$1, 0))</f>
        <v/>
      </c>
      <c r="C340">
        <f>INDEX(resultados!$A$2:$ZZ$360, 334, MATCH($B$3, resultados!$A$1:$ZZ$1, 0))</f>
        <v/>
      </c>
    </row>
    <row r="341">
      <c r="A341">
        <f>INDEX(resultados!$A$2:$ZZ$360, 335, MATCH($B$1, resultados!$A$1:$ZZ$1, 0))</f>
        <v/>
      </c>
      <c r="B341">
        <f>INDEX(resultados!$A$2:$ZZ$360, 335, MATCH($B$2, resultados!$A$1:$ZZ$1, 0))</f>
        <v/>
      </c>
      <c r="C341">
        <f>INDEX(resultados!$A$2:$ZZ$360, 335, MATCH($B$3, resultados!$A$1:$ZZ$1, 0))</f>
        <v/>
      </c>
    </row>
    <row r="342">
      <c r="A342">
        <f>INDEX(resultados!$A$2:$ZZ$360, 336, MATCH($B$1, resultados!$A$1:$ZZ$1, 0))</f>
        <v/>
      </c>
      <c r="B342">
        <f>INDEX(resultados!$A$2:$ZZ$360, 336, MATCH($B$2, resultados!$A$1:$ZZ$1, 0))</f>
        <v/>
      </c>
      <c r="C342">
        <f>INDEX(resultados!$A$2:$ZZ$360, 336, MATCH($B$3, resultados!$A$1:$ZZ$1, 0))</f>
        <v/>
      </c>
    </row>
    <row r="343">
      <c r="A343">
        <f>INDEX(resultados!$A$2:$ZZ$360, 337, MATCH($B$1, resultados!$A$1:$ZZ$1, 0))</f>
        <v/>
      </c>
      <c r="B343">
        <f>INDEX(resultados!$A$2:$ZZ$360, 337, MATCH($B$2, resultados!$A$1:$ZZ$1, 0))</f>
        <v/>
      </c>
      <c r="C343">
        <f>INDEX(resultados!$A$2:$ZZ$360, 337, MATCH($B$3, resultados!$A$1:$ZZ$1, 0))</f>
        <v/>
      </c>
    </row>
    <row r="344">
      <c r="A344">
        <f>INDEX(resultados!$A$2:$ZZ$360, 338, MATCH($B$1, resultados!$A$1:$ZZ$1, 0))</f>
        <v/>
      </c>
      <c r="B344">
        <f>INDEX(resultados!$A$2:$ZZ$360, 338, MATCH($B$2, resultados!$A$1:$ZZ$1, 0))</f>
        <v/>
      </c>
      <c r="C344">
        <f>INDEX(resultados!$A$2:$ZZ$360, 338, MATCH($B$3, resultados!$A$1:$ZZ$1, 0))</f>
        <v/>
      </c>
    </row>
    <row r="345">
      <c r="A345">
        <f>INDEX(resultados!$A$2:$ZZ$360, 339, MATCH($B$1, resultados!$A$1:$ZZ$1, 0))</f>
        <v/>
      </c>
      <c r="B345">
        <f>INDEX(resultados!$A$2:$ZZ$360, 339, MATCH($B$2, resultados!$A$1:$ZZ$1, 0))</f>
        <v/>
      </c>
      <c r="C345">
        <f>INDEX(resultados!$A$2:$ZZ$360, 339, MATCH($B$3, resultados!$A$1:$ZZ$1, 0))</f>
        <v/>
      </c>
    </row>
    <row r="346">
      <c r="A346">
        <f>INDEX(resultados!$A$2:$ZZ$360, 340, MATCH($B$1, resultados!$A$1:$ZZ$1, 0))</f>
        <v/>
      </c>
      <c r="B346">
        <f>INDEX(resultados!$A$2:$ZZ$360, 340, MATCH($B$2, resultados!$A$1:$ZZ$1, 0))</f>
        <v/>
      </c>
      <c r="C346">
        <f>INDEX(resultados!$A$2:$ZZ$360, 340, MATCH($B$3, resultados!$A$1:$ZZ$1, 0))</f>
        <v/>
      </c>
    </row>
    <row r="347">
      <c r="A347">
        <f>INDEX(resultados!$A$2:$ZZ$360, 341, MATCH($B$1, resultados!$A$1:$ZZ$1, 0))</f>
        <v/>
      </c>
      <c r="B347">
        <f>INDEX(resultados!$A$2:$ZZ$360, 341, MATCH($B$2, resultados!$A$1:$ZZ$1, 0))</f>
        <v/>
      </c>
      <c r="C347">
        <f>INDEX(resultados!$A$2:$ZZ$360, 341, MATCH($B$3, resultados!$A$1:$ZZ$1, 0))</f>
        <v/>
      </c>
    </row>
    <row r="348">
      <c r="A348">
        <f>INDEX(resultados!$A$2:$ZZ$360, 342, MATCH($B$1, resultados!$A$1:$ZZ$1, 0))</f>
        <v/>
      </c>
      <c r="B348">
        <f>INDEX(resultados!$A$2:$ZZ$360, 342, MATCH($B$2, resultados!$A$1:$ZZ$1, 0))</f>
        <v/>
      </c>
      <c r="C348">
        <f>INDEX(resultados!$A$2:$ZZ$360, 342, MATCH($B$3, resultados!$A$1:$ZZ$1, 0))</f>
        <v/>
      </c>
    </row>
    <row r="349">
      <c r="A349">
        <f>INDEX(resultados!$A$2:$ZZ$360, 343, MATCH($B$1, resultados!$A$1:$ZZ$1, 0))</f>
        <v/>
      </c>
      <c r="B349">
        <f>INDEX(resultados!$A$2:$ZZ$360, 343, MATCH($B$2, resultados!$A$1:$ZZ$1, 0))</f>
        <v/>
      </c>
      <c r="C349">
        <f>INDEX(resultados!$A$2:$ZZ$360, 343, MATCH($B$3, resultados!$A$1:$ZZ$1, 0))</f>
        <v/>
      </c>
    </row>
    <row r="350">
      <c r="A350">
        <f>INDEX(resultados!$A$2:$ZZ$360, 344, MATCH($B$1, resultados!$A$1:$ZZ$1, 0))</f>
        <v/>
      </c>
      <c r="B350">
        <f>INDEX(resultados!$A$2:$ZZ$360, 344, MATCH($B$2, resultados!$A$1:$ZZ$1, 0))</f>
        <v/>
      </c>
      <c r="C350">
        <f>INDEX(resultados!$A$2:$ZZ$360, 344, MATCH($B$3, resultados!$A$1:$ZZ$1, 0))</f>
        <v/>
      </c>
    </row>
    <row r="351">
      <c r="A351">
        <f>INDEX(resultados!$A$2:$ZZ$360, 345, MATCH($B$1, resultados!$A$1:$ZZ$1, 0))</f>
        <v/>
      </c>
      <c r="B351">
        <f>INDEX(resultados!$A$2:$ZZ$360, 345, MATCH($B$2, resultados!$A$1:$ZZ$1, 0))</f>
        <v/>
      </c>
      <c r="C351">
        <f>INDEX(resultados!$A$2:$ZZ$360, 345, MATCH($B$3, resultados!$A$1:$ZZ$1, 0))</f>
        <v/>
      </c>
    </row>
    <row r="352">
      <c r="A352">
        <f>INDEX(resultados!$A$2:$ZZ$360, 346, MATCH($B$1, resultados!$A$1:$ZZ$1, 0))</f>
        <v/>
      </c>
      <c r="B352">
        <f>INDEX(resultados!$A$2:$ZZ$360, 346, MATCH($B$2, resultados!$A$1:$ZZ$1, 0))</f>
        <v/>
      </c>
      <c r="C352">
        <f>INDEX(resultados!$A$2:$ZZ$360, 346, MATCH($B$3, resultados!$A$1:$ZZ$1, 0))</f>
        <v/>
      </c>
    </row>
    <row r="353">
      <c r="A353">
        <f>INDEX(resultados!$A$2:$ZZ$360, 347, MATCH($B$1, resultados!$A$1:$ZZ$1, 0))</f>
        <v/>
      </c>
      <c r="B353">
        <f>INDEX(resultados!$A$2:$ZZ$360, 347, MATCH($B$2, resultados!$A$1:$ZZ$1, 0))</f>
        <v/>
      </c>
      <c r="C353">
        <f>INDEX(resultados!$A$2:$ZZ$360, 347, MATCH($B$3, resultados!$A$1:$ZZ$1, 0))</f>
        <v/>
      </c>
    </row>
    <row r="354">
      <c r="A354">
        <f>INDEX(resultados!$A$2:$ZZ$360, 348, MATCH($B$1, resultados!$A$1:$ZZ$1, 0))</f>
        <v/>
      </c>
      <c r="B354">
        <f>INDEX(resultados!$A$2:$ZZ$360, 348, MATCH($B$2, resultados!$A$1:$ZZ$1, 0))</f>
        <v/>
      </c>
      <c r="C354">
        <f>INDEX(resultados!$A$2:$ZZ$360, 348, MATCH($B$3, resultados!$A$1:$ZZ$1, 0))</f>
        <v/>
      </c>
    </row>
    <row r="355">
      <c r="A355">
        <f>INDEX(resultados!$A$2:$ZZ$360, 349, MATCH($B$1, resultados!$A$1:$ZZ$1, 0))</f>
        <v/>
      </c>
      <c r="B355">
        <f>INDEX(resultados!$A$2:$ZZ$360, 349, MATCH($B$2, resultados!$A$1:$ZZ$1, 0))</f>
        <v/>
      </c>
      <c r="C355">
        <f>INDEX(resultados!$A$2:$ZZ$360, 349, MATCH($B$3, resultados!$A$1:$ZZ$1, 0))</f>
        <v/>
      </c>
    </row>
    <row r="356">
      <c r="A356">
        <f>INDEX(resultados!$A$2:$ZZ$360, 350, MATCH($B$1, resultados!$A$1:$ZZ$1, 0))</f>
        <v/>
      </c>
      <c r="B356">
        <f>INDEX(resultados!$A$2:$ZZ$360, 350, MATCH($B$2, resultados!$A$1:$ZZ$1, 0))</f>
        <v/>
      </c>
      <c r="C356">
        <f>INDEX(resultados!$A$2:$ZZ$360, 350, MATCH($B$3, resultados!$A$1:$ZZ$1, 0))</f>
        <v/>
      </c>
    </row>
    <row r="357">
      <c r="A357">
        <f>INDEX(resultados!$A$2:$ZZ$360, 351, MATCH($B$1, resultados!$A$1:$ZZ$1, 0))</f>
        <v/>
      </c>
      <c r="B357">
        <f>INDEX(resultados!$A$2:$ZZ$360, 351, MATCH($B$2, resultados!$A$1:$ZZ$1, 0))</f>
        <v/>
      </c>
      <c r="C357">
        <f>INDEX(resultados!$A$2:$ZZ$360, 351, MATCH($B$3, resultados!$A$1:$ZZ$1, 0))</f>
        <v/>
      </c>
    </row>
    <row r="358">
      <c r="A358">
        <f>INDEX(resultados!$A$2:$ZZ$360, 352, MATCH($B$1, resultados!$A$1:$ZZ$1, 0))</f>
        <v/>
      </c>
      <c r="B358">
        <f>INDEX(resultados!$A$2:$ZZ$360, 352, MATCH($B$2, resultados!$A$1:$ZZ$1, 0))</f>
        <v/>
      </c>
      <c r="C358">
        <f>INDEX(resultados!$A$2:$ZZ$360, 352, MATCH($B$3, resultados!$A$1:$ZZ$1, 0))</f>
        <v/>
      </c>
    </row>
    <row r="359">
      <c r="A359">
        <f>INDEX(resultados!$A$2:$ZZ$360, 353, MATCH($B$1, resultados!$A$1:$ZZ$1, 0))</f>
        <v/>
      </c>
      <c r="B359">
        <f>INDEX(resultados!$A$2:$ZZ$360, 353, MATCH($B$2, resultados!$A$1:$ZZ$1, 0))</f>
        <v/>
      </c>
      <c r="C359">
        <f>INDEX(resultados!$A$2:$ZZ$360, 353, MATCH($B$3, resultados!$A$1:$ZZ$1, 0))</f>
        <v/>
      </c>
    </row>
    <row r="360">
      <c r="A360">
        <f>INDEX(resultados!$A$2:$ZZ$360, 354, MATCH($B$1, resultados!$A$1:$ZZ$1, 0))</f>
        <v/>
      </c>
      <c r="B360">
        <f>INDEX(resultados!$A$2:$ZZ$360, 354, MATCH($B$2, resultados!$A$1:$ZZ$1, 0))</f>
        <v/>
      </c>
      <c r="C360">
        <f>INDEX(resultados!$A$2:$ZZ$360, 354, MATCH($B$3, resultados!$A$1:$ZZ$1, 0))</f>
        <v/>
      </c>
    </row>
    <row r="361">
      <c r="A361">
        <f>INDEX(resultados!$A$2:$ZZ$360, 355, MATCH($B$1, resultados!$A$1:$ZZ$1, 0))</f>
        <v/>
      </c>
      <c r="B361">
        <f>INDEX(resultados!$A$2:$ZZ$360, 355, MATCH($B$2, resultados!$A$1:$ZZ$1, 0))</f>
        <v/>
      </c>
      <c r="C361">
        <f>INDEX(resultados!$A$2:$ZZ$360, 355, MATCH($B$3, resultados!$A$1:$ZZ$1, 0))</f>
        <v/>
      </c>
    </row>
    <row r="362">
      <c r="A362">
        <f>INDEX(resultados!$A$2:$ZZ$360, 356, MATCH($B$1, resultados!$A$1:$ZZ$1, 0))</f>
        <v/>
      </c>
      <c r="B362">
        <f>INDEX(resultados!$A$2:$ZZ$360, 356, MATCH($B$2, resultados!$A$1:$ZZ$1, 0))</f>
        <v/>
      </c>
      <c r="C362">
        <f>INDEX(resultados!$A$2:$ZZ$360, 356, MATCH($B$3, resultados!$A$1:$ZZ$1, 0))</f>
        <v/>
      </c>
    </row>
    <row r="363">
      <c r="A363">
        <f>INDEX(resultados!$A$2:$ZZ$360, 357, MATCH($B$1, resultados!$A$1:$ZZ$1, 0))</f>
        <v/>
      </c>
      <c r="B363">
        <f>INDEX(resultados!$A$2:$ZZ$360, 357, MATCH($B$2, resultados!$A$1:$ZZ$1, 0))</f>
        <v/>
      </c>
      <c r="C363">
        <f>INDEX(resultados!$A$2:$ZZ$360, 357, MATCH($B$3, resultados!$A$1:$ZZ$1, 0))</f>
        <v/>
      </c>
    </row>
    <row r="364">
      <c r="A364">
        <f>INDEX(resultados!$A$2:$ZZ$360, 358, MATCH($B$1, resultados!$A$1:$ZZ$1, 0))</f>
        <v/>
      </c>
      <c r="B364">
        <f>INDEX(resultados!$A$2:$ZZ$360, 358, MATCH($B$2, resultados!$A$1:$ZZ$1, 0))</f>
        <v/>
      </c>
      <c r="C364">
        <f>INDEX(resultados!$A$2:$ZZ$360, 358, MATCH($B$3, resultados!$A$1:$ZZ$1, 0))</f>
        <v/>
      </c>
    </row>
    <row r="365">
      <c r="A365">
        <f>INDEX(resultados!$A$2:$ZZ$360, 359, MATCH($B$1, resultados!$A$1:$ZZ$1, 0))</f>
        <v/>
      </c>
      <c r="B365">
        <f>INDEX(resultados!$A$2:$ZZ$360, 359, MATCH($B$2, resultados!$A$1:$ZZ$1, 0))</f>
        <v/>
      </c>
      <c r="C365">
        <f>INDEX(resultados!$A$2:$ZZ$360, 359,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1.9491</v>
      </c>
      <c r="E2" t="n">
        <v>51.3</v>
      </c>
      <c r="F2" t="n">
        <v>45.81</v>
      </c>
      <c r="G2" t="n">
        <v>11.7</v>
      </c>
      <c r="H2" t="n">
        <v>0.24</v>
      </c>
      <c r="I2" t="n">
        <v>235</v>
      </c>
      <c r="J2" t="n">
        <v>71.52</v>
      </c>
      <c r="K2" t="n">
        <v>32.27</v>
      </c>
      <c r="L2" t="n">
        <v>1</v>
      </c>
      <c r="M2" t="n">
        <v>233</v>
      </c>
      <c r="N2" t="n">
        <v>8.25</v>
      </c>
      <c r="O2" t="n">
        <v>9054.6</v>
      </c>
      <c r="P2" t="n">
        <v>323.92</v>
      </c>
      <c r="Q2" t="n">
        <v>790.27</v>
      </c>
      <c r="R2" t="n">
        <v>370.61</v>
      </c>
      <c r="S2" t="n">
        <v>58.53</v>
      </c>
      <c r="T2" t="n">
        <v>147817.28</v>
      </c>
      <c r="U2" t="n">
        <v>0.16</v>
      </c>
      <c r="V2" t="n">
        <v>0.63</v>
      </c>
      <c r="W2" t="n">
        <v>2.96</v>
      </c>
      <c r="X2" t="n">
        <v>8.9</v>
      </c>
      <c r="Y2" t="n">
        <v>0.5</v>
      </c>
      <c r="Z2" t="n">
        <v>10</v>
      </c>
      <c r="AA2" t="n">
        <v>455.0783802145129</v>
      </c>
      <c r="AB2" t="n">
        <v>622.6583164506943</v>
      </c>
      <c r="AC2" t="n">
        <v>563.2326806350751</v>
      </c>
      <c r="AD2" t="n">
        <v>455078.3802145129</v>
      </c>
      <c r="AE2" t="n">
        <v>622658.3164506943</v>
      </c>
      <c r="AF2" t="n">
        <v>4.648558285263106e-06</v>
      </c>
      <c r="AG2" t="n">
        <v>8.349609375</v>
      </c>
      <c r="AH2" t="n">
        <v>563232.6806350751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2.2665</v>
      </c>
      <c r="E3" t="n">
        <v>44.12</v>
      </c>
      <c r="F3" t="n">
        <v>40.69</v>
      </c>
      <c r="G3" t="n">
        <v>23.93</v>
      </c>
      <c r="H3" t="n">
        <v>0.48</v>
      </c>
      <c r="I3" t="n">
        <v>102</v>
      </c>
      <c r="J3" t="n">
        <v>72.7</v>
      </c>
      <c r="K3" t="n">
        <v>32.27</v>
      </c>
      <c r="L3" t="n">
        <v>2</v>
      </c>
      <c r="M3" t="n">
        <v>100</v>
      </c>
      <c r="N3" t="n">
        <v>8.43</v>
      </c>
      <c r="O3" t="n">
        <v>9200.25</v>
      </c>
      <c r="P3" t="n">
        <v>278.88</v>
      </c>
      <c r="Q3" t="n">
        <v>790.1799999999999</v>
      </c>
      <c r="R3" t="n">
        <v>199.39</v>
      </c>
      <c r="S3" t="n">
        <v>58.53</v>
      </c>
      <c r="T3" t="n">
        <v>62875.73</v>
      </c>
      <c r="U3" t="n">
        <v>0.29</v>
      </c>
      <c r="V3" t="n">
        <v>0.71</v>
      </c>
      <c r="W3" t="n">
        <v>2.75</v>
      </c>
      <c r="X3" t="n">
        <v>3.79</v>
      </c>
      <c r="Y3" t="n">
        <v>0.5</v>
      </c>
      <c r="Z3" t="n">
        <v>10</v>
      </c>
      <c r="AA3" t="n">
        <v>353.7957779915644</v>
      </c>
      <c r="AB3" t="n">
        <v>484.078991816201</v>
      </c>
      <c r="AC3" t="n">
        <v>437.8791722463941</v>
      </c>
      <c r="AD3" t="n">
        <v>353795.7779915644</v>
      </c>
      <c r="AE3" t="n">
        <v>484078.991816201</v>
      </c>
      <c r="AF3" t="n">
        <v>5.40554992229687e-06</v>
      </c>
      <c r="AG3" t="n">
        <v>7.180989583333333</v>
      </c>
      <c r="AH3" t="n">
        <v>437879.1722463942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2.3741</v>
      </c>
      <c r="E4" t="n">
        <v>42.12</v>
      </c>
      <c r="F4" t="n">
        <v>39.28</v>
      </c>
      <c r="G4" t="n">
        <v>36.83</v>
      </c>
      <c r="H4" t="n">
        <v>0.71</v>
      </c>
      <c r="I4" t="n">
        <v>64</v>
      </c>
      <c r="J4" t="n">
        <v>73.88</v>
      </c>
      <c r="K4" t="n">
        <v>32.27</v>
      </c>
      <c r="L4" t="n">
        <v>3</v>
      </c>
      <c r="M4" t="n">
        <v>62</v>
      </c>
      <c r="N4" t="n">
        <v>8.609999999999999</v>
      </c>
      <c r="O4" t="n">
        <v>9346.23</v>
      </c>
      <c r="P4" t="n">
        <v>261.29</v>
      </c>
      <c r="Q4" t="n">
        <v>790.2</v>
      </c>
      <c r="R4" t="n">
        <v>152.96</v>
      </c>
      <c r="S4" t="n">
        <v>58.53</v>
      </c>
      <c r="T4" t="n">
        <v>39846.58</v>
      </c>
      <c r="U4" t="n">
        <v>0.38</v>
      </c>
      <c r="V4" t="n">
        <v>0.74</v>
      </c>
      <c r="W4" t="n">
        <v>2.67</v>
      </c>
      <c r="X4" t="n">
        <v>2.38</v>
      </c>
      <c r="Y4" t="n">
        <v>0.5</v>
      </c>
      <c r="Z4" t="n">
        <v>10</v>
      </c>
      <c r="AA4" t="n">
        <v>330.3653929959639</v>
      </c>
      <c r="AB4" t="n">
        <v>452.0205053895876</v>
      </c>
      <c r="AC4" t="n">
        <v>408.8803027699684</v>
      </c>
      <c r="AD4" t="n">
        <v>330365.3929959639</v>
      </c>
      <c r="AE4" t="n">
        <v>452020.5053895876</v>
      </c>
      <c r="AF4" t="n">
        <v>5.662173426218839e-06</v>
      </c>
      <c r="AG4" t="n">
        <v>6.85546875</v>
      </c>
      <c r="AH4" t="n">
        <v>408880.3027699684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2.4347</v>
      </c>
      <c r="E5" t="n">
        <v>41.07</v>
      </c>
      <c r="F5" t="n">
        <v>38.53</v>
      </c>
      <c r="G5" t="n">
        <v>51.37</v>
      </c>
      <c r="H5" t="n">
        <v>0.93</v>
      </c>
      <c r="I5" t="n">
        <v>45</v>
      </c>
      <c r="J5" t="n">
        <v>75.06999999999999</v>
      </c>
      <c r="K5" t="n">
        <v>32.27</v>
      </c>
      <c r="L5" t="n">
        <v>4</v>
      </c>
      <c r="M5" t="n">
        <v>43</v>
      </c>
      <c r="N5" t="n">
        <v>8.800000000000001</v>
      </c>
      <c r="O5" t="n">
        <v>9492.549999999999</v>
      </c>
      <c r="P5" t="n">
        <v>245.6</v>
      </c>
      <c r="Q5" t="n">
        <v>790.17</v>
      </c>
      <c r="R5" t="n">
        <v>127.42</v>
      </c>
      <c r="S5" t="n">
        <v>58.53</v>
      </c>
      <c r="T5" t="n">
        <v>27171.46</v>
      </c>
      <c r="U5" t="n">
        <v>0.46</v>
      </c>
      <c r="V5" t="n">
        <v>0.75</v>
      </c>
      <c r="W5" t="n">
        <v>2.65</v>
      </c>
      <c r="X5" t="n">
        <v>1.63</v>
      </c>
      <c r="Y5" t="n">
        <v>0.5</v>
      </c>
      <c r="Z5" t="n">
        <v>10</v>
      </c>
      <c r="AA5" t="n">
        <v>315.010830396854</v>
      </c>
      <c r="AB5" t="n">
        <v>431.0117154459919</v>
      </c>
      <c r="AC5" t="n">
        <v>389.8765622525676</v>
      </c>
      <c r="AD5" t="n">
        <v>315010.830396854</v>
      </c>
      <c r="AE5" t="n">
        <v>431011.7154459918</v>
      </c>
      <c r="AF5" t="n">
        <v>5.806703020435116e-06</v>
      </c>
      <c r="AG5" t="n">
        <v>6.6845703125</v>
      </c>
      <c r="AH5" t="n">
        <v>389876.5622525676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2.4665</v>
      </c>
      <c r="E6" t="n">
        <v>40.54</v>
      </c>
      <c r="F6" t="n">
        <v>38.16</v>
      </c>
      <c r="G6" t="n">
        <v>65.41</v>
      </c>
      <c r="H6" t="n">
        <v>1.15</v>
      </c>
      <c r="I6" t="n">
        <v>35</v>
      </c>
      <c r="J6" t="n">
        <v>76.26000000000001</v>
      </c>
      <c r="K6" t="n">
        <v>32.27</v>
      </c>
      <c r="L6" t="n">
        <v>5</v>
      </c>
      <c r="M6" t="n">
        <v>33</v>
      </c>
      <c r="N6" t="n">
        <v>8.99</v>
      </c>
      <c r="O6" t="n">
        <v>9639.200000000001</v>
      </c>
      <c r="P6" t="n">
        <v>234.24</v>
      </c>
      <c r="Q6" t="n">
        <v>790.17</v>
      </c>
      <c r="R6" t="n">
        <v>114.95</v>
      </c>
      <c r="S6" t="n">
        <v>58.53</v>
      </c>
      <c r="T6" t="n">
        <v>20991.11</v>
      </c>
      <c r="U6" t="n">
        <v>0.51</v>
      </c>
      <c r="V6" t="n">
        <v>0.76</v>
      </c>
      <c r="W6" t="n">
        <v>2.63</v>
      </c>
      <c r="X6" t="n">
        <v>1.25</v>
      </c>
      <c r="Y6" t="n">
        <v>0.5</v>
      </c>
      <c r="Z6" t="n">
        <v>10</v>
      </c>
      <c r="AA6" t="n">
        <v>295.4739757412299</v>
      </c>
      <c r="AB6" t="n">
        <v>404.2805290009699</v>
      </c>
      <c r="AC6" t="n">
        <v>365.6965627244027</v>
      </c>
      <c r="AD6" t="n">
        <v>295473.97574123</v>
      </c>
      <c r="AE6" t="n">
        <v>404280.5290009698</v>
      </c>
      <c r="AF6" t="n">
        <v>5.882545282746627e-06</v>
      </c>
      <c r="AG6" t="n">
        <v>6.598307291666667</v>
      </c>
      <c r="AH6" t="n">
        <v>365696.5627244026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2.4845</v>
      </c>
      <c r="E7" t="n">
        <v>40.25</v>
      </c>
      <c r="F7" t="n">
        <v>37.95</v>
      </c>
      <c r="G7" t="n">
        <v>78.53</v>
      </c>
      <c r="H7" t="n">
        <v>1.36</v>
      </c>
      <c r="I7" t="n">
        <v>29</v>
      </c>
      <c r="J7" t="n">
        <v>77.45</v>
      </c>
      <c r="K7" t="n">
        <v>32.27</v>
      </c>
      <c r="L7" t="n">
        <v>6</v>
      </c>
      <c r="M7" t="n">
        <v>14</v>
      </c>
      <c r="N7" t="n">
        <v>9.18</v>
      </c>
      <c r="O7" t="n">
        <v>9786.190000000001</v>
      </c>
      <c r="P7" t="n">
        <v>223.11</v>
      </c>
      <c r="Q7" t="n">
        <v>790.16</v>
      </c>
      <c r="R7" t="n">
        <v>108.18</v>
      </c>
      <c r="S7" t="n">
        <v>58.53</v>
      </c>
      <c r="T7" t="n">
        <v>17633.72</v>
      </c>
      <c r="U7" t="n">
        <v>0.54</v>
      </c>
      <c r="V7" t="n">
        <v>0.76</v>
      </c>
      <c r="W7" t="n">
        <v>2.63</v>
      </c>
      <c r="X7" t="n">
        <v>1.05</v>
      </c>
      <c r="Y7" t="n">
        <v>0.5</v>
      </c>
      <c r="Z7" t="n">
        <v>10</v>
      </c>
      <c r="AA7" t="n">
        <v>287.6620115419467</v>
      </c>
      <c r="AB7" t="n">
        <v>393.5918549439734</v>
      </c>
      <c r="AC7" t="n">
        <v>356.0280007177575</v>
      </c>
      <c r="AD7" t="n">
        <v>287662.0115419467</v>
      </c>
      <c r="AE7" t="n">
        <v>393591.8549439734</v>
      </c>
      <c r="AF7" t="n">
        <v>5.925474865187105e-06</v>
      </c>
      <c r="AG7" t="n">
        <v>6.551106770833333</v>
      </c>
      <c r="AH7" t="n">
        <v>356028.0007177576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2.4867</v>
      </c>
      <c r="E8" t="n">
        <v>40.21</v>
      </c>
      <c r="F8" t="n">
        <v>37.93</v>
      </c>
      <c r="G8" t="n">
        <v>81.29000000000001</v>
      </c>
      <c r="H8" t="n">
        <v>1.56</v>
      </c>
      <c r="I8" t="n">
        <v>28</v>
      </c>
      <c r="J8" t="n">
        <v>78.65000000000001</v>
      </c>
      <c r="K8" t="n">
        <v>32.27</v>
      </c>
      <c r="L8" t="n">
        <v>7</v>
      </c>
      <c r="M8" t="n">
        <v>0</v>
      </c>
      <c r="N8" t="n">
        <v>9.380000000000001</v>
      </c>
      <c r="O8" t="n">
        <v>9933.52</v>
      </c>
      <c r="P8" t="n">
        <v>224.78</v>
      </c>
      <c r="Q8" t="n">
        <v>790.17</v>
      </c>
      <c r="R8" t="n">
        <v>106.9</v>
      </c>
      <c r="S8" t="n">
        <v>58.53</v>
      </c>
      <c r="T8" t="n">
        <v>17000.22</v>
      </c>
      <c r="U8" t="n">
        <v>0.55</v>
      </c>
      <c r="V8" t="n">
        <v>0.76</v>
      </c>
      <c r="W8" t="n">
        <v>2.64</v>
      </c>
      <c r="X8" t="n">
        <v>1.03</v>
      </c>
      <c r="Y8" t="n">
        <v>0.5</v>
      </c>
      <c r="Z8" t="n">
        <v>10</v>
      </c>
      <c r="AA8" t="n">
        <v>288.3819412671925</v>
      </c>
      <c r="AB8" t="n">
        <v>394.5768945551126</v>
      </c>
      <c r="AC8" t="n">
        <v>356.9190295309215</v>
      </c>
      <c r="AD8" t="n">
        <v>288381.9412671925</v>
      </c>
      <c r="AE8" t="n">
        <v>394576.8945551126</v>
      </c>
      <c r="AF8" t="n">
        <v>5.930721814152052e-06</v>
      </c>
      <c r="AG8" t="n">
        <v>6.544596354166667</v>
      </c>
      <c r="AH8" t="n">
        <v>356919.0295309215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2.2138</v>
      </c>
      <c r="E2" t="n">
        <v>45.17</v>
      </c>
      <c r="F2" t="n">
        <v>41.97</v>
      </c>
      <c r="G2" t="n">
        <v>18.65</v>
      </c>
      <c r="H2" t="n">
        <v>0.43</v>
      </c>
      <c r="I2" t="n">
        <v>135</v>
      </c>
      <c r="J2" t="n">
        <v>39.78</v>
      </c>
      <c r="K2" t="n">
        <v>19.54</v>
      </c>
      <c r="L2" t="n">
        <v>1</v>
      </c>
      <c r="M2" t="n">
        <v>133</v>
      </c>
      <c r="N2" t="n">
        <v>4.24</v>
      </c>
      <c r="O2" t="n">
        <v>5140</v>
      </c>
      <c r="P2" t="n">
        <v>185.67</v>
      </c>
      <c r="Q2" t="n">
        <v>790.23</v>
      </c>
      <c r="R2" t="n">
        <v>242.4</v>
      </c>
      <c r="S2" t="n">
        <v>58.53</v>
      </c>
      <c r="T2" t="n">
        <v>84214.28999999999</v>
      </c>
      <c r="U2" t="n">
        <v>0.24</v>
      </c>
      <c r="V2" t="n">
        <v>0.6899999999999999</v>
      </c>
      <c r="W2" t="n">
        <v>2.79</v>
      </c>
      <c r="X2" t="n">
        <v>5.07</v>
      </c>
      <c r="Y2" t="n">
        <v>0.5</v>
      </c>
      <c r="Z2" t="n">
        <v>10</v>
      </c>
      <c r="AA2" t="n">
        <v>287.1795423636896</v>
      </c>
      <c r="AB2" t="n">
        <v>392.9317193292441</v>
      </c>
      <c r="AC2" t="n">
        <v>355.430867519592</v>
      </c>
      <c r="AD2" t="n">
        <v>287179.5423636896</v>
      </c>
      <c r="AE2" t="n">
        <v>392931.7193292441</v>
      </c>
      <c r="AF2" t="n">
        <v>6.200447983435917e-06</v>
      </c>
      <c r="AG2" t="n">
        <v>7.351888020833333</v>
      </c>
      <c r="AH2" t="n">
        <v>355430.867519592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2.413</v>
      </c>
      <c r="E3" t="n">
        <v>41.44</v>
      </c>
      <c r="F3" t="n">
        <v>39.09</v>
      </c>
      <c r="G3" t="n">
        <v>39.75</v>
      </c>
      <c r="H3" t="n">
        <v>0.84</v>
      </c>
      <c r="I3" t="n">
        <v>59</v>
      </c>
      <c r="J3" t="n">
        <v>40.89</v>
      </c>
      <c r="K3" t="n">
        <v>19.54</v>
      </c>
      <c r="L3" t="n">
        <v>2</v>
      </c>
      <c r="M3" t="n">
        <v>35</v>
      </c>
      <c r="N3" t="n">
        <v>4.35</v>
      </c>
      <c r="O3" t="n">
        <v>5277.26</v>
      </c>
      <c r="P3" t="n">
        <v>155.88</v>
      </c>
      <c r="Q3" t="n">
        <v>790.25</v>
      </c>
      <c r="R3" t="n">
        <v>145.28</v>
      </c>
      <c r="S3" t="n">
        <v>58.53</v>
      </c>
      <c r="T3" t="n">
        <v>36036.12</v>
      </c>
      <c r="U3" t="n">
        <v>0.4</v>
      </c>
      <c r="V3" t="n">
        <v>0.74</v>
      </c>
      <c r="W3" t="n">
        <v>2.7</v>
      </c>
      <c r="X3" t="n">
        <v>2.18</v>
      </c>
      <c r="Y3" t="n">
        <v>0.5</v>
      </c>
      <c r="Z3" t="n">
        <v>10</v>
      </c>
      <c r="AA3" t="n">
        <v>243.1642060735968</v>
      </c>
      <c r="AB3" t="n">
        <v>332.707994397392</v>
      </c>
      <c r="AC3" t="n">
        <v>300.9548103708069</v>
      </c>
      <c r="AD3" t="n">
        <v>243164.2060735968</v>
      </c>
      <c r="AE3" t="n">
        <v>332707.994397392</v>
      </c>
      <c r="AF3" t="n">
        <v>6.758370667644261e-06</v>
      </c>
      <c r="AG3" t="n">
        <v>6.744791666666667</v>
      </c>
      <c r="AH3" t="n">
        <v>300954.8103708069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2.4258</v>
      </c>
      <c r="E4" t="n">
        <v>41.22</v>
      </c>
      <c r="F4" t="n">
        <v>38.92</v>
      </c>
      <c r="G4" t="n">
        <v>43.25</v>
      </c>
      <c r="H4" t="n">
        <v>1.22</v>
      </c>
      <c r="I4" t="n">
        <v>54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156.35</v>
      </c>
      <c r="Q4" t="n">
        <v>790.1900000000001</v>
      </c>
      <c r="R4" t="n">
        <v>138.91</v>
      </c>
      <c r="S4" t="n">
        <v>58.53</v>
      </c>
      <c r="T4" t="n">
        <v>32873.56</v>
      </c>
      <c r="U4" t="n">
        <v>0.42</v>
      </c>
      <c r="V4" t="n">
        <v>0.75</v>
      </c>
      <c r="W4" t="n">
        <v>2.72</v>
      </c>
      <c r="X4" t="n">
        <v>2.02</v>
      </c>
      <c r="Y4" t="n">
        <v>0.5</v>
      </c>
      <c r="Z4" t="n">
        <v>10</v>
      </c>
      <c r="AA4" t="n">
        <v>242.4967196692749</v>
      </c>
      <c r="AB4" t="n">
        <v>331.7947100515774</v>
      </c>
      <c r="AC4" t="n">
        <v>300.1286886011538</v>
      </c>
      <c r="AD4" t="n">
        <v>242496.7196692749</v>
      </c>
      <c r="AE4" t="n">
        <v>331794.7100515774</v>
      </c>
      <c r="AF4" t="n">
        <v>6.794221121248011e-06</v>
      </c>
      <c r="AG4" t="n">
        <v>6.708984375</v>
      </c>
      <c r="AH4" t="n">
        <v>300128.6886011538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1.4328</v>
      </c>
      <c r="E2" t="n">
        <v>69.79000000000001</v>
      </c>
      <c r="F2" t="n">
        <v>54.53</v>
      </c>
      <c r="G2" t="n">
        <v>7.26</v>
      </c>
      <c r="H2" t="n">
        <v>0.12</v>
      </c>
      <c r="I2" t="n">
        <v>451</v>
      </c>
      <c r="J2" t="n">
        <v>141.81</v>
      </c>
      <c r="K2" t="n">
        <v>47.83</v>
      </c>
      <c r="L2" t="n">
        <v>1</v>
      </c>
      <c r="M2" t="n">
        <v>449</v>
      </c>
      <c r="N2" t="n">
        <v>22.98</v>
      </c>
      <c r="O2" t="n">
        <v>17723.39</v>
      </c>
      <c r="P2" t="n">
        <v>619.08</v>
      </c>
      <c r="Q2" t="n">
        <v>790.25</v>
      </c>
      <c r="R2" t="n">
        <v>662.52</v>
      </c>
      <c r="S2" t="n">
        <v>58.53</v>
      </c>
      <c r="T2" t="n">
        <v>292694.08</v>
      </c>
      <c r="U2" t="n">
        <v>0.09</v>
      </c>
      <c r="V2" t="n">
        <v>0.53</v>
      </c>
      <c r="W2" t="n">
        <v>3.33</v>
      </c>
      <c r="X2" t="n">
        <v>17.62</v>
      </c>
      <c r="Y2" t="n">
        <v>0.5</v>
      </c>
      <c r="Z2" t="n">
        <v>10</v>
      </c>
      <c r="AA2" t="n">
        <v>1010.399479454367</v>
      </c>
      <c r="AB2" t="n">
        <v>1382.473143468506</v>
      </c>
      <c r="AC2" t="n">
        <v>1250.531846969114</v>
      </c>
      <c r="AD2" t="n">
        <v>1010399.479454367</v>
      </c>
      <c r="AE2" t="n">
        <v>1382473.143468506</v>
      </c>
      <c r="AF2" t="n">
        <v>2.738103746599285e-06</v>
      </c>
      <c r="AG2" t="n">
        <v>11.35904947916667</v>
      </c>
      <c r="AH2" t="n">
        <v>1250531.846969114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1.9623</v>
      </c>
      <c r="E3" t="n">
        <v>50.96</v>
      </c>
      <c r="F3" t="n">
        <v>43.59</v>
      </c>
      <c r="G3" t="n">
        <v>14.69</v>
      </c>
      <c r="H3" t="n">
        <v>0.25</v>
      </c>
      <c r="I3" t="n">
        <v>178</v>
      </c>
      <c r="J3" t="n">
        <v>143.17</v>
      </c>
      <c r="K3" t="n">
        <v>47.83</v>
      </c>
      <c r="L3" t="n">
        <v>2</v>
      </c>
      <c r="M3" t="n">
        <v>176</v>
      </c>
      <c r="N3" t="n">
        <v>23.34</v>
      </c>
      <c r="O3" t="n">
        <v>17891.86</v>
      </c>
      <c r="P3" t="n">
        <v>490.58</v>
      </c>
      <c r="Q3" t="n">
        <v>790.21</v>
      </c>
      <c r="R3" t="n">
        <v>297.3</v>
      </c>
      <c r="S3" t="n">
        <v>58.53</v>
      </c>
      <c r="T3" t="n">
        <v>111449.22</v>
      </c>
      <c r="U3" t="n">
        <v>0.2</v>
      </c>
      <c r="V3" t="n">
        <v>0.67</v>
      </c>
      <c r="W3" t="n">
        <v>2.84</v>
      </c>
      <c r="X3" t="n">
        <v>6.68</v>
      </c>
      <c r="Y3" t="n">
        <v>0.5</v>
      </c>
      <c r="Z3" t="n">
        <v>10</v>
      </c>
      <c r="AA3" t="n">
        <v>616.2958623024321</v>
      </c>
      <c r="AB3" t="n">
        <v>843.243187856726</v>
      </c>
      <c r="AC3" t="n">
        <v>762.7652415069265</v>
      </c>
      <c r="AD3" t="n">
        <v>616295.8623024321</v>
      </c>
      <c r="AE3" t="n">
        <v>843243.187856726</v>
      </c>
      <c r="AF3" t="n">
        <v>3.749986726655344e-06</v>
      </c>
      <c r="AG3" t="n">
        <v>8.294270833333334</v>
      </c>
      <c r="AH3" t="n">
        <v>762765.2415069265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2.153</v>
      </c>
      <c r="E4" t="n">
        <v>46.45</v>
      </c>
      <c r="F4" t="n">
        <v>41.01</v>
      </c>
      <c r="G4" t="n">
        <v>22.17</v>
      </c>
      <c r="H4" t="n">
        <v>0.37</v>
      </c>
      <c r="I4" t="n">
        <v>111</v>
      </c>
      <c r="J4" t="n">
        <v>144.54</v>
      </c>
      <c r="K4" t="n">
        <v>47.83</v>
      </c>
      <c r="L4" t="n">
        <v>3</v>
      </c>
      <c r="M4" t="n">
        <v>109</v>
      </c>
      <c r="N4" t="n">
        <v>23.71</v>
      </c>
      <c r="O4" t="n">
        <v>18060.85</v>
      </c>
      <c r="P4" t="n">
        <v>457.98</v>
      </c>
      <c r="Q4" t="n">
        <v>790.1900000000001</v>
      </c>
      <c r="R4" t="n">
        <v>210.64</v>
      </c>
      <c r="S4" t="n">
        <v>58.53</v>
      </c>
      <c r="T4" t="n">
        <v>68453.63</v>
      </c>
      <c r="U4" t="n">
        <v>0.28</v>
      </c>
      <c r="V4" t="n">
        <v>0.71</v>
      </c>
      <c r="W4" t="n">
        <v>2.75</v>
      </c>
      <c r="X4" t="n">
        <v>4.11</v>
      </c>
      <c r="Y4" t="n">
        <v>0.5</v>
      </c>
      <c r="Z4" t="n">
        <v>10</v>
      </c>
      <c r="AA4" t="n">
        <v>536.34191285721</v>
      </c>
      <c r="AB4" t="n">
        <v>733.8466669064693</v>
      </c>
      <c r="AC4" t="n">
        <v>663.8093709771811</v>
      </c>
      <c r="AD4" t="n">
        <v>536341.91285721</v>
      </c>
      <c r="AE4" t="n">
        <v>733846.6669064693</v>
      </c>
      <c r="AF4" t="n">
        <v>4.114417480756743e-06</v>
      </c>
      <c r="AG4" t="n">
        <v>7.560221354166667</v>
      </c>
      <c r="AH4" t="n">
        <v>663809.370977181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2.2482</v>
      </c>
      <c r="E5" t="n">
        <v>44.48</v>
      </c>
      <c r="F5" t="n">
        <v>39.91</v>
      </c>
      <c r="G5" t="n">
        <v>29.56</v>
      </c>
      <c r="H5" t="n">
        <v>0.49</v>
      </c>
      <c r="I5" t="n">
        <v>81</v>
      </c>
      <c r="J5" t="n">
        <v>145.92</v>
      </c>
      <c r="K5" t="n">
        <v>47.83</v>
      </c>
      <c r="L5" t="n">
        <v>4</v>
      </c>
      <c r="M5" t="n">
        <v>79</v>
      </c>
      <c r="N5" t="n">
        <v>24.09</v>
      </c>
      <c r="O5" t="n">
        <v>18230.35</v>
      </c>
      <c r="P5" t="n">
        <v>442.19</v>
      </c>
      <c r="Q5" t="n">
        <v>790.21</v>
      </c>
      <c r="R5" t="n">
        <v>174.01</v>
      </c>
      <c r="S5" t="n">
        <v>58.53</v>
      </c>
      <c r="T5" t="n">
        <v>50286.53</v>
      </c>
      <c r="U5" t="n">
        <v>0.34</v>
      </c>
      <c r="V5" t="n">
        <v>0.73</v>
      </c>
      <c r="W5" t="n">
        <v>2.7</v>
      </c>
      <c r="X5" t="n">
        <v>3.01</v>
      </c>
      <c r="Y5" t="n">
        <v>0.5</v>
      </c>
      <c r="Z5" t="n">
        <v>10</v>
      </c>
      <c r="AA5" t="n">
        <v>495.7621223114833</v>
      </c>
      <c r="AB5" t="n">
        <v>678.3236072277972</v>
      </c>
      <c r="AC5" t="n">
        <v>613.5853541871376</v>
      </c>
      <c r="AD5" t="n">
        <v>495762.1223114833</v>
      </c>
      <c r="AE5" t="n">
        <v>678323.6072277972</v>
      </c>
      <c r="AF5" t="n">
        <v>4.296346205405161e-06</v>
      </c>
      <c r="AG5" t="n">
        <v>7.239583333333333</v>
      </c>
      <c r="AH5" t="n">
        <v>613585.3541871376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2.3116</v>
      </c>
      <c r="E6" t="n">
        <v>43.26</v>
      </c>
      <c r="F6" t="n">
        <v>39.21</v>
      </c>
      <c r="G6" t="n">
        <v>37.35</v>
      </c>
      <c r="H6" t="n">
        <v>0.6</v>
      </c>
      <c r="I6" t="n">
        <v>63</v>
      </c>
      <c r="J6" t="n">
        <v>147.3</v>
      </c>
      <c r="K6" t="n">
        <v>47.83</v>
      </c>
      <c r="L6" t="n">
        <v>5</v>
      </c>
      <c r="M6" t="n">
        <v>61</v>
      </c>
      <c r="N6" t="n">
        <v>24.47</v>
      </c>
      <c r="O6" t="n">
        <v>18400.38</v>
      </c>
      <c r="P6" t="n">
        <v>430.29</v>
      </c>
      <c r="Q6" t="n">
        <v>790.17</v>
      </c>
      <c r="R6" t="n">
        <v>150.38</v>
      </c>
      <c r="S6" t="n">
        <v>58.53</v>
      </c>
      <c r="T6" t="n">
        <v>38564.19</v>
      </c>
      <c r="U6" t="n">
        <v>0.39</v>
      </c>
      <c r="V6" t="n">
        <v>0.74</v>
      </c>
      <c r="W6" t="n">
        <v>2.68</v>
      </c>
      <c r="X6" t="n">
        <v>2.31</v>
      </c>
      <c r="Y6" t="n">
        <v>0.5</v>
      </c>
      <c r="Z6" t="n">
        <v>10</v>
      </c>
      <c r="AA6" t="n">
        <v>477.0030457850575</v>
      </c>
      <c r="AB6" t="n">
        <v>652.6566111322936</v>
      </c>
      <c r="AC6" t="n">
        <v>590.3679801751334</v>
      </c>
      <c r="AD6" t="n">
        <v>477003.0457850575</v>
      </c>
      <c r="AE6" t="n">
        <v>652656.6111322936</v>
      </c>
      <c r="AF6" t="n">
        <v>4.417504620769757e-06</v>
      </c>
      <c r="AG6" t="n">
        <v>7.041015625</v>
      </c>
      <c r="AH6" t="n">
        <v>590367.9801751334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2.35</v>
      </c>
      <c r="E7" t="n">
        <v>42.55</v>
      </c>
      <c r="F7" t="n">
        <v>38.82</v>
      </c>
      <c r="G7" t="n">
        <v>44.79</v>
      </c>
      <c r="H7" t="n">
        <v>0.71</v>
      </c>
      <c r="I7" t="n">
        <v>52</v>
      </c>
      <c r="J7" t="n">
        <v>148.68</v>
      </c>
      <c r="K7" t="n">
        <v>47.83</v>
      </c>
      <c r="L7" t="n">
        <v>6</v>
      </c>
      <c r="M7" t="n">
        <v>50</v>
      </c>
      <c r="N7" t="n">
        <v>24.85</v>
      </c>
      <c r="O7" t="n">
        <v>18570.94</v>
      </c>
      <c r="P7" t="n">
        <v>422.92</v>
      </c>
      <c r="Q7" t="n">
        <v>790.17</v>
      </c>
      <c r="R7" t="n">
        <v>137.33</v>
      </c>
      <c r="S7" t="n">
        <v>58.53</v>
      </c>
      <c r="T7" t="n">
        <v>32093.27</v>
      </c>
      <c r="U7" t="n">
        <v>0.43</v>
      </c>
      <c r="V7" t="n">
        <v>0.75</v>
      </c>
      <c r="W7" t="n">
        <v>2.66</v>
      </c>
      <c r="X7" t="n">
        <v>1.92</v>
      </c>
      <c r="Y7" t="n">
        <v>0.5</v>
      </c>
      <c r="Z7" t="n">
        <v>10</v>
      </c>
      <c r="AA7" t="n">
        <v>465.9494933294831</v>
      </c>
      <c r="AB7" t="n">
        <v>637.5326530142587</v>
      </c>
      <c r="AC7" t="n">
        <v>576.6874313932752</v>
      </c>
      <c r="AD7" t="n">
        <v>465949.4933294831</v>
      </c>
      <c r="AE7" t="n">
        <v>637532.6530142587</v>
      </c>
      <c r="AF7" t="n">
        <v>4.490887635753993e-06</v>
      </c>
      <c r="AG7" t="n">
        <v>6.925455729166667</v>
      </c>
      <c r="AH7" t="n">
        <v>576687.4313932753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2.3813</v>
      </c>
      <c r="E8" t="n">
        <v>41.99</v>
      </c>
      <c r="F8" t="n">
        <v>38.49</v>
      </c>
      <c r="G8" t="n">
        <v>52.49</v>
      </c>
      <c r="H8" t="n">
        <v>0.83</v>
      </c>
      <c r="I8" t="n">
        <v>44</v>
      </c>
      <c r="J8" t="n">
        <v>150.07</v>
      </c>
      <c r="K8" t="n">
        <v>47.83</v>
      </c>
      <c r="L8" t="n">
        <v>7</v>
      </c>
      <c r="M8" t="n">
        <v>42</v>
      </c>
      <c r="N8" t="n">
        <v>25.24</v>
      </c>
      <c r="O8" t="n">
        <v>18742.03</v>
      </c>
      <c r="P8" t="n">
        <v>415.72</v>
      </c>
      <c r="Q8" t="n">
        <v>790.16</v>
      </c>
      <c r="R8" t="n">
        <v>126.48</v>
      </c>
      <c r="S8" t="n">
        <v>58.53</v>
      </c>
      <c r="T8" t="n">
        <v>26708.33</v>
      </c>
      <c r="U8" t="n">
        <v>0.46</v>
      </c>
      <c r="V8" t="n">
        <v>0.75</v>
      </c>
      <c r="W8" t="n">
        <v>2.64</v>
      </c>
      <c r="X8" t="n">
        <v>1.59</v>
      </c>
      <c r="Y8" t="n">
        <v>0.5</v>
      </c>
      <c r="Z8" t="n">
        <v>10</v>
      </c>
      <c r="AA8" t="n">
        <v>456.6285479146705</v>
      </c>
      <c r="AB8" t="n">
        <v>624.7793242866223</v>
      </c>
      <c r="AC8" t="n">
        <v>565.1512624599952</v>
      </c>
      <c r="AD8" t="n">
        <v>456628.5479146705</v>
      </c>
      <c r="AE8" t="n">
        <v>624779.3242866223</v>
      </c>
      <c r="AF8" t="n">
        <v>4.550702437030206e-06</v>
      </c>
      <c r="AG8" t="n">
        <v>6.834309895833333</v>
      </c>
      <c r="AH8" t="n">
        <v>565151.2624599952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2.4045</v>
      </c>
      <c r="E9" t="n">
        <v>41.59</v>
      </c>
      <c r="F9" t="n">
        <v>38.26</v>
      </c>
      <c r="G9" t="n">
        <v>60.41</v>
      </c>
      <c r="H9" t="n">
        <v>0.9399999999999999</v>
      </c>
      <c r="I9" t="n">
        <v>38</v>
      </c>
      <c r="J9" t="n">
        <v>151.46</v>
      </c>
      <c r="K9" t="n">
        <v>47.83</v>
      </c>
      <c r="L9" t="n">
        <v>8</v>
      </c>
      <c r="M9" t="n">
        <v>36</v>
      </c>
      <c r="N9" t="n">
        <v>25.63</v>
      </c>
      <c r="O9" t="n">
        <v>18913.66</v>
      </c>
      <c r="P9" t="n">
        <v>409.64</v>
      </c>
      <c r="Q9" t="n">
        <v>790.1900000000001</v>
      </c>
      <c r="R9" t="n">
        <v>118.67</v>
      </c>
      <c r="S9" t="n">
        <v>58.53</v>
      </c>
      <c r="T9" t="n">
        <v>22835.29</v>
      </c>
      <c r="U9" t="n">
        <v>0.49</v>
      </c>
      <c r="V9" t="n">
        <v>0.76</v>
      </c>
      <c r="W9" t="n">
        <v>2.63</v>
      </c>
      <c r="X9" t="n">
        <v>1.36</v>
      </c>
      <c r="Y9" t="n">
        <v>0.5</v>
      </c>
      <c r="Z9" t="n">
        <v>10</v>
      </c>
      <c r="AA9" t="n">
        <v>449.4897403276647</v>
      </c>
      <c r="AB9" t="n">
        <v>615.0116928041178</v>
      </c>
      <c r="AC9" t="n">
        <v>556.315840017224</v>
      </c>
      <c r="AD9" t="n">
        <v>449489.7403276647</v>
      </c>
      <c r="AE9" t="n">
        <v>615011.6928041178</v>
      </c>
      <c r="AF9" t="n">
        <v>4.595038008583181e-06</v>
      </c>
      <c r="AG9" t="n">
        <v>6.769205729166667</v>
      </c>
      <c r="AH9" t="n">
        <v>556315.840017224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2.4189</v>
      </c>
      <c r="E10" t="n">
        <v>41.34</v>
      </c>
      <c r="F10" t="n">
        <v>38.13</v>
      </c>
      <c r="G10" t="n">
        <v>67.29000000000001</v>
      </c>
      <c r="H10" t="n">
        <v>1.04</v>
      </c>
      <c r="I10" t="n">
        <v>34</v>
      </c>
      <c r="J10" t="n">
        <v>152.85</v>
      </c>
      <c r="K10" t="n">
        <v>47.83</v>
      </c>
      <c r="L10" t="n">
        <v>9</v>
      </c>
      <c r="M10" t="n">
        <v>32</v>
      </c>
      <c r="N10" t="n">
        <v>26.03</v>
      </c>
      <c r="O10" t="n">
        <v>19085.83</v>
      </c>
      <c r="P10" t="n">
        <v>404.41</v>
      </c>
      <c r="Q10" t="n">
        <v>790.16</v>
      </c>
      <c r="R10" t="n">
        <v>114.4</v>
      </c>
      <c r="S10" t="n">
        <v>58.53</v>
      </c>
      <c r="T10" t="n">
        <v>20718.08</v>
      </c>
      <c r="U10" t="n">
        <v>0.51</v>
      </c>
      <c r="V10" t="n">
        <v>0.76</v>
      </c>
      <c r="W10" t="n">
        <v>2.63</v>
      </c>
      <c r="X10" t="n">
        <v>1.23</v>
      </c>
      <c r="Y10" t="n">
        <v>0.5</v>
      </c>
      <c r="Z10" t="n">
        <v>10</v>
      </c>
      <c r="AA10" t="n">
        <v>444.3380980387296</v>
      </c>
      <c r="AB10" t="n">
        <v>607.9629885499791</v>
      </c>
      <c r="AC10" t="n">
        <v>549.9398542041819</v>
      </c>
      <c r="AD10" t="n">
        <v>444338.0980387296</v>
      </c>
      <c r="AE10" t="n">
        <v>607962.9885499791</v>
      </c>
      <c r="AF10" t="n">
        <v>4.622556639202269e-06</v>
      </c>
      <c r="AG10" t="n">
        <v>6.728515625</v>
      </c>
      <c r="AH10" t="n">
        <v>549939.8542041818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2.4357</v>
      </c>
      <c r="E11" t="n">
        <v>41.06</v>
      </c>
      <c r="F11" t="n">
        <v>37.96</v>
      </c>
      <c r="G11" t="n">
        <v>75.92</v>
      </c>
      <c r="H11" t="n">
        <v>1.15</v>
      </c>
      <c r="I11" t="n">
        <v>30</v>
      </c>
      <c r="J11" t="n">
        <v>154.25</v>
      </c>
      <c r="K11" t="n">
        <v>47.83</v>
      </c>
      <c r="L11" t="n">
        <v>10</v>
      </c>
      <c r="M11" t="n">
        <v>28</v>
      </c>
      <c r="N11" t="n">
        <v>26.43</v>
      </c>
      <c r="O11" t="n">
        <v>19258.55</v>
      </c>
      <c r="P11" t="n">
        <v>398.7</v>
      </c>
      <c r="Q11" t="n">
        <v>790.1799999999999</v>
      </c>
      <c r="R11" t="n">
        <v>108.46</v>
      </c>
      <c r="S11" t="n">
        <v>58.53</v>
      </c>
      <c r="T11" t="n">
        <v>17769.5</v>
      </c>
      <c r="U11" t="n">
        <v>0.54</v>
      </c>
      <c r="V11" t="n">
        <v>0.76</v>
      </c>
      <c r="W11" t="n">
        <v>2.62</v>
      </c>
      <c r="X11" t="n">
        <v>1.06</v>
      </c>
      <c r="Y11" t="n">
        <v>0.5</v>
      </c>
      <c r="Z11" t="n">
        <v>10</v>
      </c>
      <c r="AA11" t="n">
        <v>438.5815146079188</v>
      </c>
      <c r="AB11" t="n">
        <v>600.0865771374067</v>
      </c>
      <c r="AC11" t="n">
        <v>542.8151564422125</v>
      </c>
      <c r="AD11" t="n">
        <v>438581.5146079189</v>
      </c>
      <c r="AE11" t="n">
        <v>600086.5771374067</v>
      </c>
      <c r="AF11" t="n">
        <v>4.654661708257873e-06</v>
      </c>
      <c r="AG11" t="n">
        <v>6.682942708333333</v>
      </c>
      <c r="AH11" t="n">
        <v>542815.1564422125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2.4463</v>
      </c>
      <c r="E12" t="n">
        <v>40.88</v>
      </c>
      <c r="F12" t="n">
        <v>37.87</v>
      </c>
      <c r="G12" t="n">
        <v>84.16</v>
      </c>
      <c r="H12" t="n">
        <v>1.25</v>
      </c>
      <c r="I12" t="n">
        <v>27</v>
      </c>
      <c r="J12" t="n">
        <v>155.66</v>
      </c>
      <c r="K12" t="n">
        <v>47.83</v>
      </c>
      <c r="L12" t="n">
        <v>11</v>
      </c>
      <c r="M12" t="n">
        <v>25</v>
      </c>
      <c r="N12" t="n">
        <v>26.83</v>
      </c>
      <c r="O12" t="n">
        <v>19431.82</v>
      </c>
      <c r="P12" t="n">
        <v>394.73</v>
      </c>
      <c r="Q12" t="n">
        <v>790.17</v>
      </c>
      <c r="R12" t="n">
        <v>105.66</v>
      </c>
      <c r="S12" t="n">
        <v>58.53</v>
      </c>
      <c r="T12" t="n">
        <v>16385.82</v>
      </c>
      <c r="U12" t="n">
        <v>0.55</v>
      </c>
      <c r="V12" t="n">
        <v>0.77</v>
      </c>
      <c r="W12" t="n">
        <v>2.62</v>
      </c>
      <c r="X12" t="n">
        <v>0.97</v>
      </c>
      <c r="Y12" t="n">
        <v>0.5</v>
      </c>
      <c r="Z12" t="n">
        <v>10</v>
      </c>
      <c r="AA12" t="n">
        <v>434.8252775048887</v>
      </c>
      <c r="AB12" t="n">
        <v>594.9471278195552</v>
      </c>
      <c r="AC12" t="n">
        <v>538.1662089539943</v>
      </c>
      <c r="AD12" t="n">
        <v>434825.2775048887</v>
      </c>
      <c r="AE12" t="n">
        <v>594947.1278195552</v>
      </c>
      <c r="AF12" t="n">
        <v>4.674918478019146e-06</v>
      </c>
      <c r="AG12" t="n">
        <v>6.653645833333333</v>
      </c>
      <c r="AH12" t="n">
        <v>538166.2089539943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2.4539</v>
      </c>
      <c r="E13" t="n">
        <v>40.75</v>
      </c>
      <c r="F13" t="n">
        <v>37.8</v>
      </c>
      <c r="G13" t="n">
        <v>90.72</v>
      </c>
      <c r="H13" t="n">
        <v>1.35</v>
      </c>
      <c r="I13" t="n">
        <v>25</v>
      </c>
      <c r="J13" t="n">
        <v>157.07</v>
      </c>
      <c r="K13" t="n">
        <v>47.83</v>
      </c>
      <c r="L13" t="n">
        <v>12</v>
      </c>
      <c r="M13" t="n">
        <v>23</v>
      </c>
      <c r="N13" t="n">
        <v>27.24</v>
      </c>
      <c r="O13" t="n">
        <v>19605.66</v>
      </c>
      <c r="P13" t="n">
        <v>391.04</v>
      </c>
      <c r="Q13" t="n">
        <v>790.1799999999999</v>
      </c>
      <c r="R13" t="n">
        <v>103.09</v>
      </c>
      <c r="S13" t="n">
        <v>58.53</v>
      </c>
      <c r="T13" t="n">
        <v>15106.7</v>
      </c>
      <c r="U13" t="n">
        <v>0.57</v>
      </c>
      <c r="V13" t="n">
        <v>0.77</v>
      </c>
      <c r="W13" t="n">
        <v>2.62</v>
      </c>
      <c r="X13" t="n">
        <v>0.9</v>
      </c>
      <c r="Y13" t="n">
        <v>0.5</v>
      </c>
      <c r="Z13" t="n">
        <v>10</v>
      </c>
      <c r="AA13" t="n">
        <v>431.6719315183768</v>
      </c>
      <c r="AB13" t="n">
        <v>590.6325807250029</v>
      </c>
      <c r="AC13" t="n">
        <v>534.2634361786413</v>
      </c>
      <c r="AD13" t="n">
        <v>431671.9315183767</v>
      </c>
      <c r="AE13" t="n">
        <v>590632.5807250029</v>
      </c>
      <c r="AF13" t="n">
        <v>4.689442199734776e-06</v>
      </c>
      <c r="AG13" t="n">
        <v>6.632486979166667</v>
      </c>
      <c r="AH13" t="n">
        <v>534263.4361786413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2.4618</v>
      </c>
      <c r="E14" t="n">
        <v>40.62</v>
      </c>
      <c r="F14" t="n">
        <v>37.73</v>
      </c>
      <c r="G14" t="n">
        <v>98.42</v>
      </c>
      <c r="H14" t="n">
        <v>1.45</v>
      </c>
      <c r="I14" t="n">
        <v>23</v>
      </c>
      <c r="J14" t="n">
        <v>158.48</v>
      </c>
      <c r="K14" t="n">
        <v>47.83</v>
      </c>
      <c r="L14" t="n">
        <v>13</v>
      </c>
      <c r="M14" t="n">
        <v>21</v>
      </c>
      <c r="N14" t="n">
        <v>27.65</v>
      </c>
      <c r="O14" t="n">
        <v>19780.06</v>
      </c>
      <c r="P14" t="n">
        <v>385.52</v>
      </c>
      <c r="Q14" t="n">
        <v>790.17</v>
      </c>
      <c r="R14" t="n">
        <v>100.93</v>
      </c>
      <c r="S14" t="n">
        <v>58.53</v>
      </c>
      <c r="T14" t="n">
        <v>14038.66</v>
      </c>
      <c r="U14" t="n">
        <v>0.58</v>
      </c>
      <c r="V14" t="n">
        <v>0.77</v>
      </c>
      <c r="W14" t="n">
        <v>2.61</v>
      </c>
      <c r="X14" t="n">
        <v>0.83</v>
      </c>
      <c r="Y14" t="n">
        <v>0.5</v>
      </c>
      <c r="Z14" t="n">
        <v>10</v>
      </c>
      <c r="AA14" t="n">
        <v>427.490190815806</v>
      </c>
      <c r="AB14" t="n">
        <v>584.9109386103663</v>
      </c>
      <c r="AC14" t="n">
        <v>529.0878595570503</v>
      </c>
      <c r="AD14" t="n">
        <v>427490.190815806</v>
      </c>
      <c r="AE14" t="n">
        <v>584910.9386103663</v>
      </c>
      <c r="AF14" t="n">
        <v>4.704539226254971e-06</v>
      </c>
      <c r="AG14" t="n">
        <v>6.611328125</v>
      </c>
      <c r="AH14" t="n">
        <v>529087.8595570503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2.4701</v>
      </c>
      <c r="E15" t="n">
        <v>40.48</v>
      </c>
      <c r="F15" t="n">
        <v>37.65</v>
      </c>
      <c r="G15" t="n">
        <v>107.57</v>
      </c>
      <c r="H15" t="n">
        <v>1.55</v>
      </c>
      <c r="I15" t="n">
        <v>21</v>
      </c>
      <c r="J15" t="n">
        <v>159.9</v>
      </c>
      <c r="K15" t="n">
        <v>47.83</v>
      </c>
      <c r="L15" t="n">
        <v>14</v>
      </c>
      <c r="M15" t="n">
        <v>19</v>
      </c>
      <c r="N15" t="n">
        <v>28.07</v>
      </c>
      <c r="O15" t="n">
        <v>19955.16</v>
      </c>
      <c r="P15" t="n">
        <v>380.83</v>
      </c>
      <c r="Q15" t="n">
        <v>790.16</v>
      </c>
      <c r="R15" t="n">
        <v>98.29000000000001</v>
      </c>
      <c r="S15" t="n">
        <v>58.53</v>
      </c>
      <c r="T15" t="n">
        <v>12730.95</v>
      </c>
      <c r="U15" t="n">
        <v>0.6</v>
      </c>
      <c r="V15" t="n">
        <v>0.77</v>
      </c>
      <c r="W15" t="n">
        <v>2.61</v>
      </c>
      <c r="X15" t="n">
        <v>0.75</v>
      </c>
      <c r="Y15" t="n">
        <v>0.5</v>
      </c>
      <c r="Z15" t="n">
        <v>10</v>
      </c>
      <c r="AA15" t="n">
        <v>412.3694311589824</v>
      </c>
      <c r="AB15" t="n">
        <v>564.2220481670645</v>
      </c>
      <c r="AC15" t="n">
        <v>510.3734877806172</v>
      </c>
      <c r="AD15" t="n">
        <v>412369.4311589825</v>
      </c>
      <c r="AE15" t="n">
        <v>564222.0481670644</v>
      </c>
      <c r="AF15" t="n">
        <v>4.72040065918125e-06</v>
      </c>
      <c r="AG15" t="n">
        <v>6.588541666666667</v>
      </c>
      <c r="AH15" t="n">
        <v>510373.4877806172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2.478</v>
      </c>
      <c r="E16" t="n">
        <v>40.35</v>
      </c>
      <c r="F16" t="n">
        <v>37.58</v>
      </c>
      <c r="G16" t="n">
        <v>118.67</v>
      </c>
      <c r="H16" t="n">
        <v>1.65</v>
      </c>
      <c r="I16" t="n">
        <v>19</v>
      </c>
      <c r="J16" t="n">
        <v>161.32</v>
      </c>
      <c r="K16" t="n">
        <v>47.83</v>
      </c>
      <c r="L16" t="n">
        <v>15</v>
      </c>
      <c r="M16" t="n">
        <v>17</v>
      </c>
      <c r="N16" t="n">
        <v>28.5</v>
      </c>
      <c r="O16" t="n">
        <v>20130.71</v>
      </c>
      <c r="P16" t="n">
        <v>376.86</v>
      </c>
      <c r="Q16" t="n">
        <v>790.16</v>
      </c>
      <c r="R16" t="n">
        <v>95.83</v>
      </c>
      <c r="S16" t="n">
        <v>58.53</v>
      </c>
      <c r="T16" t="n">
        <v>11506.84</v>
      </c>
      <c r="U16" t="n">
        <v>0.61</v>
      </c>
      <c r="V16" t="n">
        <v>0.77</v>
      </c>
      <c r="W16" t="n">
        <v>2.61</v>
      </c>
      <c r="X16" t="n">
        <v>0.68</v>
      </c>
      <c r="Y16" t="n">
        <v>0.5</v>
      </c>
      <c r="Z16" t="n">
        <v>10</v>
      </c>
      <c r="AA16" t="n">
        <v>409.0913658226912</v>
      </c>
      <c r="AB16" t="n">
        <v>559.7368545559146</v>
      </c>
      <c r="AC16" t="n">
        <v>506.3163547527068</v>
      </c>
      <c r="AD16" t="n">
        <v>409091.3658226912</v>
      </c>
      <c r="AE16" t="n">
        <v>559736.8545559146</v>
      </c>
      <c r="AF16" t="n">
        <v>4.735497685701445e-06</v>
      </c>
      <c r="AG16" t="n">
        <v>6.5673828125</v>
      </c>
      <c r="AH16" t="n">
        <v>506316.3547527068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2.4823</v>
      </c>
      <c r="E17" t="n">
        <v>40.29</v>
      </c>
      <c r="F17" t="n">
        <v>37.54</v>
      </c>
      <c r="G17" t="n">
        <v>125.12</v>
      </c>
      <c r="H17" t="n">
        <v>1.74</v>
      </c>
      <c r="I17" t="n">
        <v>18</v>
      </c>
      <c r="J17" t="n">
        <v>162.75</v>
      </c>
      <c r="K17" t="n">
        <v>47.83</v>
      </c>
      <c r="L17" t="n">
        <v>16</v>
      </c>
      <c r="M17" t="n">
        <v>16</v>
      </c>
      <c r="N17" t="n">
        <v>28.92</v>
      </c>
      <c r="O17" t="n">
        <v>20306.85</v>
      </c>
      <c r="P17" t="n">
        <v>372.3</v>
      </c>
      <c r="Q17" t="n">
        <v>790.16</v>
      </c>
      <c r="R17" t="n">
        <v>94.36</v>
      </c>
      <c r="S17" t="n">
        <v>58.53</v>
      </c>
      <c r="T17" t="n">
        <v>10776.59</v>
      </c>
      <c r="U17" t="n">
        <v>0.62</v>
      </c>
      <c r="V17" t="n">
        <v>0.77</v>
      </c>
      <c r="W17" t="n">
        <v>2.61</v>
      </c>
      <c r="X17" t="n">
        <v>0.63</v>
      </c>
      <c r="Y17" t="n">
        <v>0.5</v>
      </c>
      <c r="Z17" t="n">
        <v>10</v>
      </c>
      <c r="AA17" t="n">
        <v>405.9966968269529</v>
      </c>
      <c r="AB17" t="n">
        <v>555.502591908785</v>
      </c>
      <c r="AC17" t="n">
        <v>502.4862041897943</v>
      </c>
      <c r="AD17" t="n">
        <v>405996.6968269529</v>
      </c>
      <c r="AE17" t="n">
        <v>555502.591908785</v>
      </c>
      <c r="AF17" t="n">
        <v>4.743715054566867e-06</v>
      </c>
      <c r="AG17" t="n">
        <v>6.5576171875</v>
      </c>
      <c r="AH17" t="n">
        <v>502486.2041897943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2.4863</v>
      </c>
      <c r="E18" t="n">
        <v>40.22</v>
      </c>
      <c r="F18" t="n">
        <v>37.5</v>
      </c>
      <c r="G18" t="n">
        <v>132.36</v>
      </c>
      <c r="H18" t="n">
        <v>1.83</v>
      </c>
      <c r="I18" t="n">
        <v>17</v>
      </c>
      <c r="J18" t="n">
        <v>164.19</v>
      </c>
      <c r="K18" t="n">
        <v>47.83</v>
      </c>
      <c r="L18" t="n">
        <v>17</v>
      </c>
      <c r="M18" t="n">
        <v>15</v>
      </c>
      <c r="N18" t="n">
        <v>29.36</v>
      </c>
      <c r="O18" t="n">
        <v>20483.57</v>
      </c>
      <c r="P18" t="n">
        <v>366.45</v>
      </c>
      <c r="Q18" t="n">
        <v>790.16</v>
      </c>
      <c r="R18" t="n">
        <v>93.34</v>
      </c>
      <c r="S18" t="n">
        <v>58.53</v>
      </c>
      <c r="T18" t="n">
        <v>10273.99</v>
      </c>
      <c r="U18" t="n">
        <v>0.63</v>
      </c>
      <c r="V18" t="n">
        <v>0.77</v>
      </c>
      <c r="W18" t="n">
        <v>2.6</v>
      </c>
      <c r="X18" t="n">
        <v>0.6</v>
      </c>
      <c r="Y18" t="n">
        <v>0.5</v>
      </c>
      <c r="Z18" t="n">
        <v>10</v>
      </c>
      <c r="AA18" t="n">
        <v>402.2413031588868</v>
      </c>
      <c r="AB18" t="n">
        <v>550.3642966158612</v>
      </c>
      <c r="AC18" t="n">
        <v>497.8383005879844</v>
      </c>
      <c r="AD18" t="n">
        <v>402241.3031588867</v>
      </c>
      <c r="AE18" t="n">
        <v>550364.2966158612</v>
      </c>
      <c r="AF18" t="n">
        <v>4.751359118627724e-06</v>
      </c>
      <c r="AG18" t="n">
        <v>6.546223958333333</v>
      </c>
      <c r="AH18" t="n">
        <v>497838.3005879844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2.4906</v>
      </c>
      <c r="E19" t="n">
        <v>40.15</v>
      </c>
      <c r="F19" t="n">
        <v>37.46</v>
      </c>
      <c r="G19" t="n">
        <v>140.48</v>
      </c>
      <c r="H19" t="n">
        <v>1.93</v>
      </c>
      <c r="I19" t="n">
        <v>16</v>
      </c>
      <c r="J19" t="n">
        <v>165.62</v>
      </c>
      <c r="K19" t="n">
        <v>47.83</v>
      </c>
      <c r="L19" t="n">
        <v>18</v>
      </c>
      <c r="M19" t="n">
        <v>14</v>
      </c>
      <c r="N19" t="n">
        <v>29.8</v>
      </c>
      <c r="O19" t="n">
        <v>20660.89</v>
      </c>
      <c r="P19" t="n">
        <v>361.21</v>
      </c>
      <c r="Q19" t="n">
        <v>790.16</v>
      </c>
      <c r="R19" t="n">
        <v>91.97</v>
      </c>
      <c r="S19" t="n">
        <v>58.53</v>
      </c>
      <c r="T19" t="n">
        <v>9594.700000000001</v>
      </c>
      <c r="U19" t="n">
        <v>0.64</v>
      </c>
      <c r="V19" t="n">
        <v>0.77</v>
      </c>
      <c r="W19" t="n">
        <v>2.6</v>
      </c>
      <c r="X19" t="n">
        <v>0.5600000000000001</v>
      </c>
      <c r="Y19" t="n">
        <v>0.5</v>
      </c>
      <c r="Z19" t="n">
        <v>10</v>
      </c>
      <c r="AA19" t="n">
        <v>398.7973239831662</v>
      </c>
      <c r="AB19" t="n">
        <v>545.6520923700024</v>
      </c>
      <c r="AC19" t="n">
        <v>493.5758225017302</v>
      </c>
      <c r="AD19" t="n">
        <v>398797.3239831663</v>
      </c>
      <c r="AE19" t="n">
        <v>545652.0923700024</v>
      </c>
      <c r="AF19" t="n">
        <v>4.759576487493147e-06</v>
      </c>
      <c r="AG19" t="n">
        <v>6.534830729166667</v>
      </c>
      <c r="AH19" t="n">
        <v>493575.8225017302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2.4946</v>
      </c>
      <c r="E20" t="n">
        <v>40.09</v>
      </c>
      <c r="F20" t="n">
        <v>37.42</v>
      </c>
      <c r="G20" t="n">
        <v>149.7</v>
      </c>
      <c r="H20" t="n">
        <v>2.02</v>
      </c>
      <c r="I20" t="n">
        <v>15</v>
      </c>
      <c r="J20" t="n">
        <v>167.07</v>
      </c>
      <c r="K20" t="n">
        <v>47.83</v>
      </c>
      <c r="L20" t="n">
        <v>19</v>
      </c>
      <c r="M20" t="n">
        <v>13</v>
      </c>
      <c r="N20" t="n">
        <v>30.24</v>
      </c>
      <c r="O20" t="n">
        <v>20838.81</v>
      </c>
      <c r="P20" t="n">
        <v>359.28</v>
      </c>
      <c r="Q20" t="n">
        <v>790.17</v>
      </c>
      <c r="R20" t="n">
        <v>90.76000000000001</v>
      </c>
      <c r="S20" t="n">
        <v>58.53</v>
      </c>
      <c r="T20" t="n">
        <v>8996.02</v>
      </c>
      <c r="U20" t="n">
        <v>0.64</v>
      </c>
      <c r="V20" t="n">
        <v>0.78</v>
      </c>
      <c r="W20" t="n">
        <v>2.6</v>
      </c>
      <c r="X20" t="n">
        <v>0.52</v>
      </c>
      <c r="Y20" t="n">
        <v>0.5</v>
      </c>
      <c r="Z20" t="n">
        <v>10</v>
      </c>
      <c r="AA20" t="n">
        <v>397.2038346903264</v>
      </c>
      <c r="AB20" t="n">
        <v>543.4718100197529</v>
      </c>
      <c r="AC20" t="n">
        <v>491.6036232389429</v>
      </c>
      <c r="AD20" t="n">
        <v>397203.8346903264</v>
      </c>
      <c r="AE20" t="n">
        <v>543471.8100197528</v>
      </c>
      <c r="AF20" t="n">
        <v>4.767220551554005e-06</v>
      </c>
      <c r="AG20" t="n">
        <v>6.525065104166667</v>
      </c>
      <c r="AH20" t="n">
        <v>491603.6232389429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2.4991</v>
      </c>
      <c r="E21" t="n">
        <v>40.01</v>
      </c>
      <c r="F21" t="n">
        <v>37.38</v>
      </c>
      <c r="G21" t="n">
        <v>160.21</v>
      </c>
      <c r="H21" t="n">
        <v>2.1</v>
      </c>
      <c r="I21" t="n">
        <v>14</v>
      </c>
      <c r="J21" t="n">
        <v>168.51</v>
      </c>
      <c r="K21" t="n">
        <v>47.83</v>
      </c>
      <c r="L21" t="n">
        <v>20</v>
      </c>
      <c r="M21" t="n">
        <v>11</v>
      </c>
      <c r="N21" t="n">
        <v>30.69</v>
      </c>
      <c r="O21" t="n">
        <v>21017.33</v>
      </c>
      <c r="P21" t="n">
        <v>352.08</v>
      </c>
      <c r="Q21" t="n">
        <v>790.16</v>
      </c>
      <c r="R21" t="n">
        <v>89.13</v>
      </c>
      <c r="S21" t="n">
        <v>58.53</v>
      </c>
      <c r="T21" t="n">
        <v>8182.85</v>
      </c>
      <c r="U21" t="n">
        <v>0.66</v>
      </c>
      <c r="V21" t="n">
        <v>0.78</v>
      </c>
      <c r="W21" t="n">
        <v>2.6</v>
      </c>
      <c r="X21" t="n">
        <v>0.48</v>
      </c>
      <c r="Y21" t="n">
        <v>0.5</v>
      </c>
      <c r="Z21" t="n">
        <v>10</v>
      </c>
      <c r="AA21" t="n">
        <v>392.6908345565726</v>
      </c>
      <c r="AB21" t="n">
        <v>537.2969241372367</v>
      </c>
      <c r="AC21" t="n">
        <v>486.0180597985473</v>
      </c>
      <c r="AD21" t="n">
        <v>392690.8345565725</v>
      </c>
      <c r="AE21" t="n">
        <v>537296.9241372367</v>
      </c>
      <c r="AF21" t="n">
        <v>4.77582012362247e-06</v>
      </c>
      <c r="AG21" t="n">
        <v>6.512044270833333</v>
      </c>
      <c r="AH21" t="n">
        <v>486018.0597985473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2.4984</v>
      </c>
      <c r="E22" t="n">
        <v>40.02</v>
      </c>
      <c r="F22" t="n">
        <v>37.39</v>
      </c>
      <c r="G22" t="n">
        <v>160.25</v>
      </c>
      <c r="H22" t="n">
        <v>2.19</v>
      </c>
      <c r="I22" t="n">
        <v>14</v>
      </c>
      <c r="J22" t="n">
        <v>169.97</v>
      </c>
      <c r="K22" t="n">
        <v>47.83</v>
      </c>
      <c r="L22" t="n">
        <v>21</v>
      </c>
      <c r="M22" t="n">
        <v>7</v>
      </c>
      <c r="N22" t="n">
        <v>31.14</v>
      </c>
      <c r="O22" t="n">
        <v>21196.47</v>
      </c>
      <c r="P22" t="n">
        <v>348.46</v>
      </c>
      <c r="Q22" t="n">
        <v>790.1900000000001</v>
      </c>
      <c r="R22" t="n">
        <v>89.47</v>
      </c>
      <c r="S22" t="n">
        <v>58.53</v>
      </c>
      <c r="T22" t="n">
        <v>8351.790000000001</v>
      </c>
      <c r="U22" t="n">
        <v>0.65</v>
      </c>
      <c r="V22" t="n">
        <v>0.78</v>
      </c>
      <c r="W22" t="n">
        <v>2.6</v>
      </c>
      <c r="X22" t="n">
        <v>0.49</v>
      </c>
      <c r="Y22" t="n">
        <v>0.5</v>
      </c>
      <c r="Z22" t="n">
        <v>10</v>
      </c>
      <c r="AA22" t="n">
        <v>390.819104641077</v>
      </c>
      <c r="AB22" t="n">
        <v>534.7359406919597</v>
      </c>
      <c r="AC22" t="n">
        <v>483.7014930189246</v>
      </c>
      <c r="AD22" t="n">
        <v>390819.104641077</v>
      </c>
      <c r="AE22" t="n">
        <v>534735.9406919597</v>
      </c>
      <c r="AF22" t="n">
        <v>4.77448241241182e-06</v>
      </c>
      <c r="AG22" t="n">
        <v>6.513671875</v>
      </c>
      <c r="AH22" t="n">
        <v>483701.4930189246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2.5027</v>
      </c>
      <c r="E23" t="n">
        <v>39.96</v>
      </c>
      <c r="F23" t="n">
        <v>37.35</v>
      </c>
      <c r="G23" t="n">
        <v>172.39</v>
      </c>
      <c r="H23" t="n">
        <v>2.28</v>
      </c>
      <c r="I23" t="n">
        <v>13</v>
      </c>
      <c r="J23" t="n">
        <v>171.42</v>
      </c>
      <c r="K23" t="n">
        <v>47.83</v>
      </c>
      <c r="L23" t="n">
        <v>22</v>
      </c>
      <c r="M23" t="n">
        <v>4</v>
      </c>
      <c r="N23" t="n">
        <v>31.6</v>
      </c>
      <c r="O23" t="n">
        <v>21376.23</v>
      </c>
      <c r="P23" t="n">
        <v>349.76</v>
      </c>
      <c r="Q23" t="n">
        <v>790.17</v>
      </c>
      <c r="R23" t="n">
        <v>88</v>
      </c>
      <c r="S23" t="n">
        <v>58.53</v>
      </c>
      <c r="T23" t="n">
        <v>7625.96</v>
      </c>
      <c r="U23" t="n">
        <v>0.67</v>
      </c>
      <c r="V23" t="n">
        <v>0.78</v>
      </c>
      <c r="W23" t="n">
        <v>2.6</v>
      </c>
      <c r="X23" t="n">
        <v>0.45</v>
      </c>
      <c r="Y23" t="n">
        <v>0.5</v>
      </c>
      <c r="Z23" t="n">
        <v>10</v>
      </c>
      <c r="AA23" t="n">
        <v>390.9666026134886</v>
      </c>
      <c r="AB23" t="n">
        <v>534.9377539249643</v>
      </c>
      <c r="AC23" t="n">
        <v>483.884045480218</v>
      </c>
      <c r="AD23" t="n">
        <v>390966.6026134886</v>
      </c>
      <c r="AE23" t="n">
        <v>534937.7539249643</v>
      </c>
      <c r="AF23" t="n">
        <v>4.782699781277242e-06</v>
      </c>
      <c r="AG23" t="n">
        <v>6.50390625</v>
      </c>
      <c r="AH23" t="n">
        <v>483884.045480218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2.5018</v>
      </c>
      <c r="E24" t="n">
        <v>39.97</v>
      </c>
      <c r="F24" t="n">
        <v>37.37</v>
      </c>
      <c r="G24" t="n">
        <v>172.47</v>
      </c>
      <c r="H24" t="n">
        <v>2.36</v>
      </c>
      <c r="I24" t="n">
        <v>13</v>
      </c>
      <c r="J24" t="n">
        <v>172.89</v>
      </c>
      <c r="K24" t="n">
        <v>47.83</v>
      </c>
      <c r="L24" t="n">
        <v>23</v>
      </c>
      <c r="M24" t="n">
        <v>2</v>
      </c>
      <c r="N24" t="n">
        <v>32.06</v>
      </c>
      <c r="O24" t="n">
        <v>21556.61</v>
      </c>
      <c r="P24" t="n">
        <v>350.67</v>
      </c>
      <c r="Q24" t="n">
        <v>790.2</v>
      </c>
      <c r="R24" t="n">
        <v>88.34</v>
      </c>
      <c r="S24" t="n">
        <v>58.53</v>
      </c>
      <c r="T24" t="n">
        <v>7791.64</v>
      </c>
      <c r="U24" t="n">
        <v>0.66</v>
      </c>
      <c r="V24" t="n">
        <v>0.78</v>
      </c>
      <c r="W24" t="n">
        <v>2.61</v>
      </c>
      <c r="X24" t="n">
        <v>0.46</v>
      </c>
      <c r="Y24" t="n">
        <v>0.5</v>
      </c>
      <c r="Z24" t="n">
        <v>10</v>
      </c>
      <c r="AA24" t="n">
        <v>391.604591837327</v>
      </c>
      <c r="AB24" t="n">
        <v>535.8106789271181</v>
      </c>
      <c r="AC24" t="n">
        <v>484.6736597453243</v>
      </c>
      <c r="AD24" t="n">
        <v>391604.591837327</v>
      </c>
      <c r="AE24" t="n">
        <v>535810.6789271182</v>
      </c>
      <c r="AF24" t="n">
        <v>4.780979866863548e-06</v>
      </c>
      <c r="AG24" t="n">
        <v>6.505533854166667</v>
      </c>
      <c r="AH24" t="n">
        <v>484673.6597453243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2.5015</v>
      </c>
      <c r="E25" t="n">
        <v>39.98</v>
      </c>
      <c r="F25" t="n">
        <v>37.37</v>
      </c>
      <c r="G25" t="n">
        <v>172.48</v>
      </c>
      <c r="H25" t="n">
        <v>2.44</v>
      </c>
      <c r="I25" t="n">
        <v>13</v>
      </c>
      <c r="J25" t="n">
        <v>174.35</v>
      </c>
      <c r="K25" t="n">
        <v>47.83</v>
      </c>
      <c r="L25" t="n">
        <v>24</v>
      </c>
      <c r="M25" t="n">
        <v>1</v>
      </c>
      <c r="N25" t="n">
        <v>32.53</v>
      </c>
      <c r="O25" t="n">
        <v>21737.62</v>
      </c>
      <c r="P25" t="n">
        <v>351.22</v>
      </c>
      <c r="Q25" t="n">
        <v>790.16</v>
      </c>
      <c r="R25" t="n">
        <v>88.63</v>
      </c>
      <c r="S25" t="n">
        <v>58.53</v>
      </c>
      <c r="T25" t="n">
        <v>7941.06</v>
      </c>
      <c r="U25" t="n">
        <v>0.66</v>
      </c>
      <c r="V25" t="n">
        <v>0.78</v>
      </c>
      <c r="W25" t="n">
        <v>2.61</v>
      </c>
      <c r="X25" t="n">
        <v>0.47</v>
      </c>
      <c r="Y25" t="n">
        <v>0.5</v>
      </c>
      <c r="Z25" t="n">
        <v>10</v>
      </c>
      <c r="AA25" t="n">
        <v>391.9366077493121</v>
      </c>
      <c r="AB25" t="n">
        <v>536.2649577454046</v>
      </c>
      <c r="AC25" t="n">
        <v>485.0845828307776</v>
      </c>
      <c r="AD25" t="n">
        <v>391936.6077493121</v>
      </c>
      <c r="AE25" t="n">
        <v>536264.9577454046</v>
      </c>
      <c r="AF25" t="n">
        <v>4.780406562058985e-06</v>
      </c>
      <c r="AG25" t="n">
        <v>6.507161458333333</v>
      </c>
      <c r="AH25" t="n">
        <v>485084.5828307776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2.5017</v>
      </c>
      <c r="E26" t="n">
        <v>39.97</v>
      </c>
      <c r="F26" t="n">
        <v>37.37</v>
      </c>
      <c r="G26" t="n">
        <v>172.47</v>
      </c>
      <c r="H26" t="n">
        <v>2.52</v>
      </c>
      <c r="I26" t="n">
        <v>13</v>
      </c>
      <c r="J26" t="n">
        <v>175.83</v>
      </c>
      <c r="K26" t="n">
        <v>47.83</v>
      </c>
      <c r="L26" t="n">
        <v>25</v>
      </c>
      <c r="M26" t="n">
        <v>0</v>
      </c>
      <c r="N26" t="n">
        <v>33</v>
      </c>
      <c r="O26" t="n">
        <v>21919.27</v>
      </c>
      <c r="P26" t="n">
        <v>353.65</v>
      </c>
      <c r="Q26" t="n">
        <v>790.17</v>
      </c>
      <c r="R26" t="n">
        <v>88.38</v>
      </c>
      <c r="S26" t="n">
        <v>58.53</v>
      </c>
      <c r="T26" t="n">
        <v>7814.8</v>
      </c>
      <c r="U26" t="n">
        <v>0.66</v>
      </c>
      <c r="V26" t="n">
        <v>0.78</v>
      </c>
      <c r="W26" t="n">
        <v>2.61</v>
      </c>
      <c r="X26" t="n">
        <v>0.47</v>
      </c>
      <c r="Y26" t="n">
        <v>0.5</v>
      </c>
      <c r="Z26" t="n">
        <v>10</v>
      </c>
      <c r="AA26" t="n">
        <v>393.2361551606705</v>
      </c>
      <c r="AB26" t="n">
        <v>538.0430558456106</v>
      </c>
      <c r="AC26" t="n">
        <v>486.6929817438765</v>
      </c>
      <c r="AD26" t="n">
        <v>393236.1551606705</v>
      </c>
      <c r="AE26" t="n">
        <v>538043.0558456107</v>
      </c>
      <c r="AF26" t="n">
        <v>4.780788765262028e-06</v>
      </c>
      <c r="AG26" t="n">
        <v>6.505533854166667</v>
      </c>
      <c r="AH26" t="n">
        <v>486692.9817438765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1.2185</v>
      </c>
      <c r="E2" t="n">
        <v>82.06999999999999</v>
      </c>
      <c r="F2" t="n">
        <v>59.41</v>
      </c>
      <c r="G2" t="n">
        <v>6.27</v>
      </c>
      <c r="H2" t="n">
        <v>0.1</v>
      </c>
      <c r="I2" t="n">
        <v>569</v>
      </c>
      <c r="J2" t="n">
        <v>176.73</v>
      </c>
      <c r="K2" t="n">
        <v>52.44</v>
      </c>
      <c r="L2" t="n">
        <v>1</v>
      </c>
      <c r="M2" t="n">
        <v>567</v>
      </c>
      <c r="N2" t="n">
        <v>33.29</v>
      </c>
      <c r="O2" t="n">
        <v>22031.19</v>
      </c>
      <c r="P2" t="n">
        <v>778.8200000000001</v>
      </c>
      <c r="Q2" t="n">
        <v>790.3099999999999</v>
      </c>
      <c r="R2" t="n">
        <v>826.83</v>
      </c>
      <c r="S2" t="n">
        <v>58.53</v>
      </c>
      <c r="T2" t="n">
        <v>374259.54</v>
      </c>
      <c r="U2" t="n">
        <v>0.07000000000000001</v>
      </c>
      <c r="V2" t="n">
        <v>0.49</v>
      </c>
      <c r="W2" t="n">
        <v>3.52</v>
      </c>
      <c r="X2" t="n">
        <v>22.5</v>
      </c>
      <c r="Y2" t="n">
        <v>0.5</v>
      </c>
      <c r="Z2" t="n">
        <v>10</v>
      </c>
      <c r="AA2" t="n">
        <v>1425.529746299792</v>
      </c>
      <c r="AB2" t="n">
        <v>1950.472688821234</v>
      </c>
      <c r="AC2" t="n">
        <v>1764.322312905746</v>
      </c>
      <c r="AD2" t="n">
        <v>1425529.746299792</v>
      </c>
      <c r="AE2" t="n">
        <v>1950472.688821234</v>
      </c>
      <c r="AF2" t="n">
        <v>2.169668939853541e-06</v>
      </c>
      <c r="AG2" t="n">
        <v>13.35774739583333</v>
      </c>
      <c r="AH2" t="n">
        <v>1764322.312905747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1.8196</v>
      </c>
      <c r="E3" t="n">
        <v>54.96</v>
      </c>
      <c r="F3" t="n">
        <v>44.96</v>
      </c>
      <c r="G3" t="n">
        <v>12.67</v>
      </c>
      <c r="H3" t="n">
        <v>0.2</v>
      </c>
      <c r="I3" t="n">
        <v>213</v>
      </c>
      <c r="J3" t="n">
        <v>178.21</v>
      </c>
      <c r="K3" t="n">
        <v>52.44</v>
      </c>
      <c r="L3" t="n">
        <v>2</v>
      </c>
      <c r="M3" t="n">
        <v>211</v>
      </c>
      <c r="N3" t="n">
        <v>33.77</v>
      </c>
      <c r="O3" t="n">
        <v>22213.89</v>
      </c>
      <c r="P3" t="n">
        <v>586.08</v>
      </c>
      <c r="Q3" t="n">
        <v>790.2</v>
      </c>
      <c r="R3" t="n">
        <v>342.34</v>
      </c>
      <c r="S3" t="n">
        <v>58.53</v>
      </c>
      <c r="T3" t="n">
        <v>133794.25</v>
      </c>
      <c r="U3" t="n">
        <v>0.17</v>
      </c>
      <c r="V3" t="n">
        <v>0.65</v>
      </c>
      <c r="W3" t="n">
        <v>2.93</v>
      </c>
      <c r="X3" t="n">
        <v>8.06</v>
      </c>
      <c r="Y3" t="n">
        <v>0.5</v>
      </c>
      <c r="Z3" t="n">
        <v>10</v>
      </c>
      <c r="AA3" t="n">
        <v>761.0815421663609</v>
      </c>
      <c r="AB3" t="n">
        <v>1041.345342539942</v>
      </c>
      <c r="AC3" t="n">
        <v>941.9608045852973</v>
      </c>
      <c r="AD3" t="n">
        <v>761081.5421663609</v>
      </c>
      <c r="AE3" t="n">
        <v>1041345.342539942</v>
      </c>
      <c r="AF3" t="n">
        <v>3.239991467343048e-06</v>
      </c>
      <c r="AG3" t="n">
        <v>8.9453125</v>
      </c>
      <c r="AH3" t="n">
        <v>941960.8045852972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2.0462</v>
      </c>
      <c r="E4" t="n">
        <v>48.87</v>
      </c>
      <c r="F4" t="n">
        <v>41.79</v>
      </c>
      <c r="G4" t="n">
        <v>19.14</v>
      </c>
      <c r="H4" t="n">
        <v>0.3</v>
      </c>
      <c r="I4" t="n">
        <v>131</v>
      </c>
      <c r="J4" t="n">
        <v>179.7</v>
      </c>
      <c r="K4" t="n">
        <v>52.44</v>
      </c>
      <c r="L4" t="n">
        <v>3</v>
      </c>
      <c r="M4" t="n">
        <v>129</v>
      </c>
      <c r="N4" t="n">
        <v>34.26</v>
      </c>
      <c r="O4" t="n">
        <v>22397.24</v>
      </c>
      <c r="P4" t="n">
        <v>542.03</v>
      </c>
      <c r="Q4" t="n">
        <v>790.22</v>
      </c>
      <c r="R4" t="n">
        <v>236.62</v>
      </c>
      <c r="S4" t="n">
        <v>58.53</v>
      </c>
      <c r="T4" t="n">
        <v>81342.56</v>
      </c>
      <c r="U4" t="n">
        <v>0.25</v>
      </c>
      <c r="V4" t="n">
        <v>0.6899999999999999</v>
      </c>
      <c r="W4" t="n">
        <v>2.78</v>
      </c>
      <c r="X4" t="n">
        <v>4.89</v>
      </c>
      <c r="Y4" t="n">
        <v>0.5</v>
      </c>
      <c r="Z4" t="n">
        <v>10</v>
      </c>
      <c r="AA4" t="n">
        <v>644.5861128662947</v>
      </c>
      <c r="AB4" t="n">
        <v>881.9511567559729</v>
      </c>
      <c r="AC4" t="n">
        <v>797.7789761814048</v>
      </c>
      <c r="AD4" t="n">
        <v>644586.1128662947</v>
      </c>
      <c r="AE4" t="n">
        <v>881951.1567559729</v>
      </c>
      <c r="AF4" t="n">
        <v>3.643476885292011e-06</v>
      </c>
      <c r="AG4" t="n">
        <v>7.9541015625</v>
      </c>
      <c r="AH4" t="n">
        <v>797778.9761814048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2.1635</v>
      </c>
      <c r="E5" t="n">
        <v>46.22</v>
      </c>
      <c r="F5" t="n">
        <v>40.42</v>
      </c>
      <c r="G5" t="n">
        <v>25.53</v>
      </c>
      <c r="H5" t="n">
        <v>0.39</v>
      </c>
      <c r="I5" t="n">
        <v>95</v>
      </c>
      <c r="J5" t="n">
        <v>181.19</v>
      </c>
      <c r="K5" t="n">
        <v>52.44</v>
      </c>
      <c r="L5" t="n">
        <v>4</v>
      </c>
      <c r="M5" t="n">
        <v>93</v>
      </c>
      <c r="N5" t="n">
        <v>34.75</v>
      </c>
      <c r="O5" t="n">
        <v>22581.25</v>
      </c>
      <c r="P5" t="n">
        <v>521.71</v>
      </c>
      <c r="Q5" t="n">
        <v>790.1900000000001</v>
      </c>
      <c r="R5" t="n">
        <v>190.88</v>
      </c>
      <c r="S5" t="n">
        <v>58.53</v>
      </c>
      <c r="T5" t="n">
        <v>58652.31</v>
      </c>
      <c r="U5" t="n">
        <v>0.31</v>
      </c>
      <c r="V5" t="n">
        <v>0.72</v>
      </c>
      <c r="W5" t="n">
        <v>2.73</v>
      </c>
      <c r="X5" t="n">
        <v>3.52</v>
      </c>
      <c r="Y5" t="n">
        <v>0.5</v>
      </c>
      <c r="Z5" t="n">
        <v>10</v>
      </c>
      <c r="AA5" t="n">
        <v>589.6806645212137</v>
      </c>
      <c r="AB5" t="n">
        <v>806.8271000728064</v>
      </c>
      <c r="AC5" t="n">
        <v>729.824654030804</v>
      </c>
      <c r="AD5" t="n">
        <v>589680.6645212136</v>
      </c>
      <c r="AE5" t="n">
        <v>806827.1000728064</v>
      </c>
      <c r="AF5" t="n">
        <v>3.852342020002575e-06</v>
      </c>
      <c r="AG5" t="n">
        <v>7.522786458333333</v>
      </c>
      <c r="AH5" t="n">
        <v>729824.6540308041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2.2388</v>
      </c>
      <c r="E6" t="n">
        <v>44.67</v>
      </c>
      <c r="F6" t="n">
        <v>39.62</v>
      </c>
      <c r="G6" t="n">
        <v>32.12</v>
      </c>
      <c r="H6" t="n">
        <v>0.49</v>
      </c>
      <c r="I6" t="n">
        <v>74</v>
      </c>
      <c r="J6" t="n">
        <v>182.69</v>
      </c>
      <c r="K6" t="n">
        <v>52.44</v>
      </c>
      <c r="L6" t="n">
        <v>5</v>
      </c>
      <c r="M6" t="n">
        <v>72</v>
      </c>
      <c r="N6" t="n">
        <v>35.25</v>
      </c>
      <c r="O6" t="n">
        <v>22766.06</v>
      </c>
      <c r="P6" t="n">
        <v>508.65</v>
      </c>
      <c r="Q6" t="n">
        <v>790.23</v>
      </c>
      <c r="R6" t="n">
        <v>163.39</v>
      </c>
      <c r="S6" t="n">
        <v>58.53</v>
      </c>
      <c r="T6" t="n">
        <v>45012.76</v>
      </c>
      <c r="U6" t="n">
        <v>0.36</v>
      </c>
      <c r="V6" t="n">
        <v>0.73</v>
      </c>
      <c r="W6" t="n">
        <v>2.7</v>
      </c>
      <c r="X6" t="n">
        <v>2.71</v>
      </c>
      <c r="Y6" t="n">
        <v>0.5</v>
      </c>
      <c r="Z6" t="n">
        <v>10</v>
      </c>
      <c r="AA6" t="n">
        <v>564.4389069113214</v>
      </c>
      <c r="AB6" t="n">
        <v>772.2902137231993</v>
      </c>
      <c r="AC6" t="n">
        <v>698.5839196415789</v>
      </c>
      <c r="AD6" t="n">
        <v>564438.9069113215</v>
      </c>
      <c r="AE6" t="n">
        <v>772290.2137231992</v>
      </c>
      <c r="AF6" t="n">
        <v>3.98642168448429e-06</v>
      </c>
      <c r="AG6" t="n">
        <v>7.2705078125</v>
      </c>
      <c r="AH6" t="n">
        <v>698583.9196415788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2.2864</v>
      </c>
      <c r="E7" t="n">
        <v>43.74</v>
      </c>
      <c r="F7" t="n">
        <v>39.15</v>
      </c>
      <c r="G7" t="n">
        <v>38.51</v>
      </c>
      <c r="H7" t="n">
        <v>0.58</v>
      </c>
      <c r="I7" t="n">
        <v>61</v>
      </c>
      <c r="J7" t="n">
        <v>184.19</v>
      </c>
      <c r="K7" t="n">
        <v>52.44</v>
      </c>
      <c r="L7" t="n">
        <v>6</v>
      </c>
      <c r="M7" t="n">
        <v>59</v>
      </c>
      <c r="N7" t="n">
        <v>35.75</v>
      </c>
      <c r="O7" t="n">
        <v>22951.43</v>
      </c>
      <c r="P7" t="n">
        <v>500.41</v>
      </c>
      <c r="Q7" t="n">
        <v>790.21</v>
      </c>
      <c r="R7" t="n">
        <v>147.86</v>
      </c>
      <c r="S7" t="n">
        <v>58.53</v>
      </c>
      <c r="T7" t="n">
        <v>37315.23</v>
      </c>
      <c r="U7" t="n">
        <v>0.4</v>
      </c>
      <c r="V7" t="n">
        <v>0.74</v>
      </c>
      <c r="W7" t="n">
        <v>2.68</v>
      </c>
      <c r="X7" t="n">
        <v>2.24</v>
      </c>
      <c r="Y7" t="n">
        <v>0.5</v>
      </c>
      <c r="Z7" t="n">
        <v>10</v>
      </c>
      <c r="AA7" t="n">
        <v>537.732231667639</v>
      </c>
      <c r="AB7" t="n">
        <v>735.7489624394356</v>
      </c>
      <c r="AC7" t="n">
        <v>665.5301140943692</v>
      </c>
      <c r="AD7" t="n">
        <v>537732.231667639</v>
      </c>
      <c r="AE7" t="n">
        <v>735748.9624394355</v>
      </c>
      <c r="AF7" t="n">
        <v>4.07117855074365e-06</v>
      </c>
      <c r="AG7" t="n">
        <v>7.119140625</v>
      </c>
      <c r="AH7" t="n">
        <v>665530.1140943692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2.3208</v>
      </c>
      <c r="E8" t="n">
        <v>43.09</v>
      </c>
      <c r="F8" t="n">
        <v>38.82</v>
      </c>
      <c r="G8" t="n">
        <v>44.79</v>
      </c>
      <c r="H8" t="n">
        <v>0.67</v>
      </c>
      <c r="I8" t="n">
        <v>52</v>
      </c>
      <c r="J8" t="n">
        <v>185.7</v>
      </c>
      <c r="K8" t="n">
        <v>52.44</v>
      </c>
      <c r="L8" t="n">
        <v>7</v>
      </c>
      <c r="M8" t="n">
        <v>50</v>
      </c>
      <c r="N8" t="n">
        <v>36.26</v>
      </c>
      <c r="O8" t="n">
        <v>23137.49</v>
      </c>
      <c r="P8" t="n">
        <v>493.43</v>
      </c>
      <c r="Q8" t="n">
        <v>790.17</v>
      </c>
      <c r="R8" t="n">
        <v>137.34</v>
      </c>
      <c r="S8" t="n">
        <v>58.53</v>
      </c>
      <c r="T8" t="n">
        <v>32097.84</v>
      </c>
      <c r="U8" t="n">
        <v>0.43</v>
      </c>
      <c r="V8" t="n">
        <v>0.75</v>
      </c>
      <c r="W8" t="n">
        <v>2.66</v>
      </c>
      <c r="X8" t="n">
        <v>1.92</v>
      </c>
      <c r="Y8" t="n">
        <v>0.5</v>
      </c>
      <c r="Z8" t="n">
        <v>10</v>
      </c>
      <c r="AA8" t="n">
        <v>526.7761080956959</v>
      </c>
      <c r="AB8" t="n">
        <v>720.758310818244</v>
      </c>
      <c r="AC8" t="n">
        <v>651.9701492243927</v>
      </c>
      <c r="AD8" t="n">
        <v>526776.108095696</v>
      </c>
      <c r="AE8" t="n">
        <v>720758.310818244</v>
      </c>
      <c r="AF8" t="n">
        <v>4.132431412073943e-06</v>
      </c>
      <c r="AG8" t="n">
        <v>7.013346354166667</v>
      </c>
      <c r="AH8" t="n">
        <v>651970.1492243927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2.3495</v>
      </c>
      <c r="E9" t="n">
        <v>42.56</v>
      </c>
      <c r="F9" t="n">
        <v>38.54</v>
      </c>
      <c r="G9" t="n">
        <v>51.39</v>
      </c>
      <c r="H9" t="n">
        <v>0.76</v>
      </c>
      <c r="I9" t="n">
        <v>45</v>
      </c>
      <c r="J9" t="n">
        <v>187.22</v>
      </c>
      <c r="K9" t="n">
        <v>52.44</v>
      </c>
      <c r="L9" t="n">
        <v>8</v>
      </c>
      <c r="M9" t="n">
        <v>43</v>
      </c>
      <c r="N9" t="n">
        <v>36.78</v>
      </c>
      <c r="O9" t="n">
        <v>23324.24</v>
      </c>
      <c r="P9" t="n">
        <v>487.01</v>
      </c>
      <c r="Q9" t="n">
        <v>790.17</v>
      </c>
      <c r="R9" t="n">
        <v>127.67</v>
      </c>
      <c r="S9" t="n">
        <v>58.53</v>
      </c>
      <c r="T9" t="n">
        <v>27299.72</v>
      </c>
      <c r="U9" t="n">
        <v>0.46</v>
      </c>
      <c r="V9" t="n">
        <v>0.75</v>
      </c>
      <c r="W9" t="n">
        <v>2.65</v>
      </c>
      <c r="X9" t="n">
        <v>1.64</v>
      </c>
      <c r="Y9" t="n">
        <v>0.5</v>
      </c>
      <c r="Z9" t="n">
        <v>10</v>
      </c>
      <c r="AA9" t="n">
        <v>517.3525118325875</v>
      </c>
      <c r="AB9" t="n">
        <v>707.8645306713335</v>
      </c>
      <c r="AC9" t="n">
        <v>640.3069333581692</v>
      </c>
      <c r="AD9" t="n">
        <v>517352.5118325875</v>
      </c>
      <c r="AE9" t="n">
        <v>707864.5306713334</v>
      </c>
      <c r="AF9" t="n">
        <v>4.18353481673032e-06</v>
      </c>
      <c r="AG9" t="n">
        <v>6.927083333333333</v>
      </c>
      <c r="AH9" t="n">
        <v>640306.9333581692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2.3691</v>
      </c>
      <c r="E10" t="n">
        <v>42.21</v>
      </c>
      <c r="F10" t="n">
        <v>38.37</v>
      </c>
      <c r="G10" t="n">
        <v>57.55</v>
      </c>
      <c r="H10" t="n">
        <v>0.85</v>
      </c>
      <c r="I10" t="n">
        <v>40</v>
      </c>
      <c r="J10" t="n">
        <v>188.74</v>
      </c>
      <c r="K10" t="n">
        <v>52.44</v>
      </c>
      <c r="L10" t="n">
        <v>9</v>
      </c>
      <c r="M10" t="n">
        <v>38</v>
      </c>
      <c r="N10" t="n">
        <v>37.3</v>
      </c>
      <c r="O10" t="n">
        <v>23511.69</v>
      </c>
      <c r="P10" t="n">
        <v>482.68</v>
      </c>
      <c r="Q10" t="n">
        <v>790.17</v>
      </c>
      <c r="R10" t="n">
        <v>122.15</v>
      </c>
      <c r="S10" t="n">
        <v>58.53</v>
      </c>
      <c r="T10" t="n">
        <v>24562.14</v>
      </c>
      <c r="U10" t="n">
        <v>0.48</v>
      </c>
      <c r="V10" t="n">
        <v>0.76</v>
      </c>
      <c r="W10" t="n">
        <v>2.64</v>
      </c>
      <c r="X10" t="n">
        <v>1.46</v>
      </c>
      <c r="Y10" t="n">
        <v>0.5</v>
      </c>
      <c r="Z10" t="n">
        <v>10</v>
      </c>
      <c r="AA10" t="n">
        <v>511.2488847851573</v>
      </c>
      <c r="AB10" t="n">
        <v>699.5132788720183</v>
      </c>
      <c r="AC10" t="n">
        <v>632.7527133095252</v>
      </c>
      <c r="AD10" t="n">
        <v>511248.8847851573</v>
      </c>
      <c r="AE10" t="n">
        <v>699513.2788720183</v>
      </c>
      <c r="AF10" t="n">
        <v>4.218434702837115e-06</v>
      </c>
      <c r="AG10" t="n">
        <v>6.8701171875</v>
      </c>
      <c r="AH10" t="n">
        <v>632752.7133095253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2.3852</v>
      </c>
      <c r="E11" t="n">
        <v>41.92</v>
      </c>
      <c r="F11" t="n">
        <v>38.22</v>
      </c>
      <c r="G11" t="n">
        <v>63.71</v>
      </c>
      <c r="H11" t="n">
        <v>0.93</v>
      </c>
      <c r="I11" t="n">
        <v>36</v>
      </c>
      <c r="J11" t="n">
        <v>190.26</v>
      </c>
      <c r="K11" t="n">
        <v>52.44</v>
      </c>
      <c r="L11" t="n">
        <v>10</v>
      </c>
      <c r="M11" t="n">
        <v>34</v>
      </c>
      <c r="N11" t="n">
        <v>37.82</v>
      </c>
      <c r="O11" t="n">
        <v>23699.85</v>
      </c>
      <c r="P11" t="n">
        <v>478.55</v>
      </c>
      <c r="Q11" t="n">
        <v>790.17</v>
      </c>
      <c r="R11" t="n">
        <v>117.22</v>
      </c>
      <c r="S11" t="n">
        <v>58.53</v>
      </c>
      <c r="T11" t="n">
        <v>22119.44</v>
      </c>
      <c r="U11" t="n">
        <v>0.5</v>
      </c>
      <c r="V11" t="n">
        <v>0.76</v>
      </c>
      <c r="W11" t="n">
        <v>2.64</v>
      </c>
      <c r="X11" t="n">
        <v>1.32</v>
      </c>
      <c r="Y11" t="n">
        <v>0.5</v>
      </c>
      <c r="Z11" t="n">
        <v>10</v>
      </c>
      <c r="AA11" t="n">
        <v>505.9564044211883</v>
      </c>
      <c r="AB11" t="n">
        <v>692.271873750281</v>
      </c>
      <c r="AC11" t="n">
        <v>626.2024177292303</v>
      </c>
      <c r="AD11" t="n">
        <v>505956.4044211883</v>
      </c>
      <c r="AE11" t="n">
        <v>692271.8737502809</v>
      </c>
      <c r="AF11" t="n">
        <v>4.247102466424839e-06</v>
      </c>
      <c r="AG11" t="n">
        <v>6.822916666666667</v>
      </c>
      <c r="AH11" t="n">
        <v>626202.4177292304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2.4029</v>
      </c>
      <c r="E12" t="n">
        <v>41.62</v>
      </c>
      <c r="F12" t="n">
        <v>38.06</v>
      </c>
      <c r="G12" t="n">
        <v>71.36</v>
      </c>
      <c r="H12" t="n">
        <v>1.02</v>
      </c>
      <c r="I12" t="n">
        <v>32</v>
      </c>
      <c r="J12" t="n">
        <v>191.79</v>
      </c>
      <c r="K12" t="n">
        <v>52.44</v>
      </c>
      <c r="L12" t="n">
        <v>11</v>
      </c>
      <c r="M12" t="n">
        <v>30</v>
      </c>
      <c r="N12" t="n">
        <v>38.35</v>
      </c>
      <c r="O12" t="n">
        <v>23888.73</v>
      </c>
      <c r="P12" t="n">
        <v>474.05</v>
      </c>
      <c r="Q12" t="n">
        <v>790.1799999999999</v>
      </c>
      <c r="R12" t="n">
        <v>111.82</v>
      </c>
      <c r="S12" t="n">
        <v>58.53</v>
      </c>
      <c r="T12" t="n">
        <v>19440.58</v>
      </c>
      <c r="U12" t="n">
        <v>0.52</v>
      </c>
      <c r="V12" t="n">
        <v>0.76</v>
      </c>
      <c r="W12" t="n">
        <v>2.63</v>
      </c>
      <c r="X12" t="n">
        <v>1.15</v>
      </c>
      <c r="Y12" t="n">
        <v>0.5</v>
      </c>
      <c r="Z12" t="n">
        <v>10</v>
      </c>
      <c r="AA12" t="n">
        <v>500.255338980912</v>
      </c>
      <c r="AB12" t="n">
        <v>684.4714245016386</v>
      </c>
      <c r="AC12" t="n">
        <v>619.1464324088793</v>
      </c>
      <c r="AD12" t="n">
        <v>500255.338980912</v>
      </c>
      <c r="AE12" t="n">
        <v>684471.4245016386</v>
      </c>
      <c r="AF12" t="n">
        <v>4.278619200306995e-06</v>
      </c>
      <c r="AG12" t="n">
        <v>6.774088541666667</v>
      </c>
      <c r="AH12" t="n">
        <v>619146.4324088793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2.4104</v>
      </c>
      <c r="E13" t="n">
        <v>41.49</v>
      </c>
      <c r="F13" t="n">
        <v>38</v>
      </c>
      <c r="G13" t="n">
        <v>76</v>
      </c>
      <c r="H13" t="n">
        <v>1.1</v>
      </c>
      <c r="I13" t="n">
        <v>30</v>
      </c>
      <c r="J13" t="n">
        <v>193.33</v>
      </c>
      <c r="K13" t="n">
        <v>52.44</v>
      </c>
      <c r="L13" t="n">
        <v>12</v>
      </c>
      <c r="M13" t="n">
        <v>28</v>
      </c>
      <c r="N13" t="n">
        <v>38.89</v>
      </c>
      <c r="O13" t="n">
        <v>24078.33</v>
      </c>
      <c r="P13" t="n">
        <v>471.34</v>
      </c>
      <c r="Q13" t="n">
        <v>790.1799999999999</v>
      </c>
      <c r="R13" t="n">
        <v>109.96</v>
      </c>
      <c r="S13" t="n">
        <v>58.53</v>
      </c>
      <c r="T13" t="n">
        <v>18521.1</v>
      </c>
      <c r="U13" t="n">
        <v>0.53</v>
      </c>
      <c r="V13" t="n">
        <v>0.76</v>
      </c>
      <c r="W13" t="n">
        <v>2.62</v>
      </c>
      <c r="X13" t="n">
        <v>1.1</v>
      </c>
      <c r="Y13" t="n">
        <v>0.5</v>
      </c>
      <c r="Z13" t="n">
        <v>10</v>
      </c>
      <c r="AA13" t="n">
        <v>497.4315495296075</v>
      </c>
      <c r="AB13" t="n">
        <v>680.6077911975655</v>
      </c>
      <c r="AC13" t="n">
        <v>615.6515388447035</v>
      </c>
      <c r="AD13" t="n">
        <v>497431.5495296075</v>
      </c>
      <c r="AE13" t="n">
        <v>680607.7911975655</v>
      </c>
      <c r="AF13" t="n">
        <v>4.291973748562147e-06</v>
      </c>
      <c r="AG13" t="n">
        <v>6.7529296875</v>
      </c>
      <c r="AH13" t="n">
        <v>615651.5388447035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2.4233</v>
      </c>
      <c r="E14" t="n">
        <v>41.27</v>
      </c>
      <c r="F14" t="n">
        <v>37.89</v>
      </c>
      <c r="G14" t="n">
        <v>84.19</v>
      </c>
      <c r="H14" t="n">
        <v>1.18</v>
      </c>
      <c r="I14" t="n">
        <v>27</v>
      </c>
      <c r="J14" t="n">
        <v>194.88</v>
      </c>
      <c r="K14" t="n">
        <v>52.44</v>
      </c>
      <c r="L14" t="n">
        <v>13</v>
      </c>
      <c r="M14" t="n">
        <v>25</v>
      </c>
      <c r="N14" t="n">
        <v>39.43</v>
      </c>
      <c r="O14" t="n">
        <v>24268.67</v>
      </c>
      <c r="P14" t="n">
        <v>467.95</v>
      </c>
      <c r="Q14" t="n">
        <v>790.16</v>
      </c>
      <c r="R14" t="n">
        <v>105.8</v>
      </c>
      <c r="S14" t="n">
        <v>58.53</v>
      </c>
      <c r="T14" t="n">
        <v>16451.58</v>
      </c>
      <c r="U14" t="n">
        <v>0.55</v>
      </c>
      <c r="V14" t="n">
        <v>0.77</v>
      </c>
      <c r="W14" t="n">
        <v>2.63</v>
      </c>
      <c r="X14" t="n">
        <v>0.98</v>
      </c>
      <c r="Y14" t="n">
        <v>0.5</v>
      </c>
      <c r="Z14" t="n">
        <v>10</v>
      </c>
      <c r="AA14" t="n">
        <v>493.3118294408858</v>
      </c>
      <c r="AB14" t="n">
        <v>674.9710084229534</v>
      </c>
      <c r="AC14" t="n">
        <v>610.552722706826</v>
      </c>
      <c r="AD14" t="n">
        <v>493311.8294408858</v>
      </c>
      <c r="AE14" t="n">
        <v>674971.0084229534</v>
      </c>
      <c r="AF14" t="n">
        <v>4.314943571561007e-06</v>
      </c>
      <c r="AG14" t="n">
        <v>6.717122395833333</v>
      </c>
      <c r="AH14" t="n">
        <v>610552.7227068259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2.4329</v>
      </c>
      <c r="E15" t="n">
        <v>41.1</v>
      </c>
      <c r="F15" t="n">
        <v>37.79</v>
      </c>
      <c r="G15" t="n">
        <v>90.7</v>
      </c>
      <c r="H15" t="n">
        <v>1.27</v>
      </c>
      <c r="I15" t="n">
        <v>25</v>
      </c>
      <c r="J15" t="n">
        <v>196.42</v>
      </c>
      <c r="K15" t="n">
        <v>52.44</v>
      </c>
      <c r="L15" t="n">
        <v>14</v>
      </c>
      <c r="M15" t="n">
        <v>23</v>
      </c>
      <c r="N15" t="n">
        <v>39.98</v>
      </c>
      <c r="O15" t="n">
        <v>24459.75</v>
      </c>
      <c r="P15" t="n">
        <v>463.83</v>
      </c>
      <c r="Q15" t="n">
        <v>790.17</v>
      </c>
      <c r="R15" t="n">
        <v>103.28</v>
      </c>
      <c r="S15" t="n">
        <v>58.53</v>
      </c>
      <c r="T15" t="n">
        <v>15201.96</v>
      </c>
      <c r="U15" t="n">
        <v>0.57</v>
      </c>
      <c r="V15" t="n">
        <v>0.77</v>
      </c>
      <c r="W15" t="n">
        <v>2.61</v>
      </c>
      <c r="X15" t="n">
        <v>0.89</v>
      </c>
      <c r="Y15" t="n">
        <v>0.5</v>
      </c>
      <c r="Z15" t="n">
        <v>10</v>
      </c>
      <c r="AA15" t="n">
        <v>489.3350338248831</v>
      </c>
      <c r="AB15" t="n">
        <v>669.5297812172981</v>
      </c>
      <c r="AC15" t="n">
        <v>605.6307985888682</v>
      </c>
      <c r="AD15" t="n">
        <v>489335.0338248831</v>
      </c>
      <c r="AE15" t="n">
        <v>669529.7812172981</v>
      </c>
      <c r="AF15" t="n">
        <v>4.3320373933276e-06</v>
      </c>
      <c r="AG15" t="n">
        <v>6.689453125</v>
      </c>
      <c r="AH15" t="n">
        <v>605630.7985888682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2.4421</v>
      </c>
      <c r="E16" t="n">
        <v>40.95</v>
      </c>
      <c r="F16" t="n">
        <v>37.71</v>
      </c>
      <c r="G16" t="n">
        <v>98.37</v>
      </c>
      <c r="H16" t="n">
        <v>1.35</v>
      </c>
      <c r="I16" t="n">
        <v>23</v>
      </c>
      <c r="J16" t="n">
        <v>197.98</v>
      </c>
      <c r="K16" t="n">
        <v>52.44</v>
      </c>
      <c r="L16" t="n">
        <v>15</v>
      </c>
      <c r="M16" t="n">
        <v>21</v>
      </c>
      <c r="N16" t="n">
        <v>40.54</v>
      </c>
      <c r="O16" t="n">
        <v>24651.58</v>
      </c>
      <c r="P16" t="n">
        <v>459.33</v>
      </c>
      <c r="Q16" t="n">
        <v>790.1900000000001</v>
      </c>
      <c r="R16" t="n">
        <v>100.42</v>
      </c>
      <c r="S16" t="n">
        <v>58.53</v>
      </c>
      <c r="T16" t="n">
        <v>13782.21</v>
      </c>
      <c r="U16" t="n">
        <v>0.58</v>
      </c>
      <c r="V16" t="n">
        <v>0.77</v>
      </c>
      <c r="W16" t="n">
        <v>2.61</v>
      </c>
      <c r="X16" t="n">
        <v>0.8100000000000001</v>
      </c>
      <c r="Y16" t="n">
        <v>0.5</v>
      </c>
      <c r="Z16" t="n">
        <v>10</v>
      </c>
      <c r="AA16" t="n">
        <v>485.2860697991757</v>
      </c>
      <c r="AB16" t="n">
        <v>663.9898100096393</v>
      </c>
      <c r="AC16" t="n">
        <v>600.61955445787</v>
      </c>
      <c r="AD16" t="n">
        <v>485286.0697991757</v>
      </c>
      <c r="AE16" t="n">
        <v>663989.8100096394</v>
      </c>
      <c r="AF16" t="n">
        <v>4.348418972520585e-06</v>
      </c>
      <c r="AG16" t="n">
        <v>6.6650390625</v>
      </c>
      <c r="AH16" t="n">
        <v>600619.55445787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2.4462</v>
      </c>
      <c r="E17" t="n">
        <v>40.88</v>
      </c>
      <c r="F17" t="n">
        <v>37.68</v>
      </c>
      <c r="G17" t="n">
        <v>102.76</v>
      </c>
      <c r="H17" t="n">
        <v>1.42</v>
      </c>
      <c r="I17" t="n">
        <v>22</v>
      </c>
      <c r="J17" t="n">
        <v>199.54</v>
      </c>
      <c r="K17" t="n">
        <v>52.44</v>
      </c>
      <c r="L17" t="n">
        <v>16</v>
      </c>
      <c r="M17" t="n">
        <v>20</v>
      </c>
      <c r="N17" t="n">
        <v>41.1</v>
      </c>
      <c r="O17" t="n">
        <v>24844.17</v>
      </c>
      <c r="P17" t="n">
        <v>457.4</v>
      </c>
      <c r="Q17" t="n">
        <v>790.16</v>
      </c>
      <c r="R17" t="n">
        <v>99.15000000000001</v>
      </c>
      <c r="S17" t="n">
        <v>58.53</v>
      </c>
      <c r="T17" t="n">
        <v>13152.08</v>
      </c>
      <c r="U17" t="n">
        <v>0.59</v>
      </c>
      <c r="V17" t="n">
        <v>0.77</v>
      </c>
      <c r="W17" t="n">
        <v>2.61</v>
      </c>
      <c r="X17" t="n">
        <v>0.78</v>
      </c>
      <c r="Y17" t="n">
        <v>0.5</v>
      </c>
      <c r="Z17" t="n">
        <v>10</v>
      </c>
      <c r="AA17" t="n">
        <v>483.5477049460584</v>
      </c>
      <c r="AB17" t="n">
        <v>661.6113025263595</v>
      </c>
      <c r="AC17" t="n">
        <v>598.4680483905382</v>
      </c>
      <c r="AD17" t="n">
        <v>483547.7049460585</v>
      </c>
      <c r="AE17" t="n">
        <v>661611.3025263596</v>
      </c>
      <c r="AF17" t="n">
        <v>4.355719458900068e-06</v>
      </c>
      <c r="AG17" t="n">
        <v>6.653645833333333</v>
      </c>
      <c r="AH17" t="n">
        <v>598468.0483905382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2.4505</v>
      </c>
      <c r="E18" t="n">
        <v>40.81</v>
      </c>
      <c r="F18" t="n">
        <v>37.64</v>
      </c>
      <c r="G18" t="n">
        <v>107.54</v>
      </c>
      <c r="H18" t="n">
        <v>1.5</v>
      </c>
      <c r="I18" t="n">
        <v>21</v>
      </c>
      <c r="J18" t="n">
        <v>201.11</v>
      </c>
      <c r="K18" t="n">
        <v>52.44</v>
      </c>
      <c r="L18" t="n">
        <v>17</v>
      </c>
      <c r="M18" t="n">
        <v>19</v>
      </c>
      <c r="N18" t="n">
        <v>41.67</v>
      </c>
      <c r="O18" t="n">
        <v>25037.53</v>
      </c>
      <c r="P18" t="n">
        <v>454.22</v>
      </c>
      <c r="Q18" t="n">
        <v>790.17</v>
      </c>
      <c r="R18" t="n">
        <v>98.27</v>
      </c>
      <c r="S18" t="n">
        <v>58.53</v>
      </c>
      <c r="T18" t="n">
        <v>12719.77</v>
      </c>
      <c r="U18" t="n">
        <v>0.6</v>
      </c>
      <c r="V18" t="n">
        <v>0.77</v>
      </c>
      <c r="W18" t="n">
        <v>2.6</v>
      </c>
      <c r="X18" t="n">
        <v>0.74</v>
      </c>
      <c r="Y18" t="n">
        <v>0.5</v>
      </c>
      <c r="Z18" t="n">
        <v>10</v>
      </c>
      <c r="AA18" t="n">
        <v>481.0675150620896</v>
      </c>
      <c r="AB18" t="n">
        <v>658.2177973088579</v>
      </c>
      <c r="AC18" t="n">
        <v>595.3984145481803</v>
      </c>
      <c r="AD18" t="n">
        <v>481067.5150620895</v>
      </c>
      <c r="AE18" t="n">
        <v>658217.7973088579</v>
      </c>
      <c r="AF18" t="n">
        <v>4.363376066566354e-06</v>
      </c>
      <c r="AG18" t="n">
        <v>6.642252604166667</v>
      </c>
      <c r="AH18" t="n">
        <v>595398.4145481803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2.4588</v>
      </c>
      <c r="E19" t="n">
        <v>40.67</v>
      </c>
      <c r="F19" t="n">
        <v>37.57</v>
      </c>
      <c r="G19" t="n">
        <v>118.66</v>
      </c>
      <c r="H19" t="n">
        <v>1.58</v>
      </c>
      <c r="I19" t="n">
        <v>19</v>
      </c>
      <c r="J19" t="n">
        <v>202.68</v>
      </c>
      <c r="K19" t="n">
        <v>52.44</v>
      </c>
      <c r="L19" t="n">
        <v>18</v>
      </c>
      <c r="M19" t="n">
        <v>17</v>
      </c>
      <c r="N19" t="n">
        <v>42.24</v>
      </c>
      <c r="O19" t="n">
        <v>25231.66</v>
      </c>
      <c r="P19" t="n">
        <v>452.16</v>
      </c>
      <c r="Q19" t="n">
        <v>790.16</v>
      </c>
      <c r="R19" t="n">
        <v>95.72</v>
      </c>
      <c r="S19" t="n">
        <v>58.53</v>
      </c>
      <c r="T19" t="n">
        <v>11452.34</v>
      </c>
      <c r="U19" t="n">
        <v>0.61</v>
      </c>
      <c r="V19" t="n">
        <v>0.77</v>
      </c>
      <c r="W19" t="n">
        <v>2.6</v>
      </c>
      <c r="X19" t="n">
        <v>0.67</v>
      </c>
      <c r="Y19" t="n">
        <v>0.5</v>
      </c>
      <c r="Z19" t="n">
        <v>10</v>
      </c>
      <c r="AA19" t="n">
        <v>478.5793439300381</v>
      </c>
      <c r="AB19" t="n">
        <v>654.8133717956222</v>
      </c>
      <c r="AC19" t="n">
        <v>592.3189026277867</v>
      </c>
      <c r="AD19" t="n">
        <v>478579.3439300382</v>
      </c>
      <c r="AE19" t="n">
        <v>654813.3717956222</v>
      </c>
      <c r="AF19" t="n">
        <v>4.378155099968722e-06</v>
      </c>
      <c r="AG19" t="n">
        <v>6.619466145833333</v>
      </c>
      <c r="AH19" t="n">
        <v>592318.9026277866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2.4638</v>
      </c>
      <c r="E20" t="n">
        <v>40.59</v>
      </c>
      <c r="F20" t="n">
        <v>37.53</v>
      </c>
      <c r="G20" t="n">
        <v>125.09</v>
      </c>
      <c r="H20" t="n">
        <v>1.65</v>
      </c>
      <c r="I20" t="n">
        <v>18</v>
      </c>
      <c r="J20" t="n">
        <v>204.26</v>
      </c>
      <c r="K20" t="n">
        <v>52.44</v>
      </c>
      <c r="L20" t="n">
        <v>19</v>
      </c>
      <c r="M20" t="n">
        <v>16</v>
      </c>
      <c r="N20" t="n">
        <v>42.82</v>
      </c>
      <c r="O20" t="n">
        <v>25426.72</v>
      </c>
      <c r="P20" t="n">
        <v>447.09</v>
      </c>
      <c r="Q20" t="n">
        <v>790.16</v>
      </c>
      <c r="R20" t="n">
        <v>94.08</v>
      </c>
      <c r="S20" t="n">
        <v>58.53</v>
      </c>
      <c r="T20" t="n">
        <v>10640.98</v>
      </c>
      <c r="U20" t="n">
        <v>0.62</v>
      </c>
      <c r="V20" t="n">
        <v>0.77</v>
      </c>
      <c r="W20" t="n">
        <v>2.6</v>
      </c>
      <c r="X20" t="n">
        <v>0.62</v>
      </c>
      <c r="Y20" t="n">
        <v>0.5</v>
      </c>
      <c r="Z20" t="n">
        <v>10</v>
      </c>
      <c r="AA20" t="n">
        <v>474.9796229226895</v>
      </c>
      <c r="AB20" t="n">
        <v>649.8880747048851</v>
      </c>
      <c r="AC20" t="n">
        <v>587.8636689786915</v>
      </c>
      <c r="AD20" t="n">
        <v>474979.6229226895</v>
      </c>
      <c r="AE20" t="n">
        <v>649888.074704885</v>
      </c>
      <c r="AF20" t="n">
        <v>4.387058132138823e-06</v>
      </c>
      <c r="AG20" t="n">
        <v>6.6064453125</v>
      </c>
      <c r="AH20" t="n">
        <v>587863.6689786916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2.4675</v>
      </c>
      <c r="E21" t="n">
        <v>40.53</v>
      </c>
      <c r="F21" t="n">
        <v>37.5</v>
      </c>
      <c r="G21" t="n">
        <v>132.36</v>
      </c>
      <c r="H21" t="n">
        <v>1.73</v>
      </c>
      <c r="I21" t="n">
        <v>17</v>
      </c>
      <c r="J21" t="n">
        <v>205.85</v>
      </c>
      <c r="K21" t="n">
        <v>52.44</v>
      </c>
      <c r="L21" t="n">
        <v>20</v>
      </c>
      <c r="M21" t="n">
        <v>15</v>
      </c>
      <c r="N21" t="n">
        <v>43.41</v>
      </c>
      <c r="O21" t="n">
        <v>25622.45</v>
      </c>
      <c r="P21" t="n">
        <v>445.62</v>
      </c>
      <c r="Q21" t="n">
        <v>790.1799999999999</v>
      </c>
      <c r="R21" t="n">
        <v>93.37</v>
      </c>
      <c r="S21" t="n">
        <v>58.53</v>
      </c>
      <c r="T21" t="n">
        <v>10289.33</v>
      </c>
      <c r="U21" t="n">
        <v>0.63</v>
      </c>
      <c r="V21" t="n">
        <v>0.77</v>
      </c>
      <c r="W21" t="n">
        <v>2.6</v>
      </c>
      <c r="X21" t="n">
        <v>0.6</v>
      </c>
      <c r="Y21" t="n">
        <v>0.5</v>
      </c>
      <c r="Z21" t="n">
        <v>10</v>
      </c>
      <c r="AA21" t="n">
        <v>461.7661706464202</v>
      </c>
      <c r="AB21" t="n">
        <v>631.8088463641207</v>
      </c>
      <c r="AC21" t="n">
        <v>571.5098968164133</v>
      </c>
      <c r="AD21" t="n">
        <v>461766.1706464202</v>
      </c>
      <c r="AE21" t="n">
        <v>631808.8463641206</v>
      </c>
      <c r="AF21" t="n">
        <v>4.393646375944697e-06</v>
      </c>
      <c r="AG21" t="n">
        <v>6.5966796875</v>
      </c>
      <c r="AH21" t="n">
        <v>571509.8968164133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2.4739</v>
      </c>
      <c r="E22" t="n">
        <v>40.42</v>
      </c>
      <c r="F22" t="n">
        <v>37.43</v>
      </c>
      <c r="G22" t="n">
        <v>140.37</v>
      </c>
      <c r="H22" t="n">
        <v>1.8</v>
      </c>
      <c r="I22" t="n">
        <v>16</v>
      </c>
      <c r="J22" t="n">
        <v>207.45</v>
      </c>
      <c r="K22" t="n">
        <v>52.44</v>
      </c>
      <c r="L22" t="n">
        <v>21</v>
      </c>
      <c r="M22" t="n">
        <v>14</v>
      </c>
      <c r="N22" t="n">
        <v>44</v>
      </c>
      <c r="O22" t="n">
        <v>25818.99</v>
      </c>
      <c r="P22" t="n">
        <v>440.09</v>
      </c>
      <c r="Q22" t="n">
        <v>790.16</v>
      </c>
      <c r="R22" t="n">
        <v>91.17</v>
      </c>
      <c r="S22" t="n">
        <v>58.53</v>
      </c>
      <c r="T22" t="n">
        <v>9194.370000000001</v>
      </c>
      <c r="U22" t="n">
        <v>0.64</v>
      </c>
      <c r="V22" t="n">
        <v>0.77</v>
      </c>
      <c r="W22" t="n">
        <v>2.59</v>
      </c>
      <c r="X22" t="n">
        <v>0.53</v>
      </c>
      <c r="Y22" t="n">
        <v>0.5</v>
      </c>
      <c r="Z22" t="n">
        <v>10</v>
      </c>
      <c r="AA22" t="n">
        <v>457.6709549184671</v>
      </c>
      <c r="AB22" t="n">
        <v>626.2055915369681</v>
      </c>
      <c r="AC22" t="n">
        <v>566.4414087657467</v>
      </c>
      <c r="AD22" t="n">
        <v>457670.9549184671</v>
      </c>
      <c r="AE22" t="n">
        <v>626205.5915369681</v>
      </c>
      <c r="AF22" t="n">
        <v>4.405042257122426e-06</v>
      </c>
      <c r="AG22" t="n">
        <v>6.578776041666667</v>
      </c>
      <c r="AH22" t="n">
        <v>566441.4087657467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2.4719</v>
      </c>
      <c r="E23" t="n">
        <v>40.45</v>
      </c>
      <c r="F23" t="n">
        <v>37.47</v>
      </c>
      <c r="G23" t="n">
        <v>140.49</v>
      </c>
      <c r="H23" t="n">
        <v>1.87</v>
      </c>
      <c r="I23" t="n">
        <v>16</v>
      </c>
      <c r="J23" t="n">
        <v>209.05</v>
      </c>
      <c r="K23" t="n">
        <v>52.44</v>
      </c>
      <c r="L23" t="n">
        <v>22</v>
      </c>
      <c r="M23" t="n">
        <v>14</v>
      </c>
      <c r="N23" t="n">
        <v>44.6</v>
      </c>
      <c r="O23" t="n">
        <v>26016.35</v>
      </c>
      <c r="P23" t="n">
        <v>439.12</v>
      </c>
      <c r="Q23" t="n">
        <v>790.16</v>
      </c>
      <c r="R23" t="n">
        <v>92.11</v>
      </c>
      <c r="S23" t="n">
        <v>58.53</v>
      </c>
      <c r="T23" t="n">
        <v>9663.02</v>
      </c>
      <c r="U23" t="n">
        <v>0.64</v>
      </c>
      <c r="V23" t="n">
        <v>0.77</v>
      </c>
      <c r="W23" t="n">
        <v>2.6</v>
      </c>
      <c r="X23" t="n">
        <v>0.5600000000000001</v>
      </c>
      <c r="Y23" t="n">
        <v>0.5</v>
      </c>
      <c r="Z23" t="n">
        <v>10</v>
      </c>
      <c r="AA23" t="n">
        <v>457.5088112701887</v>
      </c>
      <c r="AB23" t="n">
        <v>625.9837394441208</v>
      </c>
      <c r="AC23" t="n">
        <v>566.2407299252694</v>
      </c>
      <c r="AD23" t="n">
        <v>457508.8112701887</v>
      </c>
      <c r="AE23" t="n">
        <v>625983.7394441208</v>
      </c>
      <c r="AF23" t="n">
        <v>4.401481044254386e-06</v>
      </c>
      <c r="AG23" t="n">
        <v>6.583658854166667</v>
      </c>
      <c r="AH23" t="n">
        <v>566240.7299252694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2.4767</v>
      </c>
      <c r="E24" t="n">
        <v>40.38</v>
      </c>
      <c r="F24" t="n">
        <v>37.42</v>
      </c>
      <c r="G24" t="n">
        <v>149.69</v>
      </c>
      <c r="H24" t="n">
        <v>1.94</v>
      </c>
      <c r="I24" t="n">
        <v>15</v>
      </c>
      <c r="J24" t="n">
        <v>210.65</v>
      </c>
      <c r="K24" t="n">
        <v>52.44</v>
      </c>
      <c r="L24" t="n">
        <v>23</v>
      </c>
      <c r="M24" t="n">
        <v>13</v>
      </c>
      <c r="N24" t="n">
        <v>45.21</v>
      </c>
      <c r="O24" t="n">
        <v>26214.54</v>
      </c>
      <c r="P24" t="n">
        <v>437.61</v>
      </c>
      <c r="Q24" t="n">
        <v>790.16</v>
      </c>
      <c r="R24" t="n">
        <v>90.78</v>
      </c>
      <c r="S24" t="n">
        <v>58.53</v>
      </c>
      <c r="T24" t="n">
        <v>9003.75</v>
      </c>
      <c r="U24" t="n">
        <v>0.64</v>
      </c>
      <c r="V24" t="n">
        <v>0.78</v>
      </c>
      <c r="W24" t="n">
        <v>2.59</v>
      </c>
      <c r="X24" t="n">
        <v>0.52</v>
      </c>
      <c r="Y24" t="n">
        <v>0.5</v>
      </c>
      <c r="Z24" t="n">
        <v>10</v>
      </c>
      <c r="AA24" t="n">
        <v>455.904189494404</v>
      </c>
      <c r="AB24" t="n">
        <v>623.7882251395754</v>
      </c>
      <c r="AC24" t="n">
        <v>564.2547524245263</v>
      </c>
      <c r="AD24" t="n">
        <v>455904.189494404</v>
      </c>
      <c r="AE24" t="n">
        <v>623788.2251395754</v>
      </c>
      <c r="AF24" t="n">
        <v>4.410027955137683e-06</v>
      </c>
      <c r="AG24" t="n">
        <v>6.572265625</v>
      </c>
      <c r="AH24" t="n">
        <v>564254.7524245263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2.4816</v>
      </c>
      <c r="E25" t="n">
        <v>40.3</v>
      </c>
      <c r="F25" t="n">
        <v>37.38</v>
      </c>
      <c r="G25" t="n">
        <v>160.19</v>
      </c>
      <c r="H25" t="n">
        <v>2.01</v>
      </c>
      <c r="I25" t="n">
        <v>14</v>
      </c>
      <c r="J25" t="n">
        <v>212.27</v>
      </c>
      <c r="K25" t="n">
        <v>52.44</v>
      </c>
      <c r="L25" t="n">
        <v>24</v>
      </c>
      <c r="M25" t="n">
        <v>12</v>
      </c>
      <c r="N25" t="n">
        <v>45.82</v>
      </c>
      <c r="O25" t="n">
        <v>26413.56</v>
      </c>
      <c r="P25" t="n">
        <v>432.48</v>
      </c>
      <c r="Q25" t="n">
        <v>790.16</v>
      </c>
      <c r="R25" t="n">
        <v>89.06999999999999</v>
      </c>
      <c r="S25" t="n">
        <v>58.53</v>
      </c>
      <c r="T25" t="n">
        <v>8155.28</v>
      </c>
      <c r="U25" t="n">
        <v>0.66</v>
      </c>
      <c r="V25" t="n">
        <v>0.78</v>
      </c>
      <c r="W25" t="n">
        <v>2.6</v>
      </c>
      <c r="X25" t="n">
        <v>0.48</v>
      </c>
      <c r="Y25" t="n">
        <v>0.5</v>
      </c>
      <c r="Z25" t="n">
        <v>10</v>
      </c>
      <c r="AA25" t="n">
        <v>452.3327284409631</v>
      </c>
      <c r="AB25" t="n">
        <v>618.9015945645161</v>
      </c>
      <c r="AC25" t="n">
        <v>559.8344950131216</v>
      </c>
      <c r="AD25" t="n">
        <v>452332.7284409631</v>
      </c>
      <c r="AE25" t="n">
        <v>618901.5945645161</v>
      </c>
      <c r="AF25" t="n">
        <v>4.418752926664381e-06</v>
      </c>
      <c r="AG25" t="n">
        <v>6.559244791666667</v>
      </c>
      <c r="AH25" t="n">
        <v>559834.4950131215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2.4823</v>
      </c>
      <c r="E26" t="n">
        <v>40.28</v>
      </c>
      <c r="F26" t="n">
        <v>37.37</v>
      </c>
      <c r="G26" t="n">
        <v>160.14</v>
      </c>
      <c r="H26" t="n">
        <v>2.08</v>
      </c>
      <c r="I26" t="n">
        <v>14</v>
      </c>
      <c r="J26" t="n">
        <v>213.89</v>
      </c>
      <c r="K26" t="n">
        <v>52.44</v>
      </c>
      <c r="L26" t="n">
        <v>25</v>
      </c>
      <c r="M26" t="n">
        <v>12</v>
      </c>
      <c r="N26" t="n">
        <v>46.44</v>
      </c>
      <c r="O26" t="n">
        <v>26613.43</v>
      </c>
      <c r="P26" t="n">
        <v>429.94</v>
      </c>
      <c r="Q26" t="n">
        <v>790.16</v>
      </c>
      <c r="R26" t="n">
        <v>88.77</v>
      </c>
      <c r="S26" t="n">
        <v>58.53</v>
      </c>
      <c r="T26" t="n">
        <v>8004.87</v>
      </c>
      <c r="U26" t="n">
        <v>0.66</v>
      </c>
      <c r="V26" t="n">
        <v>0.78</v>
      </c>
      <c r="W26" t="n">
        <v>2.6</v>
      </c>
      <c r="X26" t="n">
        <v>0.46</v>
      </c>
      <c r="Y26" t="n">
        <v>0.5</v>
      </c>
      <c r="Z26" t="n">
        <v>10</v>
      </c>
      <c r="AA26" t="n">
        <v>450.8225335653955</v>
      </c>
      <c r="AB26" t="n">
        <v>616.8352793106687</v>
      </c>
      <c r="AC26" t="n">
        <v>557.9653859870097</v>
      </c>
      <c r="AD26" t="n">
        <v>450822.5335653955</v>
      </c>
      <c r="AE26" t="n">
        <v>616835.2793106687</v>
      </c>
      <c r="AF26" t="n">
        <v>4.419999351168195e-06</v>
      </c>
      <c r="AG26" t="n">
        <v>6.555989583333333</v>
      </c>
      <c r="AH26" t="n">
        <v>557965.3859870096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2.4868</v>
      </c>
      <c r="E27" t="n">
        <v>40.21</v>
      </c>
      <c r="F27" t="n">
        <v>37.33</v>
      </c>
      <c r="G27" t="n">
        <v>172.29</v>
      </c>
      <c r="H27" t="n">
        <v>2.14</v>
      </c>
      <c r="I27" t="n">
        <v>13</v>
      </c>
      <c r="J27" t="n">
        <v>215.51</v>
      </c>
      <c r="K27" t="n">
        <v>52.44</v>
      </c>
      <c r="L27" t="n">
        <v>26</v>
      </c>
      <c r="M27" t="n">
        <v>11</v>
      </c>
      <c r="N27" t="n">
        <v>47.07</v>
      </c>
      <c r="O27" t="n">
        <v>26814.17</v>
      </c>
      <c r="P27" t="n">
        <v>427.18</v>
      </c>
      <c r="Q27" t="n">
        <v>790.16</v>
      </c>
      <c r="R27" t="n">
        <v>87.66</v>
      </c>
      <c r="S27" t="n">
        <v>58.53</v>
      </c>
      <c r="T27" t="n">
        <v>7454.01</v>
      </c>
      <c r="U27" t="n">
        <v>0.67</v>
      </c>
      <c r="V27" t="n">
        <v>0.78</v>
      </c>
      <c r="W27" t="n">
        <v>2.59</v>
      </c>
      <c r="X27" t="n">
        <v>0.43</v>
      </c>
      <c r="Y27" t="n">
        <v>0.5</v>
      </c>
      <c r="Z27" t="n">
        <v>10</v>
      </c>
      <c r="AA27" t="n">
        <v>448.6180326116934</v>
      </c>
      <c r="AB27" t="n">
        <v>613.8189838500955</v>
      </c>
      <c r="AC27" t="n">
        <v>555.2369615317963</v>
      </c>
      <c r="AD27" t="n">
        <v>448618.0326116934</v>
      </c>
      <c r="AE27" t="n">
        <v>613818.9838500955</v>
      </c>
      <c r="AF27" t="n">
        <v>4.428012080121286e-06</v>
      </c>
      <c r="AG27" t="n">
        <v>6.544596354166667</v>
      </c>
      <c r="AH27" t="n">
        <v>555236.9615317963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2.4845</v>
      </c>
      <c r="E28" t="n">
        <v>40.25</v>
      </c>
      <c r="F28" t="n">
        <v>37.37</v>
      </c>
      <c r="G28" t="n">
        <v>172.46</v>
      </c>
      <c r="H28" t="n">
        <v>2.21</v>
      </c>
      <c r="I28" t="n">
        <v>13</v>
      </c>
      <c r="J28" t="n">
        <v>217.15</v>
      </c>
      <c r="K28" t="n">
        <v>52.44</v>
      </c>
      <c r="L28" t="n">
        <v>27</v>
      </c>
      <c r="M28" t="n">
        <v>11</v>
      </c>
      <c r="N28" t="n">
        <v>47.71</v>
      </c>
      <c r="O28" t="n">
        <v>27015.77</v>
      </c>
      <c r="P28" t="n">
        <v>426</v>
      </c>
      <c r="Q28" t="n">
        <v>790.16</v>
      </c>
      <c r="R28" t="n">
        <v>88.91</v>
      </c>
      <c r="S28" t="n">
        <v>58.53</v>
      </c>
      <c r="T28" t="n">
        <v>8076.89</v>
      </c>
      <c r="U28" t="n">
        <v>0.66</v>
      </c>
      <c r="V28" t="n">
        <v>0.78</v>
      </c>
      <c r="W28" t="n">
        <v>2.59</v>
      </c>
      <c r="X28" t="n">
        <v>0.46</v>
      </c>
      <c r="Y28" t="n">
        <v>0.5</v>
      </c>
      <c r="Z28" t="n">
        <v>10</v>
      </c>
      <c r="AA28" t="n">
        <v>448.3738668867345</v>
      </c>
      <c r="AB28" t="n">
        <v>613.4849055333751</v>
      </c>
      <c r="AC28" t="n">
        <v>554.9347671807418</v>
      </c>
      <c r="AD28" t="n">
        <v>448373.8668867345</v>
      </c>
      <c r="AE28" t="n">
        <v>613484.9055333751</v>
      </c>
      <c r="AF28" t="n">
        <v>4.42391668532304e-06</v>
      </c>
      <c r="AG28" t="n">
        <v>6.551106770833333</v>
      </c>
      <c r="AH28" t="n">
        <v>554934.7671807418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2.4911</v>
      </c>
      <c r="E29" t="n">
        <v>40.14</v>
      </c>
      <c r="F29" t="n">
        <v>37.3</v>
      </c>
      <c r="G29" t="n">
        <v>186.48</v>
      </c>
      <c r="H29" t="n">
        <v>2.27</v>
      </c>
      <c r="I29" t="n">
        <v>12</v>
      </c>
      <c r="J29" t="n">
        <v>218.79</v>
      </c>
      <c r="K29" t="n">
        <v>52.44</v>
      </c>
      <c r="L29" t="n">
        <v>28</v>
      </c>
      <c r="M29" t="n">
        <v>10</v>
      </c>
      <c r="N29" t="n">
        <v>48.35</v>
      </c>
      <c r="O29" t="n">
        <v>27218.26</v>
      </c>
      <c r="P29" t="n">
        <v>423.01</v>
      </c>
      <c r="Q29" t="n">
        <v>790.16</v>
      </c>
      <c r="R29" t="n">
        <v>86.69</v>
      </c>
      <c r="S29" t="n">
        <v>58.53</v>
      </c>
      <c r="T29" t="n">
        <v>6975.87</v>
      </c>
      <c r="U29" t="n">
        <v>0.68</v>
      </c>
      <c r="V29" t="n">
        <v>0.78</v>
      </c>
      <c r="W29" t="n">
        <v>2.59</v>
      </c>
      <c r="X29" t="n">
        <v>0.39</v>
      </c>
      <c r="Y29" t="n">
        <v>0.5</v>
      </c>
      <c r="Z29" t="n">
        <v>10</v>
      </c>
      <c r="AA29" t="n">
        <v>445.7023273544975</v>
      </c>
      <c r="AB29" t="n">
        <v>609.8295872853625</v>
      </c>
      <c r="AC29" t="n">
        <v>551.628307376048</v>
      </c>
      <c r="AD29" t="n">
        <v>445702.3273544975</v>
      </c>
      <c r="AE29" t="n">
        <v>609829.5872853625</v>
      </c>
      <c r="AF29" t="n">
        <v>4.435668687787572e-06</v>
      </c>
      <c r="AG29" t="n">
        <v>6.533203125</v>
      </c>
      <c r="AH29" t="n">
        <v>551628.3073760481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2.4908</v>
      </c>
      <c r="E30" t="n">
        <v>40.15</v>
      </c>
      <c r="F30" t="n">
        <v>37.3</v>
      </c>
      <c r="G30" t="n">
        <v>186.51</v>
      </c>
      <c r="H30" t="n">
        <v>2.34</v>
      </c>
      <c r="I30" t="n">
        <v>12</v>
      </c>
      <c r="J30" t="n">
        <v>220.44</v>
      </c>
      <c r="K30" t="n">
        <v>52.44</v>
      </c>
      <c r="L30" t="n">
        <v>29</v>
      </c>
      <c r="M30" t="n">
        <v>10</v>
      </c>
      <c r="N30" t="n">
        <v>49</v>
      </c>
      <c r="O30" t="n">
        <v>27421.64</v>
      </c>
      <c r="P30" t="n">
        <v>421.23</v>
      </c>
      <c r="Q30" t="n">
        <v>790.17</v>
      </c>
      <c r="R30" t="n">
        <v>86.69</v>
      </c>
      <c r="S30" t="n">
        <v>58.53</v>
      </c>
      <c r="T30" t="n">
        <v>6974.85</v>
      </c>
      <c r="U30" t="n">
        <v>0.68</v>
      </c>
      <c r="V30" t="n">
        <v>0.78</v>
      </c>
      <c r="W30" t="n">
        <v>2.59</v>
      </c>
      <c r="X30" t="n">
        <v>0.4</v>
      </c>
      <c r="Y30" t="n">
        <v>0.5</v>
      </c>
      <c r="Z30" t="n">
        <v>10</v>
      </c>
      <c r="AA30" t="n">
        <v>444.7690671714332</v>
      </c>
      <c r="AB30" t="n">
        <v>608.5526595303605</v>
      </c>
      <c r="AC30" t="n">
        <v>550.4732478138041</v>
      </c>
      <c r="AD30" t="n">
        <v>444769.0671714332</v>
      </c>
      <c r="AE30" t="n">
        <v>608552.6595303605</v>
      </c>
      <c r="AF30" t="n">
        <v>4.435134505857367e-06</v>
      </c>
      <c r="AG30" t="n">
        <v>6.534830729166667</v>
      </c>
      <c r="AH30" t="n">
        <v>550473.2478138041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2.4948</v>
      </c>
      <c r="E31" t="n">
        <v>40.08</v>
      </c>
      <c r="F31" t="n">
        <v>37.27</v>
      </c>
      <c r="G31" t="n">
        <v>203.3</v>
      </c>
      <c r="H31" t="n">
        <v>2.4</v>
      </c>
      <c r="I31" t="n">
        <v>11</v>
      </c>
      <c r="J31" t="n">
        <v>222.1</v>
      </c>
      <c r="K31" t="n">
        <v>52.44</v>
      </c>
      <c r="L31" t="n">
        <v>30</v>
      </c>
      <c r="M31" t="n">
        <v>9</v>
      </c>
      <c r="N31" t="n">
        <v>49.65</v>
      </c>
      <c r="O31" t="n">
        <v>27625.93</v>
      </c>
      <c r="P31" t="n">
        <v>416.64</v>
      </c>
      <c r="Q31" t="n">
        <v>790.17</v>
      </c>
      <c r="R31" t="n">
        <v>85.54000000000001</v>
      </c>
      <c r="S31" t="n">
        <v>58.53</v>
      </c>
      <c r="T31" t="n">
        <v>6404.84</v>
      </c>
      <c r="U31" t="n">
        <v>0.68</v>
      </c>
      <c r="V31" t="n">
        <v>0.78</v>
      </c>
      <c r="W31" t="n">
        <v>2.59</v>
      </c>
      <c r="X31" t="n">
        <v>0.37</v>
      </c>
      <c r="Y31" t="n">
        <v>0.5</v>
      </c>
      <c r="Z31" t="n">
        <v>10</v>
      </c>
      <c r="AA31" t="n">
        <v>441.6740930877098</v>
      </c>
      <c r="AB31" t="n">
        <v>604.3179794483899</v>
      </c>
      <c r="AC31" t="n">
        <v>546.6427196554461</v>
      </c>
      <c r="AD31" t="n">
        <v>441674.0930877098</v>
      </c>
      <c r="AE31" t="n">
        <v>604317.97944839</v>
      </c>
      <c r="AF31" t="n">
        <v>4.442256931593447e-06</v>
      </c>
      <c r="AG31" t="n">
        <v>6.5234375</v>
      </c>
      <c r="AH31" t="n">
        <v>546642.719655446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2.4949</v>
      </c>
      <c r="E32" t="n">
        <v>40.08</v>
      </c>
      <c r="F32" t="n">
        <v>37.27</v>
      </c>
      <c r="G32" t="n">
        <v>203.29</v>
      </c>
      <c r="H32" t="n">
        <v>2.46</v>
      </c>
      <c r="I32" t="n">
        <v>11</v>
      </c>
      <c r="J32" t="n">
        <v>223.76</v>
      </c>
      <c r="K32" t="n">
        <v>52.44</v>
      </c>
      <c r="L32" t="n">
        <v>31</v>
      </c>
      <c r="M32" t="n">
        <v>8</v>
      </c>
      <c r="N32" t="n">
        <v>50.32</v>
      </c>
      <c r="O32" t="n">
        <v>27831.27</v>
      </c>
      <c r="P32" t="n">
        <v>413.1</v>
      </c>
      <c r="Q32" t="n">
        <v>790.16</v>
      </c>
      <c r="R32" t="n">
        <v>85.65000000000001</v>
      </c>
      <c r="S32" t="n">
        <v>58.53</v>
      </c>
      <c r="T32" t="n">
        <v>6458.86</v>
      </c>
      <c r="U32" t="n">
        <v>0.68</v>
      </c>
      <c r="V32" t="n">
        <v>0.78</v>
      </c>
      <c r="W32" t="n">
        <v>2.59</v>
      </c>
      <c r="X32" t="n">
        <v>0.37</v>
      </c>
      <c r="Y32" t="n">
        <v>0.5</v>
      </c>
      <c r="Z32" t="n">
        <v>10</v>
      </c>
      <c r="AA32" t="n">
        <v>439.7308891352047</v>
      </c>
      <c r="AB32" t="n">
        <v>601.6592020724646</v>
      </c>
      <c r="AC32" t="n">
        <v>544.2376922606616</v>
      </c>
      <c r="AD32" t="n">
        <v>439730.8891352047</v>
      </c>
      <c r="AE32" t="n">
        <v>601659.2020724646</v>
      </c>
      <c r="AF32" t="n">
        <v>4.442434992236849e-06</v>
      </c>
      <c r="AG32" t="n">
        <v>6.5234375</v>
      </c>
      <c r="AH32" t="n">
        <v>544237.6922606615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2.4939</v>
      </c>
      <c r="E33" t="n">
        <v>40.1</v>
      </c>
      <c r="F33" t="n">
        <v>37.29</v>
      </c>
      <c r="G33" t="n">
        <v>203.38</v>
      </c>
      <c r="H33" t="n">
        <v>2.52</v>
      </c>
      <c r="I33" t="n">
        <v>11</v>
      </c>
      <c r="J33" t="n">
        <v>225.43</v>
      </c>
      <c r="K33" t="n">
        <v>52.44</v>
      </c>
      <c r="L33" t="n">
        <v>32</v>
      </c>
      <c r="M33" t="n">
        <v>6</v>
      </c>
      <c r="N33" t="n">
        <v>50.99</v>
      </c>
      <c r="O33" t="n">
        <v>28037.42</v>
      </c>
      <c r="P33" t="n">
        <v>414.96</v>
      </c>
      <c r="Q33" t="n">
        <v>790.16</v>
      </c>
      <c r="R33" t="n">
        <v>86.04000000000001</v>
      </c>
      <c r="S33" t="n">
        <v>58.53</v>
      </c>
      <c r="T33" t="n">
        <v>6652.48</v>
      </c>
      <c r="U33" t="n">
        <v>0.68</v>
      </c>
      <c r="V33" t="n">
        <v>0.78</v>
      </c>
      <c r="W33" t="n">
        <v>2.59</v>
      </c>
      <c r="X33" t="n">
        <v>0.38</v>
      </c>
      <c r="Y33" t="n">
        <v>0.5</v>
      </c>
      <c r="Z33" t="n">
        <v>10</v>
      </c>
      <c r="AA33" t="n">
        <v>440.9225995895158</v>
      </c>
      <c r="AB33" t="n">
        <v>603.2897528906077</v>
      </c>
      <c r="AC33" t="n">
        <v>545.7126255972136</v>
      </c>
      <c r="AD33" t="n">
        <v>440922.5995895158</v>
      </c>
      <c r="AE33" t="n">
        <v>603289.7528906077</v>
      </c>
      <c r="AF33" t="n">
        <v>4.440654385802829e-06</v>
      </c>
      <c r="AG33" t="n">
        <v>6.526692708333333</v>
      </c>
      <c r="AH33" t="n">
        <v>545712.6255972135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2.494</v>
      </c>
      <c r="E34" t="n">
        <v>40.1</v>
      </c>
      <c r="F34" t="n">
        <v>37.28</v>
      </c>
      <c r="G34" t="n">
        <v>203.37</v>
      </c>
      <c r="H34" t="n">
        <v>2.58</v>
      </c>
      <c r="I34" t="n">
        <v>11</v>
      </c>
      <c r="J34" t="n">
        <v>227.11</v>
      </c>
      <c r="K34" t="n">
        <v>52.44</v>
      </c>
      <c r="L34" t="n">
        <v>33</v>
      </c>
      <c r="M34" t="n">
        <v>4</v>
      </c>
      <c r="N34" t="n">
        <v>51.67</v>
      </c>
      <c r="O34" t="n">
        <v>28244.51</v>
      </c>
      <c r="P34" t="n">
        <v>415.34</v>
      </c>
      <c r="Q34" t="n">
        <v>790.1799999999999</v>
      </c>
      <c r="R34" t="n">
        <v>86</v>
      </c>
      <c r="S34" t="n">
        <v>58.53</v>
      </c>
      <c r="T34" t="n">
        <v>6634.75</v>
      </c>
      <c r="U34" t="n">
        <v>0.68</v>
      </c>
      <c r="V34" t="n">
        <v>0.78</v>
      </c>
      <c r="W34" t="n">
        <v>2.59</v>
      </c>
      <c r="X34" t="n">
        <v>0.38</v>
      </c>
      <c r="Y34" t="n">
        <v>0.5</v>
      </c>
      <c r="Z34" t="n">
        <v>10</v>
      </c>
      <c r="AA34" t="n">
        <v>441.0922894309095</v>
      </c>
      <c r="AB34" t="n">
        <v>603.5219300177902</v>
      </c>
      <c r="AC34" t="n">
        <v>545.9226440652403</v>
      </c>
      <c r="AD34" t="n">
        <v>441092.2894309096</v>
      </c>
      <c r="AE34" t="n">
        <v>603521.9300177902</v>
      </c>
      <c r="AF34" t="n">
        <v>4.440832446446231e-06</v>
      </c>
      <c r="AG34" t="n">
        <v>6.526692708333333</v>
      </c>
      <c r="AH34" t="n">
        <v>545922.6440652403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2.4991</v>
      </c>
      <c r="E35" t="n">
        <v>40.01</v>
      </c>
      <c r="F35" t="n">
        <v>37.24</v>
      </c>
      <c r="G35" t="n">
        <v>223.43</v>
      </c>
      <c r="H35" t="n">
        <v>2.64</v>
      </c>
      <c r="I35" t="n">
        <v>10</v>
      </c>
      <c r="J35" t="n">
        <v>228.8</v>
      </c>
      <c r="K35" t="n">
        <v>52.44</v>
      </c>
      <c r="L35" t="n">
        <v>34</v>
      </c>
      <c r="M35" t="n">
        <v>2</v>
      </c>
      <c r="N35" t="n">
        <v>52.36</v>
      </c>
      <c r="O35" t="n">
        <v>28452.56</v>
      </c>
      <c r="P35" t="n">
        <v>413.86</v>
      </c>
      <c r="Q35" t="n">
        <v>790.16</v>
      </c>
      <c r="R35" t="n">
        <v>84.22</v>
      </c>
      <c r="S35" t="n">
        <v>58.53</v>
      </c>
      <c r="T35" t="n">
        <v>5748.49</v>
      </c>
      <c r="U35" t="n">
        <v>0.7</v>
      </c>
      <c r="V35" t="n">
        <v>0.78</v>
      </c>
      <c r="W35" t="n">
        <v>2.6</v>
      </c>
      <c r="X35" t="n">
        <v>0.34</v>
      </c>
      <c r="Y35" t="n">
        <v>0.5</v>
      </c>
      <c r="Z35" t="n">
        <v>10</v>
      </c>
      <c r="AA35" t="n">
        <v>439.5363739791388</v>
      </c>
      <c r="AB35" t="n">
        <v>601.3930578545321</v>
      </c>
      <c r="AC35" t="n">
        <v>543.9969484733527</v>
      </c>
      <c r="AD35" t="n">
        <v>439536.3739791388</v>
      </c>
      <c r="AE35" t="n">
        <v>601393.0578545321</v>
      </c>
      <c r="AF35" t="n">
        <v>4.449913539259733e-06</v>
      </c>
      <c r="AG35" t="n">
        <v>6.512044270833333</v>
      </c>
      <c r="AH35" t="n">
        <v>543996.9484733527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2.4986</v>
      </c>
      <c r="E36" t="n">
        <v>40.02</v>
      </c>
      <c r="F36" t="n">
        <v>37.25</v>
      </c>
      <c r="G36" t="n">
        <v>223.48</v>
      </c>
      <c r="H36" t="n">
        <v>2.7</v>
      </c>
      <c r="I36" t="n">
        <v>10</v>
      </c>
      <c r="J36" t="n">
        <v>230.49</v>
      </c>
      <c r="K36" t="n">
        <v>52.44</v>
      </c>
      <c r="L36" t="n">
        <v>35</v>
      </c>
      <c r="M36" t="n">
        <v>1</v>
      </c>
      <c r="N36" t="n">
        <v>53.05</v>
      </c>
      <c r="O36" t="n">
        <v>28661.58</v>
      </c>
      <c r="P36" t="n">
        <v>415.41</v>
      </c>
      <c r="Q36" t="n">
        <v>790.1900000000001</v>
      </c>
      <c r="R36" t="n">
        <v>84.45999999999999</v>
      </c>
      <c r="S36" t="n">
        <v>58.53</v>
      </c>
      <c r="T36" t="n">
        <v>5870.61</v>
      </c>
      <c r="U36" t="n">
        <v>0.6899999999999999</v>
      </c>
      <c r="V36" t="n">
        <v>0.78</v>
      </c>
      <c r="W36" t="n">
        <v>2.6</v>
      </c>
      <c r="X36" t="n">
        <v>0.34</v>
      </c>
      <c r="Y36" t="n">
        <v>0.5</v>
      </c>
      <c r="Z36" t="n">
        <v>10</v>
      </c>
      <c r="AA36" t="n">
        <v>440.4686599277916</v>
      </c>
      <c r="AB36" t="n">
        <v>602.6686526190322</v>
      </c>
      <c r="AC36" t="n">
        <v>545.1508022638375</v>
      </c>
      <c r="AD36" t="n">
        <v>440468.6599277916</v>
      </c>
      <c r="AE36" t="n">
        <v>602668.6526190322</v>
      </c>
      <c r="AF36" t="n">
        <v>4.449023236042724e-06</v>
      </c>
      <c r="AG36" t="n">
        <v>6.513671875</v>
      </c>
      <c r="AH36" t="n">
        <v>545150.8022638374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2.499</v>
      </c>
      <c r="E37" t="n">
        <v>40.02</v>
      </c>
      <c r="F37" t="n">
        <v>37.24</v>
      </c>
      <c r="G37" t="n">
        <v>223.44</v>
      </c>
      <c r="H37" t="n">
        <v>2.76</v>
      </c>
      <c r="I37" t="n">
        <v>10</v>
      </c>
      <c r="J37" t="n">
        <v>232.2</v>
      </c>
      <c r="K37" t="n">
        <v>52.44</v>
      </c>
      <c r="L37" t="n">
        <v>36</v>
      </c>
      <c r="M37" t="n">
        <v>0</v>
      </c>
      <c r="N37" t="n">
        <v>53.75</v>
      </c>
      <c r="O37" t="n">
        <v>28871.58</v>
      </c>
      <c r="P37" t="n">
        <v>418</v>
      </c>
      <c r="Q37" t="n">
        <v>790.16</v>
      </c>
      <c r="R37" t="n">
        <v>84.3</v>
      </c>
      <c r="S37" t="n">
        <v>58.53</v>
      </c>
      <c r="T37" t="n">
        <v>5789.56</v>
      </c>
      <c r="U37" t="n">
        <v>0.6899999999999999</v>
      </c>
      <c r="V37" t="n">
        <v>0.78</v>
      </c>
      <c r="W37" t="n">
        <v>2.6</v>
      </c>
      <c r="X37" t="n">
        <v>0.34</v>
      </c>
      <c r="Y37" t="n">
        <v>0.5</v>
      </c>
      <c r="Z37" t="n">
        <v>10</v>
      </c>
      <c r="AA37" t="n">
        <v>441.8029524322151</v>
      </c>
      <c r="AB37" t="n">
        <v>604.4942904884153</v>
      </c>
      <c r="AC37" t="n">
        <v>546.8022038172654</v>
      </c>
      <c r="AD37" t="n">
        <v>441802.9524322152</v>
      </c>
      <c r="AE37" t="n">
        <v>604494.2904884154</v>
      </c>
      <c r="AF37" t="n">
        <v>4.449735478616332e-06</v>
      </c>
      <c r="AG37" t="n">
        <v>6.513671875</v>
      </c>
      <c r="AH37" t="n">
        <v>546802.2038172655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2.3277</v>
      </c>
      <c r="E2" t="n">
        <v>42.96</v>
      </c>
      <c r="F2" t="n">
        <v>40.31</v>
      </c>
      <c r="G2" t="n">
        <v>26.88</v>
      </c>
      <c r="H2" t="n">
        <v>0.64</v>
      </c>
      <c r="I2" t="n">
        <v>90</v>
      </c>
      <c r="J2" t="n">
        <v>26.11</v>
      </c>
      <c r="K2" t="n">
        <v>12.1</v>
      </c>
      <c r="L2" t="n">
        <v>1</v>
      </c>
      <c r="M2" t="n">
        <v>54</v>
      </c>
      <c r="N2" t="n">
        <v>3.01</v>
      </c>
      <c r="O2" t="n">
        <v>3454.41</v>
      </c>
      <c r="P2" t="n">
        <v>118.06</v>
      </c>
      <c r="Q2" t="n">
        <v>790.1900000000001</v>
      </c>
      <c r="R2" t="n">
        <v>185.21</v>
      </c>
      <c r="S2" t="n">
        <v>58.53</v>
      </c>
      <c r="T2" t="n">
        <v>55845.05</v>
      </c>
      <c r="U2" t="n">
        <v>0.32</v>
      </c>
      <c r="V2" t="n">
        <v>0.72</v>
      </c>
      <c r="W2" t="n">
        <v>2.78</v>
      </c>
      <c r="X2" t="n">
        <v>3.41</v>
      </c>
      <c r="Y2" t="n">
        <v>0.5</v>
      </c>
      <c r="Z2" t="n">
        <v>10</v>
      </c>
      <c r="AA2" t="n">
        <v>215.91448748464</v>
      </c>
      <c r="AB2" t="n">
        <v>295.4237272512611</v>
      </c>
      <c r="AC2" t="n">
        <v>267.2289013522932</v>
      </c>
      <c r="AD2" t="n">
        <v>215914.48748464</v>
      </c>
      <c r="AE2" t="n">
        <v>295423.7272512611</v>
      </c>
      <c r="AF2" t="n">
        <v>7.098313248380226e-06</v>
      </c>
      <c r="AG2" t="n">
        <v>6.9921875</v>
      </c>
      <c r="AH2" t="n">
        <v>267228.9013522932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2.3561</v>
      </c>
      <c r="E3" t="n">
        <v>42.44</v>
      </c>
      <c r="F3" t="n">
        <v>39.91</v>
      </c>
      <c r="G3" t="n">
        <v>29.93</v>
      </c>
      <c r="H3" t="n">
        <v>1.23</v>
      </c>
      <c r="I3" t="n">
        <v>80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117.67</v>
      </c>
      <c r="Q3" t="n">
        <v>790.23</v>
      </c>
      <c r="R3" t="n">
        <v>170.24</v>
      </c>
      <c r="S3" t="n">
        <v>58.53</v>
      </c>
      <c r="T3" t="n">
        <v>48407.41</v>
      </c>
      <c r="U3" t="n">
        <v>0.34</v>
      </c>
      <c r="V3" t="n">
        <v>0.73</v>
      </c>
      <c r="W3" t="n">
        <v>2.8</v>
      </c>
      <c r="X3" t="n">
        <v>3</v>
      </c>
      <c r="Y3" t="n">
        <v>0.5</v>
      </c>
      <c r="Z3" t="n">
        <v>10</v>
      </c>
      <c r="AA3" t="n">
        <v>213.8919678676837</v>
      </c>
      <c r="AB3" t="n">
        <v>292.6564266840747</v>
      </c>
      <c r="AC3" t="n">
        <v>264.7257080673074</v>
      </c>
      <c r="AD3" t="n">
        <v>213891.9678676837</v>
      </c>
      <c r="AE3" t="n">
        <v>292656.4266840747</v>
      </c>
      <c r="AF3" t="n">
        <v>7.184918951973471e-06</v>
      </c>
      <c r="AG3" t="n">
        <v>6.907552083333333</v>
      </c>
      <c r="AH3" t="n">
        <v>264725.7080673074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1.737</v>
      </c>
      <c r="E2" t="n">
        <v>57.57</v>
      </c>
      <c r="F2" t="n">
        <v>49.06</v>
      </c>
      <c r="G2" t="n">
        <v>9.289999999999999</v>
      </c>
      <c r="H2" t="n">
        <v>0.18</v>
      </c>
      <c r="I2" t="n">
        <v>317</v>
      </c>
      <c r="J2" t="n">
        <v>98.70999999999999</v>
      </c>
      <c r="K2" t="n">
        <v>39.72</v>
      </c>
      <c r="L2" t="n">
        <v>1</v>
      </c>
      <c r="M2" t="n">
        <v>315</v>
      </c>
      <c r="N2" t="n">
        <v>12.99</v>
      </c>
      <c r="O2" t="n">
        <v>12407.75</v>
      </c>
      <c r="P2" t="n">
        <v>436.26</v>
      </c>
      <c r="Q2" t="n">
        <v>790.21</v>
      </c>
      <c r="R2" t="n">
        <v>479.2</v>
      </c>
      <c r="S2" t="n">
        <v>58.53</v>
      </c>
      <c r="T2" t="n">
        <v>201705.66</v>
      </c>
      <c r="U2" t="n">
        <v>0.12</v>
      </c>
      <c r="V2" t="n">
        <v>0.59</v>
      </c>
      <c r="W2" t="n">
        <v>3.11</v>
      </c>
      <c r="X2" t="n">
        <v>12.16</v>
      </c>
      <c r="Y2" t="n">
        <v>0.5</v>
      </c>
      <c r="Z2" t="n">
        <v>10</v>
      </c>
      <c r="AA2" t="n">
        <v>638.2128440760354</v>
      </c>
      <c r="AB2" t="n">
        <v>873.2309692283648</v>
      </c>
      <c r="AC2" t="n">
        <v>789.8910311125717</v>
      </c>
      <c r="AD2" t="n">
        <v>638212.8440760353</v>
      </c>
      <c r="AE2" t="n">
        <v>873230.9692283648</v>
      </c>
      <c r="AF2" t="n">
        <v>3.73836264991084e-06</v>
      </c>
      <c r="AG2" t="n">
        <v>9.3701171875</v>
      </c>
      <c r="AH2" t="n">
        <v>789891.0311125717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2.1475</v>
      </c>
      <c r="E3" t="n">
        <v>46.57</v>
      </c>
      <c r="F3" t="n">
        <v>41.84</v>
      </c>
      <c r="G3" t="n">
        <v>18.88</v>
      </c>
      <c r="H3" t="n">
        <v>0.35</v>
      </c>
      <c r="I3" t="n">
        <v>133</v>
      </c>
      <c r="J3" t="n">
        <v>99.95</v>
      </c>
      <c r="K3" t="n">
        <v>39.72</v>
      </c>
      <c r="L3" t="n">
        <v>2</v>
      </c>
      <c r="M3" t="n">
        <v>131</v>
      </c>
      <c r="N3" t="n">
        <v>13.24</v>
      </c>
      <c r="O3" t="n">
        <v>12561.45</v>
      </c>
      <c r="P3" t="n">
        <v>365.94</v>
      </c>
      <c r="Q3" t="n">
        <v>790.25</v>
      </c>
      <c r="R3" t="n">
        <v>238.58</v>
      </c>
      <c r="S3" t="n">
        <v>58.53</v>
      </c>
      <c r="T3" t="n">
        <v>82311.33</v>
      </c>
      <c r="U3" t="n">
        <v>0.25</v>
      </c>
      <c r="V3" t="n">
        <v>0.6899999999999999</v>
      </c>
      <c r="W3" t="n">
        <v>2.78</v>
      </c>
      <c r="X3" t="n">
        <v>4.94</v>
      </c>
      <c r="Y3" t="n">
        <v>0.5</v>
      </c>
      <c r="Z3" t="n">
        <v>10</v>
      </c>
      <c r="AA3" t="n">
        <v>454.9102054537309</v>
      </c>
      <c r="AB3" t="n">
        <v>622.4282123236455</v>
      </c>
      <c r="AC3" t="n">
        <v>563.0245373229587</v>
      </c>
      <c r="AD3" t="n">
        <v>454910.2054537309</v>
      </c>
      <c r="AE3" t="n">
        <v>622428.2123236456</v>
      </c>
      <c r="AF3" t="n">
        <v>4.621838682028514e-06</v>
      </c>
      <c r="AG3" t="n">
        <v>7.579752604166667</v>
      </c>
      <c r="AH3" t="n">
        <v>563024.5373229587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2.2872</v>
      </c>
      <c r="E4" t="n">
        <v>43.72</v>
      </c>
      <c r="F4" t="n">
        <v>40.01</v>
      </c>
      <c r="G4" t="n">
        <v>28.58</v>
      </c>
      <c r="H4" t="n">
        <v>0.52</v>
      </c>
      <c r="I4" t="n">
        <v>84</v>
      </c>
      <c r="J4" t="n">
        <v>101.2</v>
      </c>
      <c r="K4" t="n">
        <v>39.72</v>
      </c>
      <c r="L4" t="n">
        <v>3</v>
      </c>
      <c r="M4" t="n">
        <v>82</v>
      </c>
      <c r="N4" t="n">
        <v>13.49</v>
      </c>
      <c r="O4" t="n">
        <v>12715.54</v>
      </c>
      <c r="P4" t="n">
        <v>344.02</v>
      </c>
      <c r="Q4" t="n">
        <v>790.17</v>
      </c>
      <c r="R4" t="n">
        <v>176.72</v>
      </c>
      <c r="S4" t="n">
        <v>58.53</v>
      </c>
      <c r="T4" t="n">
        <v>51630.86</v>
      </c>
      <c r="U4" t="n">
        <v>0.33</v>
      </c>
      <c r="V4" t="n">
        <v>0.73</v>
      </c>
      <c r="W4" t="n">
        <v>2.71</v>
      </c>
      <c r="X4" t="n">
        <v>3.1</v>
      </c>
      <c r="Y4" t="n">
        <v>0.5</v>
      </c>
      <c r="Z4" t="n">
        <v>10</v>
      </c>
      <c r="AA4" t="n">
        <v>407.5852748059168</v>
      </c>
      <c r="AB4" t="n">
        <v>557.6761543827176</v>
      </c>
      <c r="AC4" t="n">
        <v>504.4523249118289</v>
      </c>
      <c r="AD4" t="n">
        <v>407585.2748059168</v>
      </c>
      <c r="AE4" t="n">
        <v>557676.1543827177</v>
      </c>
      <c r="AF4" t="n">
        <v>4.922500318293651e-06</v>
      </c>
      <c r="AG4" t="n">
        <v>7.115885416666667</v>
      </c>
      <c r="AH4" t="n">
        <v>504452.3249118289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2.3579</v>
      </c>
      <c r="E5" t="n">
        <v>42.41</v>
      </c>
      <c r="F5" t="n">
        <v>39.17</v>
      </c>
      <c r="G5" t="n">
        <v>38.53</v>
      </c>
      <c r="H5" t="n">
        <v>0.6899999999999999</v>
      </c>
      <c r="I5" t="n">
        <v>61</v>
      </c>
      <c r="J5" t="n">
        <v>102.45</v>
      </c>
      <c r="K5" t="n">
        <v>39.72</v>
      </c>
      <c r="L5" t="n">
        <v>4</v>
      </c>
      <c r="M5" t="n">
        <v>59</v>
      </c>
      <c r="N5" t="n">
        <v>13.74</v>
      </c>
      <c r="O5" t="n">
        <v>12870.03</v>
      </c>
      <c r="P5" t="n">
        <v>330.9</v>
      </c>
      <c r="Q5" t="n">
        <v>790.17</v>
      </c>
      <c r="R5" t="n">
        <v>148.62</v>
      </c>
      <c r="S5" t="n">
        <v>58.53</v>
      </c>
      <c r="T5" t="n">
        <v>37693.9</v>
      </c>
      <c r="U5" t="n">
        <v>0.39</v>
      </c>
      <c r="V5" t="n">
        <v>0.74</v>
      </c>
      <c r="W5" t="n">
        <v>2.68</v>
      </c>
      <c r="X5" t="n">
        <v>2.27</v>
      </c>
      <c r="Y5" t="n">
        <v>0.5</v>
      </c>
      <c r="Z5" t="n">
        <v>10</v>
      </c>
      <c r="AA5" t="n">
        <v>389.5873840916742</v>
      </c>
      <c r="AB5" t="n">
        <v>533.0506462965913</v>
      </c>
      <c r="AC5" t="n">
        <v>482.1770407553245</v>
      </c>
      <c r="AD5" t="n">
        <v>389587.3840916742</v>
      </c>
      <c r="AE5" t="n">
        <v>533050.6462965913</v>
      </c>
      <c r="AF5" t="n">
        <v>5.074660502144369e-06</v>
      </c>
      <c r="AG5" t="n">
        <v>6.902669270833333</v>
      </c>
      <c r="AH5" t="n">
        <v>482177.0407553245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2.4052</v>
      </c>
      <c r="E6" t="n">
        <v>41.58</v>
      </c>
      <c r="F6" t="n">
        <v>38.62</v>
      </c>
      <c r="G6" t="n">
        <v>49.3</v>
      </c>
      <c r="H6" t="n">
        <v>0.85</v>
      </c>
      <c r="I6" t="n">
        <v>47</v>
      </c>
      <c r="J6" t="n">
        <v>103.71</v>
      </c>
      <c r="K6" t="n">
        <v>39.72</v>
      </c>
      <c r="L6" t="n">
        <v>5</v>
      </c>
      <c r="M6" t="n">
        <v>45</v>
      </c>
      <c r="N6" t="n">
        <v>14</v>
      </c>
      <c r="O6" t="n">
        <v>13024.91</v>
      </c>
      <c r="P6" t="n">
        <v>320.43</v>
      </c>
      <c r="Q6" t="n">
        <v>790.17</v>
      </c>
      <c r="R6" t="n">
        <v>130.64</v>
      </c>
      <c r="S6" t="n">
        <v>58.53</v>
      </c>
      <c r="T6" t="n">
        <v>28775.48</v>
      </c>
      <c r="U6" t="n">
        <v>0.45</v>
      </c>
      <c r="V6" t="n">
        <v>0.75</v>
      </c>
      <c r="W6" t="n">
        <v>2.65</v>
      </c>
      <c r="X6" t="n">
        <v>1.72</v>
      </c>
      <c r="Y6" t="n">
        <v>0.5</v>
      </c>
      <c r="Z6" t="n">
        <v>10</v>
      </c>
      <c r="AA6" t="n">
        <v>377.3116376361922</v>
      </c>
      <c r="AB6" t="n">
        <v>516.2544284284892</v>
      </c>
      <c r="AC6" t="n">
        <v>466.9838303469145</v>
      </c>
      <c r="AD6" t="n">
        <v>377311.6376361923</v>
      </c>
      <c r="AE6" t="n">
        <v>516254.4284284892</v>
      </c>
      <c r="AF6" t="n">
        <v>5.176459323871935e-06</v>
      </c>
      <c r="AG6" t="n">
        <v>6.767578125</v>
      </c>
      <c r="AH6" t="n">
        <v>466983.8303469145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2.4326</v>
      </c>
      <c r="E7" t="n">
        <v>41.11</v>
      </c>
      <c r="F7" t="n">
        <v>38.32</v>
      </c>
      <c r="G7" t="n">
        <v>58.95</v>
      </c>
      <c r="H7" t="n">
        <v>1.01</v>
      </c>
      <c r="I7" t="n">
        <v>39</v>
      </c>
      <c r="J7" t="n">
        <v>104.97</v>
      </c>
      <c r="K7" t="n">
        <v>39.72</v>
      </c>
      <c r="L7" t="n">
        <v>6</v>
      </c>
      <c r="M7" t="n">
        <v>37</v>
      </c>
      <c r="N7" t="n">
        <v>14.25</v>
      </c>
      <c r="O7" t="n">
        <v>13180.19</v>
      </c>
      <c r="P7" t="n">
        <v>310.63</v>
      </c>
      <c r="Q7" t="n">
        <v>790.2</v>
      </c>
      <c r="R7" t="n">
        <v>120.52</v>
      </c>
      <c r="S7" t="n">
        <v>58.53</v>
      </c>
      <c r="T7" t="n">
        <v>23753.19</v>
      </c>
      <c r="U7" t="n">
        <v>0.49</v>
      </c>
      <c r="V7" t="n">
        <v>0.76</v>
      </c>
      <c r="W7" t="n">
        <v>2.64</v>
      </c>
      <c r="X7" t="n">
        <v>1.41</v>
      </c>
      <c r="Y7" t="n">
        <v>0.5</v>
      </c>
      <c r="Z7" t="n">
        <v>10</v>
      </c>
      <c r="AA7" t="n">
        <v>368.3658370641674</v>
      </c>
      <c r="AB7" t="n">
        <v>504.0143894249771</v>
      </c>
      <c r="AC7" t="n">
        <v>455.911963486895</v>
      </c>
      <c r="AD7" t="n">
        <v>368365.8370641674</v>
      </c>
      <c r="AE7" t="n">
        <v>504014.3894249771</v>
      </c>
      <c r="AF7" t="n">
        <v>5.235429465845199e-06</v>
      </c>
      <c r="AG7" t="n">
        <v>6.691080729166667</v>
      </c>
      <c r="AH7" t="n">
        <v>455911.963486895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2.4568</v>
      </c>
      <c r="E8" t="n">
        <v>40.7</v>
      </c>
      <c r="F8" t="n">
        <v>38.06</v>
      </c>
      <c r="G8" t="n">
        <v>71.36</v>
      </c>
      <c r="H8" t="n">
        <v>1.16</v>
      </c>
      <c r="I8" t="n">
        <v>32</v>
      </c>
      <c r="J8" t="n">
        <v>106.23</v>
      </c>
      <c r="K8" t="n">
        <v>39.72</v>
      </c>
      <c r="L8" t="n">
        <v>7</v>
      </c>
      <c r="M8" t="n">
        <v>30</v>
      </c>
      <c r="N8" t="n">
        <v>14.52</v>
      </c>
      <c r="O8" t="n">
        <v>13335.87</v>
      </c>
      <c r="P8" t="n">
        <v>302.73</v>
      </c>
      <c r="Q8" t="n">
        <v>790.16</v>
      </c>
      <c r="R8" t="n">
        <v>111.99</v>
      </c>
      <c r="S8" t="n">
        <v>58.53</v>
      </c>
      <c r="T8" t="n">
        <v>19521.14</v>
      </c>
      <c r="U8" t="n">
        <v>0.52</v>
      </c>
      <c r="V8" t="n">
        <v>0.76</v>
      </c>
      <c r="W8" t="n">
        <v>2.62</v>
      </c>
      <c r="X8" t="n">
        <v>1.16</v>
      </c>
      <c r="Y8" t="n">
        <v>0.5</v>
      </c>
      <c r="Z8" t="n">
        <v>10</v>
      </c>
      <c r="AA8" t="n">
        <v>361.0585553931915</v>
      </c>
      <c r="AB8" t="n">
        <v>494.0162442682328</v>
      </c>
      <c r="AC8" t="n">
        <v>446.8680272714255</v>
      </c>
      <c r="AD8" t="n">
        <v>361058.5553931915</v>
      </c>
      <c r="AE8" t="n">
        <v>494016.2442682328</v>
      </c>
      <c r="AF8" t="n">
        <v>5.287512583938371e-06</v>
      </c>
      <c r="AG8" t="n">
        <v>6.624348958333333</v>
      </c>
      <c r="AH8" t="n">
        <v>446868.0272714255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2.4711</v>
      </c>
      <c r="E9" t="n">
        <v>40.47</v>
      </c>
      <c r="F9" t="n">
        <v>37.9</v>
      </c>
      <c r="G9" t="n">
        <v>81.22</v>
      </c>
      <c r="H9" t="n">
        <v>1.31</v>
      </c>
      <c r="I9" t="n">
        <v>28</v>
      </c>
      <c r="J9" t="n">
        <v>107.5</v>
      </c>
      <c r="K9" t="n">
        <v>39.72</v>
      </c>
      <c r="L9" t="n">
        <v>8</v>
      </c>
      <c r="M9" t="n">
        <v>26</v>
      </c>
      <c r="N9" t="n">
        <v>14.78</v>
      </c>
      <c r="O9" t="n">
        <v>13491.96</v>
      </c>
      <c r="P9" t="n">
        <v>295.26</v>
      </c>
      <c r="Q9" t="n">
        <v>790.1799999999999</v>
      </c>
      <c r="R9" t="n">
        <v>106.55</v>
      </c>
      <c r="S9" t="n">
        <v>58.53</v>
      </c>
      <c r="T9" t="n">
        <v>16824.2</v>
      </c>
      <c r="U9" t="n">
        <v>0.55</v>
      </c>
      <c r="V9" t="n">
        <v>0.77</v>
      </c>
      <c r="W9" t="n">
        <v>2.62</v>
      </c>
      <c r="X9" t="n">
        <v>1</v>
      </c>
      <c r="Y9" t="n">
        <v>0.5</v>
      </c>
      <c r="Z9" t="n">
        <v>10</v>
      </c>
      <c r="AA9" t="n">
        <v>344.6100046117372</v>
      </c>
      <c r="AB9" t="n">
        <v>471.5106114302009</v>
      </c>
      <c r="AC9" t="n">
        <v>426.5103004446013</v>
      </c>
      <c r="AD9" t="n">
        <v>344610.0046117372</v>
      </c>
      <c r="AE9" t="n">
        <v>471510.6114302009</v>
      </c>
      <c r="AF9" t="n">
        <v>5.31828897190252e-06</v>
      </c>
      <c r="AG9" t="n">
        <v>6.5869140625</v>
      </c>
      <c r="AH9" t="n">
        <v>426510.3004446013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2.4851</v>
      </c>
      <c r="E10" t="n">
        <v>40.24</v>
      </c>
      <c r="F10" t="n">
        <v>37.76</v>
      </c>
      <c r="G10" t="n">
        <v>94.40000000000001</v>
      </c>
      <c r="H10" t="n">
        <v>1.46</v>
      </c>
      <c r="I10" t="n">
        <v>24</v>
      </c>
      <c r="J10" t="n">
        <v>108.77</v>
      </c>
      <c r="K10" t="n">
        <v>39.72</v>
      </c>
      <c r="L10" t="n">
        <v>9</v>
      </c>
      <c r="M10" t="n">
        <v>22</v>
      </c>
      <c r="N10" t="n">
        <v>15.05</v>
      </c>
      <c r="O10" t="n">
        <v>13648.58</v>
      </c>
      <c r="P10" t="n">
        <v>287.13</v>
      </c>
      <c r="Q10" t="n">
        <v>790.16</v>
      </c>
      <c r="R10" t="n">
        <v>101.87</v>
      </c>
      <c r="S10" t="n">
        <v>58.53</v>
      </c>
      <c r="T10" t="n">
        <v>14503.08</v>
      </c>
      <c r="U10" t="n">
        <v>0.57</v>
      </c>
      <c r="V10" t="n">
        <v>0.77</v>
      </c>
      <c r="W10" t="n">
        <v>2.61</v>
      </c>
      <c r="X10" t="n">
        <v>0.86</v>
      </c>
      <c r="Y10" t="n">
        <v>0.5</v>
      </c>
      <c r="Z10" t="n">
        <v>10</v>
      </c>
      <c r="AA10" t="n">
        <v>338.5754531575823</v>
      </c>
      <c r="AB10" t="n">
        <v>463.2538719050053</v>
      </c>
      <c r="AC10" t="n">
        <v>419.0415725512837</v>
      </c>
      <c r="AD10" t="n">
        <v>338575.4531575823</v>
      </c>
      <c r="AE10" t="n">
        <v>463253.8719050053</v>
      </c>
      <c r="AF10" t="n">
        <v>5.348419701377909e-06</v>
      </c>
      <c r="AG10" t="n">
        <v>6.549479166666667</v>
      </c>
      <c r="AH10" t="n">
        <v>419041.5725512836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2.4963</v>
      </c>
      <c r="E11" t="n">
        <v>40.06</v>
      </c>
      <c r="F11" t="n">
        <v>37.64</v>
      </c>
      <c r="G11" t="n">
        <v>107.54</v>
      </c>
      <c r="H11" t="n">
        <v>1.6</v>
      </c>
      <c r="I11" t="n">
        <v>21</v>
      </c>
      <c r="J11" t="n">
        <v>110.04</v>
      </c>
      <c r="K11" t="n">
        <v>39.72</v>
      </c>
      <c r="L11" t="n">
        <v>10</v>
      </c>
      <c r="M11" t="n">
        <v>17</v>
      </c>
      <c r="N11" t="n">
        <v>15.32</v>
      </c>
      <c r="O11" t="n">
        <v>13805.5</v>
      </c>
      <c r="P11" t="n">
        <v>277.64</v>
      </c>
      <c r="Q11" t="n">
        <v>790.16</v>
      </c>
      <c r="R11" t="n">
        <v>97.87</v>
      </c>
      <c r="S11" t="n">
        <v>58.53</v>
      </c>
      <c r="T11" t="n">
        <v>12518.65</v>
      </c>
      <c r="U11" t="n">
        <v>0.6</v>
      </c>
      <c r="V11" t="n">
        <v>0.77</v>
      </c>
      <c r="W11" t="n">
        <v>2.61</v>
      </c>
      <c r="X11" t="n">
        <v>0.74</v>
      </c>
      <c r="Y11" t="n">
        <v>0.5</v>
      </c>
      <c r="Z11" t="n">
        <v>10</v>
      </c>
      <c r="AA11" t="n">
        <v>332.154173324103</v>
      </c>
      <c r="AB11" t="n">
        <v>454.467993549966</v>
      </c>
      <c r="AC11" t="n">
        <v>411.0942060953915</v>
      </c>
      <c r="AD11" t="n">
        <v>332154.173324103</v>
      </c>
      <c r="AE11" t="n">
        <v>454467.993549966</v>
      </c>
      <c r="AF11" t="n">
        <v>5.372524284958221e-06</v>
      </c>
      <c r="AG11" t="n">
        <v>6.520182291666667</v>
      </c>
      <c r="AH11" t="n">
        <v>411094.2060953915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2.4985</v>
      </c>
      <c r="E12" t="n">
        <v>40.02</v>
      </c>
      <c r="F12" t="n">
        <v>37.62</v>
      </c>
      <c r="G12" t="n">
        <v>112.88</v>
      </c>
      <c r="H12" t="n">
        <v>1.74</v>
      </c>
      <c r="I12" t="n">
        <v>20</v>
      </c>
      <c r="J12" t="n">
        <v>111.32</v>
      </c>
      <c r="K12" t="n">
        <v>39.72</v>
      </c>
      <c r="L12" t="n">
        <v>11</v>
      </c>
      <c r="M12" t="n">
        <v>8</v>
      </c>
      <c r="N12" t="n">
        <v>15.6</v>
      </c>
      <c r="O12" t="n">
        <v>13962.83</v>
      </c>
      <c r="P12" t="n">
        <v>275.6</v>
      </c>
      <c r="Q12" t="n">
        <v>790.17</v>
      </c>
      <c r="R12" t="n">
        <v>97.06</v>
      </c>
      <c r="S12" t="n">
        <v>58.53</v>
      </c>
      <c r="T12" t="n">
        <v>12118.12</v>
      </c>
      <c r="U12" t="n">
        <v>0.6</v>
      </c>
      <c r="V12" t="n">
        <v>0.77</v>
      </c>
      <c r="W12" t="n">
        <v>2.62</v>
      </c>
      <c r="X12" t="n">
        <v>0.72</v>
      </c>
      <c r="Y12" t="n">
        <v>0.5</v>
      </c>
      <c r="Z12" t="n">
        <v>10</v>
      </c>
      <c r="AA12" t="n">
        <v>330.8105263992169</v>
      </c>
      <c r="AB12" t="n">
        <v>452.6295565498183</v>
      </c>
      <c r="AC12" t="n">
        <v>409.4312269422754</v>
      </c>
      <c r="AD12" t="n">
        <v>330810.526399217</v>
      </c>
      <c r="AE12" t="n">
        <v>452629.5565498184</v>
      </c>
      <c r="AF12" t="n">
        <v>5.377259113875782e-06</v>
      </c>
      <c r="AG12" t="n">
        <v>6.513671875</v>
      </c>
      <c r="AH12" t="n">
        <v>409431.2269422754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2.5021</v>
      </c>
      <c r="E13" t="n">
        <v>39.97</v>
      </c>
      <c r="F13" t="n">
        <v>37.59</v>
      </c>
      <c r="G13" t="n">
        <v>118.7</v>
      </c>
      <c r="H13" t="n">
        <v>1.88</v>
      </c>
      <c r="I13" t="n">
        <v>19</v>
      </c>
      <c r="J13" t="n">
        <v>112.59</v>
      </c>
      <c r="K13" t="n">
        <v>39.72</v>
      </c>
      <c r="L13" t="n">
        <v>12</v>
      </c>
      <c r="M13" t="n">
        <v>3</v>
      </c>
      <c r="N13" t="n">
        <v>15.88</v>
      </c>
      <c r="O13" t="n">
        <v>14120.58</v>
      </c>
      <c r="P13" t="n">
        <v>274.72</v>
      </c>
      <c r="Q13" t="n">
        <v>790.17</v>
      </c>
      <c r="R13" t="n">
        <v>95.77</v>
      </c>
      <c r="S13" t="n">
        <v>58.53</v>
      </c>
      <c r="T13" t="n">
        <v>11479.48</v>
      </c>
      <c r="U13" t="n">
        <v>0.61</v>
      </c>
      <c r="V13" t="n">
        <v>0.77</v>
      </c>
      <c r="W13" t="n">
        <v>2.62</v>
      </c>
      <c r="X13" t="n">
        <v>0.6899999999999999</v>
      </c>
      <c r="Y13" t="n">
        <v>0.5</v>
      </c>
      <c r="Z13" t="n">
        <v>10</v>
      </c>
      <c r="AA13" t="n">
        <v>329.9586381780748</v>
      </c>
      <c r="AB13" t="n">
        <v>451.4639655029955</v>
      </c>
      <c r="AC13" t="n">
        <v>408.376878269044</v>
      </c>
      <c r="AD13" t="n">
        <v>329958.6381780747</v>
      </c>
      <c r="AE13" t="n">
        <v>451463.9655029955</v>
      </c>
      <c r="AF13" t="n">
        <v>5.385007015740883e-06</v>
      </c>
      <c r="AG13" t="n">
        <v>6.505533854166667</v>
      </c>
      <c r="AH13" t="n">
        <v>408376.878269044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2.5018</v>
      </c>
      <c r="E14" t="n">
        <v>39.97</v>
      </c>
      <c r="F14" t="n">
        <v>37.59</v>
      </c>
      <c r="G14" t="n">
        <v>118.71</v>
      </c>
      <c r="H14" t="n">
        <v>2.01</v>
      </c>
      <c r="I14" t="n">
        <v>19</v>
      </c>
      <c r="J14" t="n">
        <v>113.88</v>
      </c>
      <c r="K14" t="n">
        <v>39.72</v>
      </c>
      <c r="L14" t="n">
        <v>13</v>
      </c>
      <c r="M14" t="n">
        <v>0</v>
      </c>
      <c r="N14" t="n">
        <v>16.16</v>
      </c>
      <c r="O14" t="n">
        <v>14278.75</v>
      </c>
      <c r="P14" t="n">
        <v>277.32</v>
      </c>
      <c r="Q14" t="n">
        <v>790.2</v>
      </c>
      <c r="R14" t="n">
        <v>95.73999999999999</v>
      </c>
      <c r="S14" t="n">
        <v>58.53</v>
      </c>
      <c r="T14" t="n">
        <v>11464.56</v>
      </c>
      <c r="U14" t="n">
        <v>0.61</v>
      </c>
      <c r="V14" t="n">
        <v>0.77</v>
      </c>
      <c r="W14" t="n">
        <v>2.62</v>
      </c>
      <c r="X14" t="n">
        <v>0.6899999999999999</v>
      </c>
      <c r="Y14" t="n">
        <v>0.5</v>
      </c>
      <c r="Z14" t="n">
        <v>10</v>
      </c>
      <c r="AA14" t="n">
        <v>331.3988714945987</v>
      </c>
      <c r="AB14" t="n">
        <v>453.4345562652733</v>
      </c>
      <c r="AC14" t="n">
        <v>410.1593986147114</v>
      </c>
      <c r="AD14" t="n">
        <v>331398.8714945987</v>
      </c>
      <c r="AE14" t="n">
        <v>453434.5562652732</v>
      </c>
      <c r="AF14" t="n">
        <v>5.384361357252124e-06</v>
      </c>
      <c r="AG14" t="n">
        <v>6.505533854166667</v>
      </c>
      <c r="AH14" t="n">
        <v>410159.3986147115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1.5502</v>
      </c>
      <c r="E2" t="n">
        <v>64.51000000000001</v>
      </c>
      <c r="F2" t="n">
        <v>52.26</v>
      </c>
      <c r="G2" t="n">
        <v>7.92</v>
      </c>
      <c r="H2" t="n">
        <v>0.14</v>
      </c>
      <c r="I2" t="n">
        <v>396</v>
      </c>
      <c r="J2" t="n">
        <v>124.63</v>
      </c>
      <c r="K2" t="n">
        <v>45</v>
      </c>
      <c r="L2" t="n">
        <v>1</v>
      </c>
      <c r="M2" t="n">
        <v>394</v>
      </c>
      <c r="N2" t="n">
        <v>18.64</v>
      </c>
      <c r="O2" t="n">
        <v>15605.44</v>
      </c>
      <c r="P2" t="n">
        <v>544.38</v>
      </c>
      <c r="Q2" t="n">
        <v>790.3</v>
      </c>
      <c r="R2" t="n">
        <v>586.47</v>
      </c>
      <c r="S2" t="n">
        <v>58.53</v>
      </c>
      <c r="T2" t="n">
        <v>254943.6</v>
      </c>
      <c r="U2" t="n">
        <v>0.1</v>
      </c>
      <c r="V2" t="n">
        <v>0.5600000000000001</v>
      </c>
      <c r="W2" t="n">
        <v>3.23</v>
      </c>
      <c r="X2" t="n">
        <v>15.35</v>
      </c>
      <c r="Y2" t="n">
        <v>0.5</v>
      </c>
      <c r="Z2" t="n">
        <v>10</v>
      </c>
      <c r="AA2" t="n">
        <v>837.4131704576878</v>
      </c>
      <c r="AB2" t="n">
        <v>1145.785643881909</v>
      </c>
      <c r="AC2" t="n">
        <v>1036.43347015007</v>
      </c>
      <c r="AD2" t="n">
        <v>837413.1704576878</v>
      </c>
      <c r="AE2" t="n">
        <v>1145785.643881909</v>
      </c>
      <c r="AF2" t="n">
        <v>3.090349937951977e-06</v>
      </c>
      <c r="AG2" t="n">
        <v>10.49967447916667</v>
      </c>
      <c r="AH2" t="n">
        <v>1036433.47015007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2.0333</v>
      </c>
      <c r="E3" t="n">
        <v>49.18</v>
      </c>
      <c r="F3" t="n">
        <v>42.94</v>
      </c>
      <c r="G3" t="n">
        <v>16</v>
      </c>
      <c r="H3" t="n">
        <v>0.28</v>
      </c>
      <c r="I3" t="n">
        <v>161</v>
      </c>
      <c r="J3" t="n">
        <v>125.95</v>
      </c>
      <c r="K3" t="n">
        <v>45</v>
      </c>
      <c r="L3" t="n">
        <v>2</v>
      </c>
      <c r="M3" t="n">
        <v>159</v>
      </c>
      <c r="N3" t="n">
        <v>18.95</v>
      </c>
      <c r="O3" t="n">
        <v>15767.7</v>
      </c>
      <c r="P3" t="n">
        <v>442.45</v>
      </c>
      <c r="Q3" t="n">
        <v>790.1900000000001</v>
      </c>
      <c r="R3" t="n">
        <v>275.01</v>
      </c>
      <c r="S3" t="n">
        <v>58.53</v>
      </c>
      <c r="T3" t="n">
        <v>100390.37</v>
      </c>
      <c r="U3" t="n">
        <v>0.21</v>
      </c>
      <c r="V3" t="n">
        <v>0.68</v>
      </c>
      <c r="W3" t="n">
        <v>2.83</v>
      </c>
      <c r="X3" t="n">
        <v>6.03</v>
      </c>
      <c r="Y3" t="n">
        <v>0.5</v>
      </c>
      <c r="Z3" t="n">
        <v>10</v>
      </c>
      <c r="AA3" t="n">
        <v>555.5646968297018</v>
      </c>
      <c r="AB3" t="n">
        <v>760.1481279870092</v>
      </c>
      <c r="AC3" t="n">
        <v>687.6006575265266</v>
      </c>
      <c r="AD3" t="n">
        <v>555564.6968297018</v>
      </c>
      <c r="AE3" t="n">
        <v>760148.1279870091</v>
      </c>
      <c r="AF3" t="n">
        <v>4.053417964674079e-06</v>
      </c>
      <c r="AG3" t="n">
        <v>8.004557291666666</v>
      </c>
      <c r="AH3" t="n">
        <v>687600.6575265266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2.2037</v>
      </c>
      <c r="E4" t="n">
        <v>45.38</v>
      </c>
      <c r="F4" t="n">
        <v>40.66</v>
      </c>
      <c r="G4" t="n">
        <v>24.16</v>
      </c>
      <c r="H4" t="n">
        <v>0.42</v>
      </c>
      <c r="I4" t="n">
        <v>101</v>
      </c>
      <c r="J4" t="n">
        <v>127.27</v>
      </c>
      <c r="K4" t="n">
        <v>45</v>
      </c>
      <c r="L4" t="n">
        <v>3</v>
      </c>
      <c r="M4" t="n">
        <v>99</v>
      </c>
      <c r="N4" t="n">
        <v>19.27</v>
      </c>
      <c r="O4" t="n">
        <v>15930.42</v>
      </c>
      <c r="P4" t="n">
        <v>414.92</v>
      </c>
      <c r="Q4" t="n">
        <v>790.1900000000001</v>
      </c>
      <c r="R4" t="n">
        <v>198.77</v>
      </c>
      <c r="S4" t="n">
        <v>58.53</v>
      </c>
      <c r="T4" t="n">
        <v>62569.58</v>
      </c>
      <c r="U4" t="n">
        <v>0.29</v>
      </c>
      <c r="V4" t="n">
        <v>0.71</v>
      </c>
      <c r="W4" t="n">
        <v>2.74</v>
      </c>
      <c r="X4" t="n">
        <v>3.76</v>
      </c>
      <c r="Y4" t="n">
        <v>0.5</v>
      </c>
      <c r="Z4" t="n">
        <v>10</v>
      </c>
      <c r="AA4" t="n">
        <v>490.2268036024953</v>
      </c>
      <c r="AB4" t="n">
        <v>670.749939969133</v>
      </c>
      <c r="AC4" t="n">
        <v>606.7345071019316</v>
      </c>
      <c r="AD4" t="n">
        <v>490226.8036024953</v>
      </c>
      <c r="AE4" t="n">
        <v>670749.939969133</v>
      </c>
      <c r="AF4" t="n">
        <v>4.393113248783882e-06</v>
      </c>
      <c r="AG4" t="n">
        <v>7.386067708333333</v>
      </c>
      <c r="AH4" t="n">
        <v>606734.5071019316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2.2941</v>
      </c>
      <c r="E5" t="n">
        <v>43.59</v>
      </c>
      <c r="F5" t="n">
        <v>39.59</v>
      </c>
      <c r="G5" t="n">
        <v>32.54</v>
      </c>
      <c r="H5" t="n">
        <v>0.55</v>
      </c>
      <c r="I5" t="n">
        <v>73</v>
      </c>
      <c r="J5" t="n">
        <v>128.59</v>
      </c>
      <c r="K5" t="n">
        <v>45</v>
      </c>
      <c r="L5" t="n">
        <v>4</v>
      </c>
      <c r="M5" t="n">
        <v>71</v>
      </c>
      <c r="N5" t="n">
        <v>19.59</v>
      </c>
      <c r="O5" t="n">
        <v>16093.6</v>
      </c>
      <c r="P5" t="n">
        <v>399.79</v>
      </c>
      <c r="Q5" t="n">
        <v>790.17</v>
      </c>
      <c r="R5" t="n">
        <v>163.31</v>
      </c>
      <c r="S5" t="n">
        <v>58.53</v>
      </c>
      <c r="T5" t="n">
        <v>44976.74</v>
      </c>
      <c r="U5" t="n">
        <v>0.36</v>
      </c>
      <c r="V5" t="n">
        <v>0.73</v>
      </c>
      <c r="W5" t="n">
        <v>2.68</v>
      </c>
      <c r="X5" t="n">
        <v>2.69</v>
      </c>
      <c r="Y5" t="n">
        <v>0.5</v>
      </c>
      <c r="Z5" t="n">
        <v>10</v>
      </c>
      <c r="AA5" t="n">
        <v>453.7976810802162</v>
      </c>
      <c r="AB5" t="n">
        <v>620.9060073946914</v>
      </c>
      <c r="AC5" t="n">
        <v>561.6476094959959</v>
      </c>
      <c r="AD5" t="n">
        <v>453797.6810802162</v>
      </c>
      <c r="AE5" t="n">
        <v>620906.0073946915</v>
      </c>
      <c r="AF5" t="n">
        <v>4.573327178851523e-06</v>
      </c>
      <c r="AG5" t="n">
        <v>7.0947265625</v>
      </c>
      <c r="AH5" t="n">
        <v>561647.6094959959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2.3487</v>
      </c>
      <c r="E6" t="n">
        <v>42.58</v>
      </c>
      <c r="F6" t="n">
        <v>38.99</v>
      </c>
      <c r="G6" t="n">
        <v>41.04</v>
      </c>
      <c r="H6" t="n">
        <v>0.68</v>
      </c>
      <c r="I6" t="n">
        <v>57</v>
      </c>
      <c r="J6" t="n">
        <v>129.92</v>
      </c>
      <c r="K6" t="n">
        <v>45</v>
      </c>
      <c r="L6" t="n">
        <v>5</v>
      </c>
      <c r="M6" t="n">
        <v>55</v>
      </c>
      <c r="N6" t="n">
        <v>19.92</v>
      </c>
      <c r="O6" t="n">
        <v>16257.24</v>
      </c>
      <c r="P6" t="n">
        <v>388.57</v>
      </c>
      <c r="Q6" t="n">
        <v>790.1799999999999</v>
      </c>
      <c r="R6" t="n">
        <v>143</v>
      </c>
      <c r="S6" t="n">
        <v>58.53</v>
      </c>
      <c r="T6" t="n">
        <v>34904.32</v>
      </c>
      <c r="U6" t="n">
        <v>0.41</v>
      </c>
      <c r="V6" t="n">
        <v>0.74</v>
      </c>
      <c r="W6" t="n">
        <v>2.66</v>
      </c>
      <c r="X6" t="n">
        <v>2.08</v>
      </c>
      <c r="Y6" t="n">
        <v>0.5</v>
      </c>
      <c r="Z6" t="n">
        <v>10</v>
      </c>
      <c r="AA6" t="n">
        <v>438.1655472408223</v>
      </c>
      <c r="AB6" t="n">
        <v>599.5174322345601</v>
      </c>
      <c r="AC6" t="n">
        <v>542.3003299300939</v>
      </c>
      <c r="AD6" t="n">
        <v>438165.5472408223</v>
      </c>
      <c r="AE6" t="n">
        <v>599517.4322345601</v>
      </c>
      <c r="AF6" t="n">
        <v>4.682173202985298e-06</v>
      </c>
      <c r="AG6" t="n">
        <v>6.930338541666667</v>
      </c>
      <c r="AH6" t="n">
        <v>542300.3299300938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2.3855</v>
      </c>
      <c r="E7" t="n">
        <v>41.92</v>
      </c>
      <c r="F7" t="n">
        <v>38.59</v>
      </c>
      <c r="G7" t="n">
        <v>49.26</v>
      </c>
      <c r="H7" t="n">
        <v>0.8100000000000001</v>
      </c>
      <c r="I7" t="n">
        <v>47</v>
      </c>
      <c r="J7" t="n">
        <v>131.25</v>
      </c>
      <c r="K7" t="n">
        <v>45</v>
      </c>
      <c r="L7" t="n">
        <v>6</v>
      </c>
      <c r="M7" t="n">
        <v>45</v>
      </c>
      <c r="N7" t="n">
        <v>20.25</v>
      </c>
      <c r="O7" t="n">
        <v>16421.36</v>
      </c>
      <c r="P7" t="n">
        <v>381.67</v>
      </c>
      <c r="Q7" t="n">
        <v>790.16</v>
      </c>
      <c r="R7" t="n">
        <v>129.49</v>
      </c>
      <c r="S7" t="n">
        <v>58.53</v>
      </c>
      <c r="T7" t="n">
        <v>28197.94</v>
      </c>
      <c r="U7" t="n">
        <v>0.45</v>
      </c>
      <c r="V7" t="n">
        <v>0.75</v>
      </c>
      <c r="W7" t="n">
        <v>2.65</v>
      </c>
      <c r="X7" t="n">
        <v>1.68</v>
      </c>
      <c r="Y7" t="n">
        <v>0.5</v>
      </c>
      <c r="Z7" t="n">
        <v>10</v>
      </c>
      <c r="AA7" t="n">
        <v>428.5312043137731</v>
      </c>
      <c r="AB7" t="n">
        <v>586.3352992045591</v>
      </c>
      <c r="AC7" t="n">
        <v>530.3762811752359</v>
      </c>
      <c r="AD7" t="n">
        <v>428531.2043137731</v>
      </c>
      <c r="AE7" t="n">
        <v>586335.2992045591</v>
      </c>
      <c r="AF7" t="n">
        <v>4.755534625844693e-06</v>
      </c>
      <c r="AG7" t="n">
        <v>6.822916666666667</v>
      </c>
      <c r="AH7" t="n">
        <v>530376.281175236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2.408</v>
      </c>
      <c r="E8" t="n">
        <v>41.53</v>
      </c>
      <c r="F8" t="n">
        <v>38.37</v>
      </c>
      <c r="G8" t="n">
        <v>57.56</v>
      </c>
      <c r="H8" t="n">
        <v>0.93</v>
      </c>
      <c r="I8" t="n">
        <v>40</v>
      </c>
      <c r="J8" t="n">
        <v>132.58</v>
      </c>
      <c r="K8" t="n">
        <v>45</v>
      </c>
      <c r="L8" t="n">
        <v>7</v>
      </c>
      <c r="M8" t="n">
        <v>38</v>
      </c>
      <c r="N8" t="n">
        <v>20.59</v>
      </c>
      <c r="O8" t="n">
        <v>16585.95</v>
      </c>
      <c r="P8" t="n">
        <v>374.38</v>
      </c>
      <c r="Q8" t="n">
        <v>790.16</v>
      </c>
      <c r="R8" t="n">
        <v>122.55</v>
      </c>
      <c r="S8" t="n">
        <v>58.53</v>
      </c>
      <c r="T8" t="n">
        <v>24765.45</v>
      </c>
      <c r="U8" t="n">
        <v>0.48</v>
      </c>
      <c r="V8" t="n">
        <v>0.76</v>
      </c>
      <c r="W8" t="n">
        <v>2.63</v>
      </c>
      <c r="X8" t="n">
        <v>1.47</v>
      </c>
      <c r="Y8" t="n">
        <v>0.5</v>
      </c>
      <c r="Z8" t="n">
        <v>10</v>
      </c>
      <c r="AA8" t="n">
        <v>421.1040961771916</v>
      </c>
      <c r="AB8" t="n">
        <v>576.1732021912024</v>
      </c>
      <c r="AC8" t="n">
        <v>521.1840404382415</v>
      </c>
      <c r="AD8" t="n">
        <v>421104.0961771916</v>
      </c>
      <c r="AE8" t="n">
        <v>576173.2021912024</v>
      </c>
      <c r="AF8" t="n">
        <v>4.80038875666905e-06</v>
      </c>
      <c r="AG8" t="n">
        <v>6.759440104166667</v>
      </c>
      <c r="AH8" t="n">
        <v>521184.0404382414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2.4314</v>
      </c>
      <c r="E9" t="n">
        <v>41.13</v>
      </c>
      <c r="F9" t="n">
        <v>38.13</v>
      </c>
      <c r="G9" t="n">
        <v>67.28</v>
      </c>
      <c r="H9" t="n">
        <v>1.06</v>
      </c>
      <c r="I9" t="n">
        <v>34</v>
      </c>
      <c r="J9" t="n">
        <v>133.92</v>
      </c>
      <c r="K9" t="n">
        <v>45</v>
      </c>
      <c r="L9" t="n">
        <v>8</v>
      </c>
      <c r="M9" t="n">
        <v>32</v>
      </c>
      <c r="N9" t="n">
        <v>20.93</v>
      </c>
      <c r="O9" t="n">
        <v>16751.02</v>
      </c>
      <c r="P9" t="n">
        <v>367.6</v>
      </c>
      <c r="Q9" t="n">
        <v>790.17</v>
      </c>
      <c r="R9" t="n">
        <v>114.3</v>
      </c>
      <c r="S9" t="n">
        <v>58.53</v>
      </c>
      <c r="T9" t="n">
        <v>20668.99</v>
      </c>
      <c r="U9" t="n">
        <v>0.51</v>
      </c>
      <c r="V9" t="n">
        <v>0.76</v>
      </c>
      <c r="W9" t="n">
        <v>2.63</v>
      </c>
      <c r="X9" t="n">
        <v>1.22</v>
      </c>
      <c r="Y9" t="n">
        <v>0.5</v>
      </c>
      <c r="Z9" t="n">
        <v>10</v>
      </c>
      <c r="AA9" t="n">
        <v>413.9500492509825</v>
      </c>
      <c r="AB9" t="n">
        <v>566.3847195724875</v>
      </c>
      <c r="AC9" t="n">
        <v>512.329756862435</v>
      </c>
      <c r="AD9" t="n">
        <v>413950.0492509825</v>
      </c>
      <c r="AE9" t="n">
        <v>566384.7195724875</v>
      </c>
      <c r="AF9" t="n">
        <v>4.847037052726383e-06</v>
      </c>
      <c r="AG9" t="n">
        <v>6.6943359375</v>
      </c>
      <c r="AH9" t="n">
        <v>512329.7568624351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2.4469</v>
      </c>
      <c r="E10" t="n">
        <v>40.87</v>
      </c>
      <c r="F10" t="n">
        <v>37.97</v>
      </c>
      <c r="G10" t="n">
        <v>75.94</v>
      </c>
      <c r="H10" t="n">
        <v>1.18</v>
      </c>
      <c r="I10" t="n">
        <v>30</v>
      </c>
      <c r="J10" t="n">
        <v>135.27</v>
      </c>
      <c r="K10" t="n">
        <v>45</v>
      </c>
      <c r="L10" t="n">
        <v>9</v>
      </c>
      <c r="M10" t="n">
        <v>28</v>
      </c>
      <c r="N10" t="n">
        <v>21.27</v>
      </c>
      <c r="O10" t="n">
        <v>16916.71</v>
      </c>
      <c r="P10" t="n">
        <v>360.71</v>
      </c>
      <c r="Q10" t="n">
        <v>790.16</v>
      </c>
      <c r="R10" t="n">
        <v>109.01</v>
      </c>
      <c r="S10" t="n">
        <v>58.53</v>
      </c>
      <c r="T10" t="n">
        <v>18045.16</v>
      </c>
      <c r="U10" t="n">
        <v>0.54</v>
      </c>
      <c r="V10" t="n">
        <v>0.76</v>
      </c>
      <c r="W10" t="n">
        <v>2.62</v>
      </c>
      <c r="X10" t="n">
        <v>1.07</v>
      </c>
      <c r="Y10" t="n">
        <v>0.5</v>
      </c>
      <c r="Z10" t="n">
        <v>10</v>
      </c>
      <c r="AA10" t="n">
        <v>407.9505477658293</v>
      </c>
      <c r="AB10" t="n">
        <v>558.1759369611757</v>
      </c>
      <c r="AC10" t="n">
        <v>504.9044089424481</v>
      </c>
      <c r="AD10" t="n">
        <v>407950.5477658293</v>
      </c>
      <c r="AE10" t="n">
        <v>558175.9369611756</v>
      </c>
      <c r="AF10" t="n">
        <v>4.877936565072051e-06</v>
      </c>
      <c r="AG10" t="n">
        <v>6.652018229166667</v>
      </c>
      <c r="AH10" t="n">
        <v>504904.4089424481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2.4566</v>
      </c>
      <c r="E11" t="n">
        <v>40.71</v>
      </c>
      <c r="F11" t="n">
        <v>37.88</v>
      </c>
      <c r="G11" t="n">
        <v>84.19</v>
      </c>
      <c r="H11" t="n">
        <v>1.29</v>
      </c>
      <c r="I11" t="n">
        <v>27</v>
      </c>
      <c r="J11" t="n">
        <v>136.61</v>
      </c>
      <c r="K11" t="n">
        <v>45</v>
      </c>
      <c r="L11" t="n">
        <v>10</v>
      </c>
      <c r="M11" t="n">
        <v>25</v>
      </c>
      <c r="N11" t="n">
        <v>21.61</v>
      </c>
      <c r="O11" t="n">
        <v>17082.76</v>
      </c>
      <c r="P11" t="n">
        <v>355.18</v>
      </c>
      <c r="Q11" t="n">
        <v>790.17</v>
      </c>
      <c r="R11" t="n">
        <v>105.97</v>
      </c>
      <c r="S11" t="n">
        <v>58.53</v>
      </c>
      <c r="T11" t="n">
        <v>16540.17</v>
      </c>
      <c r="U11" t="n">
        <v>0.55</v>
      </c>
      <c r="V11" t="n">
        <v>0.77</v>
      </c>
      <c r="W11" t="n">
        <v>2.62</v>
      </c>
      <c r="X11" t="n">
        <v>0.98</v>
      </c>
      <c r="Y11" t="n">
        <v>0.5</v>
      </c>
      <c r="Z11" t="n">
        <v>10</v>
      </c>
      <c r="AA11" t="n">
        <v>403.5815552668103</v>
      </c>
      <c r="AB11" t="n">
        <v>552.1980886776722</v>
      </c>
      <c r="AC11" t="n">
        <v>499.4970781091594</v>
      </c>
      <c r="AD11" t="n">
        <v>403581.5552668103</v>
      </c>
      <c r="AE11" t="n">
        <v>552198.0886776722</v>
      </c>
      <c r="AF11" t="n">
        <v>4.897273679249663e-06</v>
      </c>
      <c r="AG11" t="n">
        <v>6.6259765625</v>
      </c>
      <c r="AH11" t="n">
        <v>499497.0781091594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2.4694</v>
      </c>
      <c r="E12" t="n">
        <v>40.5</v>
      </c>
      <c r="F12" t="n">
        <v>37.75</v>
      </c>
      <c r="G12" t="n">
        <v>94.38</v>
      </c>
      <c r="H12" t="n">
        <v>1.41</v>
      </c>
      <c r="I12" t="n">
        <v>24</v>
      </c>
      <c r="J12" t="n">
        <v>137.96</v>
      </c>
      <c r="K12" t="n">
        <v>45</v>
      </c>
      <c r="L12" t="n">
        <v>11</v>
      </c>
      <c r="M12" t="n">
        <v>22</v>
      </c>
      <c r="N12" t="n">
        <v>21.96</v>
      </c>
      <c r="O12" t="n">
        <v>17249.3</v>
      </c>
      <c r="P12" t="n">
        <v>350.16</v>
      </c>
      <c r="Q12" t="n">
        <v>790.16</v>
      </c>
      <c r="R12" t="n">
        <v>101.53</v>
      </c>
      <c r="S12" t="n">
        <v>58.53</v>
      </c>
      <c r="T12" t="n">
        <v>14333.44</v>
      </c>
      <c r="U12" t="n">
        <v>0.58</v>
      </c>
      <c r="V12" t="n">
        <v>0.77</v>
      </c>
      <c r="W12" t="n">
        <v>2.61</v>
      </c>
      <c r="X12" t="n">
        <v>0.85</v>
      </c>
      <c r="Y12" t="n">
        <v>0.5</v>
      </c>
      <c r="Z12" t="n">
        <v>10</v>
      </c>
      <c r="AA12" t="n">
        <v>388.0089430206502</v>
      </c>
      <c r="AB12" t="n">
        <v>530.8909535873106</v>
      </c>
      <c r="AC12" t="n">
        <v>480.2234660870701</v>
      </c>
      <c r="AD12" t="n">
        <v>388008.9430206502</v>
      </c>
      <c r="AE12" t="n">
        <v>530890.9535873106</v>
      </c>
      <c r="AF12" t="n">
        <v>4.922790695896409e-06</v>
      </c>
      <c r="AG12" t="n">
        <v>6.591796875</v>
      </c>
      <c r="AH12" t="n">
        <v>480223.4660870701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2.4768</v>
      </c>
      <c r="E13" t="n">
        <v>40.37</v>
      </c>
      <c r="F13" t="n">
        <v>37.68</v>
      </c>
      <c r="G13" t="n">
        <v>102.76</v>
      </c>
      <c r="H13" t="n">
        <v>1.52</v>
      </c>
      <c r="I13" t="n">
        <v>22</v>
      </c>
      <c r="J13" t="n">
        <v>139.32</v>
      </c>
      <c r="K13" t="n">
        <v>45</v>
      </c>
      <c r="L13" t="n">
        <v>12</v>
      </c>
      <c r="M13" t="n">
        <v>20</v>
      </c>
      <c r="N13" t="n">
        <v>22.32</v>
      </c>
      <c r="O13" t="n">
        <v>17416.34</v>
      </c>
      <c r="P13" t="n">
        <v>344.31</v>
      </c>
      <c r="Q13" t="n">
        <v>790.1799999999999</v>
      </c>
      <c r="R13" t="n">
        <v>99.12</v>
      </c>
      <c r="S13" t="n">
        <v>58.53</v>
      </c>
      <c r="T13" t="n">
        <v>13138.62</v>
      </c>
      <c r="U13" t="n">
        <v>0.59</v>
      </c>
      <c r="V13" t="n">
        <v>0.77</v>
      </c>
      <c r="W13" t="n">
        <v>2.61</v>
      </c>
      <c r="X13" t="n">
        <v>0.78</v>
      </c>
      <c r="Y13" t="n">
        <v>0.5</v>
      </c>
      <c r="Z13" t="n">
        <v>10</v>
      </c>
      <c r="AA13" t="n">
        <v>383.8306536013026</v>
      </c>
      <c r="AB13" t="n">
        <v>525.1740336706398</v>
      </c>
      <c r="AC13" t="n">
        <v>475.0521609834988</v>
      </c>
      <c r="AD13" t="n">
        <v>383830.6536013026</v>
      </c>
      <c r="AE13" t="n">
        <v>525174.0336706399</v>
      </c>
      <c r="AF13" t="n">
        <v>4.937542721145309e-06</v>
      </c>
      <c r="AG13" t="n">
        <v>6.570638020833333</v>
      </c>
      <c r="AH13" t="n">
        <v>475052.1609834988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2.484</v>
      </c>
      <c r="E14" t="n">
        <v>40.26</v>
      </c>
      <c r="F14" t="n">
        <v>37.61</v>
      </c>
      <c r="G14" t="n">
        <v>112.84</v>
      </c>
      <c r="H14" t="n">
        <v>1.63</v>
      </c>
      <c r="I14" t="n">
        <v>20</v>
      </c>
      <c r="J14" t="n">
        <v>140.67</v>
      </c>
      <c r="K14" t="n">
        <v>45</v>
      </c>
      <c r="L14" t="n">
        <v>13</v>
      </c>
      <c r="M14" t="n">
        <v>18</v>
      </c>
      <c r="N14" t="n">
        <v>22.68</v>
      </c>
      <c r="O14" t="n">
        <v>17583.88</v>
      </c>
      <c r="P14" t="n">
        <v>339.25</v>
      </c>
      <c r="Q14" t="n">
        <v>790.16</v>
      </c>
      <c r="R14" t="n">
        <v>97.03</v>
      </c>
      <c r="S14" t="n">
        <v>58.53</v>
      </c>
      <c r="T14" t="n">
        <v>12102.66</v>
      </c>
      <c r="U14" t="n">
        <v>0.6</v>
      </c>
      <c r="V14" t="n">
        <v>0.77</v>
      </c>
      <c r="W14" t="n">
        <v>2.61</v>
      </c>
      <c r="X14" t="n">
        <v>0.71</v>
      </c>
      <c r="Y14" t="n">
        <v>0.5</v>
      </c>
      <c r="Z14" t="n">
        <v>10</v>
      </c>
      <c r="AA14" t="n">
        <v>380.1312710338245</v>
      </c>
      <c r="AB14" t="n">
        <v>520.1123752365759</v>
      </c>
      <c r="AC14" t="n">
        <v>470.4735801262997</v>
      </c>
      <c r="AD14" t="n">
        <v>380131.2710338245</v>
      </c>
      <c r="AE14" t="n">
        <v>520112.3752365759</v>
      </c>
      <c r="AF14" t="n">
        <v>4.951896043009104e-06</v>
      </c>
      <c r="AG14" t="n">
        <v>6.552734375</v>
      </c>
      <c r="AH14" t="n">
        <v>470473.5801262998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2.4925</v>
      </c>
      <c r="E15" t="n">
        <v>40.12</v>
      </c>
      <c r="F15" t="n">
        <v>37.53</v>
      </c>
      <c r="G15" t="n">
        <v>125.09</v>
      </c>
      <c r="H15" t="n">
        <v>1.74</v>
      </c>
      <c r="I15" t="n">
        <v>18</v>
      </c>
      <c r="J15" t="n">
        <v>142.04</v>
      </c>
      <c r="K15" t="n">
        <v>45</v>
      </c>
      <c r="L15" t="n">
        <v>14</v>
      </c>
      <c r="M15" t="n">
        <v>16</v>
      </c>
      <c r="N15" t="n">
        <v>23.04</v>
      </c>
      <c r="O15" t="n">
        <v>17751.93</v>
      </c>
      <c r="P15" t="n">
        <v>330.13</v>
      </c>
      <c r="Q15" t="n">
        <v>790.16</v>
      </c>
      <c r="R15" t="n">
        <v>94.26000000000001</v>
      </c>
      <c r="S15" t="n">
        <v>58.53</v>
      </c>
      <c r="T15" t="n">
        <v>10728.34</v>
      </c>
      <c r="U15" t="n">
        <v>0.62</v>
      </c>
      <c r="V15" t="n">
        <v>0.77</v>
      </c>
      <c r="W15" t="n">
        <v>2.6</v>
      </c>
      <c r="X15" t="n">
        <v>0.63</v>
      </c>
      <c r="Y15" t="n">
        <v>0.5</v>
      </c>
      <c r="Z15" t="n">
        <v>10</v>
      </c>
      <c r="AA15" t="n">
        <v>374.0796134590493</v>
      </c>
      <c r="AB15" t="n">
        <v>511.8322303624786</v>
      </c>
      <c r="AC15" t="n">
        <v>462.98368065773</v>
      </c>
      <c r="AD15" t="n">
        <v>374079.6134590493</v>
      </c>
      <c r="AE15" t="n">
        <v>511832.2303624786</v>
      </c>
      <c r="AF15" t="n">
        <v>4.968840936876084e-06</v>
      </c>
      <c r="AG15" t="n">
        <v>6.529947916666667</v>
      </c>
      <c r="AH15" t="n">
        <v>462983.68065773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2.4965</v>
      </c>
      <c r="E16" t="n">
        <v>40.06</v>
      </c>
      <c r="F16" t="n">
        <v>37.49</v>
      </c>
      <c r="G16" t="n">
        <v>132.32</v>
      </c>
      <c r="H16" t="n">
        <v>1.85</v>
      </c>
      <c r="I16" t="n">
        <v>17</v>
      </c>
      <c r="J16" t="n">
        <v>143.4</v>
      </c>
      <c r="K16" t="n">
        <v>45</v>
      </c>
      <c r="L16" t="n">
        <v>15</v>
      </c>
      <c r="M16" t="n">
        <v>15</v>
      </c>
      <c r="N16" t="n">
        <v>23.41</v>
      </c>
      <c r="O16" t="n">
        <v>17920.49</v>
      </c>
      <c r="P16" t="n">
        <v>326.16</v>
      </c>
      <c r="Q16" t="n">
        <v>790.17</v>
      </c>
      <c r="R16" t="n">
        <v>93.06999999999999</v>
      </c>
      <c r="S16" t="n">
        <v>58.53</v>
      </c>
      <c r="T16" t="n">
        <v>10136.84</v>
      </c>
      <c r="U16" t="n">
        <v>0.63</v>
      </c>
      <c r="V16" t="n">
        <v>0.77</v>
      </c>
      <c r="W16" t="n">
        <v>2.6</v>
      </c>
      <c r="X16" t="n">
        <v>0.59</v>
      </c>
      <c r="Y16" t="n">
        <v>0.5</v>
      </c>
      <c r="Z16" t="n">
        <v>10</v>
      </c>
      <c r="AA16" t="n">
        <v>371.4164293583698</v>
      </c>
      <c r="AB16" t="n">
        <v>508.1883443845386</v>
      </c>
      <c r="AC16" t="n">
        <v>459.6875620432984</v>
      </c>
      <c r="AD16" t="n">
        <v>371416.4293583698</v>
      </c>
      <c r="AE16" t="n">
        <v>508188.3443845386</v>
      </c>
      <c r="AF16" t="n">
        <v>4.976815004578192e-06</v>
      </c>
      <c r="AG16" t="n">
        <v>6.520182291666667</v>
      </c>
      <c r="AH16" t="n">
        <v>459687.5620432984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2.4999</v>
      </c>
      <c r="E17" t="n">
        <v>40</v>
      </c>
      <c r="F17" t="n">
        <v>37.46</v>
      </c>
      <c r="G17" t="n">
        <v>140.48</v>
      </c>
      <c r="H17" t="n">
        <v>1.96</v>
      </c>
      <c r="I17" t="n">
        <v>16</v>
      </c>
      <c r="J17" t="n">
        <v>144.77</v>
      </c>
      <c r="K17" t="n">
        <v>45</v>
      </c>
      <c r="L17" t="n">
        <v>16</v>
      </c>
      <c r="M17" t="n">
        <v>11</v>
      </c>
      <c r="N17" t="n">
        <v>23.78</v>
      </c>
      <c r="O17" t="n">
        <v>18089.56</v>
      </c>
      <c r="P17" t="n">
        <v>321.18</v>
      </c>
      <c r="Q17" t="n">
        <v>790.17</v>
      </c>
      <c r="R17" t="n">
        <v>92.06999999999999</v>
      </c>
      <c r="S17" t="n">
        <v>58.53</v>
      </c>
      <c r="T17" t="n">
        <v>9644.18</v>
      </c>
      <c r="U17" t="n">
        <v>0.64</v>
      </c>
      <c r="V17" t="n">
        <v>0.77</v>
      </c>
      <c r="W17" t="n">
        <v>2.6</v>
      </c>
      <c r="X17" t="n">
        <v>0.5600000000000001</v>
      </c>
      <c r="Y17" t="n">
        <v>0.5</v>
      </c>
      <c r="Z17" t="n">
        <v>10</v>
      </c>
      <c r="AA17" t="n">
        <v>368.2940908043524</v>
      </c>
      <c r="AB17" t="n">
        <v>503.9162230270767</v>
      </c>
      <c r="AC17" t="n">
        <v>455.8231659522327</v>
      </c>
      <c r="AD17" t="n">
        <v>368294.0908043524</v>
      </c>
      <c r="AE17" t="n">
        <v>503916.2230270767</v>
      </c>
      <c r="AF17" t="n">
        <v>4.983592962124982e-06</v>
      </c>
      <c r="AG17" t="n">
        <v>6.510416666666667</v>
      </c>
      <c r="AH17" t="n">
        <v>455823.1659522327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2.5031</v>
      </c>
      <c r="E18" t="n">
        <v>39.95</v>
      </c>
      <c r="F18" t="n">
        <v>37.43</v>
      </c>
      <c r="G18" t="n">
        <v>149.74</v>
      </c>
      <c r="H18" t="n">
        <v>2.06</v>
      </c>
      <c r="I18" t="n">
        <v>15</v>
      </c>
      <c r="J18" t="n">
        <v>146.15</v>
      </c>
      <c r="K18" t="n">
        <v>45</v>
      </c>
      <c r="L18" t="n">
        <v>17</v>
      </c>
      <c r="M18" t="n">
        <v>6</v>
      </c>
      <c r="N18" t="n">
        <v>24.15</v>
      </c>
      <c r="O18" t="n">
        <v>18259.16</v>
      </c>
      <c r="P18" t="n">
        <v>320.42</v>
      </c>
      <c r="Q18" t="n">
        <v>790.16</v>
      </c>
      <c r="R18" t="n">
        <v>90.89</v>
      </c>
      <c r="S18" t="n">
        <v>58.53</v>
      </c>
      <c r="T18" t="n">
        <v>9057.379999999999</v>
      </c>
      <c r="U18" t="n">
        <v>0.64</v>
      </c>
      <c r="V18" t="n">
        <v>0.77</v>
      </c>
      <c r="W18" t="n">
        <v>2.6</v>
      </c>
      <c r="X18" t="n">
        <v>0.53</v>
      </c>
      <c r="Y18" t="n">
        <v>0.5</v>
      </c>
      <c r="Z18" t="n">
        <v>10</v>
      </c>
      <c r="AA18" t="n">
        <v>367.4939052556425</v>
      </c>
      <c r="AB18" t="n">
        <v>502.8213738576371</v>
      </c>
      <c r="AC18" t="n">
        <v>454.8328076508939</v>
      </c>
      <c r="AD18" t="n">
        <v>367493.9052556425</v>
      </c>
      <c r="AE18" t="n">
        <v>502821.3738576371</v>
      </c>
      <c r="AF18" t="n">
        <v>4.989972216286669e-06</v>
      </c>
      <c r="AG18" t="n">
        <v>6.502278645833333</v>
      </c>
      <c r="AH18" t="n">
        <v>454832.8076508939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2.5029</v>
      </c>
      <c r="E19" t="n">
        <v>39.95</v>
      </c>
      <c r="F19" t="n">
        <v>37.44</v>
      </c>
      <c r="G19" t="n">
        <v>149.75</v>
      </c>
      <c r="H19" t="n">
        <v>2.16</v>
      </c>
      <c r="I19" t="n">
        <v>15</v>
      </c>
      <c r="J19" t="n">
        <v>147.53</v>
      </c>
      <c r="K19" t="n">
        <v>45</v>
      </c>
      <c r="L19" t="n">
        <v>18</v>
      </c>
      <c r="M19" t="n">
        <v>4</v>
      </c>
      <c r="N19" t="n">
        <v>24.53</v>
      </c>
      <c r="O19" t="n">
        <v>18429.27</v>
      </c>
      <c r="P19" t="n">
        <v>321.4</v>
      </c>
      <c r="Q19" t="n">
        <v>790.16</v>
      </c>
      <c r="R19" t="n">
        <v>90.86</v>
      </c>
      <c r="S19" t="n">
        <v>58.53</v>
      </c>
      <c r="T19" t="n">
        <v>9045.280000000001</v>
      </c>
      <c r="U19" t="n">
        <v>0.64</v>
      </c>
      <c r="V19" t="n">
        <v>0.77</v>
      </c>
      <c r="W19" t="n">
        <v>2.61</v>
      </c>
      <c r="X19" t="n">
        <v>0.54</v>
      </c>
      <c r="Y19" t="n">
        <v>0.5</v>
      </c>
      <c r="Z19" t="n">
        <v>10</v>
      </c>
      <c r="AA19" t="n">
        <v>368.0677908430013</v>
      </c>
      <c r="AB19" t="n">
        <v>503.6065894363065</v>
      </c>
      <c r="AC19" t="n">
        <v>455.5430833567922</v>
      </c>
      <c r="AD19" t="n">
        <v>368067.7908430013</v>
      </c>
      <c r="AE19" t="n">
        <v>503606.5894363066</v>
      </c>
      <c r="AF19" t="n">
        <v>4.989573512901564e-06</v>
      </c>
      <c r="AG19" t="n">
        <v>6.502278645833333</v>
      </c>
      <c r="AH19" t="n">
        <v>455543.0833567922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2.503</v>
      </c>
      <c r="E20" t="n">
        <v>39.95</v>
      </c>
      <c r="F20" t="n">
        <v>37.44</v>
      </c>
      <c r="G20" t="n">
        <v>149.75</v>
      </c>
      <c r="H20" t="n">
        <v>2.26</v>
      </c>
      <c r="I20" t="n">
        <v>15</v>
      </c>
      <c r="J20" t="n">
        <v>148.91</v>
      </c>
      <c r="K20" t="n">
        <v>45</v>
      </c>
      <c r="L20" t="n">
        <v>19</v>
      </c>
      <c r="M20" t="n">
        <v>0</v>
      </c>
      <c r="N20" t="n">
        <v>24.92</v>
      </c>
      <c r="O20" t="n">
        <v>18599.92</v>
      </c>
      <c r="P20" t="n">
        <v>320.5</v>
      </c>
      <c r="Q20" t="n">
        <v>790.17</v>
      </c>
      <c r="R20" t="n">
        <v>90.7</v>
      </c>
      <c r="S20" t="n">
        <v>58.53</v>
      </c>
      <c r="T20" t="n">
        <v>8964.809999999999</v>
      </c>
      <c r="U20" t="n">
        <v>0.65</v>
      </c>
      <c r="V20" t="n">
        <v>0.77</v>
      </c>
      <c r="W20" t="n">
        <v>2.61</v>
      </c>
      <c r="X20" t="n">
        <v>0.53</v>
      </c>
      <c r="Y20" t="n">
        <v>0.5</v>
      </c>
      <c r="Z20" t="n">
        <v>10</v>
      </c>
      <c r="AA20" t="n">
        <v>367.5684813024248</v>
      </c>
      <c r="AB20" t="n">
        <v>502.9234120949074</v>
      </c>
      <c r="AC20" t="n">
        <v>454.9251075020107</v>
      </c>
      <c r="AD20" t="n">
        <v>367568.4813024248</v>
      </c>
      <c r="AE20" t="n">
        <v>502923.4120949074</v>
      </c>
      <c r="AF20" t="n">
        <v>4.989772864594116e-06</v>
      </c>
      <c r="AG20" t="n">
        <v>6.502278645833333</v>
      </c>
      <c r="AH20" t="n">
        <v>454925.1075020108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2024-09-25T21:26:20Z</dcterms:created>
  <dcterms:modified xmlns:dcterms="http://purl.org/dc/terms/" xmlns:xsi="http://www.w3.org/2001/XMLSchema-instance" xsi:type="dcterms:W3CDTF">2024-09-25T21:26:20Z</dcterms:modified>
</cp:coreProperties>
</file>