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gráficos!$A$7:$A$445</f>
              <numCache>
                <formatCode>General</formatCode>
                <ptCount val="43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</numCache>
            </numRef>
          </xVal>
          <yVal>
            <numRef>
              <f>gráficos!$B$7:$B$445</f>
              <numCache>
                <formatCode>General</formatCode>
                <ptCount val="43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0.3037</v>
      </c>
      <c r="E2" t="n">
        <v>329.26</v>
      </c>
      <c r="F2" t="n">
        <v>233.49</v>
      </c>
      <c r="G2" t="n">
        <v>5.84</v>
      </c>
      <c r="H2" t="n">
        <v>0.09</v>
      </c>
      <c r="I2" t="n">
        <v>2398</v>
      </c>
      <c r="J2" t="n">
        <v>194.77</v>
      </c>
      <c r="K2" t="n">
        <v>54.38</v>
      </c>
      <c r="L2" t="n">
        <v>1</v>
      </c>
      <c r="M2" t="n">
        <v>2396</v>
      </c>
      <c r="N2" t="n">
        <v>39.4</v>
      </c>
      <c r="O2" t="n">
        <v>24256.19</v>
      </c>
      <c r="P2" t="n">
        <v>3285.98</v>
      </c>
      <c r="Q2" t="n">
        <v>2221.91</v>
      </c>
      <c r="R2" t="n">
        <v>3400.91</v>
      </c>
      <c r="S2" t="n">
        <v>193.02</v>
      </c>
      <c r="T2" t="n">
        <v>1590155.28</v>
      </c>
      <c r="U2" t="n">
        <v>0.06</v>
      </c>
      <c r="V2" t="n">
        <v>0.55</v>
      </c>
      <c r="W2" t="n">
        <v>40.61</v>
      </c>
      <c r="X2" t="n">
        <v>95.58</v>
      </c>
      <c r="Y2" t="n">
        <v>0.5</v>
      </c>
      <c r="Z2" t="n">
        <v>10</v>
      </c>
      <c r="AA2" t="n">
        <v>20690.86066990183</v>
      </c>
      <c r="AB2" t="n">
        <v>28310.1483849109</v>
      </c>
      <c r="AC2" t="n">
        <v>25608.26755659662</v>
      </c>
      <c r="AD2" t="n">
        <v>20690860.66990183</v>
      </c>
      <c r="AE2" t="n">
        <v>28310148.3849109</v>
      </c>
      <c r="AF2" t="n">
        <v>5.246466296729918e-07</v>
      </c>
      <c r="AG2" t="n">
        <v>53.59049479166666</v>
      </c>
      <c r="AH2" t="n">
        <v>25608267.55659662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0.4826</v>
      </c>
      <c r="E3" t="n">
        <v>207.22</v>
      </c>
      <c r="F3" t="n">
        <v>170.91</v>
      </c>
      <c r="G3" t="n">
        <v>11.8</v>
      </c>
      <c r="H3" t="n">
        <v>0.18</v>
      </c>
      <c r="I3" t="n">
        <v>869</v>
      </c>
      <c r="J3" t="n">
        <v>196.32</v>
      </c>
      <c r="K3" t="n">
        <v>54.38</v>
      </c>
      <c r="L3" t="n">
        <v>2</v>
      </c>
      <c r="M3" t="n">
        <v>867</v>
      </c>
      <c r="N3" t="n">
        <v>39.95</v>
      </c>
      <c r="O3" t="n">
        <v>24447.22</v>
      </c>
      <c r="P3" t="n">
        <v>2404.86</v>
      </c>
      <c r="Q3" t="n">
        <v>2220.04</v>
      </c>
      <c r="R3" t="n">
        <v>1300.86</v>
      </c>
      <c r="S3" t="n">
        <v>193.02</v>
      </c>
      <c r="T3" t="n">
        <v>547776.55</v>
      </c>
      <c r="U3" t="n">
        <v>0.15</v>
      </c>
      <c r="V3" t="n">
        <v>0.75</v>
      </c>
      <c r="W3" t="n">
        <v>38.13</v>
      </c>
      <c r="X3" t="n">
        <v>33.08</v>
      </c>
      <c r="Y3" t="n">
        <v>0.5</v>
      </c>
      <c r="Z3" t="n">
        <v>10</v>
      </c>
      <c r="AA3" t="n">
        <v>9704.760844925744</v>
      </c>
      <c r="AB3" t="n">
        <v>13278.48193185977</v>
      </c>
      <c r="AC3" t="n">
        <v>12011.20225274901</v>
      </c>
      <c r="AD3" t="n">
        <v>9704760.844925744</v>
      </c>
      <c r="AE3" t="n">
        <v>13278481.93185977</v>
      </c>
      <c r="AF3" t="n">
        <v>8.336992541329792e-07</v>
      </c>
      <c r="AG3" t="n">
        <v>33.72721354166666</v>
      </c>
      <c r="AH3" t="n">
        <v>12011202.25274901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0.5522</v>
      </c>
      <c r="E4" t="n">
        <v>181.1</v>
      </c>
      <c r="F4" t="n">
        <v>157.85</v>
      </c>
      <c r="G4" t="n">
        <v>17.77</v>
      </c>
      <c r="H4" t="n">
        <v>0.27</v>
      </c>
      <c r="I4" t="n">
        <v>533</v>
      </c>
      <c r="J4" t="n">
        <v>197.88</v>
      </c>
      <c r="K4" t="n">
        <v>54.38</v>
      </c>
      <c r="L4" t="n">
        <v>3</v>
      </c>
      <c r="M4" t="n">
        <v>531</v>
      </c>
      <c r="N4" t="n">
        <v>40.5</v>
      </c>
      <c r="O4" t="n">
        <v>24639</v>
      </c>
      <c r="P4" t="n">
        <v>2217.98</v>
      </c>
      <c r="Q4" t="n">
        <v>2219.46</v>
      </c>
      <c r="R4" t="n">
        <v>866.1799999999999</v>
      </c>
      <c r="S4" t="n">
        <v>193.02</v>
      </c>
      <c r="T4" t="n">
        <v>332114.77</v>
      </c>
      <c r="U4" t="n">
        <v>0.22</v>
      </c>
      <c r="V4" t="n">
        <v>0.8100000000000001</v>
      </c>
      <c r="W4" t="n">
        <v>37.53</v>
      </c>
      <c r="X4" t="n">
        <v>20.05</v>
      </c>
      <c r="Y4" t="n">
        <v>0.5</v>
      </c>
      <c r="Z4" t="n">
        <v>10</v>
      </c>
      <c r="AA4" t="n">
        <v>7863.155679570744</v>
      </c>
      <c r="AB4" t="n">
        <v>10758.71649873506</v>
      </c>
      <c r="AC4" t="n">
        <v>9731.919696048823</v>
      </c>
      <c r="AD4" t="n">
        <v>7863155.679570744</v>
      </c>
      <c r="AE4" t="n">
        <v>10758716.49873506</v>
      </c>
      <c r="AF4" t="n">
        <v>9.53934372424847e-07</v>
      </c>
      <c r="AG4" t="n">
        <v>29.47591145833333</v>
      </c>
      <c r="AH4" t="n">
        <v>9731919.696048822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0.5894</v>
      </c>
      <c r="E5" t="n">
        <v>169.68</v>
      </c>
      <c r="F5" t="n">
        <v>152.19</v>
      </c>
      <c r="G5" t="n">
        <v>23.72</v>
      </c>
      <c r="H5" t="n">
        <v>0.36</v>
      </c>
      <c r="I5" t="n">
        <v>385</v>
      </c>
      <c r="J5" t="n">
        <v>199.44</v>
      </c>
      <c r="K5" t="n">
        <v>54.38</v>
      </c>
      <c r="L5" t="n">
        <v>4</v>
      </c>
      <c r="M5" t="n">
        <v>383</v>
      </c>
      <c r="N5" t="n">
        <v>41.06</v>
      </c>
      <c r="O5" t="n">
        <v>24831.54</v>
      </c>
      <c r="P5" t="n">
        <v>2134.58</v>
      </c>
      <c r="Q5" t="n">
        <v>2219.32</v>
      </c>
      <c r="R5" t="n">
        <v>677.34</v>
      </c>
      <c r="S5" t="n">
        <v>193.02</v>
      </c>
      <c r="T5" t="n">
        <v>238436.38</v>
      </c>
      <c r="U5" t="n">
        <v>0.28</v>
      </c>
      <c r="V5" t="n">
        <v>0.84</v>
      </c>
      <c r="W5" t="n">
        <v>37.28</v>
      </c>
      <c r="X5" t="n">
        <v>14.38</v>
      </c>
      <c r="Y5" t="n">
        <v>0.5</v>
      </c>
      <c r="Z5" t="n">
        <v>10</v>
      </c>
      <c r="AA5" t="n">
        <v>7110.645496536816</v>
      </c>
      <c r="AB5" t="n">
        <v>9729.098867901732</v>
      </c>
      <c r="AC5" t="n">
        <v>8800.567326824847</v>
      </c>
      <c r="AD5" t="n">
        <v>7110645.496536816</v>
      </c>
      <c r="AE5" t="n">
        <v>9729098.867901731</v>
      </c>
      <c r="AF5" t="n">
        <v>1.018197970132569e-06</v>
      </c>
      <c r="AG5" t="n">
        <v>27.6171875</v>
      </c>
      <c r="AH5" t="n">
        <v>8800567.326824846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0.6127</v>
      </c>
      <c r="E6" t="n">
        <v>163.22</v>
      </c>
      <c r="F6" t="n">
        <v>149</v>
      </c>
      <c r="G6" t="n">
        <v>29.7</v>
      </c>
      <c r="H6" t="n">
        <v>0.44</v>
      </c>
      <c r="I6" t="n">
        <v>301</v>
      </c>
      <c r="J6" t="n">
        <v>201.01</v>
      </c>
      <c r="K6" t="n">
        <v>54.38</v>
      </c>
      <c r="L6" t="n">
        <v>5</v>
      </c>
      <c r="M6" t="n">
        <v>299</v>
      </c>
      <c r="N6" t="n">
        <v>41.63</v>
      </c>
      <c r="O6" t="n">
        <v>25024.84</v>
      </c>
      <c r="P6" t="n">
        <v>2086.02</v>
      </c>
      <c r="Q6" t="n">
        <v>2219.14</v>
      </c>
      <c r="R6" t="n">
        <v>571.11</v>
      </c>
      <c r="S6" t="n">
        <v>193.02</v>
      </c>
      <c r="T6" t="n">
        <v>185738.29</v>
      </c>
      <c r="U6" t="n">
        <v>0.34</v>
      </c>
      <c r="V6" t="n">
        <v>0.86</v>
      </c>
      <c r="W6" t="n">
        <v>37.15</v>
      </c>
      <c r="X6" t="n">
        <v>11.2</v>
      </c>
      <c r="Y6" t="n">
        <v>0.5</v>
      </c>
      <c r="Z6" t="n">
        <v>10</v>
      </c>
      <c r="AA6" t="n">
        <v>6706.050346648748</v>
      </c>
      <c r="AB6" t="n">
        <v>9175.513934346585</v>
      </c>
      <c r="AC6" t="n">
        <v>8299.815762366889</v>
      </c>
      <c r="AD6" t="n">
        <v>6706050.346648748</v>
      </c>
      <c r="AE6" t="n">
        <v>9175513.934346585</v>
      </c>
      <c r="AF6" t="n">
        <v>1.058449094503267e-06</v>
      </c>
      <c r="AG6" t="n">
        <v>26.56575520833333</v>
      </c>
      <c r="AH6" t="n">
        <v>8299815.762366889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0.6286</v>
      </c>
      <c r="E7" t="n">
        <v>159.08</v>
      </c>
      <c r="F7" t="n">
        <v>146.96</v>
      </c>
      <c r="G7" t="n">
        <v>35.7</v>
      </c>
      <c r="H7" t="n">
        <v>0.53</v>
      </c>
      <c r="I7" t="n">
        <v>247</v>
      </c>
      <c r="J7" t="n">
        <v>202.58</v>
      </c>
      <c r="K7" t="n">
        <v>54.38</v>
      </c>
      <c r="L7" t="n">
        <v>6</v>
      </c>
      <c r="M7" t="n">
        <v>245</v>
      </c>
      <c r="N7" t="n">
        <v>42.2</v>
      </c>
      <c r="O7" t="n">
        <v>25218.93</v>
      </c>
      <c r="P7" t="n">
        <v>2053.54</v>
      </c>
      <c r="Q7" t="n">
        <v>2219.16</v>
      </c>
      <c r="R7" t="n">
        <v>503.18</v>
      </c>
      <c r="S7" t="n">
        <v>193.02</v>
      </c>
      <c r="T7" t="n">
        <v>152046.16</v>
      </c>
      <c r="U7" t="n">
        <v>0.38</v>
      </c>
      <c r="V7" t="n">
        <v>0.87</v>
      </c>
      <c r="W7" t="n">
        <v>37.06</v>
      </c>
      <c r="X7" t="n">
        <v>9.16</v>
      </c>
      <c r="Y7" t="n">
        <v>0.5</v>
      </c>
      <c r="Z7" t="n">
        <v>10</v>
      </c>
      <c r="AA7" t="n">
        <v>6445.546272506203</v>
      </c>
      <c r="AB7" t="n">
        <v>8819.080767476094</v>
      </c>
      <c r="AC7" t="n">
        <v>7977.400076685437</v>
      </c>
      <c r="AD7" t="n">
        <v>6445546.272506204</v>
      </c>
      <c r="AE7" t="n">
        <v>8819080.767476095</v>
      </c>
      <c r="AF7" t="n">
        <v>1.085916599975116e-06</v>
      </c>
      <c r="AG7" t="n">
        <v>25.89192708333333</v>
      </c>
      <c r="AH7" t="n">
        <v>7977400.076685437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0.6403</v>
      </c>
      <c r="E8" t="n">
        <v>156.18</v>
      </c>
      <c r="F8" t="n">
        <v>145.54</v>
      </c>
      <c r="G8" t="n">
        <v>41.78</v>
      </c>
      <c r="H8" t="n">
        <v>0.61</v>
      </c>
      <c r="I8" t="n">
        <v>209</v>
      </c>
      <c r="J8" t="n">
        <v>204.16</v>
      </c>
      <c r="K8" t="n">
        <v>54.38</v>
      </c>
      <c r="L8" t="n">
        <v>7</v>
      </c>
      <c r="M8" t="n">
        <v>207</v>
      </c>
      <c r="N8" t="n">
        <v>42.78</v>
      </c>
      <c r="O8" t="n">
        <v>25413.94</v>
      </c>
      <c r="P8" t="n">
        <v>2030.17</v>
      </c>
      <c r="Q8" t="n">
        <v>2219.12</v>
      </c>
      <c r="R8" t="n">
        <v>455.55</v>
      </c>
      <c r="S8" t="n">
        <v>193.02</v>
      </c>
      <c r="T8" t="n">
        <v>128419.31</v>
      </c>
      <c r="U8" t="n">
        <v>0.42</v>
      </c>
      <c r="V8" t="n">
        <v>0.88</v>
      </c>
      <c r="W8" t="n">
        <v>37.01</v>
      </c>
      <c r="X8" t="n">
        <v>7.75</v>
      </c>
      <c r="Y8" t="n">
        <v>0.5</v>
      </c>
      <c r="Z8" t="n">
        <v>10</v>
      </c>
      <c r="AA8" t="n">
        <v>6260.574425615226</v>
      </c>
      <c r="AB8" t="n">
        <v>8565.994126177889</v>
      </c>
      <c r="AC8" t="n">
        <v>7748.467669223413</v>
      </c>
      <c r="AD8" t="n">
        <v>6260574.425615226</v>
      </c>
      <c r="AE8" t="n">
        <v>8565994.12617789</v>
      </c>
      <c r="AF8" t="n">
        <v>1.106128537963835e-06</v>
      </c>
      <c r="AG8" t="n">
        <v>25.419921875</v>
      </c>
      <c r="AH8" t="n">
        <v>7748467.669223414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0.6487000000000001</v>
      </c>
      <c r="E9" t="n">
        <v>154.15</v>
      </c>
      <c r="F9" t="n">
        <v>144.56</v>
      </c>
      <c r="G9" t="n">
        <v>47.66</v>
      </c>
      <c r="H9" t="n">
        <v>0.6899999999999999</v>
      </c>
      <c r="I9" t="n">
        <v>182</v>
      </c>
      <c r="J9" t="n">
        <v>205.75</v>
      </c>
      <c r="K9" t="n">
        <v>54.38</v>
      </c>
      <c r="L9" t="n">
        <v>8</v>
      </c>
      <c r="M9" t="n">
        <v>180</v>
      </c>
      <c r="N9" t="n">
        <v>43.37</v>
      </c>
      <c r="O9" t="n">
        <v>25609.61</v>
      </c>
      <c r="P9" t="n">
        <v>2012.26</v>
      </c>
      <c r="Q9" t="n">
        <v>2219.03</v>
      </c>
      <c r="R9" t="n">
        <v>423.14</v>
      </c>
      <c r="S9" t="n">
        <v>193.02</v>
      </c>
      <c r="T9" t="n">
        <v>112349.18</v>
      </c>
      <c r="U9" t="n">
        <v>0.46</v>
      </c>
      <c r="V9" t="n">
        <v>0.89</v>
      </c>
      <c r="W9" t="n">
        <v>36.96</v>
      </c>
      <c r="X9" t="n">
        <v>6.77</v>
      </c>
      <c r="Y9" t="n">
        <v>0.5</v>
      </c>
      <c r="Z9" t="n">
        <v>10</v>
      </c>
      <c r="AA9" t="n">
        <v>6138.393356503547</v>
      </c>
      <c r="AB9" t="n">
        <v>8398.820597170938</v>
      </c>
      <c r="AC9" t="n">
        <v>7597.24894719537</v>
      </c>
      <c r="AD9" t="n">
        <v>6138393.356503547</v>
      </c>
      <c r="AE9" t="n">
        <v>8398820.597170938</v>
      </c>
      <c r="AF9" t="n">
        <v>1.120639672930095e-06</v>
      </c>
      <c r="AG9" t="n">
        <v>25.08951822916667</v>
      </c>
      <c r="AH9" t="n">
        <v>7597248.94719537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0.656</v>
      </c>
      <c r="E10" t="n">
        <v>152.44</v>
      </c>
      <c r="F10" t="n">
        <v>143.7</v>
      </c>
      <c r="G10" t="n">
        <v>53.89</v>
      </c>
      <c r="H10" t="n">
        <v>0.77</v>
      </c>
      <c r="I10" t="n">
        <v>160</v>
      </c>
      <c r="J10" t="n">
        <v>207.34</v>
      </c>
      <c r="K10" t="n">
        <v>54.38</v>
      </c>
      <c r="L10" t="n">
        <v>9</v>
      </c>
      <c r="M10" t="n">
        <v>158</v>
      </c>
      <c r="N10" t="n">
        <v>43.96</v>
      </c>
      <c r="O10" t="n">
        <v>25806.1</v>
      </c>
      <c r="P10" t="n">
        <v>1996.96</v>
      </c>
      <c r="Q10" t="n">
        <v>2219.05</v>
      </c>
      <c r="R10" t="n">
        <v>393.81</v>
      </c>
      <c r="S10" t="n">
        <v>193.02</v>
      </c>
      <c r="T10" t="n">
        <v>97794.96000000001</v>
      </c>
      <c r="U10" t="n">
        <v>0.49</v>
      </c>
      <c r="V10" t="n">
        <v>0.89</v>
      </c>
      <c r="W10" t="n">
        <v>36.94</v>
      </c>
      <c r="X10" t="n">
        <v>5.91</v>
      </c>
      <c r="Y10" t="n">
        <v>0.5</v>
      </c>
      <c r="Z10" t="n">
        <v>10</v>
      </c>
      <c r="AA10" t="n">
        <v>6023.024719853353</v>
      </c>
      <c r="AB10" t="n">
        <v>8240.968138801094</v>
      </c>
      <c r="AC10" t="n">
        <v>7454.461705905033</v>
      </c>
      <c r="AD10" t="n">
        <v>6023024.719853353</v>
      </c>
      <c r="AE10" t="n">
        <v>8240968.138801094</v>
      </c>
      <c r="AF10" t="n">
        <v>1.133250540222201e-06</v>
      </c>
      <c r="AG10" t="n">
        <v>24.81119791666667</v>
      </c>
      <c r="AH10" t="n">
        <v>7454461.705905033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0.6613</v>
      </c>
      <c r="E11" t="n">
        <v>151.22</v>
      </c>
      <c r="F11" t="n">
        <v>143.1</v>
      </c>
      <c r="G11" t="n">
        <v>59.63</v>
      </c>
      <c r="H11" t="n">
        <v>0.85</v>
      </c>
      <c r="I11" t="n">
        <v>144</v>
      </c>
      <c r="J11" t="n">
        <v>208.94</v>
      </c>
      <c r="K11" t="n">
        <v>54.38</v>
      </c>
      <c r="L11" t="n">
        <v>10</v>
      </c>
      <c r="M11" t="n">
        <v>142</v>
      </c>
      <c r="N11" t="n">
        <v>44.56</v>
      </c>
      <c r="O11" t="n">
        <v>26003.41</v>
      </c>
      <c r="P11" t="n">
        <v>1984.86</v>
      </c>
      <c r="Q11" t="n">
        <v>2218.95</v>
      </c>
      <c r="R11" t="n">
        <v>374.37</v>
      </c>
      <c r="S11" t="n">
        <v>193.02</v>
      </c>
      <c r="T11" t="n">
        <v>88154.22</v>
      </c>
      <c r="U11" t="n">
        <v>0.52</v>
      </c>
      <c r="V11" t="n">
        <v>0.9</v>
      </c>
      <c r="W11" t="n">
        <v>36.91</v>
      </c>
      <c r="X11" t="n">
        <v>5.32</v>
      </c>
      <c r="Y11" t="n">
        <v>0.5</v>
      </c>
      <c r="Z11" t="n">
        <v>10</v>
      </c>
      <c r="AA11" t="n">
        <v>5947.743143521066</v>
      </c>
      <c r="AB11" t="n">
        <v>8137.964564874506</v>
      </c>
      <c r="AC11" t="n">
        <v>7361.288648507579</v>
      </c>
      <c r="AD11" t="n">
        <v>5947743.143521067</v>
      </c>
      <c r="AE11" t="n">
        <v>8137964.564874507</v>
      </c>
      <c r="AF11" t="n">
        <v>1.142406375379485e-06</v>
      </c>
      <c r="AG11" t="n">
        <v>24.61263020833333</v>
      </c>
      <c r="AH11" t="n">
        <v>7361288.648507578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0.6659</v>
      </c>
      <c r="E12" t="n">
        <v>150.17</v>
      </c>
      <c r="F12" t="n">
        <v>142.6</v>
      </c>
      <c r="G12" t="n">
        <v>65.81999999999999</v>
      </c>
      <c r="H12" t="n">
        <v>0.93</v>
      </c>
      <c r="I12" t="n">
        <v>130</v>
      </c>
      <c r="J12" t="n">
        <v>210.55</v>
      </c>
      <c r="K12" t="n">
        <v>54.38</v>
      </c>
      <c r="L12" t="n">
        <v>11</v>
      </c>
      <c r="M12" t="n">
        <v>128</v>
      </c>
      <c r="N12" t="n">
        <v>45.17</v>
      </c>
      <c r="O12" t="n">
        <v>26201.54</v>
      </c>
      <c r="P12" t="n">
        <v>1973.64</v>
      </c>
      <c r="Q12" t="n">
        <v>2219.04</v>
      </c>
      <c r="R12" t="n">
        <v>357.86</v>
      </c>
      <c r="S12" t="n">
        <v>193.02</v>
      </c>
      <c r="T12" t="n">
        <v>79968.88</v>
      </c>
      <c r="U12" t="n">
        <v>0.54</v>
      </c>
      <c r="V12" t="n">
        <v>0.9</v>
      </c>
      <c r="W12" t="n">
        <v>36.87</v>
      </c>
      <c r="X12" t="n">
        <v>4.81</v>
      </c>
      <c r="Y12" t="n">
        <v>0.5</v>
      </c>
      <c r="Z12" t="n">
        <v>10</v>
      </c>
      <c r="AA12" t="n">
        <v>5881.939324468982</v>
      </c>
      <c r="AB12" t="n">
        <v>8047.928876587829</v>
      </c>
      <c r="AC12" t="n">
        <v>7279.845839945104</v>
      </c>
      <c r="AD12" t="n">
        <v>5881939.324468981</v>
      </c>
      <c r="AE12" t="n">
        <v>8047928.87658783</v>
      </c>
      <c r="AF12" t="n">
        <v>1.150352949289579e-06</v>
      </c>
      <c r="AG12" t="n">
        <v>24.44173177083333</v>
      </c>
      <c r="AH12" t="n">
        <v>7279845.839945104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0.6697</v>
      </c>
      <c r="E13" t="n">
        <v>149.33</v>
      </c>
      <c r="F13" t="n">
        <v>142.18</v>
      </c>
      <c r="G13" t="n">
        <v>71.69</v>
      </c>
      <c r="H13" t="n">
        <v>1</v>
      </c>
      <c r="I13" t="n">
        <v>119</v>
      </c>
      <c r="J13" t="n">
        <v>212.16</v>
      </c>
      <c r="K13" t="n">
        <v>54.38</v>
      </c>
      <c r="L13" t="n">
        <v>12</v>
      </c>
      <c r="M13" t="n">
        <v>117</v>
      </c>
      <c r="N13" t="n">
        <v>45.78</v>
      </c>
      <c r="O13" t="n">
        <v>26400.51</v>
      </c>
      <c r="P13" t="n">
        <v>1964.09</v>
      </c>
      <c r="Q13" t="n">
        <v>2218.96</v>
      </c>
      <c r="R13" t="n">
        <v>343.89</v>
      </c>
      <c r="S13" t="n">
        <v>193.02</v>
      </c>
      <c r="T13" t="n">
        <v>73037.49000000001</v>
      </c>
      <c r="U13" t="n">
        <v>0.5600000000000001</v>
      </c>
      <c r="V13" t="n">
        <v>0.9</v>
      </c>
      <c r="W13" t="n">
        <v>36.86</v>
      </c>
      <c r="X13" t="n">
        <v>4.39</v>
      </c>
      <c r="Y13" t="n">
        <v>0.5</v>
      </c>
      <c r="Z13" t="n">
        <v>10</v>
      </c>
      <c r="AA13" t="n">
        <v>5815.737169789487</v>
      </c>
      <c r="AB13" t="n">
        <v>7957.348167922403</v>
      </c>
      <c r="AC13" t="n">
        <v>7197.910026983885</v>
      </c>
      <c r="AD13" t="n">
        <v>5815737.169789487</v>
      </c>
      <c r="AE13" t="n">
        <v>7957348.167922404</v>
      </c>
      <c r="AF13" t="n">
        <v>1.156917510345744e-06</v>
      </c>
      <c r="AG13" t="n">
        <v>24.30501302083333</v>
      </c>
      <c r="AH13" t="n">
        <v>7197910.026983885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0.6733</v>
      </c>
      <c r="E14" t="n">
        <v>148.53</v>
      </c>
      <c r="F14" t="n">
        <v>141.77</v>
      </c>
      <c r="G14" t="n">
        <v>78.04000000000001</v>
      </c>
      <c r="H14" t="n">
        <v>1.08</v>
      </c>
      <c r="I14" t="n">
        <v>109</v>
      </c>
      <c r="J14" t="n">
        <v>213.78</v>
      </c>
      <c r="K14" t="n">
        <v>54.38</v>
      </c>
      <c r="L14" t="n">
        <v>13</v>
      </c>
      <c r="M14" t="n">
        <v>107</v>
      </c>
      <c r="N14" t="n">
        <v>46.4</v>
      </c>
      <c r="O14" t="n">
        <v>26600.32</v>
      </c>
      <c r="P14" t="n">
        <v>1955.6</v>
      </c>
      <c r="Q14" t="n">
        <v>2218.89</v>
      </c>
      <c r="R14" t="n">
        <v>330.14</v>
      </c>
      <c r="S14" t="n">
        <v>193.02</v>
      </c>
      <c r="T14" t="n">
        <v>66216.66</v>
      </c>
      <c r="U14" t="n">
        <v>0.58</v>
      </c>
      <c r="V14" t="n">
        <v>0.91</v>
      </c>
      <c r="W14" t="n">
        <v>36.84</v>
      </c>
      <c r="X14" t="n">
        <v>3.99</v>
      </c>
      <c r="Y14" t="n">
        <v>0.5</v>
      </c>
      <c r="Z14" t="n">
        <v>10</v>
      </c>
      <c r="AA14" t="n">
        <v>5765.985605760923</v>
      </c>
      <c r="AB14" t="n">
        <v>7889.275883134422</v>
      </c>
      <c r="AC14" t="n">
        <v>7136.33446551602</v>
      </c>
      <c r="AD14" t="n">
        <v>5765985.605760924</v>
      </c>
      <c r="AE14" t="n">
        <v>7889275.883134422</v>
      </c>
      <c r="AF14" t="n">
        <v>1.163136568188427e-06</v>
      </c>
      <c r="AG14" t="n">
        <v>24.1748046875</v>
      </c>
      <c r="AH14" t="n">
        <v>7136334.46551602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0.6758</v>
      </c>
      <c r="E15" t="n">
        <v>147.98</v>
      </c>
      <c r="F15" t="n">
        <v>141.54</v>
      </c>
      <c r="G15" t="n">
        <v>84.08</v>
      </c>
      <c r="H15" t="n">
        <v>1.15</v>
      </c>
      <c r="I15" t="n">
        <v>101</v>
      </c>
      <c r="J15" t="n">
        <v>215.41</v>
      </c>
      <c r="K15" t="n">
        <v>54.38</v>
      </c>
      <c r="L15" t="n">
        <v>14</v>
      </c>
      <c r="M15" t="n">
        <v>99</v>
      </c>
      <c r="N15" t="n">
        <v>47.03</v>
      </c>
      <c r="O15" t="n">
        <v>26801</v>
      </c>
      <c r="P15" t="n">
        <v>1949.49</v>
      </c>
      <c r="Q15" t="n">
        <v>2219.03</v>
      </c>
      <c r="R15" t="n">
        <v>322.18</v>
      </c>
      <c r="S15" t="n">
        <v>193.02</v>
      </c>
      <c r="T15" t="n">
        <v>62276.42</v>
      </c>
      <c r="U15" t="n">
        <v>0.6</v>
      </c>
      <c r="V15" t="n">
        <v>0.91</v>
      </c>
      <c r="W15" t="n">
        <v>36.84</v>
      </c>
      <c r="X15" t="n">
        <v>3.75</v>
      </c>
      <c r="Y15" t="n">
        <v>0.5</v>
      </c>
      <c r="Z15" t="n">
        <v>10</v>
      </c>
      <c r="AA15" t="n">
        <v>5731.839508330626</v>
      </c>
      <c r="AB15" t="n">
        <v>7842.555686210784</v>
      </c>
      <c r="AC15" t="n">
        <v>7094.073178614567</v>
      </c>
      <c r="AD15" t="n">
        <v>5731839.508330625</v>
      </c>
      <c r="AE15" t="n">
        <v>7842555.686210784</v>
      </c>
      <c r="AF15" t="n">
        <v>1.167455358356957e-06</v>
      </c>
      <c r="AG15" t="n">
        <v>24.08528645833333</v>
      </c>
      <c r="AH15" t="n">
        <v>7094073.178614567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0.6783</v>
      </c>
      <c r="E16" t="n">
        <v>147.43</v>
      </c>
      <c r="F16" t="n">
        <v>141.26</v>
      </c>
      <c r="G16" t="n">
        <v>90.16</v>
      </c>
      <c r="H16" t="n">
        <v>1.23</v>
      </c>
      <c r="I16" t="n">
        <v>94</v>
      </c>
      <c r="J16" t="n">
        <v>217.04</v>
      </c>
      <c r="K16" t="n">
        <v>54.38</v>
      </c>
      <c r="L16" t="n">
        <v>15</v>
      </c>
      <c r="M16" t="n">
        <v>92</v>
      </c>
      <c r="N16" t="n">
        <v>47.66</v>
      </c>
      <c r="O16" t="n">
        <v>27002.55</v>
      </c>
      <c r="P16" t="n">
        <v>1941.23</v>
      </c>
      <c r="Q16" t="n">
        <v>2218.9</v>
      </c>
      <c r="R16" t="n">
        <v>313.01</v>
      </c>
      <c r="S16" t="n">
        <v>193.02</v>
      </c>
      <c r="T16" t="n">
        <v>57725.7</v>
      </c>
      <c r="U16" t="n">
        <v>0.62</v>
      </c>
      <c r="V16" t="n">
        <v>0.91</v>
      </c>
      <c r="W16" t="n">
        <v>36.82</v>
      </c>
      <c r="X16" t="n">
        <v>3.47</v>
      </c>
      <c r="Y16" t="n">
        <v>0.5</v>
      </c>
      <c r="Z16" t="n">
        <v>10</v>
      </c>
      <c r="AA16" t="n">
        <v>5692.986183850378</v>
      </c>
      <c r="AB16" t="n">
        <v>7789.394853569206</v>
      </c>
      <c r="AC16" t="n">
        <v>7045.985941228606</v>
      </c>
      <c r="AD16" t="n">
        <v>5692986.183850378</v>
      </c>
      <c r="AE16" t="n">
        <v>7789394.853569206</v>
      </c>
      <c r="AF16" t="n">
        <v>1.171774148525487e-06</v>
      </c>
      <c r="AG16" t="n">
        <v>23.99576822916667</v>
      </c>
      <c r="AH16" t="n">
        <v>7045985.941228606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0.6805</v>
      </c>
      <c r="E17" t="n">
        <v>146.96</v>
      </c>
      <c r="F17" t="n">
        <v>141.02</v>
      </c>
      <c r="G17" t="n">
        <v>96.15000000000001</v>
      </c>
      <c r="H17" t="n">
        <v>1.3</v>
      </c>
      <c r="I17" t="n">
        <v>88</v>
      </c>
      <c r="J17" t="n">
        <v>218.68</v>
      </c>
      <c r="K17" t="n">
        <v>54.38</v>
      </c>
      <c r="L17" t="n">
        <v>16</v>
      </c>
      <c r="M17" t="n">
        <v>86</v>
      </c>
      <c r="N17" t="n">
        <v>48.31</v>
      </c>
      <c r="O17" t="n">
        <v>27204.98</v>
      </c>
      <c r="P17" t="n">
        <v>1934.5</v>
      </c>
      <c r="Q17" t="n">
        <v>2218.92</v>
      </c>
      <c r="R17" t="n">
        <v>305.28</v>
      </c>
      <c r="S17" t="n">
        <v>193.02</v>
      </c>
      <c r="T17" t="n">
        <v>53890.3</v>
      </c>
      <c r="U17" t="n">
        <v>0.63</v>
      </c>
      <c r="V17" t="n">
        <v>0.91</v>
      </c>
      <c r="W17" t="n">
        <v>36.8</v>
      </c>
      <c r="X17" t="n">
        <v>3.23</v>
      </c>
      <c r="Y17" t="n">
        <v>0.5</v>
      </c>
      <c r="Z17" t="n">
        <v>10</v>
      </c>
      <c r="AA17" t="n">
        <v>5660.318416737698</v>
      </c>
      <c r="AB17" t="n">
        <v>7744.697373405464</v>
      </c>
      <c r="AC17" t="n">
        <v>7005.554325838386</v>
      </c>
      <c r="AD17" t="n">
        <v>5660318.416737698</v>
      </c>
      <c r="AE17" t="n">
        <v>7744697.373405464</v>
      </c>
      <c r="AF17" t="n">
        <v>1.175574683873793e-06</v>
      </c>
      <c r="AG17" t="n">
        <v>23.91927083333333</v>
      </c>
      <c r="AH17" t="n">
        <v>7005554.325838386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0.6822</v>
      </c>
      <c r="E18" t="n">
        <v>146.58</v>
      </c>
      <c r="F18" t="n">
        <v>140.84</v>
      </c>
      <c r="G18" t="n">
        <v>101.81</v>
      </c>
      <c r="H18" t="n">
        <v>1.37</v>
      </c>
      <c r="I18" t="n">
        <v>83</v>
      </c>
      <c r="J18" t="n">
        <v>220.33</v>
      </c>
      <c r="K18" t="n">
        <v>54.38</v>
      </c>
      <c r="L18" t="n">
        <v>17</v>
      </c>
      <c r="M18" t="n">
        <v>81</v>
      </c>
      <c r="N18" t="n">
        <v>48.95</v>
      </c>
      <c r="O18" t="n">
        <v>27408.3</v>
      </c>
      <c r="P18" t="n">
        <v>1929.03</v>
      </c>
      <c r="Q18" t="n">
        <v>2219.02</v>
      </c>
      <c r="R18" t="n">
        <v>298.96</v>
      </c>
      <c r="S18" t="n">
        <v>193.02</v>
      </c>
      <c r="T18" t="n">
        <v>50751.99</v>
      </c>
      <c r="U18" t="n">
        <v>0.65</v>
      </c>
      <c r="V18" t="n">
        <v>0.91</v>
      </c>
      <c r="W18" t="n">
        <v>36.8</v>
      </c>
      <c r="X18" t="n">
        <v>3.05</v>
      </c>
      <c r="Y18" t="n">
        <v>0.5</v>
      </c>
      <c r="Z18" t="n">
        <v>10</v>
      </c>
      <c r="AA18" t="n">
        <v>5634.733538422437</v>
      </c>
      <c r="AB18" t="n">
        <v>7709.691014169353</v>
      </c>
      <c r="AC18" t="n">
        <v>6973.888924396038</v>
      </c>
      <c r="AD18" t="n">
        <v>5634733.538422437</v>
      </c>
      <c r="AE18" t="n">
        <v>7709691.014169353</v>
      </c>
      <c r="AF18" t="n">
        <v>1.178511461188393e-06</v>
      </c>
      <c r="AG18" t="n">
        <v>23.857421875</v>
      </c>
      <c r="AH18" t="n">
        <v>6973888.924396037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0.6838</v>
      </c>
      <c r="E19" t="n">
        <v>146.23</v>
      </c>
      <c r="F19" t="n">
        <v>140.68</v>
      </c>
      <c r="G19" t="n">
        <v>108.22</v>
      </c>
      <c r="H19" t="n">
        <v>1.44</v>
      </c>
      <c r="I19" t="n">
        <v>78</v>
      </c>
      <c r="J19" t="n">
        <v>221.99</v>
      </c>
      <c r="K19" t="n">
        <v>54.38</v>
      </c>
      <c r="L19" t="n">
        <v>18</v>
      </c>
      <c r="M19" t="n">
        <v>76</v>
      </c>
      <c r="N19" t="n">
        <v>49.61</v>
      </c>
      <c r="O19" t="n">
        <v>27612.53</v>
      </c>
      <c r="P19" t="n">
        <v>1924.23</v>
      </c>
      <c r="Q19" t="n">
        <v>2219</v>
      </c>
      <c r="R19" t="n">
        <v>293.55</v>
      </c>
      <c r="S19" t="n">
        <v>193.02</v>
      </c>
      <c r="T19" t="n">
        <v>48075.01</v>
      </c>
      <c r="U19" t="n">
        <v>0.66</v>
      </c>
      <c r="V19" t="n">
        <v>0.91</v>
      </c>
      <c r="W19" t="n">
        <v>36.8</v>
      </c>
      <c r="X19" t="n">
        <v>2.9</v>
      </c>
      <c r="Y19" t="n">
        <v>0.5</v>
      </c>
      <c r="Z19" t="n">
        <v>10</v>
      </c>
      <c r="AA19" t="n">
        <v>5611.551592423856</v>
      </c>
      <c r="AB19" t="n">
        <v>7677.972452938814</v>
      </c>
      <c r="AC19" t="n">
        <v>6945.197538132061</v>
      </c>
      <c r="AD19" t="n">
        <v>5611551.592423856</v>
      </c>
      <c r="AE19" t="n">
        <v>7677972.452938814</v>
      </c>
      <c r="AF19" t="n">
        <v>1.181275486896252e-06</v>
      </c>
      <c r="AG19" t="n">
        <v>23.80045572916667</v>
      </c>
      <c r="AH19" t="n">
        <v>6945197.538132061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0.6854</v>
      </c>
      <c r="E20" t="n">
        <v>145.89</v>
      </c>
      <c r="F20" t="n">
        <v>140.5</v>
      </c>
      <c r="G20" t="n">
        <v>113.92</v>
      </c>
      <c r="H20" t="n">
        <v>1.51</v>
      </c>
      <c r="I20" t="n">
        <v>74</v>
      </c>
      <c r="J20" t="n">
        <v>223.65</v>
      </c>
      <c r="K20" t="n">
        <v>54.38</v>
      </c>
      <c r="L20" t="n">
        <v>19</v>
      </c>
      <c r="M20" t="n">
        <v>72</v>
      </c>
      <c r="N20" t="n">
        <v>50.27</v>
      </c>
      <c r="O20" t="n">
        <v>27817.81</v>
      </c>
      <c r="P20" t="n">
        <v>1917.99</v>
      </c>
      <c r="Q20" t="n">
        <v>2218.89</v>
      </c>
      <c r="R20" t="n">
        <v>287.73</v>
      </c>
      <c r="S20" t="n">
        <v>193.02</v>
      </c>
      <c r="T20" t="n">
        <v>45185.83</v>
      </c>
      <c r="U20" t="n">
        <v>0.67</v>
      </c>
      <c r="V20" t="n">
        <v>0.91</v>
      </c>
      <c r="W20" t="n">
        <v>36.79</v>
      </c>
      <c r="X20" t="n">
        <v>2.71</v>
      </c>
      <c r="Y20" t="n">
        <v>0.5</v>
      </c>
      <c r="Z20" t="n">
        <v>10</v>
      </c>
      <c r="AA20" t="n">
        <v>5573.406189838797</v>
      </c>
      <c r="AB20" t="n">
        <v>7625.78023026554</v>
      </c>
      <c r="AC20" t="n">
        <v>6897.986467938482</v>
      </c>
      <c r="AD20" t="n">
        <v>5573406.189838797</v>
      </c>
      <c r="AE20" t="n">
        <v>7625780.23026554</v>
      </c>
      <c r="AF20" t="n">
        <v>1.184039512604111e-06</v>
      </c>
      <c r="AG20" t="n">
        <v>23.7451171875</v>
      </c>
      <c r="AH20" t="n">
        <v>6897986.467938482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0.6871</v>
      </c>
      <c r="E21" t="n">
        <v>145.55</v>
      </c>
      <c r="F21" t="n">
        <v>140.31</v>
      </c>
      <c r="G21" t="n">
        <v>120.26</v>
      </c>
      <c r="H21" t="n">
        <v>1.58</v>
      </c>
      <c r="I21" t="n">
        <v>70</v>
      </c>
      <c r="J21" t="n">
        <v>225.32</v>
      </c>
      <c r="K21" t="n">
        <v>54.38</v>
      </c>
      <c r="L21" t="n">
        <v>20</v>
      </c>
      <c r="M21" t="n">
        <v>68</v>
      </c>
      <c r="N21" t="n">
        <v>50.95</v>
      </c>
      <c r="O21" t="n">
        <v>28023.89</v>
      </c>
      <c r="P21" t="n">
        <v>1912.36</v>
      </c>
      <c r="Q21" t="n">
        <v>2218.9</v>
      </c>
      <c r="R21" t="n">
        <v>281.49</v>
      </c>
      <c r="S21" t="n">
        <v>193.02</v>
      </c>
      <c r="T21" t="n">
        <v>42086.65</v>
      </c>
      <c r="U21" t="n">
        <v>0.6899999999999999</v>
      </c>
      <c r="V21" t="n">
        <v>0.92</v>
      </c>
      <c r="W21" t="n">
        <v>36.77</v>
      </c>
      <c r="X21" t="n">
        <v>2.52</v>
      </c>
      <c r="Y21" t="n">
        <v>0.5</v>
      </c>
      <c r="Z21" t="n">
        <v>10</v>
      </c>
      <c r="AA21" t="n">
        <v>5547.778261821178</v>
      </c>
      <c r="AB21" t="n">
        <v>7590.714968527443</v>
      </c>
      <c r="AC21" t="n">
        <v>6866.267785566268</v>
      </c>
      <c r="AD21" t="n">
        <v>5547778.261821178</v>
      </c>
      <c r="AE21" t="n">
        <v>7590714.968527444</v>
      </c>
      <c r="AF21" t="n">
        <v>1.186976289918711e-06</v>
      </c>
      <c r="AG21" t="n">
        <v>23.68977864583333</v>
      </c>
      <c r="AH21" t="n">
        <v>6866267.785566268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0.6884</v>
      </c>
      <c r="E22" t="n">
        <v>145.27</v>
      </c>
      <c r="F22" t="n">
        <v>140.19</v>
      </c>
      <c r="G22" t="n">
        <v>127.45</v>
      </c>
      <c r="H22" t="n">
        <v>1.64</v>
      </c>
      <c r="I22" t="n">
        <v>66</v>
      </c>
      <c r="J22" t="n">
        <v>227</v>
      </c>
      <c r="K22" t="n">
        <v>54.38</v>
      </c>
      <c r="L22" t="n">
        <v>21</v>
      </c>
      <c r="M22" t="n">
        <v>64</v>
      </c>
      <c r="N22" t="n">
        <v>51.62</v>
      </c>
      <c r="O22" t="n">
        <v>28230.92</v>
      </c>
      <c r="P22" t="n">
        <v>1905.93</v>
      </c>
      <c r="Q22" t="n">
        <v>2218.89</v>
      </c>
      <c r="R22" t="n">
        <v>277.64</v>
      </c>
      <c r="S22" t="n">
        <v>193.02</v>
      </c>
      <c r="T22" t="n">
        <v>40178.39</v>
      </c>
      <c r="U22" t="n">
        <v>0.7</v>
      </c>
      <c r="V22" t="n">
        <v>0.92</v>
      </c>
      <c r="W22" t="n">
        <v>36.77</v>
      </c>
      <c r="X22" t="n">
        <v>2.41</v>
      </c>
      <c r="Y22" t="n">
        <v>0.5</v>
      </c>
      <c r="Z22" t="n">
        <v>10</v>
      </c>
      <c r="AA22" t="n">
        <v>5524.304041431961</v>
      </c>
      <c r="AB22" t="n">
        <v>7558.596504581401</v>
      </c>
      <c r="AC22" t="n">
        <v>6837.214662740689</v>
      </c>
      <c r="AD22" t="n">
        <v>5524304.041431962</v>
      </c>
      <c r="AE22" t="n">
        <v>7558596.504581401</v>
      </c>
      <c r="AF22" t="n">
        <v>1.189222060806347e-06</v>
      </c>
      <c r="AG22" t="n">
        <v>23.64420572916667</v>
      </c>
      <c r="AH22" t="n">
        <v>6837214.662740689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0.6894</v>
      </c>
      <c r="E23" t="n">
        <v>145.05</v>
      </c>
      <c r="F23" t="n">
        <v>140.08</v>
      </c>
      <c r="G23" t="n">
        <v>133.41</v>
      </c>
      <c r="H23" t="n">
        <v>1.71</v>
      </c>
      <c r="I23" t="n">
        <v>63</v>
      </c>
      <c r="J23" t="n">
        <v>228.69</v>
      </c>
      <c r="K23" t="n">
        <v>54.38</v>
      </c>
      <c r="L23" t="n">
        <v>22</v>
      </c>
      <c r="M23" t="n">
        <v>61</v>
      </c>
      <c r="N23" t="n">
        <v>52.31</v>
      </c>
      <c r="O23" t="n">
        <v>28438.91</v>
      </c>
      <c r="P23" t="n">
        <v>1902.75</v>
      </c>
      <c r="Q23" t="n">
        <v>2218.84</v>
      </c>
      <c r="R23" t="n">
        <v>274.02</v>
      </c>
      <c r="S23" t="n">
        <v>193.02</v>
      </c>
      <c r="T23" t="n">
        <v>38382.2</v>
      </c>
      <c r="U23" t="n">
        <v>0.7</v>
      </c>
      <c r="V23" t="n">
        <v>0.92</v>
      </c>
      <c r="W23" t="n">
        <v>36.76</v>
      </c>
      <c r="X23" t="n">
        <v>2.3</v>
      </c>
      <c r="Y23" t="n">
        <v>0.5</v>
      </c>
      <c r="Z23" t="n">
        <v>10</v>
      </c>
      <c r="AA23" t="n">
        <v>5509.62686829051</v>
      </c>
      <c r="AB23" t="n">
        <v>7538.514548778085</v>
      </c>
      <c r="AC23" t="n">
        <v>6819.04930061404</v>
      </c>
      <c r="AD23" t="n">
        <v>5509626.86829051</v>
      </c>
      <c r="AE23" t="n">
        <v>7538514.548778085</v>
      </c>
      <c r="AF23" t="n">
        <v>1.190949576873759e-06</v>
      </c>
      <c r="AG23" t="n">
        <v>23.6083984375</v>
      </c>
      <c r="AH23" t="n">
        <v>6819049.30061404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0.6899999999999999</v>
      </c>
      <c r="E24" t="n">
        <v>144.92</v>
      </c>
      <c r="F24" t="n">
        <v>140.04</v>
      </c>
      <c r="G24" t="n">
        <v>137.74</v>
      </c>
      <c r="H24" t="n">
        <v>1.77</v>
      </c>
      <c r="I24" t="n">
        <v>61</v>
      </c>
      <c r="J24" t="n">
        <v>230.38</v>
      </c>
      <c r="K24" t="n">
        <v>54.38</v>
      </c>
      <c r="L24" t="n">
        <v>23</v>
      </c>
      <c r="M24" t="n">
        <v>59</v>
      </c>
      <c r="N24" t="n">
        <v>53</v>
      </c>
      <c r="O24" t="n">
        <v>28647.87</v>
      </c>
      <c r="P24" t="n">
        <v>1897.61</v>
      </c>
      <c r="Q24" t="n">
        <v>2218.88</v>
      </c>
      <c r="R24" t="n">
        <v>272.28</v>
      </c>
      <c r="S24" t="n">
        <v>193.02</v>
      </c>
      <c r="T24" t="n">
        <v>37521.99</v>
      </c>
      <c r="U24" t="n">
        <v>0.71</v>
      </c>
      <c r="V24" t="n">
        <v>0.92</v>
      </c>
      <c r="W24" t="n">
        <v>36.77</v>
      </c>
      <c r="X24" t="n">
        <v>2.25</v>
      </c>
      <c r="Y24" t="n">
        <v>0.5</v>
      </c>
      <c r="Z24" t="n">
        <v>10</v>
      </c>
      <c r="AA24" t="n">
        <v>5494.711700196207</v>
      </c>
      <c r="AB24" t="n">
        <v>7518.106957780681</v>
      </c>
      <c r="AC24" t="n">
        <v>6800.589381459196</v>
      </c>
      <c r="AD24" t="n">
        <v>5494711.700196207</v>
      </c>
      <c r="AE24" t="n">
        <v>7518106.957780682</v>
      </c>
      <c r="AF24" t="n">
        <v>1.191986086514206e-06</v>
      </c>
      <c r="AG24" t="n">
        <v>23.58723958333333</v>
      </c>
      <c r="AH24" t="n">
        <v>6800589.381459196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0.6913</v>
      </c>
      <c r="E25" t="n">
        <v>144.65</v>
      </c>
      <c r="F25" t="n">
        <v>139.88</v>
      </c>
      <c r="G25" t="n">
        <v>144.7</v>
      </c>
      <c r="H25" t="n">
        <v>1.84</v>
      </c>
      <c r="I25" t="n">
        <v>58</v>
      </c>
      <c r="J25" t="n">
        <v>232.08</v>
      </c>
      <c r="K25" t="n">
        <v>54.38</v>
      </c>
      <c r="L25" t="n">
        <v>24</v>
      </c>
      <c r="M25" t="n">
        <v>56</v>
      </c>
      <c r="N25" t="n">
        <v>53.71</v>
      </c>
      <c r="O25" t="n">
        <v>28857.81</v>
      </c>
      <c r="P25" t="n">
        <v>1893</v>
      </c>
      <c r="Q25" t="n">
        <v>2218.9</v>
      </c>
      <c r="R25" t="n">
        <v>267.58</v>
      </c>
      <c r="S25" t="n">
        <v>193.02</v>
      </c>
      <c r="T25" t="n">
        <v>35187.42</v>
      </c>
      <c r="U25" t="n">
        <v>0.72</v>
      </c>
      <c r="V25" t="n">
        <v>0.92</v>
      </c>
      <c r="W25" t="n">
        <v>36.75</v>
      </c>
      <c r="X25" t="n">
        <v>2.1</v>
      </c>
      <c r="Y25" t="n">
        <v>0.5</v>
      </c>
      <c r="Z25" t="n">
        <v>10</v>
      </c>
      <c r="AA25" t="n">
        <v>5474.643889725437</v>
      </c>
      <c r="AB25" t="n">
        <v>7490.649294165261</v>
      </c>
      <c r="AC25" t="n">
        <v>6775.752238722159</v>
      </c>
      <c r="AD25" t="n">
        <v>5474643.889725437</v>
      </c>
      <c r="AE25" t="n">
        <v>7490649.294165261</v>
      </c>
      <c r="AF25" t="n">
        <v>1.194231857401841e-06</v>
      </c>
      <c r="AG25" t="n">
        <v>23.54329427083333</v>
      </c>
      <c r="AH25" t="n">
        <v>6775752.238722159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0.6919999999999999</v>
      </c>
      <c r="E26" t="n">
        <v>144.51</v>
      </c>
      <c r="F26" t="n">
        <v>139.81</v>
      </c>
      <c r="G26" t="n">
        <v>149.8</v>
      </c>
      <c r="H26" t="n">
        <v>1.9</v>
      </c>
      <c r="I26" t="n">
        <v>56</v>
      </c>
      <c r="J26" t="n">
        <v>233.79</v>
      </c>
      <c r="K26" t="n">
        <v>54.38</v>
      </c>
      <c r="L26" t="n">
        <v>25</v>
      </c>
      <c r="M26" t="n">
        <v>54</v>
      </c>
      <c r="N26" t="n">
        <v>54.42</v>
      </c>
      <c r="O26" t="n">
        <v>29068.74</v>
      </c>
      <c r="P26" t="n">
        <v>1889.65</v>
      </c>
      <c r="Q26" t="n">
        <v>2218.89</v>
      </c>
      <c r="R26" t="n">
        <v>265.16</v>
      </c>
      <c r="S26" t="n">
        <v>193.02</v>
      </c>
      <c r="T26" t="n">
        <v>33987.62</v>
      </c>
      <c r="U26" t="n">
        <v>0.73</v>
      </c>
      <c r="V26" t="n">
        <v>0.92</v>
      </c>
      <c r="W26" t="n">
        <v>36.75</v>
      </c>
      <c r="X26" t="n">
        <v>2.03</v>
      </c>
      <c r="Y26" t="n">
        <v>0.5</v>
      </c>
      <c r="Z26" t="n">
        <v>10</v>
      </c>
      <c r="AA26" t="n">
        <v>5462.314213914568</v>
      </c>
      <c r="AB26" t="n">
        <v>7473.779287773922</v>
      </c>
      <c r="AC26" t="n">
        <v>6760.492282063607</v>
      </c>
      <c r="AD26" t="n">
        <v>5462314.213914569</v>
      </c>
      <c r="AE26" t="n">
        <v>7473779.287773922</v>
      </c>
      <c r="AF26" t="n">
        <v>1.19544111864903e-06</v>
      </c>
      <c r="AG26" t="n">
        <v>23.5205078125</v>
      </c>
      <c r="AH26" t="n">
        <v>6760492.282063606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0.6931</v>
      </c>
      <c r="E27" t="n">
        <v>144.28</v>
      </c>
      <c r="F27" t="n">
        <v>139.7</v>
      </c>
      <c r="G27" t="n">
        <v>158.15</v>
      </c>
      <c r="H27" t="n">
        <v>1.96</v>
      </c>
      <c r="I27" t="n">
        <v>53</v>
      </c>
      <c r="J27" t="n">
        <v>235.51</v>
      </c>
      <c r="K27" t="n">
        <v>54.38</v>
      </c>
      <c r="L27" t="n">
        <v>26</v>
      </c>
      <c r="M27" t="n">
        <v>51</v>
      </c>
      <c r="N27" t="n">
        <v>55.14</v>
      </c>
      <c r="O27" t="n">
        <v>29280.69</v>
      </c>
      <c r="P27" t="n">
        <v>1884.61</v>
      </c>
      <c r="Q27" t="n">
        <v>2218.96</v>
      </c>
      <c r="R27" t="n">
        <v>261.26</v>
      </c>
      <c r="S27" t="n">
        <v>193.02</v>
      </c>
      <c r="T27" t="n">
        <v>32052.3</v>
      </c>
      <c r="U27" t="n">
        <v>0.74</v>
      </c>
      <c r="V27" t="n">
        <v>0.92</v>
      </c>
      <c r="W27" t="n">
        <v>36.74</v>
      </c>
      <c r="X27" t="n">
        <v>1.91</v>
      </c>
      <c r="Y27" t="n">
        <v>0.5</v>
      </c>
      <c r="Z27" t="n">
        <v>10</v>
      </c>
      <c r="AA27" t="n">
        <v>5443.258986425096</v>
      </c>
      <c r="AB27" t="n">
        <v>7447.707084865518</v>
      </c>
      <c r="AC27" t="n">
        <v>6736.908373608218</v>
      </c>
      <c r="AD27" t="n">
        <v>5443258.986425096</v>
      </c>
      <c r="AE27" t="n">
        <v>7447707.084865519</v>
      </c>
      <c r="AF27" t="n">
        <v>1.197341386323183e-06</v>
      </c>
      <c r="AG27" t="n">
        <v>23.48307291666667</v>
      </c>
      <c r="AH27" t="n">
        <v>6736908.373608218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0.6937</v>
      </c>
      <c r="E28" t="n">
        <v>144.16</v>
      </c>
      <c r="F28" t="n">
        <v>139.66</v>
      </c>
      <c r="G28" t="n">
        <v>164.3</v>
      </c>
      <c r="H28" t="n">
        <v>2.02</v>
      </c>
      <c r="I28" t="n">
        <v>51</v>
      </c>
      <c r="J28" t="n">
        <v>237.24</v>
      </c>
      <c r="K28" t="n">
        <v>54.38</v>
      </c>
      <c r="L28" t="n">
        <v>27</v>
      </c>
      <c r="M28" t="n">
        <v>49</v>
      </c>
      <c r="N28" t="n">
        <v>55.86</v>
      </c>
      <c r="O28" t="n">
        <v>29493.67</v>
      </c>
      <c r="P28" t="n">
        <v>1882.24</v>
      </c>
      <c r="Q28" t="n">
        <v>2218.85</v>
      </c>
      <c r="R28" t="n">
        <v>259.7</v>
      </c>
      <c r="S28" t="n">
        <v>193.02</v>
      </c>
      <c r="T28" t="n">
        <v>31283.35</v>
      </c>
      <c r="U28" t="n">
        <v>0.74</v>
      </c>
      <c r="V28" t="n">
        <v>0.92</v>
      </c>
      <c r="W28" t="n">
        <v>36.75</v>
      </c>
      <c r="X28" t="n">
        <v>1.87</v>
      </c>
      <c r="Y28" t="n">
        <v>0.5</v>
      </c>
      <c r="Z28" t="n">
        <v>10</v>
      </c>
      <c r="AA28" t="n">
        <v>5433.913172235028</v>
      </c>
      <c r="AB28" t="n">
        <v>7434.919729582444</v>
      </c>
      <c r="AC28" t="n">
        <v>6725.341425566194</v>
      </c>
      <c r="AD28" t="n">
        <v>5433913.172235028</v>
      </c>
      <c r="AE28" t="n">
        <v>7434919.729582444</v>
      </c>
      <c r="AF28" t="n">
        <v>1.19837789596363e-06</v>
      </c>
      <c r="AG28" t="n">
        <v>23.46354166666667</v>
      </c>
      <c r="AH28" t="n">
        <v>6725341.425566194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0.6944</v>
      </c>
      <c r="E29" t="n">
        <v>144.01</v>
      </c>
      <c r="F29" t="n">
        <v>139.58</v>
      </c>
      <c r="G29" t="n">
        <v>170.92</v>
      </c>
      <c r="H29" t="n">
        <v>2.08</v>
      </c>
      <c r="I29" t="n">
        <v>49</v>
      </c>
      <c r="J29" t="n">
        <v>238.97</v>
      </c>
      <c r="K29" t="n">
        <v>54.38</v>
      </c>
      <c r="L29" t="n">
        <v>28</v>
      </c>
      <c r="M29" t="n">
        <v>47</v>
      </c>
      <c r="N29" t="n">
        <v>56.6</v>
      </c>
      <c r="O29" t="n">
        <v>29707.68</v>
      </c>
      <c r="P29" t="n">
        <v>1877.3</v>
      </c>
      <c r="Q29" t="n">
        <v>2218.84</v>
      </c>
      <c r="R29" t="n">
        <v>257.39</v>
      </c>
      <c r="S29" t="n">
        <v>193.02</v>
      </c>
      <c r="T29" t="n">
        <v>30139.2</v>
      </c>
      <c r="U29" t="n">
        <v>0.75</v>
      </c>
      <c r="V29" t="n">
        <v>0.92</v>
      </c>
      <c r="W29" t="n">
        <v>36.74</v>
      </c>
      <c r="X29" t="n">
        <v>1.8</v>
      </c>
      <c r="Y29" t="n">
        <v>0.5</v>
      </c>
      <c r="Z29" t="n">
        <v>10</v>
      </c>
      <c r="AA29" t="n">
        <v>5418.458826700854</v>
      </c>
      <c r="AB29" t="n">
        <v>7413.774412224979</v>
      </c>
      <c r="AC29" t="n">
        <v>6706.214187619687</v>
      </c>
      <c r="AD29" t="n">
        <v>5418458.826700854</v>
      </c>
      <c r="AE29" t="n">
        <v>7413774.412224979</v>
      </c>
      <c r="AF29" t="n">
        <v>1.199587157210818e-06</v>
      </c>
      <c r="AG29" t="n">
        <v>23.43912760416667</v>
      </c>
      <c r="AH29" t="n">
        <v>6706214.187619686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0.6948</v>
      </c>
      <c r="E30" t="n">
        <v>143.92</v>
      </c>
      <c r="F30" t="n">
        <v>139.54</v>
      </c>
      <c r="G30" t="n">
        <v>174.42</v>
      </c>
      <c r="H30" t="n">
        <v>2.14</v>
      </c>
      <c r="I30" t="n">
        <v>48</v>
      </c>
      <c r="J30" t="n">
        <v>240.72</v>
      </c>
      <c r="K30" t="n">
        <v>54.38</v>
      </c>
      <c r="L30" t="n">
        <v>29</v>
      </c>
      <c r="M30" t="n">
        <v>46</v>
      </c>
      <c r="N30" t="n">
        <v>57.34</v>
      </c>
      <c r="O30" t="n">
        <v>29922.88</v>
      </c>
      <c r="P30" t="n">
        <v>1873.95</v>
      </c>
      <c r="Q30" t="n">
        <v>2218.86</v>
      </c>
      <c r="R30" t="n">
        <v>256.17</v>
      </c>
      <c r="S30" t="n">
        <v>193.02</v>
      </c>
      <c r="T30" t="n">
        <v>29534</v>
      </c>
      <c r="U30" t="n">
        <v>0.75</v>
      </c>
      <c r="V30" t="n">
        <v>0.92</v>
      </c>
      <c r="W30" t="n">
        <v>36.73</v>
      </c>
      <c r="X30" t="n">
        <v>1.75</v>
      </c>
      <c r="Y30" t="n">
        <v>0.5</v>
      </c>
      <c r="Z30" t="n">
        <v>10</v>
      </c>
      <c r="AA30" t="n">
        <v>5408.66266274295</v>
      </c>
      <c r="AB30" t="n">
        <v>7400.370868521522</v>
      </c>
      <c r="AC30" t="n">
        <v>6694.089859315297</v>
      </c>
      <c r="AD30" t="n">
        <v>5408662.66274295</v>
      </c>
      <c r="AE30" t="n">
        <v>7400370.868521523</v>
      </c>
      <c r="AF30" t="n">
        <v>1.200278163637783e-06</v>
      </c>
      <c r="AG30" t="n">
        <v>23.42447916666667</v>
      </c>
      <c r="AH30" t="n">
        <v>6694089.859315297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0.6956</v>
      </c>
      <c r="E31" t="n">
        <v>143.76</v>
      </c>
      <c r="F31" t="n">
        <v>139.46</v>
      </c>
      <c r="G31" t="n">
        <v>181.9</v>
      </c>
      <c r="H31" t="n">
        <v>2.2</v>
      </c>
      <c r="I31" t="n">
        <v>46</v>
      </c>
      <c r="J31" t="n">
        <v>242.47</v>
      </c>
      <c r="K31" t="n">
        <v>54.38</v>
      </c>
      <c r="L31" t="n">
        <v>30</v>
      </c>
      <c r="M31" t="n">
        <v>44</v>
      </c>
      <c r="N31" t="n">
        <v>58.1</v>
      </c>
      <c r="O31" t="n">
        <v>30139.04</v>
      </c>
      <c r="P31" t="n">
        <v>1872.28</v>
      </c>
      <c r="Q31" t="n">
        <v>2218.89</v>
      </c>
      <c r="R31" t="n">
        <v>253.04</v>
      </c>
      <c r="S31" t="n">
        <v>193.02</v>
      </c>
      <c r="T31" t="n">
        <v>27978.7</v>
      </c>
      <c r="U31" t="n">
        <v>0.76</v>
      </c>
      <c r="V31" t="n">
        <v>0.92</v>
      </c>
      <c r="W31" t="n">
        <v>36.74</v>
      </c>
      <c r="X31" t="n">
        <v>1.67</v>
      </c>
      <c r="Y31" t="n">
        <v>0.5</v>
      </c>
      <c r="Z31" t="n">
        <v>10</v>
      </c>
      <c r="AA31" t="n">
        <v>5398.942062388169</v>
      </c>
      <c r="AB31" t="n">
        <v>7387.070714273488</v>
      </c>
      <c r="AC31" t="n">
        <v>6682.05905312181</v>
      </c>
      <c r="AD31" t="n">
        <v>5398942.062388169</v>
      </c>
      <c r="AE31" t="n">
        <v>7387070.714273488</v>
      </c>
      <c r="AF31" t="n">
        <v>1.201660176491712e-06</v>
      </c>
      <c r="AG31" t="n">
        <v>23.3984375</v>
      </c>
      <c r="AH31" t="n">
        <v>6682059.053121811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0.6959</v>
      </c>
      <c r="E32" t="n">
        <v>143.7</v>
      </c>
      <c r="F32" t="n">
        <v>139.43</v>
      </c>
      <c r="G32" t="n">
        <v>185.91</v>
      </c>
      <c r="H32" t="n">
        <v>2.26</v>
      </c>
      <c r="I32" t="n">
        <v>45</v>
      </c>
      <c r="J32" t="n">
        <v>244.23</v>
      </c>
      <c r="K32" t="n">
        <v>54.38</v>
      </c>
      <c r="L32" t="n">
        <v>31</v>
      </c>
      <c r="M32" t="n">
        <v>43</v>
      </c>
      <c r="N32" t="n">
        <v>58.86</v>
      </c>
      <c r="O32" t="n">
        <v>30356.28</v>
      </c>
      <c r="P32" t="n">
        <v>1867.71</v>
      </c>
      <c r="Q32" t="n">
        <v>2218.86</v>
      </c>
      <c r="R32" t="n">
        <v>252.16</v>
      </c>
      <c r="S32" t="n">
        <v>193.02</v>
      </c>
      <c r="T32" t="n">
        <v>27545.99</v>
      </c>
      <c r="U32" t="n">
        <v>0.77</v>
      </c>
      <c r="V32" t="n">
        <v>0.92</v>
      </c>
      <c r="W32" t="n">
        <v>36.74</v>
      </c>
      <c r="X32" t="n">
        <v>1.65</v>
      </c>
      <c r="Y32" t="n">
        <v>0.5</v>
      </c>
      <c r="Z32" t="n">
        <v>10</v>
      </c>
      <c r="AA32" t="n">
        <v>5387.592538825807</v>
      </c>
      <c r="AB32" t="n">
        <v>7371.541795429821</v>
      </c>
      <c r="AC32" t="n">
        <v>6668.01219249761</v>
      </c>
      <c r="AD32" t="n">
        <v>5387592.538825806</v>
      </c>
      <c r="AE32" t="n">
        <v>7371541.795429821</v>
      </c>
      <c r="AF32" t="n">
        <v>1.202178431311936e-06</v>
      </c>
      <c r="AG32" t="n">
        <v>23.388671875</v>
      </c>
      <c r="AH32" t="n">
        <v>6668012.19249761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0.6967</v>
      </c>
      <c r="E33" t="n">
        <v>143.54</v>
      </c>
      <c r="F33" t="n">
        <v>139.35</v>
      </c>
      <c r="G33" t="n">
        <v>194.45</v>
      </c>
      <c r="H33" t="n">
        <v>2.31</v>
      </c>
      <c r="I33" t="n">
        <v>43</v>
      </c>
      <c r="J33" t="n">
        <v>246</v>
      </c>
      <c r="K33" t="n">
        <v>54.38</v>
      </c>
      <c r="L33" t="n">
        <v>32</v>
      </c>
      <c r="M33" t="n">
        <v>41</v>
      </c>
      <c r="N33" t="n">
        <v>59.63</v>
      </c>
      <c r="O33" t="n">
        <v>30574.64</v>
      </c>
      <c r="P33" t="n">
        <v>1866.02</v>
      </c>
      <c r="Q33" t="n">
        <v>2218.92</v>
      </c>
      <c r="R33" t="n">
        <v>249.74</v>
      </c>
      <c r="S33" t="n">
        <v>193.02</v>
      </c>
      <c r="T33" t="n">
        <v>26342.02</v>
      </c>
      <c r="U33" t="n">
        <v>0.77</v>
      </c>
      <c r="V33" t="n">
        <v>0.92</v>
      </c>
      <c r="W33" t="n">
        <v>36.73</v>
      </c>
      <c r="X33" t="n">
        <v>1.57</v>
      </c>
      <c r="Y33" t="n">
        <v>0.5</v>
      </c>
      <c r="Z33" t="n">
        <v>10</v>
      </c>
      <c r="AA33" t="n">
        <v>5377.872425002801</v>
      </c>
      <c r="AB33" t="n">
        <v>7358.242306876029</v>
      </c>
      <c r="AC33" t="n">
        <v>6655.981988465443</v>
      </c>
      <c r="AD33" t="n">
        <v>5377872.425002801</v>
      </c>
      <c r="AE33" t="n">
        <v>7358242.306876029</v>
      </c>
      <c r="AF33" t="n">
        <v>1.203560444165865e-06</v>
      </c>
      <c r="AG33" t="n">
        <v>23.36263020833333</v>
      </c>
      <c r="AH33" t="n">
        <v>6655981.988465442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0.6971000000000001</v>
      </c>
      <c r="E34" t="n">
        <v>143.45</v>
      </c>
      <c r="F34" t="n">
        <v>139.3</v>
      </c>
      <c r="G34" t="n">
        <v>199</v>
      </c>
      <c r="H34" t="n">
        <v>2.37</v>
      </c>
      <c r="I34" t="n">
        <v>42</v>
      </c>
      <c r="J34" t="n">
        <v>247.78</v>
      </c>
      <c r="K34" t="n">
        <v>54.38</v>
      </c>
      <c r="L34" t="n">
        <v>33</v>
      </c>
      <c r="M34" t="n">
        <v>40</v>
      </c>
      <c r="N34" t="n">
        <v>60.41</v>
      </c>
      <c r="O34" t="n">
        <v>30794.11</v>
      </c>
      <c r="P34" t="n">
        <v>1860.88</v>
      </c>
      <c r="Q34" t="n">
        <v>2218.88</v>
      </c>
      <c r="R34" t="n">
        <v>247.77</v>
      </c>
      <c r="S34" t="n">
        <v>193.02</v>
      </c>
      <c r="T34" t="n">
        <v>25362.05</v>
      </c>
      <c r="U34" t="n">
        <v>0.78</v>
      </c>
      <c r="V34" t="n">
        <v>0.92</v>
      </c>
      <c r="W34" t="n">
        <v>36.73</v>
      </c>
      <c r="X34" t="n">
        <v>1.51</v>
      </c>
      <c r="Y34" t="n">
        <v>0.5</v>
      </c>
      <c r="Z34" t="n">
        <v>10</v>
      </c>
      <c r="AA34" t="n">
        <v>5364.545797472846</v>
      </c>
      <c r="AB34" t="n">
        <v>7340.00822716023</v>
      </c>
      <c r="AC34" t="n">
        <v>6639.488143726028</v>
      </c>
      <c r="AD34" t="n">
        <v>5364545.797472846</v>
      </c>
      <c r="AE34" t="n">
        <v>7340008.227160229</v>
      </c>
      <c r="AF34" t="n">
        <v>1.20425145059283e-06</v>
      </c>
      <c r="AG34" t="n">
        <v>23.34798177083333</v>
      </c>
      <c r="AH34" t="n">
        <v>6639488.143726029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0.6974</v>
      </c>
      <c r="E35" t="n">
        <v>143.38</v>
      </c>
      <c r="F35" t="n">
        <v>139.27</v>
      </c>
      <c r="G35" t="n">
        <v>203.81</v>
      </c>
      <c r="H35" t="n">
        <v>2.42</v>
      </c>
      <c r="I35" t="n">
        <v>41</v>
      </c>
      <c r="J35" t="n">
        <v>249.57</v>
      </c>
      <c r="K35" t="n">
        <v>54.38</v>
      </c>
      <c r="L35" t="n">
        <v>34</v>
      </c>
      <c r="M35" t="n">
        <v>39</v>
      </c>
      <c r="N35" t="n">
        <v>61.2</v>
      </c>
      <c r="O35" t="n">
        <v>31014.73</v>
      </c>
      <c r="P35" t="n">
        <v>1857.76</v>
      </c>
      <c r="Q35" t="n">
        <v>2218.86</v>
      </c>
      <c r="R35" t="n">
        <v>246.96</v>
      </c>
      <c r="S35" t="n">
        <v>193.02</v>
      </c>
      <c r="T35" t="n">
        <v>24966.61</v>
      </c>
      <c r="U35" t="n">
        <v>0.78</v>
      </c>
      <c r="V35" t="n">
        <v>0.92</v>
      </c>
      <c r="W35" t="n">
        <v>36.73</v>
      </c>
      <c r="X35" t="n">
        <v>1.49</v>
      </c>
      <c r="Y35" t="n">
        <v>0.5</v>
      </c>
      <c r="Z35" t="n">
        <v>10</v>
      </c>
      <c r="AA35" t="n">
        <v>5356.064144781346</v>
      </c>
      <c r="AB35" t="n">
        <v>7328.40325576361</v>
      </c>
      <c r="AC35" t="n">
        <v>6628.990734511823</v>
      </c>
      <c r="AD35" t="n">
        <v>5356064.144781346</v>
      </c>
      <c r="AE35" t="n">
        <v>7328403.25576361</v>
      </c>
      <c r="AF35" t="n">
        <v>1.204769705413054e-06</v>
      </c>
      <c r="AG35" t="n">
        <v>23.33658854166667</v>
      </c>
      <c r="AH35" t="n">
        <v>6628990.734511822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0.6982</v>
      </c>
      <c r="E36" t="n">
        <v>143.23</v>
      </c>
      <c r="F36" t="n">
        <v>139.19</v>
      </c>
      <c r="G36" t="n">
        <v>214.14</v>
      </c>
      <c r="H36" t="n">
        <v>2.48</v>
      </c>
      <c r="I36" t="n">
        <v>39</v>
      </c>
      <c r="J36" t="n">
        <v>251.37</v>
      </c>
      <c r="K36" t="n">
        <v>54.38</v>
      </c>
      <c r="L36" t="n">
        <v>35</v>
      </c>
      <c r="M36" t="n">
        <v>37</v>
      </c>
      <c r="N36" t="n">
        <v>61.99</v>
      </c>
      <c r="O36" t="n">
        <v>31236.5</v>
      </c>
      <c r="P36" t="n">
        <v>1856.32</v>
      </c>
      <c r="Q36" t="n">
        <v>2218.86</v>
      </c>
      <c r="R36" t="n">
        <v>244.52</v>
      </c>
      <c r="S36" t="n">
        <v>193.02</v>
      </c>
      <c r="T36" t="n">
        <v>23752.57</v>
      </c>
      <c r="U36" t="n">
        <v>0.79</v>
      </c>
      <c r="V36" t="n">
        <v>0.92</v>
      </c>
      <c r="W36" t="n">
        <v>36.72</v>
      </c>
      <c r="X36" t="n">
        <v>1.41</v>
      </c>
      <c r="Y36" t="n">
        <v>0.5</v>
      </c>
      <c r="Z36" t="n">
        <v>10</v>
      </c>
      <c r="AA36" t="n">
        <v>5346.888180623773</v>
      </c>
      <c r="AB36" t="n">
        <v>7315.848296788252</v>
      </c>
      <c r="AC36" t="n">
        <v>6617.634003200077</v>
      </c>
      <c r="AD36" t="n">
        <v>5346888.180623773</v>
      </c>
      <c r="AE36" t="n">
        <v>7315848.296788252</v>
      </c>
      <c r="AF36" t="n">
        <v>1.206151718266983e-06</v>
      </c>
      <c r="AG36" t="n">
        <v>23.31217447916667</v>
      </c>
      <c r="AH36" t="n">
        <v>6617634.003200077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0.6986</v>
      </c>
      <c r="E37" t="n">
        <v>143.15</v>
      </c>
      <c r="F37" t="n">
        <v>139.15</v>
      </c>
      <c r="G37" t="n">
        <v>219.71</v>
      </c>
      <c r="H37" t="n">
        <v>2.53</v>
      </c>
      <c r="I37" t="n">
        <v>38</v>
      </c>
      <c r="J37" t="n">
        <v>253.18</v>
      </c>
      <c r="K37" t="n">
        <v>54.38</v>
      </c>
      <c r="L37" t="n">
        <v>36</v>
      </c>
      <c r="M37" t="n">
        <v>36</v>
      </c>
      <c r="N37" t="n">
        <v>62.8</v>
      </c>
      <c r="O37" t="n">
        <v>31459.45</v>
      </c>
      <c r="P37" t="n">
        <v>1854.53</v>
      </c>
      <c r="Q37" t="n">
        <v>2218.89</v>
      </c>
      <c r="R37" t="n">
        <v>243.17</v>
      </c>
      <c r="S37" t="n">
        <v>193.02</v>
      </c>
      <c r="T37" t="n">
        <v>23083.47</v>
      </c>
      <c r="U37" t="n">
        <v>0.79</v>
      </c>
      <c r="V37" t="n">
        <v>0.92</v>
      </c>
      <c r="W37" t="n">
        <v>36.72</v>
      </c>
      <c r="X37" t="n">
        <v>1.37</v>
      </c>
      <c r="Y37" t="n">
        <v>0.5</v>
      </c>
      <c r="Z37" t="n">
        <v>10</v>
      </c>
      <c r="AA37" t="n">
        <v>5340.224306277357</v>
      </c>
      <c r="AB37" t="n">
        <v>7306.730489918094</v>
      </c>
      <c r="AC37" t="n">
        <v>6609.386387020687</v>
      </c>
      <c r="AD37" t="n">
        <v>5340224.306277357</v>
      </c>
      <c r="AE37" t="n">
        <v>7306730.489918094</v>
      </c>
      <c r="AF37" t="n">
        <v>1.206842724693948e-06</v>
      </c>
      <c r="AG37" t="n">
        <v>23.29915364583333</v>
      </c>
      <c r="AH37" t="n">
        <v>6609386.387020687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0.699</v>
      </c>
      <c r="E38" t="n">
        <v>143.06</v>
      </c>
      <c r="F38" t="n">
        <v>139.1</v>
      </c>
      <c r="G38" t="n">
        <v>225.57</v>
      </c>
      <c r="H38" t="n">
        <v>2.58</v>
      </c>
      <c r="I38" t="n">
        <v>37</v>
      </c>
      <c r="J38" t="n">
        <v>255</v>
      </c>
      <c r="K38" t="n">
        <v>54.38</v>
      </c>
      <c r="L38" t="n">
        <v>37</v>
      </c>
      <c r="M38" t="n">
        <v>35</v>
      </c>
      <c r="N38" t="n">
        <v>63.62</v>
      </c>
      <c r="O38" t="n">
        <v>31683.59</v>
      </c>
      <c r="P38" t="n">
        <v>1850.5</v>
      </c>
      <c r="Q38" t="n">
        <v>2218.87</v>
      </c>
      <c r="R38" t="n">
        <v>241.4</v>
      </c>
      <c r="S38" t="n">
        <v>193.02</v>
      </c>
      <c r="T38" t="n">
        <v>22203.56</v>
      </c>
      <c r="U38" t="n">
        <v>0.8</v>
      </c>
      <c r="V38" t="n">
        <v>0.92</v>
      </c>
      <c r="W38" t="n">
        <v>36.72</v>
      </c>
      <c r="X38" t="n">
        <v>1.32</v>
      </c>
      <c r="Y38" t="n">
        <v>0.5</v>
      </c>
      <c r="Z38" t="n">
        <v>10</v>
      </c>
      <c r="AA38" t="n">
        <v>5329.115880953593</v>
      </c>
      <c r="AB38" t="n">
        <v>7291.531452320983</v>
      </c>
      <c r="AC38" t="n">
        <v>6595.637924239862</v>
      </c>
      <c r="AD38" t="n">
        <v>5329115.880953593</v>
      </c>
      <c r="AE38" t="n">
        <v>7291531.452320983</v>
      </c>
      <c r="AF38" t="n">
        <v>1.207533731120913e-06</v>
      </c>
      <c r="AG38" t="n">
        <v>23.28450520833333</v>
      </c>
      <c r="AH38" t="n">
        <v>6595637.924239862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0.6993</v>
      </c>
      <c r="E39" t="n">
        <v>143</v>
      </c>
      <c r="F39" t="n">
        <v>139.08</v>
      </c>
      <c r="G39" t="n">
        <v>231.81</v>
      </c>
      <c r="H39" t="n">
        <v>2.63</v>
      </c>
      <c r="I39" t="n">
        <v>36</v>
      </c>
      <c r="J39" t="n">
        <v>256.82</v>
      </c>
      <c r="K39" t="n">
        <v>54.38</v>
      </c>
      <c r="L39" t="n">
        <v>38</v>
      </c>
      <c r="M39" t="n">
        <v>34</v>
      </c>
      <c r="N39" t="n">
        <v>64.45</v>
      </c>
      <c r="O39" t="n">
        <v>31909.08</v>
      </c>
      <c r="P39" t="n">
        <v>1849.53</v>
      </c>
      <c r="Q39" t="n">
        <v>2218.86</v>
      </c>
      <c r="R39" t="n">
        <v>240.61</v>
      </c>
      <c r="S39" t="n">
        <v>193.02</v>
      </c>
      <c r="T39" t="n">
        <v>21815.22</v>
      </c>
      <c r="U39" t="n">
        <v>0.8</v>
      </c>
      <c r="V39" t="n">
        <v>0.92</v>
      </c>
      <c r="W39" t="n">
        <v>36.73</v>
      </c>
      <c r="X39" t="n">
        <v>1.3</v>
      </c>
      <c r="Y39" t="n">
        <v>0.5</v>
      </c>
      <c r="Z39" t="n">
        <v>10</v>
      </c>
      <c r="AA39" t="n">
        <v>5324.947644935848</v>
      </c>
      <c r="AB39" t="n">
        <v>7285.828287911909</v>
      </c>
      <c r="AC39" t="n">
        <v>6590.479061837546</v>
      </c>
      <c r="AD39" t="n">
        <v>5324947.644935848</v>
      </c>
      <c r="AE39" t="n">
        <v>7285828.287911909</v>
      </c>
      <c r="AF39" t="n">
        <v>1.208051985941136e-06</v>
      </c>
      <c r="AG39" t="n">
        <v>23.27473958333333</v>
      </c>
      <c r="AH39" t="n">
        <v>6590479.061837547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0.6997</v>
      </c>
      <c r="E40" t="n">
        <v>142.91</v>
      </c>
      <c r="F40" t="n">
        <v>139.03</v>
      </c>
      <c r="G40" t="n">
        <v>238.34</v>
      </c>
      <c r="H40" t="n">
        <v>2.68</v>
      </c>
      <c r="I40" t="n">
        <v>35</v>
      </c>
      <c r="J40" t="n">
        <v>258.66</v>
      </c>
      <c r="K40" t="n">
        <v>54.38</v>
      </c>
      <c r="L40" t="n">
        <v>39</v>
      </c>
      <c r="M40" t="n">
        <v>33</v>
      </c>
      <c r="N40" t="n">
        <v>65.28</v>
      </c>
      <c r="O40" t="n">
        <v>32135.68</v>
      </c>
      <c r="P40" t="n">
        <v>1844.87</v>
      </c>
      <c r="Q40" t="n">
        <v>2218.85</v>
      </c>
      <c r="R40" t="n">
        <v>239.03</v>
      </c>
      <c r="S40" t="n">
        <v>193.02</v>
      </c>
      <c r="T40" t="n">
        <v>21030.79</v>
      </c>
      <c r="U40" t="n">
        <v>0.8100000000000001</v>
      </c>
      <c r="V40" t="n">
        <v>0.92</v>
      </c>
      <c r="W40" t="n">
        <v>36.72</v>
      </c>
      <c r="X40" t="n">
        <v>1.25</v>
      </c>
      <c r="Y40" t="n">
        <v>0.5</v>
      </c>
      <c r="Z40" t="n">
        <v>10</v>
      </c>
      <c r="AA40" t="n">
        <v>5312.634100400945</v>
      </c>
      <c r="AB40" t="n">
        <v>7268.980353044009</v>
      </c>
      <c r="AC40" t="n">
        <v>6575.239070227216</v>
      </c>
      <c r="AD40" t="n">
        <v>5312634.100400945</v>
      </c>
      <c r="AE40" t="n">
        <v>7268980.353044009</v>
      </c>
      <c r="AF40" t="n">
        <v>1.208742992368101e-06</v>
      </c>
      <c r="AG40" t="n">
        <v>23.26009114583333</v>
      </c>
      <c r="AH40" t="n">
        <v>6575239.070227216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0.7000999999999999</v>
      </c>
      <c r="E41" t="n">
        <v>142.83</v>
      </c>
      <c r="F41" t="n">
        <v>138.99</v>
      </c>
      <c r="G41" t="n">
        <v>245.28</v>
      </c>
      <c r="H41" t="n">
        <v>2.73</v>
      </c>
      <c r="I41" t="n">
        <v>34</v>
      </c>
      <c r="J41" t="n">
        <v>260.51</v>
      </c>
      <c r="K41" t="n">
        <v>54.38</v>
      </c>
      <c r="L41" t="n">
        <v>40</v>
      </c>
      <c r="M41" t="n">
        <v>32</v>
      </c>
      <c r="N41" t="n">
        <v>66.13</v>
      </c>
      <c r="O41" t="n">
        <v>32363.54</v>
      </c>
      <c r="P41" t="n">
        <v>1842.17</v>
      </c>
      <c r="Q41" t="n">
        <v>2218.83</v>
      </c>
      <c r="R41" t="n">
        <v>237.37</v>
      </c>
      <c r="S41" t="n">
        <v>193.02</v>
      </c>
      <c r="T41" t="n">
        <v>20205.71</v>
      </c>
      <c r="U41" t="n">
        <v>0.8100000000000001</v>
      </c>
      <c r="V41" t="n">
        <v>0.92</v>
      </c>
      <c r="W41" t="n">
        <v>36.72</v>
      </c>
      <c r="X41" t="n">
        <v>1.21</v>
      </c>
      <c r="Y41" t="n">
        <v>0.5</v>
      </c>
      <c r="Z41" t="n">
        <v>10</v>
      </c>
      <c r="AA41" t="n">
        <v>5304.235690801887</v>
      </c>
      <c r="AB41" t="n">
        <v>7257.489278518896</v>
      </c>
      <c r="AC41" t="n">
        <v>6564.844687726955</v>
      </c>
      <c r="AD41" t="n">
        <v>5304235.690801888</v>
      </c>
      <c r="AE41" t="n">
        <v>7257489.278518896</v>
      </c>
      <c r="AF41" t="n">
        <v>1.209433998795066e-06</v>
      </c>
      <c r="AG41" t="n">
        <v>23.2470703125</v>
      </c>
      <c r="AH41" t="n">
        <v>6564844.687726955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0.3601</v>
      </c>
      <c r="E2" t="n">
        <v>277.7</v>
      </c>
      <c r="F2" t="n">
        <v>213.45</v>
      </c>
      <c r="G2" t="n">
        <v>6.66</v>
      </c>
      <c r="H2" t="n">
        <v>0.11</v>
      </c>
      <c r="I2" t="n">
        <v>1922</v>
      </c>
      <c r="J2" t="n">
        <v>159.12</v>
      </c>
      <c r="K2" t="n">
        <v>50.28</v>
      </c>
      <c r="L2" t="n">
        <v>1</v>
      </c>
      <c r="M2" t="n">
        <v>1920</v>
      </c>
      <c r="N2" t="n">
        <v>27.84</v>
      </c>
      <c r="O2" t="n">
        <v>19859.16</v>
      </c>
      <c r="P2" t="n">
        <v>2640.82</v>
      </c>
      <c r="Q2" t="n">
        <v>2221.5</v>
      </c>
      <c r="R2" t="n">
        <v>2726.71</v>
      </c>
      <c r="S2" t="n">
        <v>193.02</v>
      </c>
      <c r="T2" t="n">
        <v>1255433.77</v>
      </c>
      <c r="U2" t="n">
        <v>0.07000000000000001</v>
      </c>
      <c r="V2" t="n">
        <v>0.6</v>
      </c>
      <c r="W2" t="n">
        <v>39.82</v>
      </c>
      <c r="X2" t="n">
        <v>75.56999999999999</v>
      </c>
      <c r="Y2" t="n">
        <v>0.5</v>
      </c>
      <c r="Z2" t="n">
        <v>10</v>
      </c>
      <c r="AA2" t="n">
        <v>14292.39973222626</v>
      </c>
      <c r="AB2" t="n">
        <v>19555.49184980827</v>
      </c>
      <c r="AC2" t="n">
        <v>17689.14315396702</v>
      </c>
      <c r="AD2" t="n">
        <v>14292399.73222626</v>
      </c>
      <c r="AE2" t="n">
        <v>19555491.84980826</v>
      </c>
      <c r="AF2" t="n">
        <v>6.629712763870381e-07</v>
      </c>
      <c r="AG2" t="n">
        <v>45.19856770833334</v>
      </c>
      <c r="AH2" t="n">
        <v>17689143.15396702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0.521</v>
      </c>
      <c r="E3" t="n">
        <v>191.95</v>
      </c>
      <c r="F3" t="n">
        <v>165.82</v>
      </c>
      <c r="G3" t="n">
        <v>13.46</v>
      </c>
      <c r="H3" t="n">
        <v>0.22</v>
      </c>
      <c r="I3" t="n">
        <v>739</v>
      </c>
      <c r="J3" t="n">
        <v>160.54</v>
      </c>
      <c r="K3" t="n">
        <v>50.28</v>
      </c>
      <c r="L3" t="n">
        <v>2</v>
      </c>
      <c r="M3" t="n">
        <v>737</v>
      </c>
      <c r="N3" t="n">
        <v>28.26</v>
      </c>
      <c r="O3" t="n">
        <v>20034.4</v>
      </c>
      <c r="P3" t="n">
        <v>2047.79</v>
      </c>
      <c r="Q3" t="n">
        <v>2219.75</v>
      </c>
      <c r="R3" t="n">
        <v>1131.73</v>
      </c>
      <c r="S3" t="n">
        <v>193.02</v>
      </c>
      <c r="T3" t="n">
        <v>463860.79</v>
      </c>
      <c r="U3" t="n">
        <v>0.17</v>
      </c>
      <c r="V3" t="n">
        <v>0.77</v>
      </c>
      <c r="W3" t="n">
        <v>37.88</v>
      </c>
      <c r="X3" t="n">
        <v>28</v>
      </c>
      <c r="Y3" t="n">
        <v>0.5</v>
      </c>
      <c r="Z3" t="n">
        <v>10</v>
      </c>
      <c r="AA3" t="n">
        <v>7794.426534660492</v>
      </c>
      <c r="AB3" t="n">
        <v>10664.67825055297</v>
      </c>
      <c r="AC3" t="n">
        <v>9646.856326289724</v>
      </c>
      <c r="AD3" t="n">
        <v>7794426.534660491</v>
      </c>
      <c r="AE3" t="n">
        <v>10664678.25055297</v>
      </c>
      <c r="AF3" t="n">
        <v>9.592003193492e-07</v>
      </c>
      <c r="AG3" t="n">
        <v>31.24186197916667</v>
      </c>
      <c r="AH3" t="n">
        <v>9646856.326289725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0.5808</v>
      </c>
      <c r="E4" t="n">
        <v>172.17</v>
      </c>
      <c r="F4" t="n">
        <v>155.06</v>
      </c>
      <c r="G4" t="n">
        <v>20.27</v>
      </c>
      <c r="H4" t="n">
        <v>0.33</v>
      </c>
      <c r="I4" t="n">
        <v>459</v>
      </c>
      <c r="J4" t="n">
        <v>161.97</v>
      </c>
      <c r="K4" t="n">
        <v>50.28</v>
      </c>
      <c r="L4" t="n">
        <v>3</v>
      </c>
      <c r="M4" t="n">
        <v>457</v>
      </c>
      <c r="N4" t="n">
        <v>28.69</v>
      </c>
      <c r="O4" t="n">
        <v>20210.21</v>
      </c>
      <c r="P4" t="n">
        <v>1908.98</v>
      </c>
      <c r="Q4" t="n">
        <v>2219.36</v>
      </c>
      <c r="R4" t="n">
        <v>772.05</v>
      </c>
      <c r="S4" t="n">
        <v>193.02</v>
      </c>
      <c r="T4" t="n">
        <v>285420.25</v>
      </c>
      <c r="U4" t="n">
        <v>0.25</v>
      </c>
      <c r="V4" t="n">
        <v>0.83</v>
      </c>
      <c r="W4" t="n">
        <v>37.44</v>
      </c>
      <c r="X4" t="n">
        <v>17.25</v>
      </c>
      <c r="Y4" t="n">
        <v>0.5</v>
      </c>
      <c r="Z4" t="n">
        <v>10</v>
      </c>
      <c r="AA4" t="n">
        <v>6556.974030586643</v>
      </c>
      <c r="AB4" t="n">
        <v>8971.541141927502</v>
      </c>
      <c r="AC4" t="n">
        <v>8115.30984697868</v>
      </c>
      <c r="AD4" t="n">
        <v>6556974.030586643</v>
      </c>
      <c r="AE4" t="n">
        <v>8971541.141927503</v>
      </c>
      <c r="AF4" t="n">
        <v>1.069296632395423e-06</v>
      </c>
      <c r="AG4" t="n">
        <v>28.0224609375</v>
      </c>
      <c r="AH4" t="n">
        <v>8115309.84697868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0.6127</v>
      </c>
      <c r="E5" t="n">
        <v>163.21</v>
      </c>
      <c r="F5" t="n">
        <v>150.19</v>
      </c>
      <c r="G5" t="n">
        <v>27.14</v>
      </c>
      <c r="H5" t="n">
        <v>0.43</v>
      </c>
      <c r="I5" t="n">
        <v>332</v>
      </c>
      <c r="J5" t="n">
        <v>163.4</v>
      </c>
      <c r="K5" t="n">
        <v>50.28</v>
      </c>
      <c r="L5" t="n">
        <v>4</v>
      </c>
      <c r="M5" t="n">
        <v>330</v>
      </c>
      <c r="N5" t="n">
        <v>29.12</v>
      </c>
      <c r="O5" t="n">
        <v>20386.62</v>
      </c>
      <c r="P5" t="n">
        <v>1842.64</v>
      </c>
      <c r="Q5" t="n">
        <v>2219.26</v>
      </c>
      <c r="R5" t="n">
        <v>610.29</v>
      </c>
      <c r="S5" t="n">
        <v>193.02</v>
      </c>
      <c r="T5" t="n">
        <v>205172.07</v>
      </c>
      <c r="U5" t="n">
        <v>0.32</v>
      </c>
      <c r="V5" t="n">
        <v>0.85</v>
      </c>
      <c r="W5" t="n">
        <v>37.21</v>
      </c>
      <c r="X5" t="n">
        <v>12.39</v>
      </c>
      <c r="Y5" t="n">
        <v>0.5</v>
      </c>
      <c r="Z5" t="n">
        <v>10</v>
      </c>
      <c r="AA5" t="n">
        <v>6024.210371992315</v>
      </c>
      <c r="AB5" t="n">
        <v>8242.590400364905</v>
      </c>
      <c r="AC5" t="n">
        <v>7455.929141102051</v>
      </c>
      <c r="AD5" t="n">
        <v>6024210.371992315</v>
      </c>
      <c r="AE5" t="n">
        <v>8242590.400364906</v>
      </c>
      <c r="AF5" t="n">
        <v>1.128026939856535e-06</v>
      </c>
      <c r="AG5" t="n">
        <v>26.56412760416667</v>
      </c>
      <c r="AH5" t="n">
        <v>7455929.141102051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0.6324</v>
      </c>
      <c r="E6" t="n">
        <v>158.14</v>
      </c>
      <c r="F6" t="n">
        <v>147.44</v>
      </c>
      <c r="G6" t="n">
        <v>34.02</v>
      </c>
      <c r="H6" t="n">
        <v>0.54</v>
      </c>
      <c r="I6" t="n">
        <v>260</v>
      </c>
      <c r="J6" t="n">
        <v>164.83</v>
      </c>
      <c r="K6" t="n">
        <v>50.28</v>
      </c>
      <c r="L6" t="n">
        <v>5</v>
      </c>
      <c r="M6" t="n">
        <v>258</v>
      </c>
      <c r="N6" t="n">
        <v>29.55</v>
      </c>
      <c r="O6" t="n">
        <v>20563.61</v>
      </c>
      <c r="P6" t="n">
        <v>1802.43</v>
      </c>
      <c r="Q6" t="n">
        <v>2219.15</v>
      </c>
      <c r="R6" t="n">
        <v>519.29</v>
      </c>
      <c r="S6" t="n">
        <v>193.02</v>
      </c>
      <c r="T6" t="n">
        <v>160032.26</v>
      </c>
      <c r="U6" t="n">
        <v>0.37</v>
      </c>
      <c r="V6" t="n">
        <v>0.87</v>
      </c>
      <c r="W6" t="n">
        <v>37.08</v>
      </c>
      <c r="X6" t="n">
        <v>9.640000000000001</v>
      </c>
      <c r="Y6" t="n">
        <v>0.5</v>
      </c>
      <c r="Z6" t="n">
        <v>10</v>
      </c>
      <c r="AA6" t="n">
        <v>5715.993170286599</v>
      </c>
      <c r="AB6" t="n">
        <v>7820.874027407851</v>
      </c>
      <c r="AC6" t="n">
        <v>7074.460786897388</v>
      </c>
      <c r="AD6" t="n">
        <v>5715993.170286599</v>
      </c>
      <c r="AE6" t="n">
        <v>7820874.027407851</v>
      </c>
      <c r="AF6" t="n">
        <v>1.164296126595843e-06</v>
      </c>
      <c r="AG6" t="n">
        <v>25.73893229166667</v>
      </c>
      <c r="AH6" t="n">
        <v>7074460.786897388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0.6457000000000001</v>
      </c>
      <c r="E7" t="n">
        <v>154.88</v>
      </c>
      <c r="F7" t="n">
        <v>145.69</v>
      </c>
      <c r="G7" t="n">
        <v>41.04</v>
      </c>
      <c r="H7" t="n">
        <v>0.64</v>
      </c>
      <c r="I7" t="n">
        <v>213</v>
      </c>
      <c r="J7" t="n">
        <v>166.27</v>
      </c>
      <c r="K7" t="n">
        <v>50.28</v>
      </c>
      <c r="L7" t="n">
        <v>6</v>
      </c>
      <c r="M7" t="n">
        <v>211</v>
      </c>
      <c r="N7" t="n">
        <v>29.99</v>
      </c>
      <c r="O7" t="n">
        <v>20741.2</v>
      </c>
      <c r="P7" t="n">
        <v>1774.8</v>
      </c>
      <c r="Q7" t="n">
        <v>2219.06</v>
      </c>
      <c r="R7" t="n">
        <v>460.22</v>
      </c>
      <c r="S7" t="n">
        <v>193.02</v>
      </c>
      <c r="T7" t="n">
        <v>130734.81</v>
      </c>
      <c r="U7" t="n">
        <v>0.42</v>
      </c>
      <c r="V7" t="n">
        <v>0.88</v>
      </c>
      <c r="W7" t="n">
        <v>37.03</v>
      </c>
      <c r="X7" t="n">
        <v>7.9</v>
      </c>
      <c r="Y7" t="n">
        <v>0.5</v>
      </c>
      <c r="Z7" t="n">
        <v>10</v>
      </c>
      <c r="AA7" t="n">
        <v>5533.399975391885</v>
      </c>
      <c r="AB7" t="n">
        <v>7571.041962709657</v>
      </c>
      <c r="AC7" t="n">
        <v>6848.472343812493</v>
      </c>
      <c r="AD7" t="n">
        <v>5533399.975391885</v>
      </c>
      <c r="AE7" t="n">
        <v>7571041.962709657</v>
      </c>
      <c r="AF7" t="n">
        <v>1.188782430333548e-06</v>
      </c>
      <c r="AG7" t="n">
        <v>25.20833333333333</v>
      </c>
      <c r="AH7" t="n">
        <v>6848472.343812493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0.6551</v>
      </c>
      <c r="E8" t="n">
        <v>152.64</v>
      </c>
      <c r="F8" t="n">
        <v>144.48</v>
      </c>
      <c r="G8" t="n">
        <v>47.89</v>
      </c>
      <c r="H8" t="n">
        <v>0.74</v>
      </c>
      <c r="I8" t="n">
        <v>181</v>
      </c>
      <c r="J8" t="n">
        <v>167.72</v>
      </c>
      <c r="K8" t="n">
        <v>50.28</v>
      </c>
      <c r="L8" t="n">
        <v>7</v>
      </c>
      <c r="M8" t="n">
        <v>179</v>
      </c>
      <c r="N8" t="n">
        <v>30.44</v>
      </c>
      <c r="O8" t="n">
        <v>20919.39</v>
      </c>
      <c r="P8" t="n">
        <v>1753.64</v>
      </c>
      <c r="Q8" t="n">
        <v>2218.99</v>
      </c>
      <c r="R8" t="n">
        <v>420.44</v>
      </c>
      <c r="S8" t="n">
        <v>193.02</v>
      </c>
      <c r="T8" t="n">
        <v>111003.02</v>
      </c>
      <c r="U8" t="n">
        <v>0.46</v>
      </c>
      <c r="V8" t="n">
        <v>0.89</v>
      </c>
      <c r="W8" t="n">
        <v>36.96</v>
      </c>
      <c r="X8" t="n">
        <v>6.7</v>
      </c>
      <c r="Y8" t="n">
        <v>0.5</v>
      </c>
      <c r="Z8" t="n">
        <v>10</v>
      </c>
      <c r="AA8" t="n">
        <v>5394.026151576771</v>
      </c>
      <c r="AB8" t="n">
        <v>7380.344548226652</v>
      </c>
      <c r="AC8" t="n">
        <v>6675.974822922253</v>
      </c>
      <c r="AD8" t="n">
        <v>5394026.15157677</v>
      </c>
      <c r="AE8" t="n">
        <v>7380344.548226653</v>
      </c>
      <c r="AF8" t="n">
        <v>1.206088539742151e-06</v>
      </c>
      <c r="AG8" t="n">
        <v>24.84375</v>
      </c>
      <c r="AH8" t="n">
        <v>6675974.822922253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0.6624</v>
      </c>
      <c r="E9" t="n">
        <v>150.96</v>
      </c>
      <c r="F9" t="n">
        <v>143.57</v>
      </c>
      <c r="G9" t="n">
        <v>54.87</v>
      </c>
      <c r="H9" t="n">
        <v>0.84</v>
      </c>
      <c r="I9" t="n">
        <v>157</v>
      </c>
      <c r="J9" t="n">
        <v>169.17</v>
      </c>
      <c r="K9" t="n">
        <v>50.28</v>
      </c>
      <c r="L9" t="n">
        <v>8</v>
      </c>
      <c r="M9" t="n">
        <v>155</v>
      </c>
      <c r="N9" t="n">
        <v>30.89</v>
      </c>
      <c r="O9" t="n">
        <v>21098.19</v>
      </c>
      <c r="P9" t="n">
        <v>1736.6</v>
      </c>
      <c r="Q9" t="n">
        <v>2219.05</v>
      </c>
      <c r="R9" t="n">
        <v>390.23</v>
      </c>
      <c r="S9" t="n">
        <v>193.02</v>
      </c>
      <c r="T9" t="n">
        <v>96021.08</v>
      </c>
      <c r="U9" t="n">
        <v>0.49</v>
      </c>
      <c r="V9" t="n">
        <v>0.89</v>
      </c>
      <c r="W9" t="n">
        <v>36.92</v>
      </c>
      <c r="X9" t="n">
        <v>5.79</v>
      </c>
      <c r="Y9" t="n">
        <v>0.5</v>
      </c>
      <c r="Z9" t="n">
        <v>10</v>
      </c>
      <c r="AA9" t="n">
        <v>5296.440354327563</v>
      </c>
      <c r="AB9" t="n">
        <v>7246.823355248748</v>
      </c>
      <c r="AC9" t="n">
        <v>6555.196705203994</v>
      </c>
      <c r="AD9" t="n">
        <v>5296440.354327563</v>
      </c>
      <c r="AE9" t="n">
        <v>7246823.355248748</v>
      </c>
      <c r="AF9" t="n">
        <v>1.219528390665854e-06</v>
      </c>
      <c r="AG9" t="n">
        <v>24.5703125</v>
      </c>
      <c r="AH9" t="n">
        <v>6555196.705203993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0.6682</v>
      </c>
      <c r="E10" t="n">
        <v>149.65</v>
      </c>
      <c r="F10" t="n">
        <v>142.88</v>
      </c>
      <c r="G10" t="n">
        <v>62.12</v>
      </c>
      <c r="H10" t="n">
        <v>0.9399999999999999</v>
      </c>
      <c r="I10" t="n">
        <v>138</v>
      </c>
      <c r="J10" t="n">
        <v>170.62</v>
      </c>
      <c r="K10" t="n">
        <v>50.28</v>
      </c>
      <c r="L10" t="n">
        <v>9</v>
      </c>
      <c r="M10" t="n">
        <v>136</v>
      </c>
      <c r="N10" t="n">
        <v>31.34</v>
      </c>
      <c r="O10" t="n">
        <v>21277.6</v>
      </c>
      <c r="P10" t="n">
        <v>1721.59</v>
      </c>
      <c r="Q10" t="n">
        <v>2218.98</v>
      </c>
      <c r="R10" t="n">
        <v>367.21</v>
      </c>
      <c r="S10" t="n">
        <v>193.02</v>
      </c>
      <c r="T10" t="n">
        <v>84604.14999999999</v>
      </c>
      <c r="U10" t="n">
        <v>0.53</v>
      </c>
      <c r="V10" t="n">
        <v>0.9</v>
      </c>
      <c r="W10" t="n">
        <v>36.88</v>
      </c>
      <c r="X10" t="n">
        <v>5.09</v>
      </c>
      <c r="Y10" t="n">
        <v>0.5</v>
      </c>
      <c r="Z10" t="n">
        <v>10</v>
      </c>
      <c r="AA10" t="n">
        <v>5205.958655812174</v>
      </c>
      <c r="AB10" t="n">
        <v>7123.022303569175</v>
      </c>
      <c r="AC10" t="n">
        <v>6443.211052140856</v>
      </c>
      <c r="AD10" t="n">
        <v>5205958.655812174</v>
      </c>
      <c r="AE10" t="n">
        <v>7123022.303569175</v>
      </c>
      <c r="AF10" t="n">
        <v>1.230206628386056e-06</v>
      </c>
      <c r="AG10" t="n">
        <v>24.35709635416667</v>
      </c>
      <c r="AH10" t="n">
        <v>6443211.052140856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0.6724</v>
      </c>
      <c r="E11" t="n">
        <v>148.71</v>
      </c>
      <c r="F11" t="n">
        <v>142.39</v>
      </c>
      <c r="G11" t="n">
        <v>68.90000000000001</v>
      </c>
      <c r="H11" t="n">
        <v>1.03</v>
      </c>
      <c r="I11" t="n">
        <v>124</v>
      </c>
      <c r="J11" t="n">
        <v>172.08</v>
      </c>
      <c r="K11" t="n">
        <v>50.28</v>
      </c>
      <c r="L11" t="n">
        <v>10</v>
      </c>
      <c r="M11" t="n">
        <v>122</v>
      </c>
      <c r="N11" t="n">
        <v>31.8</v>
      </c>
      <c r="O11" t="n">
        <v>21457.64</v>
      </c>
      <c r="P11" t="n">
        <v>1709.58</v>
      </c>
      <c r="Q11" t="n">
        <v>2218.97</v>
      </c>
      <c r="R11" t="n">
        <v>350.83</v>
      </c>
      <c r="S11" t="n">
        <v>193.02</v>
      </c>
      <c r="T11" t="n">
        <v>76482.67</v>
      </c>
      <c r="U11" t="n">
        <v>0.55</v>
      </c>
      <c r="V11" t="n">
        <v>0.9</v>
      </c>
      <c r="W11" t="n">
        <v>36.87</v>
      </c>
      <c r="X11" t="n">
        <v>4.61</v>
      </c>
      <c r="Y11" t="n">
        <v>0.5</v>
      </c>
      <c r="Z11" t="n">
        <v>10</v>
      </c>
      <c r="AA11" t="n">
        <v>5147.580409851343</v>
      </c>
      <c r="AB11" t="n">
        <v>7043.146611979116</v>
      </c>
      <c r="AC11" t="n">
        <v>6370.958584449918</v>
      </c>
      <c r="AD11" t="n">
        <v>5147580.409851342</v>
      </c>
      <c r="AE11" t="n">
        <v>7043146.611979116</v>
      </c>
      <c r="AF11" t="n">
        <v>1.237939145355858e-06</v>
      </c>
      <c r="AG11" t="n">
        <v>24.2041015625</v>
      </c>
      <c r="AH11" t="n">
        <v>6370958.584449918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0.6763</v>
      </c>
      <c r="E12" t="n">
        <v>147.86</v>
      </c>
      <c r="F12" t="n">
        <v>141.93</v>
      </c>
      <c r="G12" t="n">
        <v>76.03</v>
      </c>
      <c r="H12" t="n">
        <v>1.12</v>
      </c>
      <c r="I12" t="n">
        <v>112</v>
      </c>
      <c r="J12" t="n">
        <v>173.55</v>
      </c>
      <c r="K12" t="n">
        <v>50.28</v>
      </c>
      <c r="L12" t="n">
        <v>11</v>
      </c>
      <c r="M12" t="n">
        <v>110</v>
      </c>
      <c r="N12" t="n">
        <v>32.27</v>
      </c>
      <c r="O12" t="n">
        <v>21638.31</v>
      </c>
      <c r="P12" t="n">
        <v>1697.59</v>
      </c>
      <c r="Q12" t="n">
        <v>2219.04</v>
      </c>
      <c r="R12" t="n">
        <v>335.51</v>
      </c>
      <c r="S12" t="n">
        <v>193.02</v>
      </c>
      <c r="T12" t="n">
        <v>68883.45</v>
      </c>
      <c r="U12" t="n">
        <v>0.58</v>
      </c>
      <c r="V12" t="n">
        <v>0.9</v>
      </c>
      <c r="W12" t="n">
        <v>36.85</v>
      </c>
      <c r="X12" t="n">
        <v>4.14</v>
      </c>
      <c r="Y12" t="n">
        <v>0.5</v>
      </c>
      <c r="Z12" t="n">
        <v>10</v>
      </c>
      <c r="AA12" t="n">
        <v>5092.292167769108</v>
      </c>
      <c r="AB12" t="n">
        <v>6967.498800017103</v>
      </c>
      <c r="AC12" t="n">
        <v>6302.530493489193</v>
      </c>
      <c r="AD12" t="n">
        <v>5092292.167769108</v>
      </c>
      <c r="AE12" t="n">
        <v>6967498.800017104</v>
      </c>
      <c r="AF12" t="n">
        <v>1.245119339684959e-06</v>
      </c>
      <c r="AG12" t="n">
        <v>24.06575520833333</v>
      </c>
      <c r="AH12" t="n">
        <v>6302530.493489193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0.6797</v>
      </c>
      <c r="E13" t="n">
        <v>147.13</v>
      </c>
      <c r="F13" t="n">
        <v>141.52</v>
      </c>
      <c r="G13" t="n">
        <v>83.25</v>
      </c>
      <c r="H13" t="n">
        <v>1.22</v>
      </c>
      <c r="I13" t="n">
        <v>102</v>
      </c>
      <c r="J13" t="n">
        <v>175.02</v>
      </c>
      <c r="K13" t="n">
        <v>50.28</v>
      </c>
      <c r="L13" t="n">
        <v>12</v>
      </c>
      <c r="M13" t="n">
        <v>100</v>
      </c>
      <c r="N13" t="n">
        <v>32.74</v>
      </c>
      <c r="O13" t="n">
        <v>21819.6</v>
      </c>
      <c r="P13" t="n">
        <v>1686.96</v>
      </c>
      <c r="Q13" t="n">
        <v>2218.95</v>
      </c>
      <c r="R13" t="n">
        <v>322.15</v>
      </c>
      <c r="S13" t="n">
        <v>193.02</v>
      </c>
      <c r="T13" t="n">
        <v>62253.74</v>
      </c>
      <c r="U13" t="n">
        <v>0.6</v>
      </c>
      <c r="V13" t="n">
        <v>0.91</v>
      </c>
      <c r="W13" t="n">
        <v>36.82</v>
      </c>
      <c r="X13" t="n">
        <v>3.74</v>
      </c>
      <c r="Y13" t="n">
        <v>0.5</v>
      </c>
      <c r="Z13" t="n">
        <v>10</v>
      </c>
      <c r="AA13" t="n">
        <v>5044.006673718083</v>
      </c>
      <c r="AB13" t="n">
        <v>6901.432456850834</v>
      </c>
      <c r="AC13" t="n">
        <v>6242.769429390018</v>
      </c>
      <c r="AD13" t="n">
        <v>5044006.673718084</v>
      </c>
      <c r="AE13" t="n">
        <v>6901432.456850833</v>
      </c>
      <c r="AF13" t="n">
        <v>1.251378996279561e-06</v>
      </c>
      <c r="AG13" t="n">
        <v>23.94694010416667</v>
      </c>
      <c r="AH13" t="n">
        <v>6242769.429390018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0.6823</v>
      </c>
      <c r="E14" t="n">
        <v>146.56</v>
      </c>
      <c r="F14" t="n">
        <v>141.21</v>
      </c>
      <c r="G14" t="n">
        <v>90.13</v>
      </c>
      <c r="H14" t="n">
        <v>1.31</v>
      </c>
      <c r="I14" t="n">
        <v>94</v>
      </c>
      <c r="J14" t="n">
        <v>176.49</v>
      </c>
      <c r="K14" t="n">
        <v>50.28</v>
      </c>
      <c r="L14" t="n">
        <v>13</v>
      </c>
      <c r="M14" t="n">
        <v>92</v>
      </c>
      <c r="N14" t="n">
        <v>33.21</v>
      </c>
      <c r="O14" t="n">
        <v>22001.54</v>
      </c>
      <c r="P14" t="n">
        <v>1676.76</v>
      </c>
      <c r="Q14" t="n">
        <v>2218.9</v>
      </c>
      <c r="R14" t="n">
        <v>311.62</v>
      </c>
      <c r="S14" t="n">
        <v>193.02</v>
      </c>
      <c r="T14" t="n">
        <v>57029.89</v>
      </c>
      <c r="U14" t="n">
        <v>0.62</v>
      </c>
      <c r="V14" t="n">
        <v>0.91</v>
      </c>
      <c r="W14" t="n">
        <v>36.81</v>
      </c>
      <c r="X14" t="n">
        <v>3.43</v>
      </c>
      <c r="Y14" t="n">
        <v>0.5</v>
      </c>
      <c r="Z14" t="n">
        <v>10</v>
      </c>
      <c r="AA14" t="n">
        <v>5003.437134355804</v>
      </c>
      <c r="AB14" t="n">
        <v>6845.9234232936</v>
      </c>
      <c r="AC14" t="n">
        <v>6192.558100088071</v>
      </c>
      <c r="AD14" t="n">
        <v>5003437.134355804</v>
      </c>
      <c r="AE14" t="n">
        <v>6845923.4232936</v>
      </c>
      <c r="AF14" t="n">
        <v>1.256165792498962e-06</v>
      </c>
      <c r="AG14" t="n">
        <v>23.85416666666667</v>
      </c>
      <c r="AH14" t="n">
        <v>6192558.100088071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0.6845</v>
      </c>
      <c r="E15" t="n">
        <v>146.09</v>
      </c>
      <c r="F15" t="n">
        <v>140.96</v>
      </c>
      <c r="G15" t="n">
        <v>97.20999999999999</v>
      </c>
      <c r="H15" t="n">
        <v>1.4</v>
      </c>
      <c r="I15" t="n">
        <v>87</v>
      </c>
      <c r="J15" t="n">
        <v>177.97</v>
      </c>
      <c r="K15" t="n">
        <v>50.28</v>
      </c>
      <c r="L15" t="n">
        <v>14</v>
      </c>
      <c r="M15" t="n">
        <v>85</v>
      </c>
      <c r="N15" t="n">
        <v>33.69</v>
      </c>
      <c r="O15" t="n">
        <v>22184.13</v>
      </c>
      <c r="P15" t="n">
        <v>1666.73</v>
      </c>
      <c r="Q15" t="n">
        <v>2218.89</v>
      </c>
      <c r="R15" t="n">
        <v>302.83</v>
      </c>
      <c r="S15" t="n">
        <v>193.02</v>
      </c>
      <c r="T15" t="n">
        <v>52666.81</v>
      </c>
      <c r="U15" t="n">
        <v>0.64</v>
      </c>
      <c r="V15" t="n">
        <v>0.91</v>
      </c>
      <c r="W15" t="n">
        <v>36.81</v>
      </c>
      <c r="X15" t="n">
        <v>3.18</v>
      </c>
      <c r="Y15" t="n">
        <v>0.5</v>
      </c>
      <c r="Z15" t="n">
        <v>10</v>
      </c>
      <c r="AA15" t="n">
        <v>4966.674836222416</v>
      </c>
      <c r="AB15" t="n">
        <v>6795.623625149366</v>
      </c>
      <c r="AC15" t="n">
        <v>6147.058844082515</v>
      </c>
      <c r="AD15" t="n">
        <v>4966674.836222416</v>
      </c>
      <c r="AE15" t="n">
        <v>6795623.625149366</v>
      </c>
      <c r="AF15" t="n">
        <v>1.260216158530763e-06</v>
      </c>
      <c r="AG15" t="n">
        <v>23.77766927083333</v>
      </c>
      <c r="AH15" t="n">
        <v>6147058.844082515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0.6863</v>
      </c>
      <c r="E16" t="n">
        <v>145.7</v>
      </c>
      <c r="F16" t="n">
        <v>140.77</v>
      </c>
      <c r="G16" t="n">
        <v>104.27</v>
      </c>
      <c r="H16" t="n">
        <v>1.48</v>
      </c>
      <c r="I16" t="n">
        <v>81</v>
      </c>
      <c r="J16" t="n">
        <v>179.46</v>
      </c>
      <c r="K16" t="n">
        <v>50.28</v>
      </c>
      <c r="L16" t="n">
        <v>15</v>
      </c>
      <c r="M16" t="n">
        <v>79</v>
      </c>
      <c r="N16" t="n">
        <v>34.18</v>
      </c>
      <c r="O16" t="n">
        <v>22367.38</v>
      </c>
      <c r="P16" t="n">
        <v>1658.37</v>
      </c>
      <c r="Q16" t="n">
        <v>2219.01</v>
      </c>
      <c r="R16" t="n">
        <v>296.78</v>
      </c>
      <c r="S16" t="n">
        <v>193.02</v>
      </c>
      <c r="T16" t="n">
        <v>49674.42</v>
      </c>
      <c r="U16" t="n">
        <v>0.65</v>
      </c>
      <c r="V16" t="n">
        <v>0.91</v>
      </c>
      <c r="W16" t="n">
        <v>36.8</v>
      </c>
      <c r="X16" t="n">
        <v>2.98</v>
      </c>
      <c r="Y16" t="n">
        <v>0.5</v>
      </c>
      <c r="Z16" t="n">
        <v>10</v>
      </c>
      <c r="AA16" t="n">
        <v>4924.999387554898</v>
      </c>
      <c r="AB16" t="n">
        <v>6738.601437691431</v>
      </c>
      <c r="AC16" t="n">
        <v>6095.478774164423</v>
      </c>
      <c r="AD16" t="n">
        <v>4924999.387554898</v>
      </c>
      <c r="AE16" t="n">
        <v>6738601.437691431</v>
      </c>
      <c r="AF16" t="n">
        <v>1.263530094374963e-06</v>
      </c>
      <c r="AG16" t="n">
        <v>23.71419270833333</v>
      </c>
      <c r="AH16" t="n">
        <v>6095478.774164423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0.6884</v>
      </c>
      <c r="E17" t="n">
        <v>145.26</v>
      </c>
      <c r="F17" t="n">
        <v>140.52</v>
      </c>
      <c r="G17" t="n">
        <v>112.41</v>
      </c>
      <c r="H17" t="n">
        <v>1.57</v>
      </c>
      <c r="I17" t="n">
        <v>75</v>
      </c>
      <c r="J17" t="n">
        <v>180.95</v>
      </c>
      <c r="K17" t="n">
        <v>50.28</v>
      </c>
      <c r="L17" t="n">
        <v>16</v>
      </c>
      <c r="M17" t="n">
        <v>73</v>
      </c>
      <c r="N17" t="n">
        <v>34.67</v>
      </c>
      <c r="O17" t="n">
        <v>22551.28</v>
      </c>
      <c r="P17" t="n">
        <v>1649.45</v>
      </c>
      <c r="Q17" t="n">
        <v>2218.91</v>
      </c>
      <c r="R17" t="n">
        <v>288.63</v>
      </c>
      <c r="S17" t="n">
        <v>193.02</v>
      </c>
      <c r="T17" t="n">
        <v>45629.29</v>
      </c>
      <c r="U17" t="n">
        <v>0.67</v>
      </c>
      <c r="V17" t="n">
        <v>0.91</v>
      </c>
      <c r="W17" t="n">
        <v>36.78</v>
      </c>
      <c r="X17" t="n">
        <v>2.73</v>
      </c>
      <c r="Y17" t="n">
        <v>0.5</v>
      </c>
      <c r="Z17" t="n">
        <v>10</v>
      </c>
      <c r="AA17" t="n">
        <v>4891.506082457336</v>
      </c>
      <c r="AB17" t="n">
        <v>6692.774420036609</v>
      </c>
      <c r="AC17" t="n">
        <v>6054.025422755955</v>
      </c>
      <c r="AD17" t="n">
        <v>4891506.082457336</v>
      </c>
      <c r="AE17" t="n">
        <v>6692774.420036608</v>
      </c>
      <c r="AF17" t="n">
        <v>1.267396352859864e-06</v>
      </c>
      <c r="AG17" t="n">
        <v>23.642578125</v>
      </c>
      <c r="AH17" t="n">
        <v>6054025.422755956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0.6897</v>
      </c>
      <c r="E18" t="n">
        <v>144.99</v>
      </c>
      <c r="F18" t="n">
        <v>140.38</v>
      </c>
      <c r="G18" t="n">
        <v>118.63</v>
      </c>
      <c r="H18" t="n">
        <v>1.65</v>
      </c>
      <c r="I18" t="n">
        <v>71</v>
      </c>
      <c r="J18" t="n">
        <v>182.45</v>
      </c>
      <c r="K18" t="n">
        <v>50.28</v>
      </c>
      <c r="L18" t="n">
        <v>17</v>
      </c>
      <c r="M18" t="n">
        <v>69</v>
      </c>
      <c r="N18" t="n">
        <v>35.17</v>
      </c>
      <c r="O18" t="n">
        <v>22735.98</v>
      </c>
      <c r="P18" t="n">
        <v>1640.87</v>
      </c>
      <c r="Q18" t="n">
        <v>2218.9</v>
      </c>
      <c r="R18" t="n">
        <v>283.56</v>
      </c>
      <c r="S18" t="n">
        <v>193.02</v>
      </c>
      <c r="T18" t="n">
        <v>43114.71</v>
      </c>
      <c r="U18" t="n">
        <v>0.68</v>
      </c>
      <c r="V18" t="n">
        <v>0.91</v>
      </c>
      <c r="W18" t="n">
        <v>36.78</v>
      </c>
      <c r="X18" t="n">
        <v>2.59</v>
      </c>
      <c r="Y18" t="n">
        <v>0.5</v>
      </c>
      <c r="Z18" t="n">
        <v>10</v>
      </c>
      <c r="AA18" t="n">
        <v>4864.968316739283</v>
      </c>
      <c r="AB18" t="n">
        <v>6656.464278217571</v>
      </c>
      <c r="AC18" t="n">
        <v>6021.180669910525</v>
      </c>
      <c r="AD18" t="n">
        <v>4864968.316739284</v>
      </c>
      <c r="AE18" t="n">
        <v>6656464.278217571</v>
      </c>
      <c r="AF18" t="n">
        <v>1.269789750969565e-06</v>
      </c>
      <c r="AG18" t="n">
        <v>23.5986328125</v>
      </c>
      <c r="AH18" t="n">
        <v>6021180.669910525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0.6914</v>
      </c>
      <c r="E19" t="n">
        <v>144.63</v>
      </c>
      <c r="F19" t="n">
        <v>140.18</v>
      </c>
      <c r="G19" t="n">
        <v>127.44</v>
      </c>
      <c r="H19" t="n">
        <v>1.74</v>
      </c>
      <c r="I19" t="n">
        <v>66</v>
      </c>
      <c r="J19" t="n">
        <v>183.95</v>
      </c>
      <c r="K19" t="n">
        <v>50.28</v>
      </c>
      <c r="L19" t="n">
        <v>18</v>
      </c>
      <c r="M19" t="n">
        <v>64</v>
      </c>
      <c r="N19" t="n">
        <v>35.67</v>
      </c>
      <c r="O19" t="n">
        <v>22921.24</v>
      </c>
      <c r="P19" t="n">
        <v>1632.25</v>
      </c>
      <c r="Q19" t="n">
        <v>2218.86</v>
      </c>
      <c r="R19" t="n">
        <v>277.31</v>
      </c>
      <c r="S19" t="n">
        <v>193.02</v>
      </c>
      <c r="T19" t="n">
        <v>40014.11</v>
      </c>
      <c r="U19" t="n">
        <v>0.7</v>
      </c>
      <c r="V19" t="n">
        <v>0.92</v>
      </c>
      <c r="W19" t="n">
        <v>36.77</v>
      </c>
      <c r="X19" t="n">
        <v>2.4</v>
      </c>
      <c r="Y19" t="n">
        <v>0.5</v>
      </c>
      <c r="Z19" t="n">
        <v>10</v>
      </c>
      <c r="AA19" t="n">
        <v>4835.387311844518</v>
      </c>
      <c r="AB19" t="n">
        <v>6615.990242298718</v>
      </c>
      <c r="AC19" t="n">
        <v>5984.569419174104</v>
      </c>
      <c r="AD19" t="n">
        <v>4835387.311844518</v>
      </c>
      <c r="AE19" t="n">
        <v>6615990.242298718</v>
      </c>
      <c r="AF19" t="n">
        <v>1.272919579266865e-06</v>
      </c>
      <c r="AG19" t="n">
        <v>23.5400390625</v>
      </c>
      <c r="AH19" t="n">
        <v>5984569.419174104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0.6922</v>
      </c>
      <c r="E20" t="n">
        <v>144.48</v>
      </c>
      <c r="F20" t="n">
        <v>140.12</v>
      </c>
      <c r="G20" t="n">
        <v>133.45</v>
      </c>
      <c r="H20" t="n">
        <v>1.82</v>
      </c>
      <c r="I20" t="n">
        <v>63</v>
      </c>
      <c r="J20" t="n">
        <v>185.46</v>
      </c>
      <c r="K20" t="n">
        <v>50.28</v>
      </c>
      <c r="L20" t="n">
        <v>19</v>
      </c>
      <c r="M20" t="n">
        <v>61</v>
      </c>
      <c r="N20" t="n">
        <v>36.18</v>
      </c>
      <c r="O20" t="n">
        <v>23107.19</v>
      </c>
      <c r="P20" t="n">
        <v>1625.24</v>
      </c>
      <c r="Q20" t="n">
        <v>2218.89</v>
      </c>
      <c r="R20" t="n">
        <v>274.85</v>
      </c>
      <c r="S20" t="n">
        <v>193.02</v>
      </c>
      <c r="T20" t="n">
        <v>38797.92</v>
      </c>
      <c r="U20" t="n">
        <v>0.7</v>
      </c>
      <c r="V20" t="n">
        <v>0.92</v>
      </c>
      <c r="W20" t="n">
        <v>36.78</v>
      </c>
      <c r="X20" t="n">
        <v>2.34</v>
      </c>
      <c r="Y20" t="n">
        <v>0.5</v>
      </c>
      <c r="Z20" t="n">
        <v>10</v>
      </c>
      <c r="AA20" t="n">
        <v>4816.002965855291</v>
      </c>
      <c r="AB20" t="n">
        <v>6589.467724939267</v>
      </c>
      <c r="AC20" t="n">
        <v>5960.578173646853</v>
      </c>
      <c r="AD20" t="n">
        <v>4816002.965855291</v>
      </c>
      <c r="AE20" t="n">
        <v>6589467.724939267</v>
      </c>
      <c r="AF20" t="n">
        <v>1.274392439642066e-06</v>
      </c>
      <c r="AG20" t="n">
        <v>23.515625</v>
      </c>
      <c r="AH20" t="n">
        <v>5960578.173646853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0.6937</v>
      </c>
      <c r="E21" t="n">
        <v>144.16</v>
      </c>
      <c r="F21" t="n">
        <v>139.93</v>
      </c>
      <c r="G21" t="n">
        <v>142.31</v>
      </c>
      <c r="H21" t="n">
        <v>1.9</v>
      </c>
      <c r="I21" t="n">
        <v>59</v>
      </c>
      <c r="J21" t="n">
        <v>186.97</v>
      </c>
      <c r="K21" t="n">
        <v>50.28</v>
      </c>
      <c r="L21" t="n">
        <v>20</v>
      </c>
      <c r="M21" t="n">
        <v>57</v>
      </c>
      <c r="N21" t="n">
        <v>36.69</v>
      </c>
      <c r="O21" t="n">
        <v>23293.82</v>
      </c>
      <c r="P21" t="n">
        <v>1617.12</v>
      </c>
      <c r="Q21" t="n">
        <v>2218.88</v>
      </c>
      <c r="R21" t="n">
        <v>269.22</v>
      </c>
      <c r="S21" t="n">
        <v>193.02</v>
      </c>
      <c r="T21" t="n">
        <v>36006</v>
      </c>
      <c r="U21" t="n">
        <v>0.72</v>
      </c>
      <c r="V21" t="n">
        <v>0.92</v>
      </c>
      <c r="W21" t="n">
        <v>36.75</v>
      </c>
      <c r="X21" t="n">
        <v>2.15</v>
      </c>
      <c r="Y21" t="n">
        <v>0.5</v>
      </c>
      <c r="Z21" t="n">
        <v>10</v>
      </c>
      <c r="AA21" t="n">
        <v>4788.800510821964</v>
      </c>
      <c r="AB21" t="n">
        <v>6552.24812587505</v>
      </c>
      <c r="AC21" t="n">
        <v>5926.910760879289</v>
      </c>
      <c r="AD21" t="n">
        <v>4788800.510821964</v>
      </c>
      <c r="AE21" t="n">
        <v>6552248.12587505</v>
      </c>
      <c r="AF21" t="n">
        <v>1.277154052845566e-06</v>
      </c>
      <c r="AG21" t="n">
        <v>23.46354166666667</v>
      </c>
      <c r="AH21" t="n">
        <v>5926910.760879289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0.6946</v>
      </c>
      <c r="E22" t="n">
        <v>143.97</v>
      </c>
      <c r="F22" t="n">
        <v>139.84</v>
      </c>
      <c r="G22" t="n">
        <v>149.83</v>
      </c>
      <c r="H22" t="n">
        <v>1.98</v>
      </c>
      <c r="I22" t="n">
        <v>56</v>
      </c>
      <c r="J22" t="n">
        <v>188.49</v>
      </c>
      <c r="K22" t="n">
        <v>50.28</v>
      </c>
      <c r="L22" t="n">
        <v>21</v>
      </c>
      <c r="M22" t="n">
        <v>54</v>
      </c>
      <c r="N22" t="n">
        <v>37.21</v>
      </c>
      <c r="O22" t="n">
        <v>23481.16</v>
      </c>
      <c r="P22" t="n">
        <v>1610.69</v>
      </c>
      <c r="Q22" t="n">
        <v>2218.96</v>
      </c>
      <c r="R22" t="n">
        <v>265.9</v>
      </c>
      <c r="S22" t="n">
        <v>193.02</v>
      </c>
      <c r="T22" t="n">
        <v>34357.76</v>
      </c>
      <c r="U22" t="n">
        <v>0.73</v>
      </c>
      <c r="V22" t="n">
        <v>0.92</v>
      </c>
      <c r="W22" t="n">
        <v>36.75</v>
      </c>
      <c r="X22" t="n">
        <v>2.05</v>
      </c>
      <c r="Y22" t="n">
        <v>0.5</v>
      </c>
      <c r="Z22" t="n">
        <v>10</v>
      </c>
      <c r="AA22" t="n">
        <v>4769.789748664556</v>
      </c>
      <c r="AB22" t="n">
        <v>6526.236762395648</v>
      </c>
      <c r="AC22" t="n">
        <v>5903.381885423185</v>
      </c>
      <c r="AD22" t="n">
        <v>4769789.748664556</v>
      </c>
      <c r="AE22" t="n">
        <v>6526236.762395648</v>
      </c>
      <c r="AF22" t="n">
        <v>1.278811020767666e-06</v>
      </c>
      <c r="AG22" t="n">
        <v>23.4326171875</v>
      </c>
      <c r="AH22" t="n">
        <v>5903381.885423185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0.6953</v>
      </c>
      <c r="E23" t="n">
        <v>143.83</v>
      </c>
      <c r="F23" t="n">
        <v>139.76</v>
      </c>
      <c r="G23" t="n">
        <v>155.29</v>
      </c>
      <c r="H23" t="n">
        <v>2.05</v>
      </c>
      <c r="I23" t="n">
        <v>54</v>
      </c>
      <c r="J23" t="n">
        <v>190.01</v>
      </c>
      <c r="K23" t="n">
        <v>50.28</v>
      </c>
      <c r="L23" t="n">
        <v>22</v>
      </c>
      <c r="M23" t="n">
        <v>52</v>
      </c>
      <c r="N23" t="n">
        <v>37.74</v>
      </c>
      <c r="O23" t="n">
        <v>23669.2</v>
      </c>
      <c r="P23" t="n">
        <v>1604.48</v>
      </c>
      <c r="Q23" t="n">
        <v>2218.86</v>
      </c>
      <c r="R23" t="n">
        <v>263.4</v>
      </c>
      <c r="S23" t="n">
        <v>193.02</v>
      </c>
      <c r="T23" t="n">
        <v>33120.19</v>
      </c>
      <c r="U23" t="n">
        <v>0.73</v>
      </c>
      <c r="V23" t="n">
        <v>0.92</v>
      </c>
      <c r="W23" t="n">
        <v>36.75</v>
      </c>
      <c r="X23" t="n">
        <v>1.98</v>
      </c>
      <c r="Y23" t="n">
        <v>0.5</v>
      </c>
      <c r="Z23" t="n">
        <v>10</v>
      </c>
      <c r="AA23" t="n">
        <v>4752.58731965174</v>
      </c>
      <c r="AB23" t="n">
        <v>6502.699640102707</v>
      </c>
      <c r="AC23" t="n">
        <v>5882.091113047324</v>
      </c>
      <c r="AD23" t="n">
        <v>4752587.319651741</v>
      </c>
      <c r="AE23" t="n">
        <v>6502699.640102707</v>
      </c>
      <c r="AF23" t="n">
        <v>1.280099773595967e-06</v>
      </c>
      <c r="AG23" t="n">
        <v>23.40983072916667</v>
      </c>
      <c r="AH23" t="n">
        <v>5882091.113047324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0.6963</v>
      </c>
      <c r="E24" t="n">
        <v>143.61</v>
      </c>
      <c r="F24" t="n">
        <v>139.64</v>
      </c>
      <c r="G24" t="n">
        <v>164.28</v>
      </c>
      <c r="H24" t="n">
        <v>2.13</v>
      </c>
      <c r="I24" t="n">
        <v>51</v>
      </c>
      <c r="J24" t="n">
        <v>191.55</v>
      </c>
      <c r="K24" t="n">
        <v>50.28</v>
      </c>
      <c r="L24" t="n">
        <v>23</v>
      </c>
      <c r="M24" t="n">
        <v>49</v>
      </c>
      <c r="N24" t="n">
        <v>38.27</v>
      </c>
      <c r="O24" t="n">
        <v>23857.96</v>
      </c>
      <c r="P24" t="n">
        <v>1595.44</v>
      </c>
      <c r="Q24" t="n">
        <v>2218.87</v>
      </c>
      <c r="R24" t="n">
        <v>259.07</v>
      </c>
      <c r="S24" t="n">
        <v>193.02</v>
      </c>
      <c r="T24" t="n">
        <v>30971.66</v>
      </c>
      <c r="U24" t="n">
        <v>0.75</v>
      </c>
      <c r="V24" t="n">
        <v>0.92</v>
      </c>
      <c r="W24" t="n">
        <v>36.75</v>
      </c>
      <c r="X24" t="n">
        <v>1.86</v>
      </c>
      <c r="Y24" t="n">
        <v>0.5</v>
      </c>
      <c r="Z24" t="n">
        <v>10</v>
      </c>
      <c r="AA24" t="n">
        <v>4727.694617901968</v>
      </c>
      <c r="AB24" t="n">
        <v>6468.640347380173</v>
      </c>
      <c r="AC24" t="n">
        <v>5851.282391419711</v>
      </c>
      <c r="AD24" t="n">
        <v>4727694.617901968</v>
      </c>
      <c r="AE24" t="n">
        <v>6468640.347380172</v>
      </c>
      <c r="AF24" t="n">
        <v>1.281940849064967e-06</v>
      </c>
      <c r="AG24" t="n">
        <v>23.3740234375</v>
      </c>
      <c r="AH24" t="n">
        <v>5851282.391419711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0.697</v>
      </c>
      <c r="E25" t="n">
        <v>143.47</v>
      </c>
      <c r="F25" t="n">
        <v>139.56</v>
      </c>
      <c r="G25" t="n">
        <v>170.9</v>
      </c>
      <c r="H25" t="n">
        <v>2.21</v>
      </c>
      <c r="I25" t="n">
        <v>49</v>
      </c>
      <c r="J25" t="n">
        <v>193.08</v>
      </c>
      <c r="K25" t="n">
        <v>50.28</v>
      </c>
      <c r="L25" t="n">
        <v>24</v>
      </c>
      <c r="M25" t="n">
        <v>47</v>
      </c>
      <c r="N25" t="n">
        <v>38.8</v>
      </c>
      <c r="O25" t="n">
        <v>24047.45</v>
      </c>
      <c r="P25" t="n">
        <v>1589.06</v>
      </c>
      <c r="Q25" t="n">
        <v>2218.83</v>
      </c>
      <c r="R25" t="n">
        <v>256.78</v>
      </c>
      <c r="S25" t="n">
        <v>193.02</v>
      </c>
      <c r="T25" t="n">
        <v>29835.44</v>
      </c>
      <c r="U25" t="n">
        <v>0.75</v>
      </c>
      <c r="V25" t="n">
        <v>0.92</v>
      </c>
      <c r="W25" t="n">
        <v>36.74</v>
      </c>
      <c r="X25" t="n">
        <v>1.78</v>
      </c>
      <c r="Y25" t="n">
        <v>0.5</v>
      </c>
      <c r="Z25" t="n">
        <v>10</v>
      </c>
      <c r="AA25" t="n">
        <v>4710.244595606173</v>
      </c>
      <c r="AB25" t="n">
        <v>6444.76445703441</v>
      </c>
      <c r="AC25" t="n">
        <v>5829.685182538529</v>
      </c>
      <c r="AD25" t="n">
        <v>4710244.595606172</v>
      </c>
      <c r="AE25" t="n">
        <v>6444764.45703441</v>
      </c>
      <c r="AF25" t="n">
        <v>1.283229601893267e-06</v>
      </c>
      <c r="AG25" t="n">
        <v>23.35123697916667</v>
      </c>
      <c r="AH25" t="n">
        <v>5829685.182538529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0.6977</v>
      </c>
      <c r="E26" t="n">
        <v>143.32</v>
      </c>
      <c r="F26" t="n">
        <v>139.48</v>
      </c>
      <c r="G26" t="n">
        <v>178.06</v>
      </c>
      <c r="H26" t="n">
        <v>2.28</v>
      </c>
      <c r="I26" t="n">
        <v>47</v>
      </c>
      <c r="J26" t="n">
        <v>194.62</v>
      </c>
      <c r="K26" t="n">
        <v>50.28</v>
      </c>
      <c r="L26" t="n">
        <v>25</v>
      </c>
      <c r="M26" t="n">
        <v>45</v>
      </c>
      <c r="N26" t="n">
        <v>39.34</v>
      </c>
      <c r="O26" t="n">
        <v>24237.67</v>
      </c>
      <c r="P26" t="n">
        <v>1580.09</v>
      </c>
      <c r="Q26" t="n">
        <v>2218.85</v>
      </c>
      <c r="R26" t="n">
        <v>254</v>
      </c>
      <c r="S26" t="n">
        <v>193.02</v>
      </c>
      <c r="T26" t="n">
        <v>28455.56</v>
      </c>
      <c r="U26" t="n">
        <v>0.76</v>
      </c>
      <c r="V26" t="n">
        <v>0.92</v>
      </c>
      <c r="W26" t="n">
        <v>36.74</v>
      </c>
      <c r="X26" t="n">
        <v>1.7</v>
      </c>
      <c r="Y26" t="n">
        <v>0.5</v>
      </c>
      <c r="Z26" t="n">
        <v>10</v>
      </c>
      <c r="AA26" t="n">
        <v>4687.779182539424</v>
      </c>
      <c r="AB26" t="n">
        <v>6414.026287772408</v>
      </c>
      <c r="AC26" t="n">
        <v>5801.880621009601</v>
      </c>
      <c r="AD26" t="n">
        <v>4687779.182539424</v>
      </c>
      <c r="AE26" t="n">
        <v>6414026.287772408</v>
      </c>
      <c r="AF26" t="n">
        <v>1.284518354721567e-06</v>
      </c>
      <c r="AG26" t="n">
        <v>23.32682291666667</v>
      </c>
      <c r="AH26" t="n">
        <v>5801880.621009601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0.6984</v>
      </c>
      <c r="E27" t="n">
        <v>143.19</v>
      </c>
      <c r="F27" t="n">
        <v>139.41</v>
      </c>
      <c r="G27" t="n">
        <v>185.89</v>
      </c>
      <c r="H27" t="n">
        <v>2.35</v>
      </c>
      <c r="I27" t="n">
        <v>45</v>
      </c>
      <c r="J27" t="n">
        <v>196.17</v>
      </c>
      <c r="K27" t="n">
        <v>50.28</v>
      </c>
      <c r="L27" t="n">
        <v>26</v>
      </c>
      <c r="M27" t="n">
        <v>43</v>
      </c>
      <c r="N27" t="n">
        <v>39.89</v>
      </c>
      <c r="O27" t="n">
        <v>24428.62</v>
      </c>
      <c r="P27" t="n">
        <v>1574.22</v>
      </c>
      <c r="Q27" t="n">
        <v>2218.91</v>
      </c>
      <c r="R27" t="n">
        <v>251.78</v>
      </c>
      <c r="S27" t="n">
        <v>193.02</v>
      </c>
      <c r="T27" t="n">
        <v>27354.34</v>
      </c>
      <c r="U27" t="n">
        <v>0.77</v>
      </c>
      <c r="V27" t="n">
        <v>0.92</v>
      </c>
      <c r="W27" t="n">
        <v>36.74</v>
      </c>
      <c r="X27" t="n">
        <v>1.63</v>
      </c>
      <c r="Y27" t="n">
        <v>0.5</v>
      </c>
      <c r="Z27" t="n">
        <v>10</v>
      </c>
      <c r="AA27" t="n">
        <v>4671.482134939834</v>
      </c>
      <c r="AB27" t="n">
        <v>6391.727948271651</v>
      </c>
      <c r="AC27" t="n">
        <v>5781.710403734881</v>
      </c>
      <c r="AD27" t="n">
        <v>4671482.134939834</v>
      </c>
      <c r="AE27" t="n">
        <v>6391727.948271651</v>
      </c>
      <c r="AF27" t="n">
        <v>1.285807107549868e-06</v>
      </c>
      <c r="AG27" t="n">
        <v>23.3056640625</v>
      </c>
      <c r="AH27" t="n">
        <v>5781710.40373488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0.6991000000000001</v>
      </c>
      <c r="E28" t="n">
        <v>143.04</v>
      </c>
      <c r="F28" t="n">
        <v>139.33</v>
      </c>
      <c r="G28" t="n">
        <v>194.41</v>
      </c>
      <c r="H28" t="n">
        <v>2.42</v>
      </c>
      <c r="I28" t="n">
        <v>43</v>
      </c>
      <c r="J28" t="n">
        <v>197.73</v>
      </c>
      <c r="K28" t="n">
        <v>50.28</v>
      </c>
      <c r="L28" t="n">
        <v>27</v>
      </c>
      <c r="M28" t="n">
        <v>41</v>
      </c>
      <c r="N28" t="n">
        <v>40.45</v>
      </c>
      <c r="O28" t="n">
        <v>24620.33</v>
      </c>
      <c r="P28" t="n">
        <v>1566.11</v>
      </c>
      <c r="Q28" t="n">
        <v>2218.83</v>
      </c>
      <c r="R28" t="n">
        <v>249.06</v>
      </c>
      <c r="S28" t="n">
        <v>193.02</v>
      </c>
      <c r="T28" t="n">
        <v>26005.54</v>
      </c>
      <c r="U28" t="n">
        <v>0.78</v>
      </c>
      <c r="V28" t="n">
        <v>0.92</v>
      </c>
      <c r="W28" t="n">
        <v>36.73</v>
      </c>
      <c r="X28" t="n">
        <v>1.54</v>
      </c>
      <c r="Y28" t="n">
        <v>0.5</v>
      </c>
      <c r="Z28" t="n">
        <v>10</v>
      </c>
      <c r="AA28" t="n">
        <v>4650.77413339169</v>
      </c>
      <c r="AB28" t="n">
        <v>6363.394346980926</v>
      </c>
      <c r="AC28" t="n">
        <v>5756.080921584886</v>
      </c>
      <c r="AD28" t="n">
        <v>4650774.13339169</v>
      </c>
      <c r="AE28" t="n">
        <v>6363394.346980926</v>
      </c>
      <c r="AF28" t="n">
        <v>1.287095860378168e-06</v>
      </c>
      <c r="AG28" t="n">
        <v>23.28125</v>
      </c>
      <c r="AH28" t="n">
        <v>5756080.921584886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0.6996</v>
      </c>
      <c r="E29" t="n">
        <v>142.93</v>
      </c>
      <c r="F29" t="n">
        <v>139.29</v>
      </c>
      <c r="G29" t="n">
        <v>203.84</v>
      </c>
      <c r="H29" t="n">
        <v>2.49</v>
      </c>
      <c r="I29" t="n">
        <v>41</v>
      </c>
      <c r="J29" t="n">
        <v>199.29</v>
      </c>
      <c r="K29" t="n">
        <v>50.28</v>
      </c>
      <c r="L29" t="n">
        <v>28</v>
      </c>
      <c r="M29" t="n">
        <v>39</v>
      </c>
      <c r="N29" t="n">
        <v>41.01</v>
      </c>
      <c r="O29" t="n">
        <v>24812.8</v>
      </c>
      <c r="P29" t="n">
        <v>1560.25</v>
      </c>
      <c r="Q29" t="n">
        <v>2218.87</v>
      </c>
      <c r="R29" t="n">
        <v>247.37</v>
      </c>
      <c r="S29" t="n">
        <v>193.02</v>
      </c>
      <c r="T29" t="n">
        <v>25169.64</v>
      </c>
      <c r="U29" t="n">
        <v>0.78</v>
      </c>
      <c r="V29" t="n">
        <v>0.92</v>
      </c>
      <c r="W29" t="n">
        <v>36.73</v>
      </c>
      <c r="X29" t="n">
        <v>1.5</v>
      </c>
      <c r="Y29" t="n">
        <v>0.5</v>
      </c>
      <c r="Z29" t="n">
        <v>10</v>
      </c>
      <c r="AA29" t="n">
        <v>4636.022118394793</v>
      </c>
      <c r="AB29" t="n">
        <v>6343.209989249201</v>
      </c>
      <c r="AC29" t="n">
        <v>5737.822930626152</v>
      </c>
      <c r="AD29" t="n">
        <v>4636022.118394793</v>
      </c>
      <c r="AE29" t="n">
        <v>6343209.989249201</v>
      </c>
      <c r="AF29" t="n">
        <v>1.288016398112668e-06</v>
      </c>
      <c r="AG29" t="n">
        <v>23.26334635416667</v>
      </c>
      <c r="AH29" t="n">
        <v>5737822.930626152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0.7</v>
      </c>
      <c r="E30" t="n">
        <v>142.86</v>
      </c>
      <c r="F30" t="n">
        <v>139.24</v>
      </c>
      <c r="G30" t="n">
        <v>208.87</v>
      </c>
      <c r="H30" t="n">
        <v>2.56</v>
      </c>
      <c r="I30" t="n">
        <v>40</v>
      </c>
      <c r="J30" t="n">
        <v>200.85</v>
      </c>
      <c r="K30" t="n">
        <v>50.28</v>
      </c>
      <c r="L30" t="n">
        <v>29</v>
      </c>
      <c r="M30" t="n">
        <v>38</v>
      </c>
      <c r="N30" t="n">
        <v>41.57</v>
      </c>
      <c r="O30" t="n">
        <v>25006.03</v>
      </c>
      <c r="P30" t="n">
        <v>1553.84</v>
      </c>
      <c r="Q30" t="n">
        <v>2218.86</v>
      </c>
      <c r="R30" t="n">
        <v>246.13</v>
      </c>
      <c r="S30" t="n">
        <v>193.02</v>
      </c>
      <c r="T30" t="n">
        <v>24553.44</v>
      </c>
      <c r="U30" t="n">
        <v>0.78</v>
      </c>
      <c r="V30" t="n">
        <v>0.92</v>
      </c>
      <c r="W30" t="n">
        <v>36.73</v>
      </c>
      <c r="X30" t="n">
        <v>1.46</v>
      </c>
      <c r="Y30" t="n">
        <v>0.5</v>
      </c>
      <c r="Z30" t="n">
        <v>10</v>
      </c>
      <c r="AA30" t="n">
        <v>4620.737117445108</v>
      </c>
      <c r="AB30" t="n">
        <v>6322.296376623191</v>
      </c>
      <c r="AC30" t="n">
        <v>5718.905283836729</v>
      </c>
      <c r="AD30" t="n">
        <v>4620737.117445108</v>
      </c>
      <c r="AE30" t="n">
        <v>6322296.376623191</v>
      </c>
      <c r="AF30" t="n">
        <v>1.288752828300268e-06</v>
      </c>
      <c r="AG30" t="n">
        <v>23.251953125</v>
      </c>
      <c r="AH30" t="n">
        <v>5718905.283836729</v>
      </c>
    </row>
    <row r="31">
      <c r="A31" t="n">
        <v>29</v>
      </c>
      <c r="B31" t="n">
        <v>80</v>
      </c>
      <c r="C31" t="inlineStr">
        <is>
          <t xml:space="preserve">CONCLUIDO	</t>
        </is>
      </c>
      <c r="D31" t="n">
        <v>0.7008</v>
      </c>
      <c r="E31" t="n">
        <v>142.7</v>
      </c>
      <c r="F31" t="n">
        <v>139.15</v>
      </c>
      <c r="G31" t="n">
        <v>219.72</v>
      </c>
      <c r="H31" t="n">
        <v>2.63</v>
      </c>
      <c r="I31" t="n">
        <v>38</v>
      </c>
      <c r="J31" t="n">
        <v>202.43</v>
      </c>
      <c r="K31" t="n">
        <v>50.28</v>
      </c>
      <c r="L31" t="n">
        <v>30</v>
      </c>
      <c r="M31" t="n">
        <v>36</v>
      </c>
      <c r="N31" t="n">
        <v>42.15</v>
      </c>
      <c r="O31" t="n">
        <v>25200.04</v>
      </c>
      <c r="P31" t="n">
        <v>1547.08</v>
      </c>
      <c r="Q31" t="n">
        <v>2218.84</v>
      </c>
      <c r="R31" t="n">
        <v>243.24</v>
      </c>
      <c r="S31" t="n">
        <v>193.02</v>
      </c>
      <c r="T31" t="n">
        <v>23118.73</v>
      </c>
      <c r="U31" t="n">
        <v>0.79</v>
      </c>
      <c r="V31" t="n">
        <v>0.92</v>
      </c>
      <c r="W31" t="n">
        <v>36.72</v>
      </c>
      <c r="X31" t="n">
        <v>1.37</v>
      </c>
      <c r="Y31" t="n">
        <v>0.5</v>
      </c>
      <c r="Z31" t="n">
        <v>10</v>
      </c>
      <c r="AA31" t="n">
        <v>4602.068183190998</v>
      </c>
      <c r="AB31" t="n">
        <v>6296.752717161464</v>
      </c>
      <c r="AC31" t="n">
        <v>5695.799475383278</v>
      </c>
      <c r="AD31" t="n">
        <v>4602068.183190998</v>
      </c>
      <c r="AE31" t="n">
        <v>6296752.717161464</v>
      </c>
      <c r="AF31" t="n">
        <v>1.290225688675469e-06</v>
      </c>
      <c r="AG31" t="n">
        <v>23.22591145833333</v>
      </c>
      <c r="AH31" t="n">
        <v>5695799.475383278</v>
      </c>
    </row>
    <row r="32">
      <c r="A32" t="n">
        <v>30</v>
      </c>
      <c r="B32" t="n">
        <v>80</v>
      </c>
      <c r="C32" t="inlineStr">
        <is>
          <t xml:space="preserve">CONCLUIDO	</t>
        </is>
      </c>
      <c r="D32" t="n">
        <v>0.7010999999999999</v>
      </c>
      <c r="E32" t="n">
        <v>142.64</v>
      </c>
      <c r="F32" t="n">
        <v>139.12</v>
      </c>
      <c r="G32" t="n">
        <v>225.6</v>
      </c>
      <c r="H32" t="n">
        <v>2.7</v>
      </c>
      <c r="I32" t="n">
        <v>37</v>
      </c>
      <c r="J32" t="n">
        <v>204.01</v>
      </c>
      <c r="K32" t="n">
        <v>50.28</v>
      </c>
      <c r="L32" t="n">
        <v>31</v>
      </c>
      <c r="M32" t="n">
        <v>35</v>
      </c>
      <c r="N32" t="n">
        <v>42.73</v>
      </c>
      <c r="O32" t="n">
        <v>25394.96</v>
      </c>
      <c r="P32" t="n">
        <v>1539.82</v>
      </c>
      <c r="Q32" t="n">
        <v>2218.83</v>
      </c>
      <c r="R32" t="n">
        <v>241.66</v>
      </c>
      <c r="S32" t="n">
        <v>193.02</v>
      </c>
      <c r="T32" t="n">
        <v>22333.94</v>
      </c>
      <c r="U32" t="n">
        <v>0.8</v>
      </c>
      <c r="V32" t="n">
        <v>0.92</v>
      </c>
      <c r="W32" t="n">
        <v>36.73</v>
      </c>
      <c r="X32" t="n">
        <v>1.34</v>
      </c>
      <c r="Y32" t="n">
        <v>0.5</v>
      </c>
      <c r="Z32" t="n">
        <v>10</v>
      </c>
      <c r="AA32" t="n">
        <v>4585.940986737627</v>
      </c>
      <c r="AB32" t="n">
        <v>6274.686775492268</v>
      </c>
      <c r="AC32" t="n">
        <v>5675.839476217248</v>
      </c>
      <c r="AD32" t="n">
        <v>4585940.986737628</v>
      </c>
      <c r="AE32" t="n">
        <v>6274686.775492268</v>
      </c>
      <c r="AF32" t="n">
        <v>1.290778011316169e-06</v>
      </c>
      <c r="AG32" t="n">
        <v>23.21614583333333</v>
      </c>
      <c r="AH32" t="n">
        <v>5675839.476217248</v>
      </c>
    </row>
    <row r="33">
      <c r="A33" t="n">
        <v>31</v>
      </c>
      <c r="B33" t="n">
        <v>80</v>
      </c>
      <c r="C33" t="inlineStr">
        <is>
          <t xml:space="preserve">CONCLUIDO	</t>
        </is>
      </c>
      <c r="D33" t="n">
        <v>0.7015</v>
      </c>
      <c r="E33" t="n">
        <v>142.56</v>
      </c>
      <c r="F33" t="n">
        <v>139.07</v>
      </c>
      <c r="G33" t="n">
        <v>231.79</v>
      </c>
      <c r="H33" t="n">
        <v>2.76</v>
      </c>
      <c r="I33" t="n">
        <v>36</v>
      </c>
      <c r="J33" t="n">
        <v>205.59</v>
      </c>
      <c r="K33" t="n">
        <v>50.28</v>
      </c>
      <c r="L33" t="n">
        <v>32</v>
      </c>
      <c r="M33" t="n">
        <v>34</v>
      </c>
      <c r="N33" t="n">
        <v>43.31</v>
      </c>
      <c r="O33" t="n">
        <v>25590.57</v>
      </c>
      <c r="P33" t="n">
        <v>1532.37</v>
      </c>
      <c r="Q33" t="n">
        <v>2218.86</v>
      </c>
      <c r="R33" t="n">
        <v>240.31</v>
      </c>
      <c r="S33" t="n">
        <v>193.02</v>
      </c>
      <c r="T33" t="n">
        <v>21665.75</v>
      </c>
      <c r="U33" t="n">
        <v>0.8</v>
      </c>
      <c r="V33" t="n">
        <v>0.92</v>
      </c>
      <c r="W33" t="n">
        <v>36.72</v>
      </c>
      <c r="X33" t="n">
        <v>1.29</v>
      </c>
      <c r="Y33" t="n">
        <v>0.5</v>
      </c>
      <c r="Z33" t="n">
        <v>10</v>
      </c>
      <c r="AA33" t="n">
        <v>4568.700249118917</v>
      </c>
      <c r="AB33" t="n">
        <v>6251.097237674683</v>
      </c>
      <c r="AC33" t="n">
        <v>5654.50129078085</v>
      </c>
      <c r="AD33" t="n">
        <v>4568700.249118917</v>
      </c>
      <c r="AE33" t="n">
        <v>6251097.237674683</v>
      </c>
      <c r="AF33" t="n">
        <v>1.291514441503769e-06</v>
      </c>
      <c r="AG33" t="n">
        <v>23.203125</v>
      </c>
      <c r="AH33" t="n">
        <v>5654501.290780851</v>
      </c>
    </row>
    <row r="34">
      <c r="A34" t="n">
        <v>32</v>
      </c>
      <c r="B34" t="n">
        <v>80</v>
      </c>
      <c r="C34" t="inlineStr">
        <is>
          <t xml:space="preserve">CONCLUIDO	</t>
        </is>
      </c>
      <c r="D34" t="n">
        <v>0.7018</v>
      </c>
      <c r="E34" t="n">
        <v>142.48</v>
      </c>
      <c r="F34" t="n">
        <v>139.03</v>
      </c>
      <c r="G34" t="n">
        <v>238.34</v>
      </c>
      <c r="H34" t="n">
        <v>2.83</v>
      </c>
      <c r="I34" t="n">
        <v>35</v>
      </c>
      <c r="J34" t="n">
        <v>207.19</v>
      </c>
      <c r="K34" t="n">
        <v>50.28</v>
      </c>
      <c r="L34" t="n">
        <v>33</v>
      </c>
      <c r="M34" t="n">
        <v>33</v>
      </c>
      <c r="N34" t="n">
        <v>43.91</v>
      </c>
      <c r="O34" t="n">
        <v>25786.97</v>
      </c>
      <c r="P34" t="n">
        <v>1524.24</v>
      </c>
      <c r="Q34" t="n">
        <v>2218.83</v>
      </c>
      <c r="R34" t="n">
        <v>239.22</v>
      </c>
      <c r="S34" t="n">
        <v>193.02</v>
      </c>
      <c r="T34" t="n">
        <v>21121.84</v>
      </c>
      <c r="U34" t="n">
        <v>0.8100000000000001</v>
      </c>
      <c r="V34" t="n">
        <v>0.92</v>
      </c>
      <c r="W34" t="n">
        <v>36.71</v>
      </c>
      <c r="X34" t="n">
        <v>1.25</v>
      </c>
      <c r="Y34" t="n">
        <v>0.5</v>
      </c>
      <c r="Z34" t="n">
        <v>10</v>
      </c>
      <c r="AA34" t="n">
        <v>4550.832751233299</v>
      </c>
      <c r="AB34" t="n">
        <v>6226.650138809205</v>
      </c>
      <c r="AC34" t="n">
        <v>5632.387388719377</v>
      </c>
      <c r="AD34" t="n">
        <v>4550832.751233299</v>
      </c>
      <c r="AE34" t="n">
        <v>6226650.138809205</v>
      </c>
      <c r="AF34" t="n">
        <v>1.292066764144469e-06</v>
      </c>
      <c r="AG34" t="n">
        <v>23.19010416666667</v>
      </c>
      <c r="AH34" t="n">
        <v>5632387.388719377</v>
      </c>
    </row>
    <row r="35">
      <c r="A35" t="n">
        <v>33</v>
      </c>
      <c r="B35" t="n">
        <v>80</v>
      </c>
      <c r="C35" t="inlineStr">
        <is>
          <t xml:space="preserve">CONCLUIDO	</t>
        </is>
      </c>
      <c r="D35" t="n">
        <v>0.7024</v>
      </c>
      <c r="E35" t="n">
        <v>142.37</v>
      </c>
      <c r="F35" t="n">
        <v>138.98</v>
      </c>
      <c r="G35" t="n">
        <v>252.69</v>
      </c>
      <c r="H35" t="n">
        <v>2.89</v>
      </c>
      <c r="I35" t="n">
        <v>33</v>
      </c>
      <c r="J35" t="n">
        <v>208.78</v>
      </c>
      <c r="K35" t="n">
        <v>50.28</v>
      </c>
      <c r="L35" t="n">
        <v>34</v>
      </c>
      <c r="M35" t="n">
        <v>31</v>
      </c>
      <c r="N35" t="n">
        <v>44.5</v>
      </c>
      <c r="O35" t="n">
        <v>25984.2</v>
      </c>
      <c r="P35" t="n">
        <v>1516.72</v>
      </c>
      <c r="Q35" t="n">
        <v>2218.83</v>
      </c>
      <c r="R35" t="n">
        <v>237.15</v>
      </c>
      <c r="S35" t="n">
        <v>193.02</v>
      </c>
      <c r="T35" t="n">
        <v>20098.77</v>
      </c>
      <c r="U35" t="n">
        <v>0.8100000000000001</v>
      </c>
      <c r="V35" t="n">
        <v>0.92</v>
      </c>
      <c r="W35" t="n">
        <v>36.72</v>
      </c>
      <c r="X35" t="n">
        <v>1.2</v>
      </c>
      <c r="Y35" t="n">
        <v>0.5</v>
      </c>
      <c r="Z35" t="n">
        <v>10</v>
      </c>
      <c r="AA35" t="n">
        <v>4532.324253025746</v>
      </c>
      <c r="AB35" t="n">
        <v>6201.325995024318</v>
      </c>
      <c r="AC35" t="n">
        <v>5609.48014567466</v>
      </c>
      <c r="AD35" t="n">
        <v>4532324.253025746</v>
      </c>
      <c r="AE35" t="n">
        <v>6201325.995024318</v>
      </c>
      <c r="AF35" t="n">
        <v>1.29317140942587e-06</v>
      </c>
      <c r="AG35" t="n">
        <v>23.17220052083333</v>
      </c>
      <c r="AH35" t="n">
        <v>5609480.14567466</v>
      </c>
    </row>
    <row r="36">
      <c r="A36" t="n">
        <v>34</v>
      </c>
      <c r="B36" t="n">
        <v>80</v>
      </c>
      <c r="C36" t="inlineStr">
        <is>
          <t xml:space="preserve">CONCLUIDO	</t>
        </is>
      </c>
      <c r="D36" t="n">
        <v>0.7028</v>
      </c>
      <c r="E36" t="n">
        <v>142.29</v>
      </c>
      <c r="F36" t="n">
        <v>138.93</v>
      </c>
      <c r="G36" t="n">
        <v>260.5</v>
      </c>
      <c r="H36" t="n">
        <v>2.96</v>
      </c>
      <c r="I36" t="n">
        <v>32</v>
      </c>
      <c r="J36" t="n">
        <v>210.39</v>
      </c>
      <c r="K36" t="n">
        <v>50.28</v>
      </c>
      <c r="L36" t="n">
        <v>35</v>
      </c>
      <c r="M36" t="n">
        <v>30</v>
      </c>
      <c r="N36" t="n">
        <v>45.11</v>
      </c>
      <c r="O36" t="n">
        <v>26182.25</v>
      </c>
      <c r="P36" t="n">
        <v>1512.54</v>
      </c>
      <c r="Q36" t="n">
        <v>2218.87</v>
      </c>
      <c r="R36" t="n">
        <v>235.65</v>
      </c>
      <c r="S36" t="n">
        <v>193.02</v>
      </c>
      <c r="T36" t="n">
        <v>19354.34</v>
      </c>
      <c r="U36" t="n">
        <v>0.82</v>
      </c>
      <c r="V36" t="n">
        <v>0.92</v>
      </c>
      <c r="W36" t="n">
        <v>36.72</v>
      </c>
      <c r="X36" t="n">
        <v>1.15</v>
      </c>
      <c r="Y36" t="n">
        <v>0.5</v>
      </c>
      <c r="Z36" t="n">
        <v>10</v>
      </c>
      <c r="AA36" t="n">
        <v>4521.47603216981</v>
      </c>
      <c r="AB36" t="n">
        <v>6186.482980659496</v>
      </c>
      <c r="AC36" t="n">
        <v>5596.053727768516</v>
      </c>
      <c r="AD36" t="n">
        <v>4521476.03216981</v>
      </c>
      <c r="AE36" t="n">
        <v>6186482.980659496</v>
      </c>
      <c r="AF36" t="n">
        <v>1.29390783961347e-06</v>
      </c>
      <c r="AG36" t="n">
        <v>23.1591796875</v>
      </c>
      <c r="AH36" t="n">
        <v>5596053.727768516</v>
      </c>
    </row>
    <row r="37">
      <c r="A37" t="n">
        <v>35</v>
      </c>
      <c r="B37" t="n">
        <v>80</v>
      </c>
      <c r="C37" t="inlineStr">
        <is>
          <t xml:space="preserve">CONCLUIDO	</t>
        </is>
      </c>
      <c r="D37" t="n">
        <v>0.7032</v>
      </c>
      <c r="E37" t="n">
        <v>142.21</v>
      </c>
      <c r="F37" t="n">
        <v>138.89</v>
      </c>
      <c r="G37" t="n">
        <v>268.82</v>
      </c>
      <c r="H37" t="n">
        <v>3.02</v>
      </c>
      <c r="I37" t="n">
        <v>31</v>
      </c>
      <c r="J37" t="n">
        <v>212</v>
      </c>
      <c r="K37" t="n">
        <v>50.28</v>
      </c>
      <c r="L37" t="n">
        <v>36</v>
      </c>
      <c r="M37" t="n">
        <v>29</v>
      </c>
      <c r="N37" t="n">
        <v>45.72</v>
      </c>
      <c r="O37" t="n">
        <v>26381.14</v>
      </c>
      <c r="P37" t="n">
        <v>1506.35</v>
      </c>
      <c r="Q37" t="n">
        <v>2218.84</v>
      </c>
      <c r="R37" t="n">
        <v>234.28</v>
      </c>
      <c r="S37" t="n">
        <v>193.02</v>
      </c>
      <c r="T37" t="n">
        <v>18673.51</v>
      </c>
      <c r="U37" t="n">
        <v>0.82</v>
      </c>
      <c r="V37" t="n">
        <v>0.92</v>
      </c>
      <c r="W37" t="n">
        <v>36.71</v>
      </c>
      <c r="X37" t="n">
        <v>1.11</v>
      </c>
      <c r="Y37" t="n">
        <v>0.5</v>
      </c>
      <c r="Z37" t="n">
        <v>10</v>
      </c>
      <c r="AA37" t="n">
        <v>4506.835307575768</v>
      </c>
      <c r="AB37" t="n">
        <v>6166.450895366743</v>
      </c>
      <c r="AC37" t="n">
        <v>5577.933476580896</v>
      </c>
      <c r="AD37" t="n">
        <v>4506835.307575768</v>
      </c>
      <c r="AE37" t="n">
        <v>6166450.895366743</v>
      </c>
      <c r="AF37" t="n">
        <v>1.29464426980107e-06</v>
      </c>
      <c r="AG37" t="n">
        <v>23.14615885416667</v>
      </c>
      <c r="AH37" t="n">
        <v>5577933.476580896</v>
      </c>
    </row>
    <row r="38">
      <c r="A38" t="n">
        <v>36</v>
      </c>
      <c r="B38" t="n">
        <v>80</v>
      </c>
      <c r="C38" t="inlineStr">
        <is>
          <t xml:space="preserve">CONCLUIDO	</t>
        </is>
      </c>
      <c r="D38" t="n">
        <v>0.7035</v>
      </c>
      <c r="E38" t="n">
        <v>142.15</v>
      </c>
      <c r="F38" t="n">
        <v>138.86</v>
      </c>
      <c r="G38" t="n">
        <v>277.72</v>
      </c>
      <c r="H38" t="n">
        <v>3.08</v>
      </c>
      <c r="I38" t="n">
        <v>30</v>
      </c>
      <c r="J38" t="n">
        <v>213.62</v>
      </c>
      <c r="K38" t="n">
        <v>50.28</v>
      </c>
      <c r="L38" t="n">
        <v>37</v>
      </c>
      <c r="M38" t="n">
        <v>24</v>
      </c>
      <c r="N38" t="n">
        <v>46.34</v>
      </c>
      <c r="O38" t="n">
        <v>26580.87</v>
      </c>
      <c r="P38" t="n">
        <v>1497</v>
      </c>
      <c r="Q38" t="n">
        <v>2218.92</v>
      </c>
      <c r="R38" t="n">
        <v>233.19</v>
      </c>
      <c r="S38" t="n">
        <v>193.02</v>
      </c>
      <c r="T38" t="n">
        <v>18134.6</v>
      </c>
      <c r="U38" t="n">
        <v>0.83</v>
      </c>
      <c r="V38" t="n">
        <v>0.92</v>
      </c>
      <c r="W38" t="n">
        <v>36.71</v>
      </c>
      <c r="X38" t="n">
        <v>1.08</v>
      </c>
      <c r="Y38" t="n">
        <v>0.5</v>
      </c>
      <c r="Z38" t="n">
        <v>10</v>
      </c>
      <c r="AA38" t="n">
        <v>4486.761916073268</v>
      </c>
      <c r="AB38" t="n">
        <v>6138.985595537491</v>
      </c>
      <c r="AC38" t="n">
        <v>5553.089426419558</v>
      </c>
      <c r="AD38" t="n">
        <v>4486761.916073268</v>
      </c>
      <c r="AE38" t="n">
        <v>6138985.595537491</v>
      </c>
      <c r="AF38" t="n">
        <v>1.29519659244177e-06</v>
      </c>
      <c r="AG38" t="n">
        <v>23.13639322916667</v>
      </c>
      <c r="AH38" t="n">
        <v>5553089.426419558</v>
      </c>
    </row>
    <row r="39">
      <c r="A39" t="n">
        <v>37</v>
      </c>
      <c r="B39" t="n">
        <v>80</v>
      </c>
      <c r="C39" t="inlineStr">
        <is>
          <t xml:space="preserve">CONCLUIDO	</t>
        </is>
      </c>
      <c r="D39" t="n">
        <v>0.7035</v>
      </c>
      <c r="E39" t="n">
        <v>142.16</v>
      </c>
      <c r="F39" t="n">
        <v>138.86</v>
      </c>
      <c r="G39" t="n">
        <v>277.73</v>
      </c>
      <c r="H39" t="n">
        <v>3.14</v>
      </c>
      <c r="I39" t="n">
        <v>30</v>
      </c>
      <c r="J39" t="n">
        <v>215.25</v>
      </c>
      <c r="K39" t="n">
        <v>50.28</v>
      </c>
      <c r="L39" t="n">
        <v>38</v>
      </c>
      <c r="M39" t="n">
        <v>16</v>
      </c>
      <c r="N39" t="n">
        <v>46.97</v>
      </c>
      <c r="O39" t="n">
        <v>26781.46</v>
      </c>
      <c r="P39" t="n">
        <v>1499.67</v>
      </c>
      <c r="Q39" t="n">
        <v>2218.91</v>
      </c>
      <c r="R39" t="n">
        <v>232.86</v>
      </c>
      <c r="S39" t="n">
        <v>193.02</v>
      </c>
      <c r="T39" t="n">
        <v>17970.15</v>
      </c>
      <c r="U39" t="n">
        <v>0.83</v>
      </c>
      <c r="V39" t="n">
        <v>0.92</v>
      </c>
      <c r="W39" t="n">
        <v>36.73</v>
      </c>
      <c r="X39" t="n">
        <v>1.08</v>
      </c>
      <c r="Y39" t="n">
        <v>0.5</v>
      </c>
      <c r="Z39" t="n">
        <v>10</v>
      </c>
      <c r="AA39" t="n">
        <v>4491.925394884134</v>
      </c>
      <c r="AB39" t="n">
        <v>6146.050495043127</v>
      </c>
      <c r="AC39" t="n">
        <v>5559.480061832026</v>
      </c>
      <c r="AD39" t="n">
        <v>4491925.394884135</v>
      </c>
      <c r="AE39" t="n">
        <v>6146050.495043127</v>
      </c>
      <c r="AF39" t="n">
        <v>1.29519659244177e-06</v>
      </c>
      <c r="AG39" t="n">
        <v>23.13802083333333</v>
      </c>
      <c r="AH39" t="n">
        <v>5559480.061832026</v>
      </c>
    </row>
    <row r="40">
      <c r="A40" t="n">
        <v>38</v>
      </c>
      <c r="B40" t="n">
        <v>80</v>
      </c>
      <c r="C40" t="inlineStr">
        <is>
          <t xml:space="preserve">CONCLUIDO	</t>
        </is>
      </c>
      <c r="D40" t="n">
        <v>0.7038</v>
      </c>
      <c r="E40" t="n">
        <v>142.09</v>
      </c>
      <c r="F40" t="n">
        <v>138.83</v>
      </c>
      <c r="G40" t="n">
        <v>287.23</v>
      </c>
      <c r="H40" t="n">
        <v>3.2</v>
      </c>
      <c r="I40" t="n">
        <v>29</v>
      </c>
      <c r="J40" t="n">
        <v>216.88</v>
      </c>
      <c r="K40" t="n">
        <v>50.28</v>
      </c>
      <c r="L40" t="n">
        <v>39</v>
      </c>
      <c r="M40" t="n">
        <v>10</v>
      </c>
      <c r="N40" t="n">
        <v>47.6</v>
      </c>
      <c r="O40" t="n">
        <v>26982.93</v>
      </c>
      <c r="P40" t="n">
        <v>1499.03</v>
      </c>
      <c r="Q40" t="n">
        <v>2218.91</v>
      </c>
      <c r="R40" t="n">
        <v>231.53</v>
      </c>
      <c r="S40" t="n">
        <v>193.02</v>
      </c>
      <c r="T40" t="n">
        <v>17311.23</v>
      </c>
      <c r="U40" t="n">
        <v>0.83</v>
      </c>
      <c r="V40" t="n">
        <v>0.92</v>
      </c>
      <c r="W40" t="n">
        <v>36.73</v>
      </c>
      <c r="X40" t="n">
        <v>1.05</v>
      </c>
      <c r="Y40" t="n">
        <v>0.5</v>
      </c>
      <c r="Z40" t="n">
        <v>10</v>
      </c>
      <c r="AA40" t="n">
        <v>4488.703892797393</v>
      </c>
      <c r="AB40" t="n">
        <v>6141.642693765405</v>
      </c>
      <c r="AC40" t="n">
        <v>5555.492934921861</v>
      </c>
      <c r="AD40" t="n">
        <v>4488703.892797393</v>
      </c>
      <c r="AE40" t="n">
        <v>6141642.693765405</v>
      </c>
      <c r="AF40" t="n">
        <v>1.29574891508247e-06</v>
      </c>
      <c r="AG40" t="n">
        <v>23.12662760416667</v>
      </c>
      <c r="AH40" t="n">
        <v>5555492.934921861</v>
      </c>
    </row>
    <row r="41">
      <c r="A41" t="n">
        <v>39</v>
      </c>
      <c r="B41" t="n">
        <v>80</v>
      </c>
      <c r="C41" t="inlineStr">
        <is>
          <t xml:space="preserve">CONCLUIDO	</t>
        </is>
      </c>
      <c r="D41" t="n">
        <v>0.7037</v>
      </c>
      <c r="E41" t="n">
        <v>142.1</v>
      </c>
      <c r="F41" t="n">
        <v>138.84</v>
      </c>
      <c r="G41" t="n">
        <v>287.26</v>
      </c>
      <c r="H41" t="n">
        <v>3.25</v>
      </c>
      <c r="I41" t="n">
        <v>29</v>
      </c>
      <c r="J41" t="n">
        <v>218.52</v>
      </c>
      <c r="K41" t="n">
        <v>50.28</v>
      </c>
      <c r="L41" t="n">
        <v>40</v>
      </c>
      <c r="M41" t="n">
        <v>2</v>
      </c>
      <c r="N41" t="n">
        <v>48.24</v>
      </c>
      <c r="O41" t="n">
        <v>27185.27</v>
      </c>
      <c r="P41" t="n">
        <v>1509</v>
      </c>
      <c r="Q41" t="n">
        <v>2218.93</v>
      </c>
      <c r="R41" t="n">
        <v>231.7</v>
      </c>
      <c r="S41" t="n">
        <v>193.02</v>
      </c>
      <c r="T41" t="n">
        <v>17395.14</v>
      </c>
      <c r="U41" t="n">
        <v>0.83</v>
      </c>
      <c r="V41" t="n">
        <v>0.92</v>
      </c>
      <c r="W41" t="n">
        <v>36.74</v>
      </c>
      <c r="X41" t="n">
        <v>1.06</v>
      </c>
      <c r="Y41" t="n">
        <v>0.5</v>
      </c>
      <c r="Z41" t="n">
        <v>10</v>
      </c>
      <c r="AA41" t="n">
        <v>4508.640351767476</v>
      </c>
      <c r="AB41" t="n">
        <v>6168.920636462771</v>
      </c>
      <c r="AC41" t="n">
        <v>5580.167509053022</v>
      </c>
      <c r="AD41" t="n">
        <v>4508640.351767477</v>
      </c>
      <c r="AE41" t="n">
        <v>6168920.63646277</v>
      </c>
      <c r="AF41" t="n">
        <v>1.29556480753557e-06</v>
      </c>
      <c r="AG41" t="n">
        <v>23.12825520833333</v>
      </c>
      <c r="AH41" t="n">
        <v>5580167.509053022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0.5119</v>
      </c>
      <c r="E2" t="n">
        <v>195.36</v>
      </c>
      <c r="F2" t="n">
        <v>176.2</v>
      </c>
      <c r="G2" t="n">
        <v>10.54</v>
      </c>
      <c r="H2" t="n">
        <v>0.22</v>
      </c>
      <c r="I2" t="n">
        <v>1003</v>
      </c>
      <c r="J2" t="n">
        <v>80.84</v>
      </c>
      <c r="K2" t="n">
        <v>35.1</v>
      </c>
      <c r="L2" t="n">
        <v>1</v>
      </c>
      <c r="M2" t="n">
        <v>1001</v>
      </c>
      <c r="N2" t="n">
        <v>9.74</v>
      </c>
      <c r="O2" t="n">
        <v>10204.21</v>
      </c>
      <c r="P2" t="n">
        <v>1386.62</v>
      </c>
      <c r="Q2" t="n">
        <v>2220.41</v>
      </c>
      <c r="R2" t="n">
        <v>1477.33</v>
      </c>
      <c r="S2" t="n">
        <v>193.02</v>
      </c>
      <c r="T2" t="n">
        <v>635339.91</v>
      </c>
      <c r="U2" t="n">
        <v>0.13</v>
      </c>
      <c r="V2" t="n">
        <v>0.73</v>
      </c>
      <c r="W2" t="n">
        <v>38.36</v>
      </c>
      <c r="X2" t="n">
        <v>38.36</v>
      </c>
      <c r="Y2" t="n">
        <v>0.5</v>
      </c>
      <c r="Z2" t="n">
        <v>10</v>
      </c>
      <c r="AA2" t="n">
        <v>5657.371835918517</v>
      </c>
      <c r="AB2" t="n">
        <v>7740.665731534688</v>
      </c>
      <c r="AC2" t="n">
        <v>7001.907458209314</v>
      </c>
      <c r="AD2" t="n">
        <v>5657371.835918517</v>
      </c>
      <c r="AE2" t="n">
        <v>7740665.731534689</v>
      </c>
      <c r="AF2" t="n">
        <v>1.17498521248091e-06</v>
      </c>
      <c r="AG2" t="n">
        <v>31.796875</v>
      </c>
      <c r="AH2" t="n">
        <v>7001907.458209313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0.6128</v>
      </c>
      <c r="E3" t="n">
        <v>163.18</v>
      </c>
      <c r="F3" t="n">
        <v>153.88</v>
      </c>
      <c r="G3" t="n">
        <v>21.47</v>
      </c>
      <c r="H3" t="n">
        <v>0.43</v>
      </c>
      <c r="I3" t="n">
        <v>430</v>
      </c>
      <c r="J3" t="n">
        <v>82.04000000000001</v>
      </c>
      <c r="K3" t="n">
        <v>35.1</v>
      </c>
      <c r="L3" t="n">
        <v>2</v>
      </c>
      <c r="M3" t="n">
        <v>428</v>
      </c>
      <c r="N3" t="n">
        <v>9.94</v>
      </c>
      <c r="O3" t="n">
        <v>10352.53</v>
      </c>
      <c r="P3" t="n">
        <v>1194.34</v>
      </c>
      <c r="Q3" t="n">
        <v>2219.3</v>
      </c>
      <c r="R3" t="n">
        <v>733.73</v>
      </c>
      <c r="S3" t="n">
        <v>193.02</v>
      </c>
      <c r="T3" t="n">
        <v>266404.39</v>
      </c>
      <c r="U3" t="n">
        <v>0.26</v>
      </c>
      <c r="V3" t="n">
        <v>0.83</v>
      </c>
      <c r="W3" t="n">
        <v>37.37</v>
      </c>
      <c r="X3" t="n">
        <v>16.08</v>
      </c>
      <c r="Y3" t="n">
        <v>0.5</v>
      </c>
      <c r="Z3" t="n">
        <v>10</v>
      </c>
      <c r="AA3" t="n">
        <v>4146.006026770055</v>
      </c>
      <c r="AB3" t="n">
        <v>5672.748354703955</v>
      </c>
      <c r="AC3" t="n">
        <v>5131.349213483116</v>
      </c>
      <c r="AD3" t="n">
        <v>4146006.026770055</v>
      </c>
      <c r="AE3" t="n">
        <v>5672748.354703954</v>
      </c>
      <c r="AF3" t="n">
        <v>1.406585149850169e-06</v>
      </c>
      <c r="AG3" t="n">
        <v>26.55924479166667</v>
      </c>
      <c r="AH3" t="n">
        <v>5131349.213483116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0.6471</v>
      </c>
      <c r="E4" t="n">
        <v>154.53</v>
      </c>
      <c r="F4" t="n">
        <v>147.95</v>
      </c>
      <c r="G4" t="n">
        <v>32.64</v>
      </c>
      <c r="H4" t="n">
        <v>0.63</v>
      </c>
      <c r="I4" t="n">
        <v>272</v>
      </c>
      <c r="J4" t="n">
        <v>83.25</v>
      </c>
      <c r="K4" t="n">
        <v>35.1</v>
      </c>
      <c r="L4" t="n">
        <v>3</v>
      </c>
      <c r="M4" t="n">
        <v>270</v>
      </c>
      <c r="N4" t="n">
        <v>10.15</v>
      </c>
      <c r="O4" t="n">
        <v>10501.19</v>
      </c>
      <c r="P4" t="n">
        <v>1130.64</v>
      </c>
      <c r="Q4" t="n">
        <v>2219.12</v>
      </c>
      <c r="R4" t="n">
        <v>535.85</v>
      </c>
      <c r="S4" t="n">
        <v>193.02</v>
      </c>
      <c r="T4" t="n">
        <v>168253.56</v>
      </c>
      <c r="U4" t="n">
        <v>0.36</v>
      </c>
      <c r="V4" t="n">
        <v>0.87</v>
      </c>
      <c r="W4" t="n">
        <v>37.11</v>
      </c>
      <c r="X4" t="n">
        <v>10.16</v>
      </c>
      <c r="Y4" t="n">
        <v>0.5</v>
      </c>
      <c r="Z4" t="n">
        <v>10</v>
      </c>
      <c r="AA4" t="n">
        <v>3755.408206554974</v>
      </c>
      <c r="AB4" t="n">
        <v>5138.315185125992</v>
      </c>
      <c r="AC4" t="n">
        <v>4647.92159552803</v>
      </c>
      <c r="AD4" t="n">
        <v>3755408.206554974</v>
      </c>
      <c r="AE4" t="n">
        <v>5138315.185125992</v>
      </c>
      <c r="AF4" t="n">
        <v>1.485315356507905e-06</v>
      </c>
      <c r="AG4" t="n">
        <v>25.1513671875</v>
      </c>
      <c r="AH4" t="n">
        <v>4647921.59552803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0.6647999999999999</v>
      </c>
      <c r="E5" t="n">
        <v>150.42</v>
      </c>
      <c r="F5" t="n">
        <v>145.14</v>
      </c>
      <c r="G5" t="n">
        <v>44.2</v>
      </c>
      <c r="H5" t="n">
        <v>0.83</v>
      </c>
      <c r="I5" t="n">
        <v>197</v>
      </c>
      <c r="J5" t="n">
        <v>84.45999999999999</v>
      </c>
      <c r="K5" t="n">
        <v>35.1</v>
      </c>
      <c r="L5" t="n">
        <v>4</v>
      </c>
      <c r="M5" t="n">
        <v>195</v>
      </c>
      <c r="N5" t="n">
        <v>10.36</v>
      </c>
      <c r="O5" t="n">
        <v>10650.22</v>
      </c>
      <c r="P5" t="n">
        <v>1091.37</v>
      </c>
      <c r="Q5" t="n">
        <v>2219.1</v>
      </c>
      <c r="R5" t="n">
        <v>442.11</v>
      </c>
      <c r="S5" t="n">
        <v>193.02</v>
      </c>
      <c r="T5" t="n">
        <v>121760.14</v>
      </c>
      <c r="U5" t="n">
        <v>0.44</v>
      </c>
      <c r="V5" t="n">
        <v>0.88</v>
      </c>
      <c r="W5" t="n">
        <v>36.99</v>
      </c>
      <c r="X5" t="n">
        <v>7.35</v>
      </c>
      <c r="Y5" t="n">
        <v>0.5</v>
      </c>
      <c r="Z5" t="n">
        <v>10</v>
      </c>
      <c r="AA5" t="n">
        <v>3557.509636899553</v>
      </c>
      <c r="AB5" t="n">
        <v>4867.541631454716</v>
      </c>
      <c r="AC5" t="n">
        <v>4402.990289786081</v>
      </c>
      <c r="AD5" t="n">
        <v>3557509.636899553</v>
      </c>
      <c r="AE5" t="n">
        <v>4867541.631454716</v>
      </c>
      <c r="AF5" t="n">
        <v>1.525942897552859e-06</v>
      </c>
      <c r="AG5" t="n">
        <v>24.482421875</v>
      </c>
      <c r="AH5" t="n">
        <v>4402990.289786081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0.6758999999999999</v>
      </c>
      <c r="E6" t="n">
        <v>147.96</v>
      </c>
      <c r="F6" t="n">
        <v>143.43</v>
      </c>
      <c r="G6" t="n">
        <v>56.25</v>
      </c>
      <c r="H6" t="n">
        <v>1.02</v>
      </c>
      <c r="I6" t="n">
        <v>153</v>
      </c>
      <c r="J6" t="n">
        <v>85.67</v>
      </c>
      <c r="K6" t="n">
        <v>35.1</v>
      </c>
      <c r="L6" t="n">
        <v>5</v>
      </c>
      <c r="M6" t="n">
        <v>151</v>
      </c>
      <c r="N6" t="n">
        <v>10.57</v>
      </c>
      <c r="O6" t="n">
        <v>10799.59</v>
      </c>
      <c r="P6" t="n">
        <v>1059.88</v>
      </c>
      <c r="Q6" t="n">
        <v>2218.99</v>
      </c>
      <c r="R6" t="n">
        <v>385.88</v>
      </c>
      <c r="S6" t="n">
        <v>193.02</v>
      </c>
      <c r="T6" t="n">
        <v>93865.89999999999</v>
      </c>
      <c r="U6" t="n">
        <v>0.5</v>
      </c>
      <c r="V6" t="n">
        <v>0.9</v>
      </c>
      <c r="W6" t="n">
        <v>36.9</v>
      </c>
      <c r="X6" t="n">
        <v>5.64</v>
      </c>
      <c r="Y6" t="n">
        <v>0.5</v>
      </c>
      <c r="Z6" t="n">
        <v>10</v>
      </c>
      <c r="AA6" t="n">
        <v>3421.295951336187</v>
      </c>
      <c r="AB6" t="n">
        <v>4681.168057543218</v>
      </c>
      <c r="AC6" t="n">
        <v>4234.403948191749</v>
      </c>
      <c r="AD6" t="n">
        <v>3421295.951336187</v>
      </c>
      <c r="AE6" t="n">
        <v>4681168.057543218</v>
      </c>
      <c r="AF6" t="n">
        <v>1.55142118600478e-06</v>
      </c>
      <c r="AG6" t="n">
        <v>24.08203125</v>
      </c>
      <c r="AH6" t="n">
        <v>4234403.948191749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0.6829</v>
      </c>
      <c r="E7" t="n">
        <v>146.44</v>
      </c>
      <c r="F7" t="n">
        <v>142.4</v>
      </c>
      <c r="G7" t="n">
        <v>68.34999999999999</v>
      </c>
      <c r="H7" t="n">
        <v>1.21</v>
      </c>
      <c r="I7" t="n">
        <v>125</v>
      </c>
      <c r="J7" t="n">
        <v>86.88</v>
      </c>
      <c r="K7" t="n">
        <v>35.1</v>
      </c>
      <c r="L7" t="n">
        <v>6</v>
      </c>
      <c r="M7" t="n">
        <v>123</v>
      </c>
      <c r="N7" t="n">
        <v>10.78</v>
      </c>
      <c r="O7" t="n">
        <v>10949.33</v>
      </c>
      <c r="P7" t="n">
        <v>1032.71</v>
      </c>
      <c r="Q7" t="n">
        <v>2219.07</v>
      </c>
      <c r="R7" t="n">
        <v>351.18</v>
      </c>
      <c r="S7" t="n">
        <v>193.02</v>
      </c>
      <c r="T7" t="n">
        <v>76654.41</v>
      </c>
      <c r="U7" t="n">
        <v>0.55</v>
      </c>
      <c r="V7" t="n">
        <v>0.9</v>
      </c>
      <c r="W7" t="n">
        <v>36.86</v>
      </c>
      <c r="X7" t="n">
        <v>4.61</v>
      </c>
      <c r="Y7" t="n">
        <v>0.5</v>
      </c>
      <c r="Z7" t="n">
        <v>10</v>
      </c>
      <c r="AA7" t="n">
        <v>3329.553998528409</v>
      </c>
      <c r="AB7" t="n">
        <v>4555.642670342301</v>
      </c>
      <c r="AC7" t="n">
        <v>4120.858527769304</v>
      </c>
      <c r="AD7" t="n">
        <v>3329553.998528409</v>
      </c>
      <c r="AE7" t="n">
        <v>4555642.670342301</v>
      </c>
      <c r="AF7" t="n">
        <v>1.567488575118604e-06</v>
      </c>
      <c r="AG7" t="n">
        <v>23.83463541666667</v>
      </c>
      <c r="AH7" t="n">
        <v>4120858.527769304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0.6883</v>
      </c>
      <c r="E8" t="n">
        <v>145.28</v>
      </c>
      <c r="F8" t="n">
        <v>141.6</v>
      </c>
      <c r="G8" t="n">
        <v>81.69</v>
      </c>
      <c r="H8" t="n">
        <v>1.39</v>
      </c>
      <c r="I8" t="n">
        <v>104</v>
      </c>
      <c r="J8" t="n">
        <v>88.09999999999999</v>
      </c>
      <c r="K8" t="n">
        <v>35.1</v>
      </c>
      <c r="L8" t="n">
        <v>7</v>
      </c>
      <c r="M8" t="n">
        <v>102</v>
      </c>
      <c r="N8" t="n">
        <v>11</v>
      </c>
      <c r="O8" t="n">
        <v>11099.43</v>
      </c>
      <c r="P8" t="n">
        <v>1006.25</v>
      </c>
      <c r="Q8" t="n">
        <v>2218.93</v>
      </c>
      <c r="R8" t="n">
        <v>323.72</v>
      </c>
      <c r="S8" t="n">
        <v>193.02</v>
      </c>
      <c r="T8" t="n">
        <v>63030.85</v>
      </c>
      <c r="U8" t="n">
        <v>0.6</v>
      </c>
      <c r="V8" t="n">
        <v>0.91</v>
      </c>
      <c r="W8" t="n">
        <v>36.85</v>
      </c>
      <c r="X8" t="n">
        <v>3.81</v>
      </c>
      <c r="Y8" t="n">
        <v>0.5</v>
      </c>
      <c r="Z8" t="n">
        <v>10</v>
      </c>
      <c r="AA8" t="n">
        <v>3238.987916044922</v>
      </c>
      <c r="AB8" t="n">
        <v>4431.726160794814</v>
      </c>
      <c r="AC8" t="n">
        <v>4008.768435975122</v>
      </c>
      <c r="AD8" t="n">
        <v>3238987.916044922</v>
      </c>
      <c r="AE8" t="n">
        <v>4431726.160794814</v>
      </c>
      <c r="AF8" t="n">
        <v>1.579883418149268e-06</v>
      </c>
      <c r="AG8" t="n">
        <v>23.64583333333333</v>
      </c>
      <c r="AH8" t="n">
        <v>4008768.435975121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0.6919999999999999</v>
      </c>
      <c r="E9" t="n">
        <v>144.51</v>
      </c>
      <c r="F9" t="n">
        <v>141.08</v>
      </c>
      <c r="G9" t="n">
        <v>95.11</v>
      </c>
      <c r="H9" t="n">
        <v>1.57</v>
      </c>
      <c r="I9" t="n">
        <v>89</v>
      </c>
      <c r="J9" t="n">
        <v>89.31999999999999</v>
      </c>
      <c r="K9" t="n">
        <v>35.1</v>
      </c>
      <c r="L9" t="n">
        <v>8</v>
      </c>
      <c r="M9" t="n">
        <v>87</v>
      </c>
      <c r="N9" t="n">
        <v>11.22</v>
      </c>
      <c r="O9" t="n">
        <v>11249.89</v>
      </c>
      <c r="P9" t="n">
        <v>982.34</v>
      </c>
      <c r="Q9" t="n">
        <v>2218.92</v>
      </c>
      <c r="R9" t="n">
        <v>307.58</v>
      </c>
      <c r="S9" t="n">
        <v>193.02</v>
      </c>
      <c r="T9" t="n">
        <v>55035.83</v>
      </c>
      <c r="U9" t="n">
        <v>0.63</v>
      </c>
      <c r="V9" t="n">
        <v>0.91</v>
      </c>
      <c r="W9" t="n">
        <v>36.8</v>
      </c>
      <c r="X9" t="n">
        <v>3.3</v>
      </c>
      <c r="Y9" t="n">
        <v>0.5</v>
      </c>
      <c r="Z9" t="n">
        <v>10</v>
      </c>
      <c r="AA9" t="n">
        <v>3173.517481092604</v>
      </c>
      <c r="AB9" t="n">
        <v>4342.146623341308</v>
      </c>
      <c r="AC9" t="n">
        <v>3927.738243850511</v>
      </c>
      <c r="AD9" t="n">
        <v>3173517.481092604</v>
      </c>
      <c r="AE9" t="n">
        <v>4342146.623341308</v>
      </c>
      <c r="AF9" t="n">
        <v>1.588376180966575e-06</v>
      </c>
      <c r="AG9" t="n">
        <v>23.5205078125</v>
      </c>
      <c r="AH9" t="n">
        <v>3927738.243850511</v>
      </c>
    </row>
    <row r="10">
      <c r="A10" t="n">
        <v>8</v>
      </c>
      <c r="B10" t="n">
        <v>35</v>
      </c>
      <c r="C10" t="inlineStr">
        <is>
          <t xml:space="preserve">CONCLUIDO	</t>
        </is>
      </c>
      <c r="D10" t="n">
        <v>0.6949</v>
      </c>
      <c r="E10" t="n">
        <v>143.9</v>
      </c>
      <c r="F10" t="n">
        <v>140.66</v>
      </c>
      <c r="G10" t="n">
        <v>108.2</v>
      </c>
      <c r="H10" t="n">
        <v>1.75</v>
      </c>
      <c r="I10" t="n">
        <v>78</v>
      </c>
      <c r="J10" t="n">
        <v>90.54000000000001</v>
      </c>
      <c r="K10" t="n">
        <v>35.1</v>
      </c>
      <c r="L10" t="n">
        <v>9</v>
      </c>
      <c r="M10" t="n">
        <v>76</v>
      </c>
      <c r="N10" t="n">
        <v>11.44</v>
      </c>
      <c r="O10" t="n">
        <v>11400.71</v>
      </c>
      <c r="P10" t="n">
        <v>959.23</v>
      </c>
      <c r="Q10" t="n">
        <v>2218.94</v>
      </c>
      <c r="R10" t="n">
        <v>293.27</v>
      </c>
      <c r="S10" t="n">
        <v>193.02</v>
      </c>
      <c r="T10" t="n">
        <v>47933.32</v>
      </c>
      <c r="U10" t="n">
        <v>0.66</v>
      </c>
      <c r="V10" t="n">
        <v>0.91</v>
      </c>
      <c r="W10" t="n">
        <v>36.79</v>
      </c>
      <c r="X10" t="n">
        <v>2.88</v>
      </c>
      <c r="Y10" t="n">
        <v>0.5</v>
      </c>
      <c r="Z10" t="n">
        <v>10</v>
      </c>
      <c r="AA10" t="n">
        <v>3113.888803781722</v>
      </c>
      <c r="AB10" t="n">
        <v>4260.560036412971</v>
      </c>
      <c r="AC10" t="n">
        <v>3853.938166271124</v>
      </c>
      <c r="AD10" t="n">
        <v>3113888.803781722</v>
      </c>
      <c r="AE10" t="n">
        <v>4260560.036412971</v>
      </c>
      <c r="AF10" t="n">
        <v>1.595032670742301e-06</v>
      </c>
      <c r="AG10" t="n">
        <v>23.42122395833333</v>
      </c>
      <c r="AH10" t="n">
        <v>3853938.166271124</v>
      </c>
    </row>
    <row r="11">
      <c r="A11" t="n">
        <v>9</v>
      </c>
      <c r="B11" t="n">
        <v>35</v>
      </c>
      <c r="C11" t="inlineStr">
        <is>
          <t xml:space="preserve">CONCLUIDO	</t>
        </is>
      </c>
      <c r="D11" t="n">
        <v>0.6972</v>
      </c>
      <c r="E11" t="n">
        <v>143.42</v>
      </c>
      <c r="F11" t="n">
        <v>140.34</v>
      </c>
      <c r="G11" t="n">
        <v>122.04</v>
      </c>
      <c r="H11" t="n">
        <v>1.91</v>
      </c>
      <c r="I11" t="n">
        <v>69</v>
      </c>
      <c r="J11" t="n">
        <v>91.77</v>
      </c>
      <c r="K11" t="n">
        <v>35.1</v>
      </c>
      <c r="L11" t="n">
        <v>10</v>
      </c>
      <c r="M11" t="n">
        <v>54</v>
      </c>
      <c r="N11" t="n">
        <v>11.67</v>
      </c>
      <c r="O11" t="n">
        <v>11551.91</v>
      </c>
      <c r="P11" t="n">
        <v>937.34</v>
      </c>
      <c r="Q11" t="n">
        <v>2218.86</v>
      </c>
      <c r="R11" t="n">
        <v>282.26</v>
      </c>
      <c r="S11" t="n">
        <v>193.02</v>
      </c>
      <c r="T11" t="n">
        <v>42474.51</v>
      </c>
      <c r="U11" t="n">
        <v>0.68</v>
      </c>
      <c r="V11" t="n">
        <v>0.91</v>
      </c>
      <c r="W11" t="n">
        <v>36.79</v>
      </c>
      <c r="X11" t="n">
        <v>2.56</v>
      </c>
      <c r="Y11" t="n">
        <v>0.5</v>
      </c>
      <c r="Z11" t="n">
        <v>10</v>
      </c>
      <c r="AA11" t="n">
        <v>3060.214029609308</v>
      </c>
      <c r="AB11" t="n">
        <v>4187.119842426358</v>
      </c>
      <c r="AC11" t="n">
        <v>3787.507001324636</v>
      </c>
      <c r="AD11" t="n">
        <v>3060214.029609309</v>
      </c>
      <c r="AE11" t="n">
        <v>4187119.842426358</v>
      </c>
      <c r="AF11" t="n">
        <v>1.600311955736844e-06</v>
      </c>
      <c r="AG11" t="n">
        <v>23.34309895833333</v>
      </c>
      <c r="AH11" t="n">
        <v>3787507.001324636</v>
      </c>
    </row>
    <row r="12">
      <c r="A12" t="n">
        <v>10</v>
      </c>
      <c r="B12" t="n">
        <v>35</v>
      </c>
      <c r="C12" t="inlineStr">
        <is>
          <t xml:space="preserve">CONCLUIDO	</t>
        </is>
      </c>
      <c r="D12" t="n">
        <v>0.6983</v>
      </c>
      <c r="E12" t="n">
        <v>143.21</v>
      </c>
      <c r="F12" t="n">
        <v>140.2</v>
      </c>
      <c r="G12" t="n">
        <v>129.42</v>
      </c>
      <c r="H12" t="n">
        <v>2.08</v>
      </c>
      <c r="I12" t="n">
        <v>65</v>
      </c>
      <c r="J12" t="n">
        <v>93</v>
      </c>
      <c r="K12" t="n">
        <v>35.1</v>
      </c>
      <c r="L12" t="n">
        <v>11</v>
      </c>
      <c r="M12" t="n">
        <v>4</v>
      </c>
      <c r="N12" t="n">
        <v>11.9</v>
      </c>
      <c r="O12" t="n">
        <v>11703.47</v>
      </c>
      <c r="P12" t="n">
        <v>928.1799999999999</v>
      </c>
      <c r="Q12" t="n">
        <v>2219.03</v>
      </c>
      <c r="R12" t="n">
        <v>275.14</v>
      </c>
      <c r="S12" t="n">
        <v>193.02</v>
      </c>
      <c r="T12" t="n">
        <v>38936.41</v>
      </c>
      <c r="U12" t="n">
        <v>0.7</v>
      </c>
      <c r="V12" t="n">
        <v>0.92</v>
      </c>
      <c r="W12" t="n">
        <v>36.85</v>
      </c>
      <c r="X12" t="n">
        <v>2.42</v>
      </c>
      <c r="Y12" t="n">
        <v>0.5</v>
      </c>
      <c r="Z12" t="n">
        <v>10</v>
      </c>
      <c r="AA12" t="n">
        <v>3037.298016615232</v>
      </c>
      <c r="AB12" t="n">
        <v>4155.76514246472</v>
      </c>
      <c r="AC12" t="n">
        <v>3759.14474992074</v>
      </c>
      <c r="AD12" t="n">
        <v>3037298.016615232</v>
      </c>
      <c r="AE12" t="n">
        <v>4155765.14246472</v>
      </c>
      <c r="AF12" t="n">
        <v>1.602836831169016e-06</v>
      </c>
      <c r="AG12" t="n">
        <v>23.30891927083333</v>
      </c>
      <c r="AH12" t="n">
        <v>3759144.74992074</v>
      </c>
    </row>
    <row r="13">
      <c r="A13" t="n">
        <v>11</v>
      </c>
      <c r="B13" t="n">
        <v>35</v>
      </c>
      <c r="C13" t="inlineStr">
        <is>
          <t xml:space="preserve">CONCLUIDO	</t>
        </is>
      </c>
      <c r="D13" t="n">
        <v>0.6982</v>
      </c>
      <c r="E13" t="n">
        <v>143.23</v>
      </c>
      <c r="F13" t="n">
        <v>140.22</v>
      </c>
      <c r="G13" t="n">
        <v>129.43</v>
      </c>
      <c r="H13" t="n">
        <v>2.24</v>
      </c>
      <c r="I13" t="n">
        <v>65</v>
      </c>
      <c r="J13" t="n">
        <v>94.23</v>
      </c>
      <c r="K13" t="n">
        <v>35.1</v>
      </c>
      <c r="L13" t="n">
        <v>12</v>
      </c>
      <c r="M13" t="n">
        <v>0</v>
      </c>
      <c r="N13" t="n">
        <v>12.13</v>
      </c>
      <c r="O13" t="n">
        <v>11855.41</v>
      </c>
      <c r="P13" t="n">
        <v>939.33</v>
      </c>
      <c r="Q13" t="n">
        <v>2219.08</v>
      </c>
      <c r="R13" t="n">
        <v>275.58</v>
      </c>
      <c r="S13" t="n">
        <v>193.02</v>
      </c>
      <c r="T13" t="n">
        <v>39152.22</v>
      </c>
      <c r="U13" t="n">
        <v>0.7</v>
      </c>
      <c r="V13" t="n">
        <v>0.92</v>
      </c>
      <c r="W13" t="n">
        <v>36.85</v>
      </c>
      <c r="X13" t="n">
        <v>2.43</v>
      </c>
      <c r="Y13" t="n">
        <v>0.5</v>
      </c>
      <c r="Z13" t="n">
        <v>10</v>
      </c>
      <c r="AA13" t="n">
        <v>3059.526249264176</v>
      </c>
      <c r="AB13" t="n">
        <v>4186.178791015421</v>
      </c>
      <c r="AC13" t="n">
        <v>3786.655762539585</v>
      </c>
      <c r="AD13" t="n">
        <v>3059526.249264176</v>
      </c>
      <c r="AE13" t="n">
        <v>4186178.791015421</v>
      </c>
      <c r="AF13" t="n">
        <v>1.602607297038818e-06</v>
      </c>
      <c r="AG13" t="n">
        <v>23.31217447916667</v>
      </c>
      <c r="AH13" t="n">
        <v>3786655.762539585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0.4564</v>
      </c>
      <c r="E2" t="n">
        <v>219.1</v>
      </c>
      <c r="F2" t="n">
        <v>188.08</v>
      </c>
      <c r="G2" t="n">
        <v>8.65</v>
      </c>
      <c r="H2" t="n">
        <v>0.16</v>
      </c>
      <c r="I2" t="n">
        <v>1304</v>
      </c>
      <c r="J2" t="n">
        <v>107.41</v>
      </c>
      <c r="K2" t="n">
        <v>41.65</v>
      </c>
      <c r="L2" t="n">
        <v>1</v>
      </c>
      <c r="M2" t="n">
        <v>1302</v>
      </c>
      <c r="N2" t="n">
        <v>14.77</v>
      </c>
      <c r="O2" t="n">
        <v>13481.73</v>
      </c>
      <c r="P2" t="n">
        <v>1798.36</v>
      </c>
      <c r="Q2" t="n">
        <v>2220.77</v>
      </c>
      <c r="R2" t="n">
        <v>1878.26</v>
      </c>
      <c r="S2" t="n">
        <v>193.02</v>
      </c>
      <c r="T2" t="n">
        <v>834300.33</v>
      </c>
      <c r="U2" t="n">
        <v>0.1</v>
      </c>
      <c r="V2" t="n">
        <v>0.68</v>
      </c>
      <c r="W2" t="n">
        <v>38.75</v>
      </c>
      <c r="X2" t="n">
        <v>50.23</v>
      </c>
      <c r="Y2" t="n">
        <v>0.5</v>
      </c>
      <c r="Z2" t="n">
        <v>10</v>
      </c>
      <c r="AA2" t="n">
        <v>7980.613114849646</v>
      </c>
      <c r="AB2" t="n">
        <v>10919.42694353999</v>
      </c>
      <c r="AC2" t="n">
        <v>9877.292161560092</v>
      </c>
      <c r="AD2" t="n">
        <v>7980613.114849646</v>
      </c>
      <c r="AE2" t="n">
        <v>10919426.94353999</v>
      </c>
      <c r="AF2" t="n">
        <v>9.554281486845011e-07</v>
      </c>
      <c r="AG2" t="n">
        <v>35.66080729166666</v>
      </c>
      <c r="AH2" t="n">
        <v>9877292.161560092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0.5804</v>
      </c>
      <c r="E3" t="n">
        <v>172.3</v>
      </c>
      <c r="F3" t="n">
        <v>158.22</v>
      </c>
      <c r="G3" t="n">
        <v>17.52</v>
      </c>
      <c r="H3" t="n">
        <v>0.32</v>
      </c>
      <c r="I3" t="n">
        <v>542</v>
      </c>
      <c r="J3" t="n">
        <v>108.68</v>
      </c>
      <c r="K3" t="n">
        <v>41.65</v>
      </c>
      <c r="L3" t="n">
        <v>2</v>
      </c>
      <c r="M3" t="n">
        <v>540</v>
      </c>
      <c r="N3" t="n">
        <v>15.03</v>
      </c>
      <c r="O3" t="n">
        <v>13638.32</v>
      </c>
      <c r="P3" t="n">
        <v>1502.41</v>
      </c>
      <c r="Q3" t="n">
        <v>2219.68</v>
      </c>
      <c r="R3" t="n">
        <v>877.67</v>
      </c>
      <c r="S3" t="n">
        <v>193.02</v>
      </c>
      <c r="T3" t="n">
        <v>337812.57</v>
      </c>
      <c r="U3" t="n">
        <v>0.22</v>
      </c>
      <c r="V3" t="n">
        <v>0.8100000000000001</v>
      </c>
      <c r="W3" t="n">
        <v>37.58</v>
      </c>
      <c r="X3" t="n">
        <v>20.41</v>
      </c>
      <c r="Y3" t="n">
        <v>0.5</v>
      </c>
      <c r="Z3" t="n">
        <v>10</v>
      </c>
      <c r="AA3" t="n">
        <v>5328.357880058787</v>
      </c>
      <c r="AB3" t="n">
        <v>7290.494322056068</v>
      </c>
      <c r="AC3" t="n">
        <v>6594.699776231809</v>
      </c>
      <c r="AD3" t="n">
        <v>5328357.880058787</v>
      </c>
      <c r="AE3" t="n">
        <v>7290494.322056068</v>
      </c>
      <c r="AF3" t="n">
        <v>1.215009854286776e-06</v>
      </c>
      <c r="AG3" t="n">
        <v>28.04361979166667</v>
      </c>
      <c r="AH3" t="n">
        <v>6594699.776231809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0.6243</v>
      </c>
      <c r="E4" t="n">
        <v>160.19</v>
      </c>
      <c r="F4" t="n">
        <v>150.57</v>
      </c>
      <c r="G4" t="n">
        <v>26.49</v>
      </c>
      <c r="H4" t="n">
        <v>0.48</v>
      </c>
      <c r="I4" t="n">
        <v>341</v>
      </c>
      <c r="J4" t="n">
        <v>109.96</v>
      </c>
      <c r="K4" t="n">
        <v>41.65</v>
      </c>
      <c r="L4" t="n">
        <v>3</v>
      </c>
      <c r="M4" t="n">
        <v>339</v>
      </c>
      <c r="N4" t="n">
        <v>15.31</v>
      </c>
      <c r="O4" t="n">
        <v>13795.21</v>
      </c>
      <c r="P4" t="n">
        <v>1417.95</v>
      </c>
      <c r="Q4" t="n">
        <v>2219.27</v>
      </c>
      <c r="R4" t="n">
        <v>623.0700000000001</v>
      </c>
      <c r="S4" t="n">
        <v>193.02</v>
      </c>
      <c r="T4" t="n">
        <v>211520.6</v>
      </c>
      <c r="U4" t="n">
        <v>0.31</v>
      </c>
      <c r="V4" t="n">
        <v>0.85</v>
      </c>
      <c r="W4" t="n">
        <v>37.23</v>
      </c>
      <c r="X4" t="n">
        <v>12.77</v>
      </c>
      <c r="Y4" t="n">
        <v>0.5</v>
      </c>
      <c r="Z4" t="n">
        <v>10</v>
      </c>
      <c r="AA4" t="n">
        <v>4710.148676176854</v>
      </c>
      <c r="AB4" t="n">
        <v>6444.63321583955</v>
      </c>
      <c r="AC4" t="n">
        <v>5829.566466819107</v>
      </c>
      <c r="AD4" t="n">
        <v>4710148.676176853</v>
      </c>
      <c r="AE4" t="n">
        <v>6444633.21583955</v>
      </c>
      <c r="AF4" t="n">
        <v>1.306910151673387e-06</v>
      </c>
      <c r="AG4" t="n">
        <v>26.07259114583333</v>
      </c>
      <c r="AH4" t="n">
        <v>5829566.466819107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0.6472</v>
      </c>
      <c r="E5" t="n">
        <v>154.52</v>
      </c>
      <c r="F5" t="n">
        <v>147</v>
      </c>
      <c r="G5" t="n">
        <v>35.71</v>
      </c>
      <c r="H5" t="n">
        <v>0.63</v>
      </c>
      <c r="I5" t="n">
        <v>247</v>
      </c>
      <c r="J5" t="n">
        <v>111.23</v>
      </c>
      <c r="K5" t="n">
        <v>41.65</v>
      </c>
      <c r="L5" t="n">
        <v>4</v>
      </c>
      <c r="M5" t="n">
        <v>245</v>
      </c>
      <c r="N5" t="n">
        <v>15.58</v>
      </c>
      <c r="O5" t="n">
        <v>13952.52</v>
      </c>
      <c r="P5" t="n">
        <v>1372.08</v>
      </c>
      <c r="Q5" t="n">
        <v>2219.11</v>
      </c>
      <c r="R5" t="n">
        <v>503.76</v>
      </c>
      <c r="S5" t="n">
        <v>193.02</v>
      </c>
      <c r="T5" t="n">
        <v>152334.12</v>
      </c>
      <c r="U5" t="n">
        <v>0.38</v>
      </c>
      <c r="V5" t="n">
        <v>0.87</v>
      </c>
      <c r="W5" t="n">
        <v>37.09</v>
      </c>
      <c r="X5" t="n">
        <v>9.199999999999999</v>
      </c>
      <c r="Y5" t="n">
        <v>0.5</v>
      </c>
      <c r="Z5" t="n">
        <v>10</v>
      </c>
      <c r="AA5" t="n">
        <v>4424.648829685851</v>
      </c>
      <c r="AB5" t="n">
        <v>6053.999730506246</v>
      </c>
      <c r="AC5" t="n">
        <v>5476.214493068488</v>
      </c>
      <c r="AD5" t="n">
        <v>4424648.829685851</v>
      </c>
      <c r="AE5" t="n">
        <v>6053999.730506246</v>
      </c>
      <c r="AF5" t="n">
        <v>1.354849031175743e-06</v>
      </c>
      <c r="AG5" t="n">
        <v>25.14973958333333</v>
      </c>
      <c r="AH5" t="n">
        <v>5476214.493068488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0.6614</v>
      </c>
      <c r="E6" t="n">
        <v>151.2</v>
      </c>
      <c r="F6" t="n">
        <v>144.88</v>
      </c>
      <c r="G6" t="n">
        <v>45.04</v>
      </c>
      <c r="H6" t="n">
        <v>0.78</v>
      </c>
      <c r="I6" t="n">
        <v>193</v>
      </c>
      <c r="J6" t="n">
        <v>112.51</v>
      </c>
      <c r="K6" t="n">
        <v>41.65</v>
      </c>
      <c r="L6" t="n">
        <v>5</v>
      </c>
      <c r="M6" t="n">
        <v>191</v>
      </c>
      <c r="N6" t="n">
        <v>15.86</v>
      </c>
      <c r="O6" t="n">
        <v>14110.24</v>
      </c>
      <c r="P6" t="n">
        <v>1339.47</v>
      </c>
      <c r="Q6" t="n">
        <v>2219</v>
      </c>
      <c r="R6" t="n">
        <v>434.13</v>
      </c>
      <c r="S6" t="n">
        <v>193.02</v>
      </c>
      <c r="T6" t="n">
        <v>117787.81</v>
      </c>
      <c r="U6" t="n">
        <v>0.44</v>
      </c>
      <c r="V6" t="n">
        <v>0.89</v>
      </c>
      <c r="W6" t="n">
        <v>36.96</v>
      </c>
      <c r="X6" t="n">
        <v>7.08</v>
      </c>
      <c r="Y6" t="n">
        <v>0.5</v>
      </c>
      <c r="Z6" t="n">
        <v>10</v>
      </c>
      <c r="AA6" t="n">
        <v>4245.21552882658</v>
      </c>
      <c r="AB6" t="n">
        <v>5808.491172232032</v>
      </c>
      <c r="AC6" t="n">
        <v>5254.136927022549</v>
      </c>
      <c r="AD6" t="n">
        <v>4245215.52882658</v>
      </c>
      <c r="AE6" t="n">
        <v>5808491.172232032</v>
      </c>
      <c r="AF6" t="n">
        <v>1.384575323268907e-06</v>
      </c>
      <c r="AG6" t="n">
        <v>24.609375</v>
      </c>
      <c r="AH6" t="n">
        <v>5254136.927022548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0.6699000000000001</v>
      </c>
      <c r="E7" t="n">
        <v>149.28</v>
      </c>
      <c r="F7" t="n">
        <v>143.72</v>
      </c>
      <c r="G7" t="n">
        <v>54.23</v>
      </c>
      <c r="H7" t="n">
        <v>0.93</v>
      </c>
      <c r="I7" t="n">
        <v>159</v>
      </c>
      <c r="J7" t="n">
        <v>113.79</v>
      </c>
      <c r="K7" t="n">
        <v>41.65</v>
      </c>
      <c r="L7" t="n">
        <v>6</v>
      </c>
      <c r="M7" t="n">
        <v>157</v>
      </c>
      <c r="N7" t="n">
        <v>16.14</v>
      </c>
      <c r="O7" t="n">
        <v>14268.39</v>
      </c>
      <c r="P7" t="n">
        <v>1315.86</v>
      </c>
      <c r="Q7" t="n">
        <v>2219</v>
      </c>
      <c r="R7" t="n">
        <v>394.61</v>
      </c>
      <c r="S7" t="n">
        <v>193.02</v>
      </c>
      <c r="T7" t="n">
        <v>98198.05</v>
      </c>
      <c r="U7" t="n">
        <v>0.49</v>
      </c>
      <c r="V7" t="n">
        <v>0.89</v>
      </c>
      <c r="W7" t="n">
        <v>36.93</v>
      </c>
      <c r="X7" t="n">
        <v>5.93</v>
      </c>
      <c r="Y7" t="n">
        <v>0.5</v>
      </c>
      <c r="Z7" t="n">
        <v>10</v>
      </c>
      <c r="AA7" t="n">
        <v>4129.309516012625</v>
      </c>
      <c r="AB7" t="n">
        <v>5649.903452087568</v>
      </c>
      <c r="AC7" t="n">
        <v>5110.684596309416</v>
      </c>
      <c r="AD7" t="n">
        <v>4129309.516012625</v>
      </c>
      <c r="AE7" t="n">
        <v>5649903.452087568</v>
      </c>
      <c r="AF7" t="n">
        <v>1.402369230507773e-06</v>
      </c>
      <c r="AG7" t="n">
        <v>24.296875</v>
      </c>
      <c r="AH7" t="n">
        <v>5110684.596309416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0.6768</v>
      </c>
      <c r="E8" t="n">
        <v>147.75</v>
      </c>
      <c r="F8" t="n">
        <v>142.74</v>
      </c>
      <c r="G8" t="n">
        <v>63.91</v>
      </c>
      <c r="H8" t="n">
        <v>1.07</v>
      </c>
      <c r="I8" t="n">
        <v>134</v>
      </c>
      <c r="J8" t="n">
        <v>115.08</v>
      </c>
      <c r="K8" t="n">
        <v>41.65</v>
      </c>
      <c r="L8" t="n">
        <v>7</v>
      </c>
      <c r="M8" t="n">
        <v>132</v>
      </c>
      <c r="N8" t="n">
        <v>16.43</v>
      </c>
      <c r="O8" t="n">
        <v>14426.96</v>
      </c>
      <c r="P8" t="n">
        <v>1294.64</v>
      </c>
      <c r="Q8" t="n">
        <v>2218.96</v>
      </c>
      <c r="R8" t="n">
        <v>362.72</v>
      </c>
      <c r="S8" t="n">
        <v>193.02</v>
      </c>
      <c r="T8" t="n">
        <v>82378.60000000001</v>
      </c>
      <c r="U8" t="n">
        <v>0.53</v>
      </c>
      <c r="V8" t="n">
        <v>0.9</v>
      </c>
      <c r="W8" t="n">
        <v>36.87</v>
      </c>
      <c r="X8" t="n">
        <v>4.95</v>
      </c>
      <c r="Y8" t="n">
        <v>0.5</v>
      </c>
      <c r="Z8" t="n">
        <v>10</v>
      </c>
      <c r="AA8" t="n">
        <v>4041.659728439122</v>
      </c>
      <c r="AB8" t="n">
        <v>5529.977145893775</v>
      </c>
      <c r="AC8" t="n">
        <v>5002.203888461136</v>
      </c>
      <c r="AD8" t="n">
        <v>4041659.728439122</v>
      </c>
      <c r="AE8" t="n">
        <v>5529977.145893775</v>
      </c>
      <c r="AF8" t="n">
        <v>1.416813696384028e-06</v>
      </c>
      <c r="AG8" t="n">
        <v>24.0478515625</v>
      </c>
      <c r="AH8" t="n">
        <v>5002203.888461135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0.6819</v>
      </c>
      <c r="E9" t="n">
        <v>146.66</v>
      </c>
      <c r="F9" t="n">
        <v>142.04</v>
      </c>
      <c r="G9" t="n">
        <v>73.47</v>
      </c>
      <c r="H9" t="n">
        <v>1.21</v>
      </c>
      <c r="I9" t="n">
        <v>116</v>
      </c>
      <c r="J9" t="n">
        <v>116.37</v>
      </c>
      <c r="K9" t="n">
        <v>41.65</v>
      </c>
      <c r="L9" t="n">
        <v>8</v>
      </c>
      <c r="M9" t="n">
        <v>114</v>
      </c>
      <c r="N9" t="n">
        <v>16.72</v>
      </c>
      <c r="O9" t="n">
        <v>14585.96</v>
      </c>
      <c r="P9" t="n">
        <v>1276.39</v>
      </c>
      <c r="Q9" t="n">
        <v>2218.95</v>
      </c>
      <c r="R9" t="n">
        <v>339.43</v>
      </c>
      <c r="S9" t="n">
        <v>193.02</v>
      </c>
      <c r="T9" t="n">
        <v>70826.42</v>
      </c>
      <c r="U9" t="n">
        <v>0.57</v>
      </c>
      <c r="V9" t="n">
        <v>0.9</v>
      </c>
      <c r="W9" t="n">
        <v>36.85</v>
      </c>
      <c r="X9" t="n">
        <v>4.26</v>
      </c>
      <c r="Y9" t="n">
        <v>0.5</v>
      </c>
      <c r="Z9" t="n">
        <v>10</v>
      </c>
      <c r="AA9" t="n">
        <v>3972.900067683307</v>
      </c>
      <c r="AB9" t="n">
        <v>5435.897144585521</v>
      </c>
      <c r="AC9" t="n">
        <v>4917.102750435633</v>
      </c>
      <c r="AD9" t="n">
        <v>3972900.067683307</v>
      </c>
      <c r="AE9" t="n">
        <v>5435897.144585521</v>
      </c>
      <c r="AF9" t="n">
        <v>1.427490040727347e-06</v>
      </c>
      <c r="AG9" t="n">
        <v>23.87044270833333</v>
      </c>
      <c r="AH9" t="n">
        <v>4917102.750435634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0.6856</v>
      </c>
      <c r="E10" t="n">
        <v>145.85</v>
      </c>
      <c r="F10" t="n">
        <v>141.55</v>
      </c>
      <c r="G10" t="n">
        <v>83.26000000000001</v>
      </c>
      <c r="H10" t="n">
        <v>1.35</v>
      </c>
      <c r="I10" t="n">
        <v>102</v>
      </c>
      <c r="J10" t="n">
        <v>117.66</v>
      </c>
      <c r="K10" t="n">
        <v>41.65</v>
      </c>
      <c r="L10" t="n">
        <v>9</v>
      </c>
      <c r="M10" t="n">
        <v>100</v>
      </c>
      <c r="N10" t="n">
        <v>17.01</v>
      </c>
      <c r="O10" t="n">
        <v>14745.39</v>
      </c>
      <c r="P10" t="n">
        <v>1258.49</v>
      </c>
      <c r="Q10" t="n">
        <v>2218.96</v>
      </c>
      <c r="R10" t="n">
        <v>322.78</v>
      </c>
      <c r="S10" t="n">
        <v>193.02</v>
      </c>
      <c r="T10" t="n">
        <v>62569.87</v>
      </c>
      <c r="U10" t="n">
        <v>0.6</v>
      </c>
      <c r="V10" t="n">
        <v>0.91</v>
      </c>
      <c r="W10" t="n">
        <v>36.83</v>
      </c>
      <c r="X10" t="n">
        <v>3.76</v>
      </c>
      <c r="Y10" t="n">
        <v>0.5</v>
      </c>
      <c r="Z10" t="n">
        <v>10</v>
      </c>
      <c r="AA10" t="n">
        <v>3903.857215309944</v>
      </c>
      <c r="AB10" t="n">
        <v>5341.429668012607</v>
      </c>
      <c r="AC10" t="n">
        <v>4831.651117240905</v>
      </c>
      <c r="AD10" t="n">
        <v>3903857.215309944</v>
      </c>
      <c r="AE10" t="n">
        <v>5341429.668012607</v>
      </c>
      <c r="AF10" t="n">
        <v>1.435235623878383e-06</v>
      </c>
      <c r="AG10" t="n">
        <v>23.73860677083333</v>
      </c>
      <c r="AH10" t="n">
        <v>4831651.117240905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0.6889999999999999</v>
      </c>
      <c r="E11" t="n">
        <v>145.14</v>
      </c>
      <c r="F11" t="n">
        <v>141.1</v>
      </c>
      <c r="G11" t="n">
        <v>94.06999999999999</v>
      </c>
      <c r="H11" t="n">
        <v>1.48</v>
      </c>
      <c r="I11" t="n">
        <v>90</v>
      </c>
      <c r="J11" t="n">
        <v>118.96</v>
      </c>
      <c r="K11" t="n">
        <v>41.65</v>
      </c>
      <c r="L11" t="n">
        <v>10</v>
      </c>
      <c r="M11" t="n">
        <v>88</v>
      </c>
      <c r="N11" t="n">
        <v>17.31</v>
      </c>
      <c r="O11" t="n">
        <v>14905.25</v>
      </c>
      <c r="P11" t="n">
        <v>1241.57</v>
      </c>
      <c r="Q11" t="n">
        <v>2218.88</v>
      </c>
      <c r="R11" t="n">
        <v>308.05</v>
      </c>
      <c r="S11" t="n">
        <v>193.02</v>
      </c>
      <c r="T11" t="n">
        <v>55263.63</v>
      </c>
      <c r="U11" t="n">
        <v>0.63</v>
      </c>
      <c r="V11" t="n">
        <v>0.91</v>
      </c>
      <c r="W11" t="n">
        <v>36.81</v>
      </c>
      <c r="X11" t="n">
        <v>3.32</v>
      </c>
      <c r="Y11" t="n">
        <v>0.5</v>
      </c>
      <c r="Z11" t="n">
        <v>10</v>
      </c>
      <c r="AA11" t="n">
        <v>3849.960478397211</v>
      </c>
      <c r="AB11" t="n">
        <v>5267.685774812383</v>
      </c>
      <c r="AC11" t="n">
        <v>4764.945237707509</v>
      </c>
      <c r="AD11" t="n">
        <v>3849960.478397211</v>
      </c>
      <c r="AE11" t="n">
        <v>5267685.774812383</v>
      </c>
      <c r="AF11" t="n">
        <v>1.442353186773929e-06</v>
      </c>
      <c r="AG11" t="n">
        <v>23.623046875</v>
      </c>
      <c r="AH11" t="n">
        <v>4764945.237707509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0.6915</v>
      </c>
      <c r="E12" t="n">
        <v>144.61</v>
      </c>
      <c r="F12" t="n">
        <v>140.77</v>
      </c>
      <c r="G12" t="n">
        <v>104.28</v>
      </c>
      <c r="H12" t="n">
        <v>1.61</v>
      </c>
      <c r="I12" t="n">
        <v>81</v>
      </c>
      <c r="J12" t="n">
        <v>120.26</v>
      </c>
      <c r="K12" t="n">
        <v>41.65</v>
      </c>
      <c r="L12" t="n">
        <v>11</v>
      </c>
      <c r="M12" t="n">
        <v>79</v>
      </c>
      <c r="N12" t="n">
        <v>17.61</v>
      </c>
      <c r="O12" t="n">
        <v>15065.56</v>
      </c>
      <c r="P12" t="n">
        <v>1225.7</v>
      </c>
      <c r="Q12" t="n">
        <v>2218.92</v>
      </c>
      <c r="R12" t="n">
        <v>297.29</v>
      </c>
      <c r="S12" t="n">
        <v>193.02</v>
      </c>
      <c r="T12" t="n">
        <v>49928.83</v>
      </c>
      <c r="U12" t="n">
        <v>0.65</v>
      </c>
      <c r="V12" t="n">
        <v>0.91</v>
      </c>
      <c r="W12" t="n">
        <v>36.79</v>
      </c>
      <c r="X12" t="n">
        <v>2.99</v>
      </c>
      <c r="Y12" t="n">
        <v>0.5</v>
      </c>
      <c r="Z12" t="n">
        <v>10</v>
      </c>
      <c r="AA12" t="n">
        <v>3803.928855821324</v>
      </c>
      <c r="AB12" t="n">
        <v>5204.703278032187</v>
      </c>
      <c r="AC12" t="n">
        <v>4707.973702023529</v>
      </c>
      <c r="AD12" t="n">
        <v>3803928.855821324</v>
      </c>
      <c r="AE12" t="n">
        <v>5204703.278032187</v>
      </c>
      <c r="AF12" t="n">
        <v>1.447586688903008e-06</v>
      </c>
      <c r="AG12" t="n">
        <v>23.53678385416667</v>
      </c>
      <c r="AH12" t="n">
        <v>4707973.702023529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0.6939</v>
      </c>
      <c r="E13" t="n">
        <v>144.1</v>
      </c>
      <c r="F13" t="n">
        <v>140.45</v>
      </c>
      <c r="G13" t="n">
        <v>115.44</v>
      </c>
      <c r="H13" t="n">
        <v>1.74</v>
      </c>
      <c r="I13" t="n">
        <v>73</v>
      </c>
      <c r="J13" t="n">
        <v>121.56</v>
      </c>
      <c r="K13" t="n">
        <v>41.65</v>
      </c>
      <c r="L13" t="n">
        <v>12</v>
      </c>
      <c r="M13" t="n">
        <v>71</v>
      </c>
      <c r="N13" t="n">
        <v>17.91</v>
      </c>
      <c r="O13" t="n">
        <v>15226.31</v>
      </c>
      <c r="P13" t="n">
        <v>1207.32</v>
      </c>
      <c r="Q13" t="n">
        <v>2218.88</v>
      </c>
      <c r="R13" t="n">
        <v>285.94</v>
      </c>
      <c r="S13" t="n">
        <v>193.02</v>
      </c>
      <c r="T13" t="n">
        <v>44295.4</v>
      </c>
      <c r="U13" t="n">
        <v>0.68</v>
      </c>
      <c r="V13" t="n">
        <v>0.91</v>
      </c>
      <c r="W13" t="n">
        <v>36.78</v>
      </c>
      <c r="X13" t="n">
        <v>2.66</v>
      </c>
      <c r="Y13" t="n">
        <v>0.5</v>
      </c>
      <c r="Z13" t="n">
        <v>10</v>
      </c>
      <c r="AA13" t="n">
        <v>3753.691613910631</v>
      </c>
      <c r="AB13" t="n">
        <v>5135.966467339279</v>
      </c>
      <c r="AC13" t="n">
        <v>4645.797036070434</v>
      </c>
      <c r="AD13" t="n">
        <v>3753691.613910631</v>
      </c>
      <c r="AE13" t="n">
        <v>5135966.467339279</v>
      </c>
      <c r="AF13" t="n">
        <v>1.452610850946922e-06</v>
      </c>
      <c r="AG13" t="n">
        <v>23.45377604166667</v>
      </c>
      <c r="AH13" t="n">
        <v>4645797.036070434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0.6956</v>
      </c>
      <c r="E14" t="n">
        <v>143.75</v>
      </c>
      <c r="F14" t="n">
        <v>140.23</v>
      </c>
      <c r="G14" t="n">
        <v>125.58</v>
      </c>
      <c r="H14" t="n">
        <v>1.87</v>
      </c>
      <c r="I14" t="n">
        <v>67</v>
      </c>
      <c r="J14" t="n">
        <v>122.87</v>
      </c>
      <c r="K14" t="n">
        <v>41.65</v>
      </c>
      <c r="L14" t="n">
        <v>13</v>
      </c>
      <c r="M14" t="n">
        <v>65</v>
      </c>
      <c r="N14" t="n">
        <v>18.22</v>
      </c>
      <c r="O14" t="n">
        <v>15387.5</v>
      </c>
      <c r="P14" t="n">
        <v>1193.22</v>
      </c>
      <c r="Q14" t="n">
        <v>2218.88</v>
      </c>
      <c r="R14" t="n">
        <v>278.81</v>
      </c>
      <c r="S14" t="n">
        <v>193.02</v>
      </c>
      <c r="T14" t="n">
        <v>40758.76</v>
      </c>
      <c r="U14" t="n">
        <v>0.6899999999999999</v>
      </c>
      <c r="V14" t="n">
        <v>0.92</v>
      </c>
      <c r="W14" t="n">
        <v>36.77</v>
      </c>
      <c r="X14" t="n">
        <v>2.45</v>
      </c>
      <c r="Y14" t="n">
        <v>0.5</v>
      </c>
      <c r="Z14" t="n">
        <v>10</v>
      </c>
      <c r="AA14" t="n">
        <v>3716.369613516563</v>
      </c>
      <c r="AB14" t="n">
        <v>5084.900859869661</v>
      </c>
      <c r="AC14" t="n">
        <v>4599.605058506689</v>
      </c>
      <c r="AD14" t="n">
        <v>3716369.613516563</v>
      </c>
      <c r="AE14" t="n">
        <v>5084900.859869661</v>
      </c>
      <c r="AF14" t="n">
        <v>1.456169632394696e-06</v>
      </c>
      <c r="AG14" t="n">
        <v>23.39680989583333</v>
      </c>
      <c r="AH14" t="n">
        <v>4599605.058506689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0.697</v>
      </c>
      <c r="E15" t="n">
        <v>143.47</v>
      </c>
      <c r="F15" t="n">
        <v>140.05</v>
      </c>
      <c r="G15" t="n">
        <v>135.54</v>
      </c>
      <c r="H15" t="n">
        <v>1.99</v>
      </c>
      <c r="I15" t="n">
        <v>62</v>
      </c>
      <c r="J15" t="n">
        <v>124.18</v>
      </c>
      <c r="K15" t="n">
        <v>41.65</v>
      </c>
      <c r="L15" t="n">
        <v>14</v>
      </c>
      <c r="M15" t="n">
        <v>60</v>
      </c>
      <c r="N15" t="n">
        <v>18.53</v>
      </c>
      <c r="O15" t="n">
        <v>15549.15</v>
      </c>
      <c r="P15" t="n">
        <v>1175.86</v>
      </c>
      <c r="Q15" t="n">
        <v>2218.87</v>
      </c>
      <c r="R15" t="n">
        <v>273.33</v>
      </c>
      <c r="S15" t="n">
        <v>193.02</v>
      </c>
      <c r="T15" t="n">
        <v>38044.11</v>
      </c>
      <c r="U15" t="n">
        <v>0.71</v>
      </c>
      <c r="V15" t="n">
        <v>0.92</v>
      </c>
      <c r="W15" t="n">
        <v>36.76</v>
      </c>
      <c r="X15" t="n">
        <v>2.27</v>
      </c>
      <c r="Y15" t="n">
        <v>0.5</v>
      </c>
      <c r="Z15" t="n">
        <v>10</v>
      </c>
      <c r="AA15" t="n">
        <v>3674.558684071494</v>
      </c>
      <c r="AB15" t="n">
        <v>5027.693301634891</v>
      </c>
      <c r="AC15" t="n">
        <v>4547.857309338535</v>
      </c>
      <c r="AD15" t="n">
        <v>3674558.684071494</v>
      </c>
      <c r="AE15" t="n">
        <v>5027693.301634891</v>
      </c>
      <c r="AF15" t="n">
        <v>1.459100393586979e-06</v>
      </c>
      <c r="AG15" t="n">
        <v>23.35123697916667</v>
      </c>
      <c r="AH15" t="n">
        <v>4547857.309338535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0.6984</v>
      </c>
      <c r="E16" t="n">
        <v>143.18</v>
      </c>
      <c r="F16" t="n">
        <v>139.88</v>
      </c>
      <c r="G16" t="n">
        <v>147.24</v>
      </c>
      <c r="H16" t="n">
        <v>2.11</v>
      </c>
      <c r="I16" t="n">
        <v>57</v>
      </c>
      <c r="J16" t="n">
        <v>125.49</v>
      </c>
      <c r="K16" t="n">
        <v>41.65</v>
      </c>
      <c r="L16" t="n">
        <v>15</v>
      </c>
      <c r="M16" t="n">
        <v>55</v>
      </c>
      <c r="N16" t="n">
        <v>18.84</v>
      </c>
      <c r="O16" t="n">
        <v>15711.24</v>
      </c>
      <c r="P16" t="n">
        <v>1159.16</v>
      </c>
      <c r="Q16" t="n">
        <v>2218.89</v>
      </c>
      <c r="R16" t="n">
        <v>267.2</v>
      </c>
      <c r="S16" t="n">
        <v>193.02</v>
      </c>
      <c r="T16" t="n">
        <v>35001.84</v>
      </c>
      <c r="U16" t="n">
        <v>0.72</v>
      </c>
      <c r="V16" t="n">
        <v>0.92</v>
      </c>
      <c r="W16" t="n">
        <v>36.76</v>
      </c>
      <c r="X16" t="n">
        <v>2.1</v>
      </c>
      <c r="Y16" t="n">
        <v>0.5</v>
      </c>
      <c r="Z16" t="n">
        <v>10</v>
      </c>
      <c r="AA16" t="n">
        <v>3634.270977246969</v>
      </c>
      <c r="AB16" t="n">
        <v>4972.569883789388</v>
      </c>
      <c r="AC16" t="n">
        <v>4497.994793126006</v>
      </c>
      <c r="AD16" t="n">
        <v>3634270.977246969</v>
      </c>
      <c r="AE16" t="n">
        <v>4972569.883789388</v>
      </c>
      <c r="AF16" t="n">
        <v>1.462031154779263e-06</v>
      </c>
      <c r="AG16" t="n">
        <v>23.30403645833333</v>
      </c>
      <c r="AH16" t="n">
        <v>4497994.793126006</v>
      </c>
    </row>
    <row r="17">
      <c r="A17" t="n">
        <v>15</v>
      </c>
      <c r="B17" t="n">
        <v>50</v>
      </c>
      <c r="C17" t="inlineStr">
        <is>
          <t xml:space="preserve">CONCLUIDO	</t>
        </is>
      </c>
      <c r="D17" t="n">
        <v>0.6996</v>
      </c>
      <c r="E17" t="n">
        <v>142.94</v>
      </c>
      <c r="F17" t="n">
        <v>139.72</v>
      </c>
      <c r="G17" t="n">
        <v>158.18</v>
      </c>
      <c r="H17" t="n">
        <v>2.23</v>
      </c>
      <c r="I17" t="n">
        <v>53</v>
      </c>
      <c r="J17" t="n">
        <v>126.81</v>
      </c>
      <c r="K17" t="n">
        <v>41.65</v>
      </c>
      <c r="L17" t="n">
        <v>16</v>
      </c>
      <c r="M17" t="n">
        <v>51</v>
      </c>
      <c r="N17" t="n">
        <v>19.16</v>
      </c>
      <c r="O17" t="n">
        <v>15873.8</v>
      </c>
      <c r="P17" t="n">
        <v>1145.04</v>
      </c>
      <c r="Q17" t="n">
        <v>2218.88</v>
      </c>
      <c r="R17" t="n">
        <v>261.7</v>
      </c>
      <c r="S17" t="n">
        <v>193.02</v>
      </c>
      <c r="T17" t="n">
        <v>32271.97</v>
      </c>
      <c r="U17" t="n">
        <v>0.74</v>
      </c>
      <c r="V17" t="n">
        <v>0.92</v>
      </c>
      <c r="W17" t="n">
        <v>36.76</v>
      </c>
      <c r="X17" t="n">
        <v>1.94</v>
      </c>
      <c r="Y17" t="n">
        <v>0.5</v>
      </c>
      <c r="Z17" t="n">
        <v>10</v>
      </c>
      <c r="AA17" t="n">
        <v>3600.145114886981</v>
      </c>
      <c r="AB17" t="n">
        <v>4925.877373381657</v>
      </c>
      <c r="AC17" t="n">
        <v>4455.75855037824</v>
      </c>
      <c r="AD17" t="n">
        <v>3600145.114886981</v>
      </c>
      <c r="AE17" t="n">
        <v>4925877.373381657</v>
      </c>
      <c r="AF17" t="n">
        <v>1.464543235801221e-06</v>
      </c>
      <c r="AG17" t="n">
        <v>23.26497395833333</v>
      </c>
      <c r="AH17" t="n">
        <v>4455758.550378241</v>
      </c>
    </row>
    <row r="18">
      <c r="A18" t="n">
        <v>16</v>
      </c>
      <c r="B18" t="n">
        <v>50</v>
      </c>
      <c r="C18" t="inlineStr">
        <is>
          <t xml:space="preserve">CONCLUIDO	</t>
        </is>
      </c>
      <c r="D18" t="n">
        <v>0.7007</v>
      </c>
      <c r="E18" t="n">
        <v>142.71</v>
      </c>
      <c r="F18" t="n">
        <v>139.58</v>
      </c>
      <c r="G18" t="n">
        <v>170.92</v>
      </c>
      <c r="H18" t="n">
        <v>2.34</v>
      </c>
      <c r="I18" t="n">
        <v>49</v>
      </c>
      <c r="J18" t="n">
        <v>128.13</v>
      </c>
      <c r="K18" t="n">
        <v>41.65</v>
      </c>
      <c r="L18" t="n">
        <v>17</v>
      </c>
      <c r="M18" t="n">
        <v>41</v>
      </c>
      <c r="N18" t="n">
        <v>19.48</v>
      </c>
      <c r="O18" t="n">
        <v>16036.82</v>
      </c>
      <c r="P18" t="n">
        <v>1128.56</v>
      </c>
      <c r="Q18" t="n">
        <v>2218.82</v>
      </c>
      <c r="R18" t="n">
        <v>257.15</v>
      </c>
      <c r="S18" t="n">
        <v>193.02</v>
      </c>
      <c r="T18" t="n">
        <v>30018.21</v>
      </c>
      <c r="U18" t="n">
        <v>0.75</v>
      </c>
      <c r="V18" t="n">
        <v>0.92</v>
      </c>
      <c r="W18" t="n">
        <v>36.75</v>
      </c>
      <c r="X18" t="n">
        <v>1.8</v>
      </c>
      <c r="Y18" t="n">
        <v>0.5</v>
      </c>
      <c r="Z18" t="n">
        <v>10</v>
      </c>
      <c r="AA18" t="n">
        <v>3562.145363912687</v>
      </c>
      <c r="AB18" t="n">
        <v>4873.884437667929</v>
      </c>
      <c r="AC18" t="n">
        <v>4408.727747476489</v>
      </c>
      <c r="AD18" t="n">
        <v>3562145.363912687</v>
      </c>
      <c r="AE18" t="n">
        <v>4873884.437667929</v>
      </c>
      <c r="AF18" t="n">
        <v>1.466845976738015e-06</v>
      </c>
      <c r="AG18" t="n">
        <v>23.2275390625</v>
      </c>
      <c r="AH18" t="n">
        <v>4408727.747476488</v>
      </c>
    </row>
    <row r="19">
      <c r="A19" t="n">
        <v>17</v>
      </c>
      <c r="B19" t="n">
        <v>50</v>
      </c>
      <c r="C19" t="inlineStr">
        <is>
          <t xml:space="preserve">CONCLUIDO	</t>
        </is>
      </c>
      <c r="D19" t="n">
        <v>0.7013</v>
      </c>
      <c r="E19" t="n">
        <v>142.6</v>
      </c>
      <c r="F19" t="n">
        <v>139.52</v>
      </c>
      <c r="G19" t="n">
        <v>178.11</v>
      </c>
      <c r="H19" t="n">
        <v>2.46</v>
      </c>
      <c r="I19" t="n">
        <v>47</v>
      </c>
      <c r="J19" t="n">
        <v>129.46</v>
      </c>
      <c r="K19" t="n">
        <v>41.65</v>
      </c>
      <c r="L19" t="n">
        <v>18</v>
      </c>
      <c r="M19" t="n">
        <v>22</v>
      </c>
      <c r="N19" t="n">
        <v>19.81</v>
      </c>
      <c r="O19" t="n">
        <v>16200.3</v>
      </c>
      <c r="P19" t="n">
        <v>1119.97</v>
      </c>
      <c r="Q19" t="n">
        <v>2218.88</v>
      </c>
      <c r="R19" t="n">
        <v>254</v>
      </c>
      <c r="S19" t="n">
        <v>193.02</v>
      </c>
      <c r="T19" t="n">
        <v>28452.89</v>
      </c>
      <c r="U19" t="n">
        <v>0.76</v>
      </c>
      <c r="V19" t="n">
        <v>0.92</v>
      </c>
      <c r="W19" t="n">
        <v>36.77</v>
      </c>
      <c r="X19" t="n">
        <v>1.73</v>
      </c>
      <c r="Y19" t="n">
        <v>0.5</v>
      </c>
      <c r="Z19" t="n">
        <v>10</v>
      </c>
      <c r="AA19" t="n">
        <v>3542.356613573321</v>
      </c>
      <c r="AB19" t="n">
        <v>4846.808596435555</v>
      </c>
      <c r="AC19" t="n">
        <v>4384.235986530153</v>
      </c>
      <c r="AD19" t="n">
        <v>3542356.613573321</v>
      </c>
      <c r="AE19" t="n">
        <v>4846808.596435555</v>
      </c>
      <c r="AF19" t="n">
        <v>1.468102017248994e-06</v>
      </c>
      <c r="AG19" t="n">
        <v>23.20963541666667</v>
      </c>
      <c r="AH19" t="n">
        <v>4384235.986530153</v>
      </c>
    </row>
    <row r="20">
      <c r="A20" t="n">
        <v>18</v>
      </c>
      <c r="B20" t="n">
        <v>50</v>
      </c>
      <c r="C20" t="inlineStr">
        <is>
          <t xml:space="preserve">CONCLUIDO	</t>
        </is>
      </c>
      <c r="D20" t="n">
        <v>0.7015</v>
      </c>
      <c r="E20" t="n">
        <v>142.55</v>
      </c>
      <c r="F20" t="n">
        <v>139.5</v>
      </c>
      <c r="G20" t="n">
        <v>181.95</v>
      </c>
      <c r="H20" t="n">
        <v>2.57</v>
      </c>
      <c r="I20" t="n">
        <v>46</v>
      </c>
      <c r="J20" t="n">
        <v>130.79</v>
      </c>
      <c r="K20" t="n">
        <v>41.65</v>
      </c>
      <c r="L20" t="n">
        <v>19</v>
      </c>
      <c r="M20" t="n">
        <v>2</v>
      </c>
      <c r="N20" t="n">
        <v>20.14</v>
      </c>
      <c r="O20" t="n">
        <v>16364.25</v>
      </c>
      <c r="P20" t="n">
        <v>1125.41</v>
      </c>
      <c r="Q20" t="n">
        <v>2218.98</v>
      </c>
      <c r="R20" t="n">
        <v>252.44</v>
      </c>
      <c r="S20" t="n">
        <v>193.02</v>
      </c>
      <c r="T20" t="n">
        <v>27680.09</v>
      </c>
      <c r="U20" t="n">
        <v>0.76</v>
      </c>
      <c r="V20" t="n">
        <v>0.92</v>
      </c>
      <c r="W20" t="n">
        <v>36.8</v>
      </c>
      <c r="X20" t="n">
        <v>1.71</v>
      </c>
      <c r="Y20" t="n">
        <v>0.5</v>
      </c>
      <c r="Z20" t="n">
        <v>10</v>
      </c>
      <c r="AA20" t="n">
        <v>3551.871376991206</v>
      </c>
      <c r="AB20" t="n">
        <v>4859.827115505644</v>
      </c>
      <c r="AC20" t="n">
        <v>4396.012036411797</v>
      </c>
      <c r="AD20" t="n">
        <v>3551871.376991206</v>
      </c>
      <c r="AE20" t="n">
        <v>4859827.115505643</v>
      </c>
      <c r="AF20" t="n">
        <v>1.46852069741932e-06</v>
      </c>
      <c r="AG20" t="n">
        <v>23.20149739583333</v>
      </c>
      <c r="AH20" t="n">
        <v>4396012.036411797</v>
      </c>
    </row>
    <row r="21">
      <c r="A21" t="n">
        <v>19</v>
      </c>
      <c r="B21" t="n">
        <v>50</v>
      </c>
      <c r="C21" t="inlineStr">
        <is>
          <t xml:space="preserve">CONCLUIDO	</t>
        </is>
      </c>
      <c r="D21" t="n">
        <v>0.7015</v>
      </c>
      <c r="E21" t="n">
        <v>142.56</v>
      </c>
      <c r="F21" t="n">
        <v>139.5</v>
      </c>
      <c r="G21" t="n">
        <v>181.95</v>
      </c>
      <c r="H21" t="n">
        <v>2.67</v>
      </c>
      <c r="I21" t="n">
        <v>46</v>
      </c>
      <c r="J21" t="n">
        <v>132.12</v>
      </c>
      <c r="K21" t="n">
        <v>41.65</v>
      </c>
      <c r="L21" t="n">
        <v>20</v>
      </c>
      <c r="M21" t="n">
        <v>0</v>
      </c>
      <c r="N21" t="n">
        <v>20.47</v>
      </c>
      <c r="O21" t="n">
        <v>16528.68</v>
      </c>
      <c r="P21" t="n">
        <v>1135.8</v>
      </c>
      <c r="Q21" t="n">
        <v>2218.96</v>
      </c>
      <c r="R21" t="n">
        <v>252.41</v>
      </c>
      <c r="S21" t="n">
        <v>193.02</v>
      </c>
      <c r="T21" t="n">
        <v>27662.99</v>
      </c>
      <c r="U21" t="n">
        <v>0.76</v>
      </c>
      <c r="V21" t="n">
        <v>0.92</v>
      </c>
      <c r="W21" t="n">
        <v>36.8</v>
      </c>
      <c r="X21" t="n">
        <v>1.71</v>
      </c>
      <c r="Y21" t="n">
        <v>0.5</v>
      </c>
      <c r="Z21" t="n">
        <v>10</v>
      </c>
      <c r="AA21" t="n">
        <v>3572.021751014977</v>
      </c>
      <c r="AB21" t="n">
        <v>4887.39774621673</v>
      </c>
      <c r="AC21" t="n">
        <v>4420.951364823439</v>
      </c>
      <c r="AD21" t="n">
        <v>3572021.751014977</v>
      </c>
      <c r="AE21" t="n">
        <v>4887397.74621673</v>
      </c>
      <c r="AF21" t="n">
        <v>1.46852069741932e-06</v>
      </c>
      <c r="AG21" t="n">
        <v>23.203125</v>
      </c>
      <c r="AH21" t="n">
        <v>4420951.364823439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0.5544</v>
      </c>
      <c r="E2" t="n">
        <v>180.38</v>
      </c>
      <c r="F2" t="n">
        <v>167.68</v>
      </c>
      <c r="G2" t="n">
        <v>12.82</v>
      </c>
      <c r="H2" t="n">
        <v>0.28</v>
      </c>
      <c r="I2" t="n">
        <v>785</v>
      </c>
      <c r="J2" t="n">
        <v>61.76</v>
      </c>
      <c r="K2" t="n">
        <v>28.92</v>
      </c>
      <c r="L2" t="n">
        <v>1</v>
      </c>
      <c r="M2" t="n">
        <v>783</v>
      </c>
      <c r="N2" t="n">
        <v>6.84</v>
      </c>
      <c r="O2" t="n">
        <v>7851.41</v>
      </c>
      <c r="P2" t="n">
        <v>1087.14</v>
      </c>
      <c r="Q2" t="n">
        <v>2219.71</v>
      </c>
      <c r="R2" t="n">
        <v>1192.38</v>
      </c>
      <c r="S2" t="n">
        <v>193.02</v>
      </c>
      <c r="T2" t="n">
        <v>493952.25</v>
      </c>
      <c r="U2" t="n">
        <v>0.16</v>
      </c>
      <c r="V2" t="n">
        <v>0.77</v>
      </c>
      <c r="W2" t="n">
        <v>38</v>
      </c>
      <c r="X2" t="n">
        <v>29.86</v>
      </c>
      <c r="Y2" t="n">
        <v>0.5</v>
      </c>
      <c r="Z2" t="n">
        <v>10</v>
      </c>
      <c r="AA2" t="n">
        <v>4240.302758780123</v>
      </c>
      <c r="AB2" t="n">
        <v>5801.76930351835</v>
      </c>
      <c r="AC2" t="n">
        <v>5248.056584024698</v>
      </c>
      <c r="AD2" t="n">
        <v>4240302.758780124</v>
      </c>
      <c r="AE2" t="n">
        <v>5801769.30351835</v>
      </c>
      <c r="AF2" t="n">
        <v>1.381872787000103e-06</v>
      </c>
      <c r="AG2" t="n">
        <v>29.35872395833333</v>
      </c>
      <c r="AH2" t="n">
        <v>5248056.584024698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0.6363</v>
      </c>
      <c r="E3" t="n">
        <v>157.17</v>
      </c>
      <c r="F3" t="n">
        <v>150.61</v>
      </c>
      <c r="G3" t="n">
        <v>26.35</v>
      </c>
      <c r="H3" t="n">
        <v>0.55</v>
      </c>
      <c r="I3" t="n">
        <v>343</v>
      </c>
      <c r="J3" t="n">
        <v>62.92</v>
      </c>
      <c r="K3" t="n">
        <v>28.92</v>
      </c>
      <c r="L3" t="n">
        <v>2</v>
      </c>
      <c r="M3" t="n">
        <v>341</v>
      </c>
      <c r="N3" t="n">
        <v>7</v>
      </c>
      <c r="O3" t="n">
        <v>7994.37</v>
      </c>
      <c r="P3" t="n">
        <v>952.77</v>
      </c>
      <c r="Q3" t="n">
        <v>2219.22</v>
      </c>
      <c r="R3" t="n">
        <v>624.64</v>
      </c>
      <c r="S3" t="n">
        <v>193.02</v>
      </c>
      <c r="T3" t="n">
        <v>212292.13</v>
      </c>
      <c r="U3" t="n">
        <v>0.31</v>
      </c>
      <c r="V3" t="n">
        <v>0.85</v>
      </c>
      <c r="W3" t="n">
        <v>37.22</v>
      </c>
      <c r="X3" t="n">
        <v>12.81</v>
      </c>
      <c r="Y3" t="n">
        <v>0.5</v>
      </c>
      <c r="Z3" t="n">
        <v>10</v>
      </c>
      <c r="AA3" t="n">
        <v>3306.422717143742</v>
      </c>
      <c r="AB3" t="n">
        <v>4523.993430671684</v>
      </c>
      <c r="AC3" t="n">
        <v>4092.229847112866</v>
      </c>
      <c r="AD3" t="n">
        <v>3306422.717143742</v>
      </c>
      <c r="AE3" t="n">
        <v>4523993.430671684</v>
      </c>
      <c r="AF3" t="n">
        <v>1.586013085079664e-06</v>
      </c>
      <c r="AG3" t="n">
        <v>25.5810546875</v>
      </c>
      <c r="AH3" t="n">
        <v>4092229.847112866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0.6642</v>
      </c>
      <c r="E4" t="n">
        <v>150.55</v>
      </c>
      <c r="F4" t="n">
        <v>145.77</v>
      </c>
      <c r="G4" t="n">
        <v>40.68</v>
      </c>
      <c r="H4" t="n">
        <v>0.8100000000000001</v>
      </c>
      <c r="I4" t="n">
        <v>215</v>
      </c>
      <c r="J4" t="n">
        <v>64.08</v>
      </c>
      <c r="K4" t="n">
        <v>28.92</v>
      </c>
      <c r="L4" t="n">
        <v>3</v>
      </c>
      <c r="M4" t="n">
        <v>213</v>
      </c>
      <c r="N4" t="n">
        <v>7.16</v>
      </c>
      <c r="O4" t="n">
        <v>8137.65</v>
      </c>
      <c r="P4" t="n">
        <v>895.83</v>
      </c>
      <c r="Q4" t="n">
        <v>2218.99</v>
      </c>
      <c r="R4" t="n">
        <v>463.01</v>
      </c>
      <c r="S4" t="n">
        <v>193.02</v>
      </c>
      <c r="T4" t="n">
        <v>132120.82</v>
      </c>
      <c r="U4" t="n">
        <v>0.42</v>
      </c>
      <c r="V4" t="n">
        <v>0.88</v>
      </c>
      <c r="W4" t="n">
        <v>37.03</v>
      </c>
      <c r="X4" t="n">
        <v>7.98</v>
      </c>
      <c r="Y4" t="n">
        <v>0.5</v>
      </c>
      <c r="Z4" t="n">
        <v>10</v>
      </c>
      <c r="AA4" t="n">
        <v>3030.399189847311</v>
      </c>
      <c r="AB4" t="n">
        <v>4146.325863326093</v>
      </c>
      <c r="AC4" t="n">
        <v>3750.606342334992</v>
      </c>
      <c r="AD4" t="n">
        <v>3030399.189847311</v>
      </c>
      <c r="AE4" t="n">
        <v>4146325.863326093</v>
      </c>
      <c r="AF4" t="n">
        <v>1.655555384425449e-06</v>
      </c>
      <c r="AG4" t="n">
        <v>24.50358072916667</v>
      </c>
      <c r="AH4" t="n">
        <v>3750606.342334992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0.6782</v>
      </c>
      <c r="E5" t="n">
        <v>147.45</v>
      </c>
      <c r="F5" t="n">
        <v>143.5</v>
      </c>
      <c r="G5" t="n">
        <v>55.55</v>
      </c>
      <c r="H5" t="n">
        <v>1.07</v>
      </c>
      <c r="I5" t="n">
        <v>155</v>
      </c>
      <c r="J5" t="n">
        <v>65.25</v>
      </c>
      <c r="K5" t="n">
        <v>28.92</v>
      </c>
      <c r="L5" t="n">
        <v>4</v>
      </c>
      <c r="M5" t="n">
        <v>153</v>
      </c>
      <c r="N5" t="n">
        <v>7.33</v>
      </c>
      <c r="O5" t="n">
        <v>8281.25</v>
      </c>
      <c r="P5" t="n">
        <v>855.89</v>
      </c>
      <c r="Q5" t="n">
        <v>2218.93</v>
      </c>
      <c r="R5" t="n">
        <v>387.71</v>
      </c>
      <c r="S5" t="n">
        <v>193.02</v>
      </c>
      <c r="T5" t="n">
        <v>94768.8</v>
      </c>
      <c r="U5" t="n">
        <v>0.5</v>
      </c>
      <c r="V5" t="n">
        <v>0.89</v>
      </c>
      <c r="W5" t="n">
        <v>36.92</v>
      </c>
      <c r="X5" t="n">
        <v>5.71</v>
      </c>
      <c r="Y5" t="n">
        <v>0.5</v>
      </c>
      <c r="Z5" t="n">
        <v>10</v>
      </c>
      <c r="AA5" t="n">
        <v>2873.102162254886</v>
      </c>
      <c r="AB5" t="n">
        <v>3931.105130719029</v>
      </c>
      <c r="AC5" t="n">
        <v>3555.925974383759</v>
      </c>
      <c r="AD5" t="n">
        <v>2873102.162254886</v>
      </c>
      <c r="AE5" t="n">
        <v>3931105.130719029</v>
      </c>
      <c r="AF5" t="n">
        <v>1.690451161874946e-06</v>
      </c>
      <c r="AG5" t="n">
        <v>23.9990234375</v>
      </c>
      <c r="AH5" t="n">
        <v>3555925.974383759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0.6867</v>
      </c>
      <c r="E6" t="n">
        <v>145.62</v>
      </c>
      <c r="F6" t="n">
        <v>142.17</v>
      </c>
      <c r="G6" t="n">
        <v>71.68000000000001</v>
      </c>
      <c r="H6" t="n">
        <v>1.31</v>
      </c>
      <c r="I6" t="n">
        <v>119</v>
      </c>
      <c r="J6" t="n">
        <v>66.42</v>
      </c>
      <c r="K6" t="n">
        <v>28.92</v>
      </c>
      <c r="L6" t="n">
        <v>5</v>
      </c>
      <c r="M6" t="n">
        <v>117</v>
      </c>
      <c r="N6" t="n">
        <v>7.49</v>
      </c>
      <c r="O6" t="n">
        <v>8425.16</v>
      </c>
      <c r="P6" t="n">
        <v>818.55</v>
      </c>
      <c r="Q6" t="n">
        <v>2218.94</v>
      </c>
      <c r="R6" t="n">
        <v>343.49</v>
      </c>
      <c r="S6" t="n">
        <v>193.02</v>
      </c>
      <c r="T6" t="n">
        <v>72840.84</v>
      </c>
      <c r="U6" t="n">
        <v>0.5600000000000001</v>
      </c>
      <c r="V6" t="n">
        <v>0.9</v>
      </c>
      <c r="W6" t="n">
        <v>36.86</v>
      </c>
      <c r="X6" t="n">
        <v>4.38</v>
      </c>
      <c r="Y6" t="n">
        <v>0.5</v>
      </c>
      <c r="Z6" t="n">
        <v>10</v>
      </c>
      <c r="AA6" t="n">
        <v>2751.177544191127</v>
      </c>
      <c r="AB6" t="n">
        <v>3764.28248934966</v>
      </c>
      <c r="AC6" t="n">
        <v>3405.024651769642</v>
      </c>
      <c r="AD6" t="n">
        <v>2751177.544191127</v>
      </c>
      <c r="AE6" t="n">
        <v>3764282.48934966</v>
      </c>
      <c r="AF6" t="n">
        <v>1.711637883897855e-06</v>
      </c>
      <c r="AG6" t="n">
        <v>23.701171875</v>
      </c>
      <c r="AH6" t="n">
        <v>3405024.651769642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0.6921</v>
      </c>
      <c r="E7" t="n">
        <v>144.48</v>
      </c>
      <c r="F7" t="n">
        <v>141.35</v>
      </c>
      <c r="G7" t="n">
        <v>88.34999999999999</v>
      </c>
      <c r="H7" t="n">
        <v>1.55</v>
      </c>
      <c r="I7" t="n">
        <v>96</v>
      </c>
      <c r="J7" t="n">
        <v>67.59</v>
      </c>
      <c r="K7" t="n">
        <v>28.92</v>
      </c>
      <c r="L7" t="n">
        <v>6</v>
      </c>
      <c r="M7" t="n">
        <v>75</v>
      </c>
      <c r="N7" t="n">
        <v>7.66</v>
      </c>
      <c r="O7" t="n">
        <v>8569.4</v>
      </c>
      <c r="P7" t="n">
        <v>787.61</v>
      </c>
      <c r="Q7" t="n">
        <v>2218.99</v>
      </c>
      <c r="R7" t="n">
        <v>315.34</v>
      </c>
      <c r="S7" t="n">
        <v>193.02</v>
      </c>
      <c r="T7" t="n">
        <v>58880.85</v>
      </c>
      <c r="U7" t="n">
        <v>0.61</v>
      </c>
      <c r="V7" t="n">
        <v>0.91</v>
      </c>
      <c r="W7" t="n">
        <v>36.85</v>
      </c>
      <c r="X7" t="n">
        <v>3.57</v>
      </c>
      <c r="Y7" t="n">
        <v>0.5</v>
      </c>
      <c r="Z7" t="n">
        <v>10</v>
      </c>
      <c r="AA7" t="n">
        <v>2667.367319243078</v>
      </c>
      <c r="AB7" t="n">
        <v>3649.609642129562</v>
      </c>
      <c r="AC7" t="n">
        <v>3301.296020143883</v>
      </c>
      <c r="AD7" t="n">
        <v>2667367.319243078</v>
      </c>
      <c r="AE7" t="n">
        <v>3649609.642129562</v>
      </c>
      <c r="AF7" t="n">
        <v>1.725097683771233e-06</v>
      </c>
      <c r="AG7" t="n">
        <v>23.515625</v>
      </c>
      <c r="AH7" t="n">
        <v>3301296.020143883</v>
      </c>
    </row>
    <row r="8">
      <c r="A8" t="n">
        <v>6</v>
      </c>
      <c r="B8" t="n">
        <v>25</v>
      </c>
      <c r="C8" t="inlineStr">
        <is>
          <t xml:space="preserve">CONCLUIDO	</t>
        </is>
      </c>
      <c r="D8" t="n">
        <v>0.6934</v>
      </c>
      <c r="E8" t="n">
        <v>144.22</v>
      </c>
      <c r="F8" t="n">
        <v>141.18</v>
      </c>
      <c r="G8" t="n">
        <v>94.12</v>
      </c>
      <c r="H8" t="n">
        <v>1.78</v>
      </c>
      <c r="I8" t="n">
        <v>90</v>
      </c>
      <c r="J8" t="n">
        <v>68.76000000000001</v>
      </c>
      <c r="K8" t="n">
        <v>28.92</v>
      </c>
      <c r="L8" t="n">
        <v>7</v>
      </c>
      <c r="M8" t="n">
        <v>1</v>
      </c>
      <c r="N8" t="n">
        <v>7.83</v>
      </c>
      <c r="O8" t="n">
        <v>8713.950000000001</v>
      </c>
      <c r="P8" t="n">
        <v>785.55</v>
      </c>
      <c r="Q8" t="n">
        <v>2219.06</v>
      </c>
      <c r="R8" t="n">
        <v>306.21</v>
      </c>
      <c r="S8" t="n">
        <v>193.02</v>
      </c>
      <c r="T8" t="n">
        <v>54346.32</v>
      </c>
      <c r="U8" t="n">
        <v>0.63</v>
      </c>
      <c r="V8" t="n">
        <v>0.91</v>
      </c>
      <c r="W8" t="n">
        <v>36.93</v>
      </c>
      <c r="X8" t="n">
        <v>3.39</v>
      </c>
      <c r="Y8" t="n">
        <v>0.5</v>
      </c>
      <c r="Z8" t="n">
        <v>10</v>
      </c>
      <c r="AA8" t="n">
        <v>2657.933637941454</v>
      </c>
      <c r="AB8" t="n">
        <v>3636.702063188034</v>
      </c>
      <c r="AC8" t="n">
        <v>3289.620322420633</v>
      </c>
      <c r="AD8" t="n">
        <v>2657933.637941455</v>
      </c>
      <c r="AE8" t="n">
        <v>3636702.063188034</v>
      </c>
      <c r="AF8" t="n">
        <v>1.728338005962972e-06</v>
      </c>
      <c r="AG8" t="n">
        <v>23.47330729166667</v>
      </c>
      <c r="AH8" t="n">
        <v>3289620.322420633</v>
      </c>
    </row>
    <row r="9">
      <c r="A9" t="n">
        <v>7</v>
      </c>
      <c r="B9" t="n">
        <v>25</v>
      </c>
      <c r="C9" t="inlineStr">
        <is>
          <t xml:space="preserve">CONCLUIDO	</t>
        </is>
      </c>
      <c r="D9" t="n">
        <v>0.6934</v>
      </c>
      <c r="E9" t="n">
        <v>144.22</v>
      </c>
      <c r="F9" t="n">
        <v>141.18</v>
      </c>
      <c r="G9" t="n">
        <v>94.12</v>
      </c>
      <c r="H9" t="n">
        <v>2</v>
      </c>
      <c r="I9" t="n">
        <v>90</v>
      </c>
      <c r="J9" t="n">
        <v>69.93000000000001</v>
      </c>
      <c r="K9" t="n">
        <v>28.92</v>
      </c>
      <c r="L9" t="n">
        <v>8</v>
      </c>
      <c r="M9" t="n">
        <v>0</v>
      </c>
      <c r="N9" t="n">
        <v>8.01</v>
      </c>
      <c r="O9" t="n">
        <v>8858.84</v>
      </c>
      <c r="P9" t="n">
        <v>797.72</v>
      </c>
      <c r="Q9" t="n">
        <v>2219.08</v>
      </c>
      <c r="R9" t="n">
        <v>306.18</v>
      </c>
      <c r="S9" t="n">
        <v>193.02</v>
      </c>
      <c r="T9" t="n">
        <v>54329.6</v>
      </c>
      <c r="U9" t="n">
        <v>0.63</v>
      </c>
      <c r="V9" t="n">
        <v>0.91</v>
      </c>
      <c r="W9" t="n">
        <v>36.93</v>
      </c>
      <c r="X9" t="n">
        <v>3.39</v>
      </c>
      <c r="Y9" t="n">
        <v>0.5</v>
      </c>
      <c r="Z9" t="n">
        <v>10</v>
      </c>
      <c r="AA9" t="n">
        <v>2681.811859660479</v>
      </c>
      <c r="AB9" t="n">
        <v>3669.3732995768</v>
      </c>
      <c r="AC9" t="n">
        <v>3319.173461862822</v>
      </c>
      <c r="AD9" t="n">
        <v>2681811.859660479</v>
      </c>
      <c r="AE9" t="n">
        <v>3669373.299576799</v>
      </c>
      <c r="AF9" t="n">
        <v>1.728338005962972e-06</v>
      </c>
      <c r="AG9" t="n">
        <v>23.47330729166667</v>
      </c>
      <c r="AH9" t="n">
        <v>3319173.461862822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0.3455</v>
      </c>
      <c r="E2" t="n">
        <v>289.44</v>
      </c>
      <c r="F2" t="n">
        <v>218.14</v>
      </c>
      <c r="G2" t="n">
        <v>6.43</v>
      </c>
      <c r="H2" t="n">
        <v>0.11</v>
      </c>
      <c r="I2" t="n">
        <v>2034</v>
      </c>
      <c r="J2" t="n">
        <v>167.88</v>
      </c>
      <c r="K2" t="n">
        <v>51.39</v>
      </c>
      <c r="L2" t="n">
        <v>1</v>
      </c>
      <c r="M2" t="n">
        <v>2032</v>
      </c>
      <c r="N2" t="n">
        <v>30.49</v>
      </c>
      <c r="O2" t="n">
        <v>20939.59</v>
      </c>
      <c r="P2" t="n">
        <v>2793.21</v>
      </c>
      <c r="Q2" t="n">
        <v>2221.64</v>
      </c>
      <c r="R2" t="n">
        <v>2883.62</v>
      </c>
      <c r="S2" t="n">
        <v>193.02</v>
      </c>
      <c r="T2" t="n">
        <v>1333327.49</v>
      </c>
      <c r="U2" t="n">
        <v>0.07000000000000001</v>
      </c>
      <c r="V2" t="n">
        <v>0.59</v>
      </c>
      <c r="W2" t="n">
        <v>40.04</v>
      </c>
      <c r="X2" t="n">
        <v>80.25</v>
      </c>
      <c r="Y2" t="n">
        <v>0.5</v>
      </c>
      <c r="Z2" t="n">
        <v>10</v>
      </c>
      <c r="AA2" t="n">
        <v>15677.90517453394</v>
      </c>
      <c r="AB2" t="n">
        <v>21451.20152015992</v>
      </c>
      <c r="AC2" t="n">
        <v>19403.92895402547</v>
      </c>
      <c r="AD2" t="n">
        <v>15677905.17453394</v>
      </c>
      <c r="AE2" t="n">
        <v>21451201.52015992</v>
      </c>
      <c r="AF2" t="n">
        <v>6.252878171615231e-07</v>
      </c>
      <c r="AG2" t="n">
        <v>47.109375</v>
      </c>
      <c r="AH2" t="n">
        <v>19403928.95402547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0.5114</v>
      </c>
      <c r="E3" t="n">
        <v>195.55</v>
      </c>
      <c r="F3" t="n">
        <v>167.05</v>
      </c>
      <c r="G3" t="n">
        <v>13</v>
      </c>
      <c r="H3" t="n">
        <v>0.21</v>
      </c>
      <c r="I3" t="n">
        <v>771</v>
      </c>
      <c r="J3" t="n">
        <v>169.33</v>
      </c>
      <c r="K3" t="n">
        <v>51.39</v>
      </c>
      <c r="L3" t="n">
        <v>2</v>
      </c>
      <c r="M3" t="n">
        <v>769</v>
      </c>
      <c r="N3" t="n">
        <v>30.94</v>
      </c>
      <c r="O3" t="n">
        <v>21118.46</v>
      </c>
      <c r="P3" t="n">
        <v>2136.2</v>
      </c>
      <c r="Q3" t="n">
        <v>2219.87</v>
      </c>
      <c r="R3" t="n">
        <v>1173.24</v>
      </c>
      <c r="S3" t="n">
        <v>193.02</v>
      </c>
      <c r="T3" t="n">
        <v>484452.2</v>
      </c>
      <c r="U3" t="n">
        <v>0.16</v>
      </c>
      <c r="V3" t="n">
        <v>0.77</v>
      </c>
      <c r="W3" t="n">
        <v>37.94</v>
      </c>
      <c r="X3" t="n">
        <v>29.23</v>
      </c>
      <c r="Y3" t="n">
        <v>0.5</v>
      </c>
      <c r="Z3" t="n">
        <v>10</v>
      </c>
      <c r="AA3" t="n">
        <v>8244.51182540499</v>
      </c>
      <c r="AB3" t="n">
        <v>11280.50480171127</v>
      </c>
      <c r="AC3" t="n">
        <v>10203.90925572344</v>
      </c>
      <c r="AD3" t="n">
        <v>8244511.82540499</v>
      </c>
      <c r="AE3" t="n">
        <v>11280504.80171126</v>
      </c>
      <c r="AF3" t="n">
        <v>9.25534557731991e-07</v>
      </c>
      <c r="AG3" t="n">
        <v>31.82779947916667</v>
      </c>
      <c r="AH3" t="n">
        <v>10203909.25572344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0.5739</v>
      </c>
      <c r="E4" t="n">
        <v>174.23</v>
      </c>
      <c r="F4" t="n">
        <v>155.7</v>
      </c>
      <c r="G4" t="n">
        <v>19.58</v>
      </c>
      <c r="H4" t="n">
        <v>0.31</v>
      </c>
      <c r="I4" t="n">
        <v>477</v>
      </c>
      <c r="J4" t="n">
        <v>170.79</v>
      </c>
      <c r="K4" t="n">
        <v>51.39</v>
      </c>
      <c r="L4" t="n">
        <v>3</v>
      </c>
      <c r="M4" t="n">
        <v>475</v>
      </c>
      <c r="N4" t="n">
        <v>31.4</v>
      </c>
      <c r="O4" t="n">
        <v>21297.94</v>
      </c>
      <c r="P4" t="n">
        <v>1985.87</v>
      </c>
      <c r="Q4" t="n">
        <v>2219.47</v>
      </c>
      <c r="R4" t="n">
        <v>794.9299999999999</v>
      </c>
      <c r="S4" t="n">
        <v>193.02</v>
      </c>
      <c r="T4" t="n">
        <v>296768.99</v>
      </c>
      <c r="U4" t="n">
        <v>0.24</v>
      </c>
      <c r="V4" t="n">
        <v>0.82</v>
      </c>
      <c r="W4" t="n">
        <v>37.43</v>
      </c>
      <c r="X4" t="n">
        <v>17.89</v>
      </c>
      <c r="Y4" t="n">
        <v>0.5</v>
      </c>
      <c r="Z4" t="n">
        <v>10</v>
      </c>
      <c r="AA4" t="n">
        <v>6863.056035165274</v>
      </c>
      <c r="AB4" t="n">
        <v>9390.336043977033</v>
      </c>
      <c r="AC4" t="n">
        <v>8494.135551358924</v>
      </c>
      <c r="AD4" t="n">
        <v>6863056.035165274</v>
      </c>
      <c r="AE4" t="n">
        <v>9390336.043977033</v>
      </c>
      <c r="AF4" t="n">
        <v>1.038647404541239e-06</v>
      </c>
      <c r="AG4" t="n">
        <v>28.35774739583333</v>
      </c>
      <c r="AH4" t="n">
        <v>8494135.551358923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0.6071</v>
      </c>
      <c r="E5" t="n">
        <v>164.71</v>
      </c>
      <c r="F5" t="n">
        <v>150.65</v>
      </c>
      <c r="G5" t="n">
        <v>26.2</v>
      </c>
      <c r="H5" t="n">
        <v>0.41</v>
      </c>
      <c r="I5" t="n">
        <v>345</v>
      </c>
      <c r="J5" t="n">
        <v>172.25</v>
      </c>
      <c r="K5" t="n">
        <v>51.39</v>
      </c>
      <c r="L5" t="n">
        <v>4</v>
      </c>
      <c r="M5" t="n">
        <v>343</v>
      </c>
      <c r="N5" t="n">
        <v>31.86</v>
      </c>
      <c r="O5" t="n">
        <v>21478.05</v>
      </c>
      <c r="P5" t="n">
        <v>1915.83</v>
      </c>
      <c r="Q5" t="n">
        <v>2219.23</v>
      </c>
      <c r="R5" t="n">
        <v>626.08</v>
      </c>
      <c r="S5" t="n">
        <v>193.02</v>
      </c>
      <c r="T5" t="n">
        <v>213004.92</v>
      </c>
      <c r="U5" t="n">
        <v>0.31</v>
      </c>
      <c r="V5" t="n">
        <v>0.85</v>
      </c>
      <c r="W5" t="n">
        <v>37.22</v>
      </c>
      <c r="X5" t="n">
        <v>12.85</v>
      </c>
      <c r="Y5" t="n">
        <v>0.5</v>
      </c>
      <c r="Z5" t="n">
        <v>10</v>
      </c>
      <c r="AA5" t="n">
        <v>6284.692212601346</v>
      </c>
      <c r="AB5" t="n">
        <v>8598.993146333969</v>
      </c>
      <c r="AC5" t="n">
        <v>7778.317309210211</v>
      </c>
      <c r="AD5" t="n">
        <v>6284692.212601346</v>
      </c>
      <c r="AE5" t="n">
        <v>8598993.146333968</v>
      </c>
      <c r="AF5" t="n">
        <v>1.098732948766312e-06</v>
      </c>
      <c r="AG5" t="n">
        <v>26.80826822916667</v>
      </c>
      <c r="AH5" t="n">
        <v>7778317.309210211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0.6274999999999999</v>
      </c>
      <c r="E6" t="n">
        <v>159.37</v>
      </c>
      <c r="F6" t="n">
        <v>147.85</v>
      </c>
      <c r="G6" t="n">
        <v>32.86</v>
      </c>
      <c r="H6" t="n">
        <v>0.51</v>
      </c>
      <c r="I6" t="n">
        <v>270</v>
      </c>
      <c r="J6" t="n">
        <v>173.71</v>
      </c>
      <c r="K6" t="n">
        <v>51.39</v>
      </c>
      <c r="L6" t="n">
        <v>5</v>
      </c>
      <c r="M6" t="n">
        <v>268</v>
      </c>
      <c r="N6" t="n">
        <v>32.32</v>
      </c>
      <c r="O6" t="n">
        <v>21658.78</v>
      </c>
      <c r="P6" t="n">
        <v>1874.7</v>
      </c>
      <c r="Q6" t="n">
        <v>2219.16</v>
      </c>
      <c r="R6" t="n">
        <v>532.46</v>
      </c>
      <c r="S6" t="n">
        <v>193.02</v>
      </c>
      <c r="T6" t="n">
        <v>166566.87</v>
      </c>
      <c r="U6" t="n">
        <v>0.36</v>
      </c>
      <c r="V6" t="n">
        <v>0.87</v>
      </c>
      <c r="W6" t="n">
        <v>37.11</v>
      </c>
      <c r="X6" t="n">
        <v>10.06</v>
      </c>
      <c r="Y6" t="n">
        <v>0.5</v>
      </c>
      <c r="Z6" t="n">
        <v>10</v>
      </c>
      <c r="AA6" t="n">
        <v>5968.119570639727</v>
      </c>
      <c r="AB6" t="n">
        <v>8165.84449140278</v>
      </c>
      <c r="AC6" t="n">
        <v>7386.507753977714</v>
      </c>
      <c r="AD6" t="n">
        <v>5968119.570639727</v>
      </c>
      <c r="AE6" t="n">
        <v>8165844.49140278</v>
      </c>
      <c r="AF6" t="n">
        <v>1.13565298196485e-06</v>
      </c>
      <c r="AG6" t="n">
        <v>25.93912760416667</v>
      </c>
      <c r="AH6" t="n">
        <v>7386507.753977714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0.6412</v>
      </c>
      <c r="E7" t="n">
        <v>155.96</v>
      </c>
      <c r="F7" t="n">
        <v>146.06</v>
      </c>
      <c r="G7" t="n">
        <v>39.48</v>
      </c>
      <c r="H7" t="n">
        <v>0.61</v>
      </c>
      <c r="I7" t="n">
        <v>222</v>
      </c>
      <c r="J7" t="n">
        <v>175.18</v>
      </c>
      <c r="K7" t="n">
        <v>51.39</v>
      </c>
      <c r="L7" t="n">
        <v>6</v>
      </c>
      <c r="M7" t="n">
        <v>220</v>
      </c>
      <c r="N7" t="n">
        <v>32.79</v>
      </c>
      <c r="O7" t="n">
        <v>21840.16</v>
      </c>
      <c r="P7" t="n">
        <v>1846.37</v>
      </c>
      <c r="Q7" t="n">
        <v>2219.19</v>
      </c>
      <c r="R7" t="n">
        <v>472.85</v>
      </c>
      <c r="S7" t="n">
        <v>193.02</v>
      </c>
      <c r="T7" t="n">
        <v>137002.83</v>
      </c>
      <c r="U7" t="n">
        <v>0.41</v>
      </c>
      <c r="V7" t="n">
        <v>0.88</v>
      </c>
      <c r="W7" t="n">
        <v>37.03</v>
      </c>
      <c r="X7" t="n">
        <v>8.27</v>
      </c>
      <c r="Y7" t="n">
        <v>0.5</v>
      </c>
      <c r="Z7" t="n">
        <v>10</v>
      </c>
      <c r="AA7" t="n">
        <v>5761.958719449763</v>
      </c>
      <c r="AB7" t="n">
        <v>7883.766119629805</v>
      </c>
      <c r="AC7" t="n">
        <v>7131.350546107283</v>
      </c>
      <c r="AD7" t="n">
        <v>5761958.719449762</v>
      </c>
      <c r="AE7" t="n">
        <v>7883766.119629805</v>
      </c>
      <c r="AF7" t="n">
        <v>1.160447317985437e-06</v>
      </c>
      <c r="AG7" t="n">
        <v>25.38411458333333</v>
      </c>
      <c r="AH7" t="n">
        <v>7131350.546107283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0.6516</v>
      </c>
      <c r="E8" t="n">
        <v>153.48</v>
      </c>
      <c r="F8" t="n">
        <v>144.74</v>
      </c>
      <c r="G8" t="n">
        <v>46.19</v>
      </c>
      <c r="H8" t="n">
        <v>0.7</v>
      </c>
      <c r="I8" t="n">
        <v>188</v>
      </c>
      <c r="J8" t="n">
        <v>176.66</v>
      </c>
      <c r="K8" t="n">
        <v>51.39</v>
      </c>
      <c r="L8" t="n">
        <v>7</v>
      </c>
      <c r="M8" t="n">
        <v>186</v>
      </c>
      <c r="N8" t="n">
        <v>33.27</v>
      </c>
      <c r="O8" t="n">
        <v>22022.17</v>
      </c>
      <c r="P8" t="n">
        <v>1824.19</v>
      </c>
      <c r="Q8" t="n">
        <v>2219.08</v>
      </c>
      <c r="R8" t="n">
        <v>428.82</v>
      </c>
      <c r="S8" t="n">
        <v>193.02</v>
      </c>
      <c r="T8" t="n">
        <v>115157.37</v>
      </c>
      <c r="U8" t="n">
        <v>0.45</v>
      </c>
      <c r="V8" t="n">
        <v>0.89</v>
      </c>
      <c r="W8" t="n">
        <v>36.97</v>
      </c>
      <c r="X8" t="n">
        <v>6.95</v>
      </c>
      <c r="Y8" t="n">
        <v>0.5</v>
      </c>
      <c r="Z8" t="n">
        <v>10</v>
      </c>
      <c r="AA8" t="n">
        <v>5607.004142369091</v>
      </c>
      <c r="AB8" t="n">
        <v>7671.750431154545</v>
      </c>
      <c r="AC8" t="n">
        <v>6939.569337374222</v>
      </c>
      <c r="AD8" t="n">
        <v>5607004.142369091</v>
      </c>
      <c r="AE8" t="n">
        <v>7671750.431154545</v>
      </c>
      <c r="AF8" t="n">
        <v>1.179269295694496e-06</v>
      </c>
      <c r="AG8" t="n">
        <v>24.98046875</v>
      </c>
      <c r="AH8" t="n">
        <v>6939569.337374222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0.6591</v>
      </c>
      <c r="E9" t="n">
        <v>151.72</v>
      </c>
      <c r="F9" t="n">
        <v>143.82</v>
      </c>
      <c r="G9" t="n">
        <v>52.94</v>
      </c>
      <c r="H9" t="n">
        <v>0.8</v>
      </c>
      <c r="I9" t="n">
        <v>163</v>
      </c>
      <c r="J9" t="n">
        <v>178.14</v>
      </c>
      <c r="K9" t="n">
        <v>51.39</v>
      </c>
      <c r="L9" t="n">
        <v>8</v>
      </c>
      <c r="M9" t="n">
        <v>161</v>
      </c>
      <c r="N9" t="n">
        <v>33.75</v>
      </c>
      <c r="O9" t="n">
        <v>22204.83</v>
      </c>
      <c r="P9" t="n">
        <v>1806.28</v>
      </c>
      <c r="Q9" t="n">
        <v>2219.07</v>
      </c>
      <c r="R9" t="n">
        <v>398.24</v>
      </c>
      <c r="S9" t="n">
        <v>193.02</v>
      </c>
      <c r="T9" t="n">
        <v>99996.24000000001</v>
      </c>
      <c r="U9" t="n">
        <v>0.48</v>
      </c>
      <c r="V9" t="n">
        <v>0.89</v>
      </c>
      <c r="W9" t="n">
        <v>36.93</v>
      </c>
      <c r="X9" t="n">
        <v>6.03</v>
      </c>
      <c r="Y9" t="n">
        <v>0.5</v>
      </c>
      <c r="Z9" t="n">
        <v>10</v>
      </c>
      <c r="AA9" t="n">
        <v>5502.965956095799</v>
      </c>
      <c r="AB9" t="n">
        <v>7529.400794854576</v>
      </c>
      <c r="AC9" t="n">
        <v>6810.805350573758</v>
      </c>
      <c r="AD9" t="n">
        <v>5502965.956095799</v>
      </c>
      <c r="AE9" t="n">
        <v>7529400.794854576</v>
      </c>
      <c r="AF9" t="n">
        <v>1.192842837311606e-06</v>
      </c>
      <c r="AG9" t="n">
        <v>24.69401041666667</v>
      </c>
      <c r="AH9" t="n">
        <v>6810805.350573758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0.6652</v>
      </c>
      <c r="E10" t="n">
        <v>150.34</v>
      </c>
      <c r="F10" t="n">
        <v>143.09</v>
      </c>
      <c r="G10" t="n">
        <v>59.62</v>
      </c>
      <c r="H10" t="n">
        <v>0.89</v>
      </c>
      <c r="I10" t="n">
        <v>144</v>
      </c>
      <c r="J10" t="n">
        <v>179.63</v>
      </c>
      <c r="K10" t="n">
        <v>51.39</v>
      </c>
      <c r="L10" t="n">
        <v>9</v>
      </c>
      <c r="M10" t="n">
        <v>142</v>
      </c>
      <c r="N10" t="n">
        <v>34.24</v>
      </c>
      <c r="O10" t="n">
        <v>22388.15</v>
      </c>
      <c r="P10" t="n">
        <v>1791.67</v>
      </c>
      <c r="Q10" t="n">
        <v>2218.94</v>
      </c>
      <c r="R10" t="n">
        <v>373.98</v>
      </c>
      <c r="S10" t="n">
        <v>193.02</v>
      </c>
      <c r="T10" t="n">
        <v>87961.06</v>
      </c>
      <c r="U10" t="n">
        <v>0.52</v>
      </c>
      <c r="V10" t="n">
        <v>0.9</v>
      </c>
      <c r="W10" t="n">
        <v>36.9</v>
      </c>
      <c r="X10" t="n">
        <v>5.3</v>
      </c>
      <c r="Y10" t="n">
        <v>0.5</v>
      </c>
      <c r="Z10" t="n">
        <v>10</v>
      </c>
      <c r="AA10" t="n">
        <v>5419.985367553608</v>
      </c>
      <c r="AB10" t="n">
        <v>7415.863092765946</v>
      </c>
      <c r="AC10" t="n">
        <v>6708.103527421305</v>
      </c>
      <c r="AD10" t="n">
        <v>5419985.367553608</v>
      </c>
      <c r="AE10" t="n">
        <v>7415863.092765946</v>
      </c>
      <c r="AF10" t="n">
        <v>1.203882651160189e-06</v>
      </c>
      <c r="AG10" t="n">
        <v>24.46940104166667</v>
      </c>
      <c r="AH10" t="n">
        <v>6708103.527421305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0.6699000000000001</v>
      </c>
      <c r="E11" t="n">
        <v>149.29</v>
      </c>
      <c r="F11" t="n">
        <v>142.54</v>
      </c>
      <c r="G11" t="n">
        <v>66.3</v>
      </c>
      <c r="H11" t="n">
        <v>0.98</v>
      </c>
      <c r="I11" t="n">
        <v>129</v>
      </c>
      <c r="J11" t="n">
        <v>181.12</v>
      </c>
      <c r="K11" t="n">
        <v>51.39</v>
      </c>
      <c r="L11" t="n">
        <v>10</v>
      </c>
      <c r="M11" t="n">
        <v>127</v>
      </c>
      <c r="N11" t="n">
        <v>34.73</v>
      </c>
      <c r="O11" t="n">
        <v>22572.13</v>
      </c>
      <c r="P11" t="n">
        <v>1780.03</v>
      </c>
      <c r="Q11" t="n">
        <v>2218.96</v>
      </c>
      <c r="R11" t="n">
        <v>356.44</v>
      </c>
      <c r="S11" t="n">
        <v>193.02</v>
      </c>
      <c r="T11" t="n">
        <v>79261.74000000001</v>
      </c>
      <c r="U11" t="n">
        <v>0.54</v>
      </c>
      <c r="V11" t="n">
        <v>0.9</v>
      </c>
      <c r="W11" t="n">
        <v>36.86</v>
      </c>
      <c r="X11" t="n">
        <v>4.75</v>
      </c>
      <c r="Y11" t="n">
        <v>0.5</v>
      </c>
      <c r="Z11" t="n">
        <v>10</v>
      </c>
      <c r="AA11" t="n">
        <v>5344.837455262113</v>
      </c>
      <c r="AB11" t="n">
        <v>7313.04240387681</v>
      </c>
      <c r="AC11" t="n">
        <v>6615.095900770007</v>
      </c>
      <c r="AD11" t="n">
        <v>5344837.455262112</v>
      </c>
      <c r="AE11" t="n">
        <v>7313042.403876809</v>
      </c>
      <c r="AF11" t="n">
        <v>1.212388737240244e-06</v>
      </c>
      <c r="AG11" t="n">
        <v>24.29850260416667</v>
      </c>
      <c r="AH11" t="n">
        <v>6615095.900770007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0.6737</v>
      </c>
      <c r="E12" t="n">
        <v>148.44</v>
      </c>
      <c r="F12" t="n">
        <v>142.1</v>
      </c>
      <c r="G12" t="n">
        <v>72.87</v>
      </c>
      <c r="H12" t="n">
        <v>1.07</v>
      </c>
      <c r="I12" t="n">
        <v>117</v>
      </c>
      <c r="J12" t="n">
        <v>182.62</v>
      </c>
      <c r="K12" t="n">
        <v>51.39</v>
      </c>
      <c r="L12" t="n">
        <v>11</v>
      </c>
      <c r="M12" t="n">
        <v>115</v>
      </c>
      <c r="N12" t="n">
        <v>35.22</v>
      </c>
      <c r="O12" t="n">
        <v>22756.91</v>
      </c>
      <c r="P12" t="n">
        <v>1767.88</v>
      </c>
      <c r="Q12" t="n">
        <v>2218.94</v>
      </c>
      <c r="R12" t="n">
        <v>341.33</v>
      </c>
      <c r="S12" t="n">
        <v>193.02</v>
      </c>
      <c r="T12" t="n">
        <v>71771.64</v>
      </c>
      <c r="U12" t="n">
        <v>0.57</v>
      </c>
      <c r="V12" t="n">
        <v>0.9</v>
      </c>
      <c r="W12" t="n">
        <v>36.85</v>
      </c>
      <c r="X12" t="n">
        <v>4.31</v>
      </c>
      <c r="Y12" t="n">
        <v>0.5</v>
      </c>
      <c r="Z12" t="n">
        <v>10</v>
      </c>
      <c r="AA12" t="n">
        <v>5288.702527768731</v>
      </c>
      <c r="AB12" t="n">
        <v>7236.236119582141</v>
      </c>
      <c r="AC12" t="n">
        <v>6545.619900450129</v>
      </c>
      <c r="AD12" t="n">
        <v>5288702.527768731</v>
      </c>
      <c r="AE12" t="n">
        <v>7236236.119582142</v>
      </c>
      <c r="AF12" t="n">
        <v>1.219265998326246e-06</v>
      </c>
      <c r="AG12" t="n">
        <v>24.16015625</v>
      </c>
      <c r="AH12" t="n">
        <v>6545619.900450129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0.6774</v>
      </c>
      <c r="E13" t="n">
        <v>147.63</v>
      </c>
      <c r="F13" t="n">
        <v>141.66</v>
      </c>
      <c r="G13" t="n">
        <v>80.19</v>
      </c>
      <c r="H13" t="n">
        <v>1.16</v>
      </c>
      <c r="I13" t="n">
        <v>106</v>
      </c>
      <c r="J13" t="n">
        <v>184.12</v>
      </c>
      <c r="K13" t="n">
        <v>51.39</v>
      </c>
      <c r="L13" t="n">
        <v>12</v>
      </c>
      <c r="M13" t="n">
        <v>104</v>
      </c>
      <c r="N13" t="n">
        <v>35.73</v>
      </c>
      <c r="O13" t="n">
        <v>22942.24</v>
      </c>
      <c r="P13" t="n">
        <v>1756.92</v>
      </c>
      <c r="Q13" t="n">
        <v>2218.94</v>
      </c>
      <c r="R13" t="n">
        <v>326.82</v>
      </c>
      <c r="S13" t="n">
        <v>193.02</v>
      </c>
      <c r="T13" t="n">
        <v>64569.36</v>
      </c>
      <c r="U13" t="n">
        <v>0.59</v>
      </c>
      <c r="V13" t="n">
        <v>0.91</v>
      </c>
      <c r="W13" t="n">
        <v>36.83</v>
      </c>
      <c r="X13" t="n">
        <v>3.88</v>
      </c>
      <c r="Y13" t="n">
        <v>0.5</v>
      </c>
      <c r="Z13" t="n">
        <v>10</v>
      </c>
      <c r="AA13" t="n">
        <v>5236.294450775923</v>
      </c>
      <c r="AB13" t="n">
        <v>7164.529076559399</v>
      </c>
      <c r="AC13" t="n">
        <v>6480.756476972013</v>
      </c>
      <c r="AD13" t="n">
        <v>5236294.450775923</v>
      </c>
      <c r="AE13" t="n">
        <v>7164529.076559399</v>
      </c>
      <c r="AF13" t="n">
        <v>1.225962278857354e-06</v>
      </c>
      <c r="AG13" t="n">
        <v>24.0283203125</v>
      </c>
      <c r="AH13" t="n">
        <v>6480756.476972013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0.6798999999999999</v>
      </c>
      <c r="E14" t="n">
        <v>147.09</v>
      </c>
      <c r="F14" t="n">
        <v>141.39</v>
      </c>
      <c r="G14" t="n">
        <v>86.56999999999999</v>
      </c>
      <c r="H14" t="n">
        <v>1.24</v>
      </c>
      <c r="I14" t="n">
        <v>98</v>
      </c>
      <c r="J14" t="n">
        <v>185.63</v>
      </c>
      <c r="K14" t="n">
        <v>51.39</v>
      </c>
      <c r="L14" t="n">
        <v>13</v>
      </c>
      <c r="M14" t="n">
        <v>96</v>
      </c>
      <c r="N14" t="n">
        <v>36.24</v>
      </c>
      <c r="O14" t="n">
        <v>23128.27</v>
      </c>
      <c r="P14" t="n">
        <v>1748.58</v>
      </c>
      <c r="Q14" t="n">
        <v>2218.91</v>
      </c>
      <c r="R14" t="n">
        <v>317.57</v>
      </c>
      <c r="S14" t="n">
        <v>193.02</v>
      </c>
      <c r="T14" t="n">
        <v>59985.71</v>
      </c>
      <c r="U14" t="n">
        <v>0.61</v>
      </c>
      <c r="V14" t="n">
        <v>0.91</v>
      </c>
      <c r="W14" t="n">
        <v>36.82</v>
      </c>
      <c r="X14" t="n">
        <v>3.61</v>
      </c>
      <c r="Y14" t="n">
        <v>0.5</v>
      </c>
      <c r="Z14" t="n">
        <v>10</v>
      </c>
      <c r="AA14" t="n">
        <v>5199.408582729815</v>
      </c>
      <c r="AB14" t="n">
        <v>7114.060204609059</v>
      </c>
      <c r="AC14" t="n">
        <v>6435.104283327109</v>
      </c>
      <c r="AD14" t="n">
        <v>5199408.582729815</v>
      </c>
      <c r="AE14" t="n">
        <v>7114060.204609059</v>
      </c>
      <c r="AF14" t="n">
        <v>1.230486792729724e-06</v>
      </c>
      <c r="AG14" t="n">
        <v>23.9404296875</v>
      </c>
      <c r="AH14" t="n">
        <v>6435104.283327108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0.6825</v>
      </c>
      <c r="E15" t="n">
        <v>146.52</v>
      </c>
      <c r="F15" t="n">
        <v>141.1</v>
      </c>
      <c r="G15" t="n">
        <v>94.06999999999999</v>
      </c>
      <c r="H15" t="n">
        <v>1.33</v>
      </c>
      <c r="I15" t="n">
        <v>90</v>
      </c>
      <c r="J15" t="n">
        <v>187.14</v>
      </c>
      <c r="K15" t="n">
        <v>51.39</v>
      </c>
      <c r="L15" t="n">
        <v>14</v>
      </c>
      <c r="M15" t="n">
        <v>88</v>
      </c>
      <c r="N15" t="n">
        <v>36.75</v>
      </c>
      <c r="O15" t="n">
        <v>23314.98</v>
      </c>
      <c r="P15" t="n">
        <v>1738.83</v>
      </c>
      <c r="Q15" t="n">
        <v>2218.9</v>
      </c>
      <c r="R15" t="n">
        <v>308.13</v>
      </c>
      <c r="S15" t="n">
        <v>193.02</v>
      </c>
      <c r="T15" t="n">
        <v>55302.56</v>
      </c>
      <c r="U15" t="n">
        <v>0.63</v>
      </c>
      <c r="V15" t="n">
        <v>0.91</v>
      </c>
      <c r="W15" t="n">
        <v>36.8</v>
      </c>
      <c r="X15" t="n">
        <v>3.31</v>
      </c>
      <c r="Y15" t="n">
        <v>0.5</v>
      </c>
      <c r="Z15" t="n">
        <v>10</v>
      </c>
      <c r="AA15" t="n">
        <v>5159.2828160582</v>
      </c>
      <c r="AB15" t="n">
        <v>7059.158360425064</v>
      </c>
      <c r="AC15" t="n">
        <v>6385.442194096813</v>
      </c>
      <c r="AD15" t="n">
        <v>5159282.8160582</v>
      </c>
      <c r="AE15" t="n">
        <v>7059158.360425063</v>
      </c>
      <c r="AF15" t="n">
        <v>1.235192287156989e-06</v>
      </c>
      <c r="AG15" t="n">
        <v>23.84765625</v>
      </c>
      <c r="AH15" t="n">
        <v>6385442.194096813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0.6845</v>
      </c>
      <c r="E16" t="n">
        <v>146.08</v>
      </c>
      <c r="F16" t="n">
        <v>140.86</v>
      </c>
      <c r="G16" t="n">
        <v>100.62</v>
      </c>
      <c r="H16" t="n">
        <v>1.41</v>
      </c>
      <c r="I16" t="n">
        <v>84</v>
      </c>
      <c r="J16" t="n">
        <v>188.66</v>
      </c>
      <c r="K16" t="n">
        <v>51.39</v>
      </c>
      <c r="L16" t="n">
        <v>15</v>
      </c>
      <c r="M16" t="n">
        <v>82</v>
      </c>
      <c r="N16" t="n">
        <v>37.27</v>
      </c>
      <c r="O16" t="n">
        <v>23502.4</v>
      </c>
      <c r="P16" t="n">
        <v>1730.63</v>
      </c>
      <c r="Q16" t="n">
        <v>2218.9</v>
      </c>
      <c r="R16" t="n">
        <v>299.9</v>
      </c>
      <c r="S16" t="n">
        <v>193.02</v>
      </c>
      <c r="T16" t="n">
        <v>51219.69</v>
      </c>
      <c r="U16" t="n">
        <v>0.64</v>
      </c>
      <c r="V16" t="n">
        <v>0.91</v>
      </c>
      <c r="W16" t="n">
        <v>36.8</v>
      </c>
      <c r="X16" t="n">
        <v>3.08</v>
      </c>
      <c r="Y16" t="n">
        <v>0.5</v>
      </c>
      <c r="Z16" t="n">
        <v>10</v>
      </c>
      <c r="AA16" t="n">
        <v>5127.083450025128</v>
      </c>
      <c r="AB16" t="n">
        <v>7015.101767282838</v>
      </c>
      <c r="AC16" t="n">
        <v>6345.590300370268</v>
      </c>
      <c r="AD16" t="n">
        <v>5127083.450025127</v>
      </c>
      <c r="AE16" t="n">
        <v>7015101.767282838</v>
      </c>
      <c r="AF16" t="n">
        <v>1.238811898254884e-06</v>
      </c>
      <c r="AG16" t="n">
        <v>23.77604166666667</v>
      </c>
      <c r="AH16" t="n">
        <v>6345590.300370268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0.6862</v>
      </c>
      <c r="E17" t="n">
        <v>145.74</v>
      </c>
      <c r="F17" t="n">
        <v>140.69</v>
      </c>
      <c r="G17" t="n">
        <v>106.85</v>
      </c>
      <c r="H17" t="n">
        <v>1.49</v>
      </c>
      <c r="I17" t="n">
        <v>79</v>
      </c>
      <c r="J17" t="n">
        <v>190.19</v>
      </c>
      <c r="K17" t="n">
        <v>51.39</v>
      </c>
      <c r="L17" t="n">
        <v>16</v>
      </c>
      <c r="M17" t="n">
        <v>77</v>
      </c>
      <c r="N17" t="n">
        <v>37.79</v>
      </c>
      <c r="O17" t="n">
        <v>23690.52</v>
      </c>
      <c r="P17" t="n">
        <v>1722.75</v>
      </c>
      <c r="Q17" t="n">
        <v>2218.86</v>
      </c>
      <c r="R17" t="n">
        <v>294.04</v>
      </c>
      <c r="S17" t="n">
        <v>193.02</v>
      </c>
      <c r="T17" t="n">
        <v>48312.97</v>
      </c>
      <c r="U17" t="n">
        <v>0.66</v>
      </c>
      <c r="V17" t="n">
        <v>0.91</v>
      </c>
      <c r="W17" t="n">
        <v>36.8</v>
      </c>
      <c r="X17" t="n">
        <v>2.91</v>
      </c>
      <c r="Y17" t="n">
        <v>0.5</v>
      </c>
      <c r="Z17" t="n">
        <v>10</v>
      </c>
      <c r="AA17" t="n">
        <v>5086.650469315009</v>
      </c>
      <c r="AB17" t="n">
        <v>6959.779579298036</v>
      </c>
      <c r="AC17" t="n">
        <v>6295.547984361559</v>
      </c>
      <c r="AD17" t="n">
        <v>5086650.469315009</v>
      </c>
      <c r="AE17" t="n">
        <v>6959779.579298036</v>
      </c>
      <c r="AF17" t="n">
        <v>1.241888567688096e-06</v>
      </c>
      <c r="AG17" t="n">
        <v>23.720703125</v>
      </c>
      <c r="AH17" t="n">
        <v>6295547.984361558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0.6879</v>
      </c>
      <c r="E18" t="n">
        <v>145.37</v>
      </c>
      <c r="F18" t="n">
        <v>140.49</v>
      </c>
      <c r="G18" t="n">
        <v>113.91</v>
      </c>
      <c r="H18" t="n">
        <v>1.57</v>
      </c>
      <c r="I18" t="n">
        <v>74</v>
      </c>
      <c r="J18" t="n">
        <v>191.72</v>
      </c>
      <c r="K18" t="n">
        <v>51.39</v>
      </c>
      <c r="L18" t="n">
        <v>17</v>
      </c>
      <c r="M18" t="n">
        <v>72</v>
      </c>
      <c r="N18" t="n">
        <v>38.33</v>
      </c>
      <c r="O18" t="n">
        <v>23879.37</v>
      </c>
      <c r="P18" t="n">
        <v>1715.43</v>
      </c>
      <c r="Q18" t="n">
        <v>2218.88</v>
      </c>
      <c r="R18" t="n">
        <v>287.53</v>
      </c>
      <c r="S18" t="n">
        <v>193.02</v>
      </c>
      <c r="T18" t="n">
        <v>45082.56</v>
      </c>
      <c r="U18" t="n">
        <v>0.67</v>
      </c>
      <c r="V18" t="n">
        <v>0.91</v>
      </c>
      <c r="W18" t="n">
        <v>36.79</v>
      </c>
      <c r="X18" t="n">
        <v>2.71</v>
      </c>
      <c r="Y18" t="n">
        <v>0.5</v>
      </c>
      <c r="Z18" t="n">
        <v>10</v>
      </c>
      <c r="AA18" t="n">
        <v>5058.909805740912</v>
      </c>
      <c r="AB18" t="n">
        <v>6921.823579564249</v>
      </c>
      <c r="AC18" t="n">
        <v>6261.214451970785</v>
      </c>
      <c r="AD18" t="n">
        <v>5058909.805740912</v>
      </c>
      <c r="AE18" t="n">
        <v>6921823.579564248</v>
      </c>
      <c r="AF18" t="n">
        <v>1.244965237121307e-06</v>
      </c>
      <c r="AG18" t="n">
        <v>23.66048177083333</v>
      </c>
      <c r="AH18" t="n">
        <v>6261214.451970785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0.6897</v>
      </c>
      <c r="E19" t="n">
        <v>144.99</v>
      </c>
      <c r="F19" t="n">
        <v>140.28</v>
      </c>
      <c r="G19" t="n">
        <v>121.98</v>
      </c>
      <c r="H19" t="n">
        <v>1.65</v>
      </c>
      <c r="I19" t="n">
        <v>69</v>
      </c>
      <c r="J19" t="n">
        <v>193.26</v>
      </c>
      <c r="K19" t="n">
        <v>51.39</v>
      </c>
      <c r="L19" t="n">
        <v>18</v>
      </c>
      <c r="M19" t="n">
        <v>67</v>
      </c>
      <c r="N19" t="n">
        <v>38.86</v>
      </c>
      <c r="O19" t="n">
        <v>24068.93</v>
      </c>
      <c r="P19" t="n">
        <v>1708.4</v>
      </c>
      <c r="Q19" t="n">
        <v>2218.92</v>
      </c>
      <c r="R19" t="n">
        <v>280.65</v>
      </c>
      <c r="S19" t="n">
        <v>193.02</v>
      </c>
      <c r="T19" t="n">
        <v>41667.9</v>
      </c>
      <c r="U19" t="n">
        <v>0.6899999999999999</v>
      </c>
      <c r="V19" t="n">
        <v>0.92</v>
      </c>
      <c r="W19" t="n">
        <v>36.77</v>
      </c>
      <c r="X19" t="n">
        <v>2.49</v>
      </c>
      <c r="Y19" t="n">
        <v>0.5</v>
      </c>
      <c r="Z19" t="n">
        <v>10</v>
      </c>
      <c r="AA19" t="n">
        <v>5031.12328746056</v>
      </c>
      <c r="AB19" t="n">
        <v>6883.804839398401</v>
      </c>
      <c r="AC19" t="n">
        <v>6226.82416700673</v>
      </c>
      <c r="AD19" t="n">
        <v>5031123.28746056</v>
      </c>
      <c r="AE19" t="n">
        <v>6883804.839398401</v>
      </c>
      <c r="AF19" t="n">
        <v>1.248222887109414e-06</v>
      </c>
      <c r="AG19" t="n">
        <v>23.5986328125</v>
      </c>
      <c r="AH19" t="n">
        <v>6226824.16700673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0.6909999999999999</v>
      </c>
      <c r="E20" t="n">
        <v>144.71</v>
      </c>
      <c r="F20" t="n">
        <v>140.14</v>
      </c>
      <c r="G20" t="n">
        <v>129.36</v>
      </c>
      <c r="H20" t="n">
        <v>1.73</v>
      </c>
      <c r="I20" t="n">
        <v>65</v>
      </c>
      <c r="J20" t="n">
        <v>194.8</v>
      </c>
      <c r="K20" t="n">
        <v>51.39</v>
      </c>
      <c r="L20" t="n">
        <v>19</v>
      </c>
      <c r="M20" t="n">
        <v>63</v>
      </c>
      <c r="N20" t="n">
        <v>39.41</v>
      </c>
      <c r="O20" t="n">
        <v>24259.23</v>
      </c>
      <c r="P20" t="n">
        <v>1697.26</v>
      </c>
      <c r="Q20" t="n">
        <v>2218.94</v>
      </c>
      <c r="R20" t="n">
        <v>275.24</v>
      </c>
      <c r="S20" t="n">
        <v>193.02</v>
      </c>
      <c r="T20" t="n">
        <v>38984.56</v>
      </c>
      <c r="U20" t="n">
        <v>0.7</v>
      </c>
      <c r="V20" t="n">
        <v>0.92</v>
      </c>
      <c r="W20" t="n">
        <v>36.78</v>
      </c>
      <c r="X20" t="n">
        <v>2.35</v>
      </c>
      <c r="Y20" t="n">
        <v>0.5</v>
      </c>
      <c r="Z20" t="n">
        <v>10</v>
      </c>
      <c r="AA20" t="n">
        <v>4999.310560792928</v>
      </c>
      <c r="AB20" t="n">
        <v>6840.277263293297</v>
      </c>
      <c r="AC20" t="n">
        <v>6187.450801673763</v>
      </c>
      <c r="AD20" t="n">
        <v>4999310.560792929</v>
      </c>
      <c r="AE20" t="n">
        <v>6840277.263293296</v>
      </c>
      <c r="AF20" t="n">
        <v>1.250575634323046e-06</v>
      </c>
      <c r="AG20" t="n">
        <v>23.55305989583333</v>
      </c>
      <c r="AH20" t="n">
        <v>6187450.801673763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0.6918</v>
      </c>
      <c r="E21" t="n">
        <v>144.54</v>
      </c>
      <c r="F21" t="n">
        <v>140.07</v>
      </c>
      <c r="G21" t="n">
        <v>135.55</v>
      </c>
      <c r="H21" t="n">
        <v>1.81</v>
      </c>
      <c r="I21" t="n">
        <v>62</v>
      </c>
      <c r="J21" t="n">
        <v>196.35</v>
      </c>
      <c r="K21" t="n">
        <v>51.39</v>
      </c>
      <c r="L21" t="n">
        <v>20</v>
      </c>
      <c r="M21" t="n">
        <v>60</v>
      </c>
      <c r="N21" t="n">
        <v>39.96</v>
      </c>
      <c r="O21" t="n">
        <v>24450.27</v>
      </c>
      <c r="P21" t="n">
        <v>1695.78</v>
      </c>
      <c r="Q21" t="n">
        <v>2218.91</v>
      </c>
      <c r="R21" t="n">
        <v>273.64</v>
      </c>
      <c r="S21" t="n">
        <v>193.02</v>
      </c>
      <c r="T21" t="n">
        <v>38197.04</v>
      </c>
      <c r="U21" t="n">
        <v>0.71</v>
      </c>
      <c r="V21" t="n">
        <v>0.92</v>
      </c>
      <c r="W21" t="n">
        <v>36.76</v>
      </c>
      <c r="X21" t="n">
        <v>2.28</v>
      </c>
      <c r="Y21" t="n">
        <v>0.5</v>
      </c>
      <c r="Z21" t="n">
        <v>10</v>
      </c>
      <c r="AA21" t="n">
        <v>4990.505342837563</v>
      </c>
      <c r="AB21" t="n">
        <v>6828.229575627964</v>
      </c>
      <c r="AC21" t="n">
        <v>6176.552928410172</v>
      </c>
      <c r="AD21" t="n">
        <v>4990505.342837563</v>
      </c>
      <c r="AE21" t="n">
        <v>6828229.575627964</v>
      </c>
      <c r="AF21" t="n">
        <v>1.252023478762205e-06</v>
      </c>
      <c r="AG21" t="n">
        <v>23.525390625</v>
      </c>
      <c r="AH21" t="n">
        <v>6176552.928410172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0.6929</v>
      </c>
      <c r="E22" t="n">
        <v>144.32</v>
      </c>
      <c r="F22" t="n">
        <v>139.95</v>
      </c>
      <c r="G22" t="n">
        <v>142.32</v>
      </c>
      <c r="H22" t="n">
        <v>1.88</v>
      </c>
      <c r="I22" t="n">
        <v>59</v>
      </c>
      <c r="J22" t="n">
        <v>197.9</v>
      </c>
      <c r="K22" t="n">
        <v>51.39</v>
      </c>
      <c r="L22" t="n">
        <v>21</v>
      </c>
      <c r="M22" t="n">
        <v>57</v>
      </c>
      <c r="N22" t="n">
        <v>40.51</v>
      </c>
      <c r="O22" t="n">
        <v>24642.07</v>
      </c>
      <c r="P22" t="n">
        <v>1687.04</v>
      </c>
      <c r="Q22" t="n">
        <v>2218.87</v>
      </c>
      <c r="R22" t="n">
        <v>269.55</v>
      </c>
      <c r="S22" t="n">
        <v>193.02</v>
      </c>
      <c r="T22" t="n">
        <v>36171.12</v>
      </c>
      <c r="U22" t="n">
        <v>0.72</v>
      </c>
      <c r="V22" t="n">
        <v>0.92</v>
      </c>
      <c r="W22" t="n">
        <v>36.76</v>
      </c>
      <c r="X22" t="n">
        <v>2.17</v>
      </c>
      <c r="Y22" t="n">
        <v>0.5</v>
      </c>
      <c r="Z22" t="n">
        <v>10</v>
      </c>
      <c r="AA22" t="n">
        <v>4964.888400611429</v>
      </c>
      <c r="AB22" t="n">
        <v>6793.179345134437</v>
      </c>
      <c r="AC22" t="n">
        <v>6144.847842721641</v>
      </c>
      <c r="AD22" t="n">
        <v>4964888.400611429</v>
      </c>
      <c r="AE22" t="n">
        <v>6793179.345134436</v>
      </c>
      <c r="AF22" t="n">
        <v>1.254014264866047e-06</v>
      </c>
      <c r="AG22" t="n">
        <v>23.48958333333333</v>
      </c>
      <c r="AH22" t="n">
        <v>6144847.842721641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0.6939</v>
      </c>
      <c r="E23" t="n">
        <v>144.11</v>
      </c>
      <c r="F23" t="n">
        <v>139.84</v>
      </c>
      <c r="G23" t="n">
        <v>149.83</v>
      </c>
      <c r="H23" t="n">
        <v>1.96</v>
      </c>
      <c r="I23" t="n">
        <v>56</v>
      </c>
      <c r="J23" t="n">
        <v>199.46</v>
      </c>
      <c r="K23" t="n">
        <v>51.39</v>
      </c>
      <c r="L23" t="n">
        <v>22</v>
      </c>
      <c r="M23" t="n">
        <v>54</v>
      </c>
      <c r="N23" t="n">
        <v>41.07</v>
      </c>
      <c r="O23" t="n">
        <v>24834.62</v>
      </c>
      <c r="P23" t="n">
        <v>1682.08</v>
      </c>
      <c r="Q23" t="n">
        <v>2218.85</v>
      </c>
      <c r="R23" t="n">
        <v>266</v>
      </c>
      <c r="S23" t="n">
        <v>193.02</v>
      </c>
      <c r="T23" t="n">
        <v>34408.63</v>
      </c>
      <c r="U23" t="n">
        <v>0.73</v>
      </c>
      <c r="V23" t="n">
        <v>0.92</v>
      </c>
      <c r="W23" t="n">
        <v>36.75</v>
      </c>
      <c r="X23" t="n">
        <v>2.06</v>
      </c>
      <c r="Y23" t="n">
        <v>0.5</v>
      </c>
      <c r="Z23" t="n">
        <v>10</v>
      </c>
      <c r="AA23" t="n">
        <v>4947.670849273095</v>
      </c>
      <c r="AB23" t="n">
        <v>6769.62153180857</v>
      </c>
      <c r="AC23" t="n">
        <v>6123.538354035997</v>
      </c>
      <c r="AD23" t="n">
        <v>4947670.849273095</v>
      </c>
      <c r="AE23" t="n">
        <v>6769621.53180857</v>
      </c>
      <c r="AF23" t="n">
        <v>1.255824070414995e-06</v>
      </c>
      <c r="AG23" t="n">
        <v>23.45540364583333</v>
      </c>
      <c r="AH23" t="n">
        <v>6123538.354035997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0.6947</v>
      </c>
      <c r="E24" t="n">
        <v>143.95</v>
      </c>
      <c r="F24" t="n">
        <v>139.75</v>
      </c>
      <c r="G24" t="n">
        <v>155.27</v>
      </c>
      <c r="H24" t="n">
        <v>2.03</v>
      </c>
      <c r="I24" t="n">
        <v>54</v>
      </c>
      <c r="J24" t="n">
        <v>201.03</v>
      </c>
      <c r="K24" t="n">
        <v>51.39</v>
      </c>
      <c r="L24" t="n">
        <v>23</v>
      </c>
      <c r="M24" t="n">
        <v>52</v>
      </c>
      <c r="N24" t="n">
        <v>41.64</v>
      </c>
      <c r="O24" t="n">
        <v>25027.94</v>
      </c>
      <c r="P24" t="n">
        <v>1674.72</v>
      </c>
      <c r="Q24" t="n">
        <v>2218.83</v>
      </c>
      <c r="R24" t="n">
        <v>263.19</v>
      </c>
      <c r="S24" t="n">
        <v>193.02</v>
      </c>
      <c r="T24" t="n">
        <v>33013.38</v>
      </c>
      <c r="U24" t="n">
        <v>0.73</v>
      </c>
      <c r="V24" t="n">
        <v>0.92</v>
      </c>
      <c r="W24" t="n">
        <v>36.74</v>
      </c>
      <c r="X24" t="n">
        <v>1.96</v>
      </c>
      <c r="Y24" t="n">
        <v>0.5</v>
      </c>
      <c r="Z24" t="n">
        <v>10</v>
      </c>
      <c r="AA24" t="n">
        <v>4927.272246255488</v>
      </c>
      <c r="AB24" t="n">
        <v>6741.711263237027</v>
      </c>
      <c r="AC24" t="n">
        <v>6098.291802324617</v>
      </c>
      <c r="AD24" t="n">
        <v>4927272.246255488</v>
      </c>
      <c r="AE24" t="n">
        <v>6741711.263237027</v>
      </c>
      <c r="AF24" t="n">
        <v>1.257271914854154e-06</v>
      </c>
      <c r="AG24" t="n">
        <v>23.42936197916667</v>
      </c>
      <c r="AH24" t="n">
        <v>6098291.802324616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0.6956</v>
      </c>
      <c r="E25" t="n">
        <v>143.75</v>
      </c>
      <c r="F25" t="n">
        <v>139.65</v>
      </c>
      <c r="G25" t="n">
        <v>164.3</v>
      </c>
      <c r="H25" t="n">
        <v>2.1</v>
      </c>
      <c r="I25" t="n">
        <v>51</v>
      </c>
      <c r="J25" t="n">
        <v>202.61</v>
      </c>
      <c r="K25" t="n">
        <v>51.39</v>
      </c>
      <c r="L25" t="n">
        <v>24</v>
      </c>
      <c r="M25" t="n">
        <v>49</v>
      </c>
      <c r="N25" t="n">
        <v>42.21</v>
      </c>
      <c r="O25" t="n">
        <v>25222.04</v>
      </c>
      <c r="P25" t="n">
        <v>1668.11</v>
      </c>
      <c r="Q25" t="n">
        <v>2218.93</v>
      </c>
      <c r="R25" t="n">
        <v>259.64</v>
      </c>
      <c r="S25" t="n">
        <v>193.02</v>
      </c>
      <c r="T25" t="n">
        <v>31253.03</v>
      </c>
      <c r="U25" t="n">
        <v>0.74</v>
      </c>
      <c r="V25" t="n">
        <v>0.92</v>
      </c>
      <c r="W25" t="n">
        <v>36.74</v>
      </c>
      <c r="X25" t="n">
        <v>1.87</v>
      </c>
      <c r="Y25" t="n">
        <v>0.5</v>
      </c>
      <c r="Z25" t="n">
        <v>10</v>
      </c>
      <c r="AA25" t="n">
        <v>4907.657040655431</v>
      </c>
      <c r="AB25" t="n">
        <v>6714.872873573233</v>
      </c>
      <c r="AC25" t="n">
        <v>6074.014830902419</v>
      </c>
      <c r="AD25" t="n">
        <v>4907657.040655431</v>
      </c>
      <c r="AE25" t="n">
        <v>6714872.873573233</v>
      </c>
      <c r="AF25" t="n">
        <v>1.258900739848207e-06</v>
      </c>
      <c r="AG25" t="n">
        <v>23.39680989583333</v>
      </c>
      <c r="AH25" t="n">
        <v>6074014.830902419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0.6964</v>
      </c>
      <c r="E26" t="n">
        <v>143.6</v>
      </c>
      <c r="F26" t="n">
        <v>139.57</v>
      </c>
      <c r="G26" t="n">
        <v>170.9</v>
      </c>
      <c r="H26" t="n">
        <v>2.17</v>
      </c>
      <c r="I26" t="n">
        <v>49</v>
      </c>
      <c r="J26" t="n">
        <v>204.19</v>
      </c>
      <c r="K26" t="n">
        <v>51.39</v>
      </c>
      <c r="L26" t="n">
        <v>25</v>
      </c>
      <c r="M26" t="n">
        <v>47</v>
      </c>
      <c r="N26" t="n">
        <v>42.79</v>
      </c>
      <c r="O26" t="n">
        <v>25417.05</v>
      </c>
      <c r="P26" t="n">
        <v>1661.22</v>
      </c>
      <c r="Q26" t="n">
        <v>2218.88</v>
      </c>
      <c r="R26" t="n">
        <v>257.18</v>
      </c>
      <c r="S26" t="n">
        <v>193.02</v>
      </c>
      <c r="T26" t="n">
        <v>30031.73</v>
      </c>
      <c r="U26" t="n">
        <v>0.75</v>
      </c>
      <c r="V26" t="n">
        <v>0.92</v>
      </c>
      <c r="W26" t="n">
        <v>36.74</v>
      </c>
      <c r="X26" t="n">
        <v>1.79</v>
      </c>
      <c r="Y26" t="n">
        <v>0.5</v>
      </c>
      <c r="Z26" t="n">
        <v>10</v>
      </c>
      <c r="AA26" t="n">
        <v>4888.359237138198</v>
      </c>
      <c r="AB26" t="n">
        <v>6688.468767441948</v>
      </c>
      <c r="AC26" t="n">
        <v>6050.130695601908</v>
      </c>
      <c r="AD26" t="n">
        <v>4888359.237138199</v>
      </c>
      <c r="AE26" t="n">
        <v>6688468.767441948</v>
      </c>
      <c r="AF26" t="n">
        <v>1.260348584287365e-06</v>
      </c>
      <c r="AG26" t="n">
        <v>23.37239583333333</v>
      </c>
      <c r="AH26" t="n">
        <v>6050130.695601908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0.6971000000000001</v>
      </c>
      <c r="E27" t="n">
        <v>143.45</v>
      </c>
      <c r="F27" t="n">
        <v>139.48</v>
      </c>
      <c r="G27" t="n">
        <v>178.07</v>
      </c>
      <c r="H27" t="n">
        <v>2.24</v>
      </c>
      <c r="I27" t="n">
        <v>47</v>
      </c>
      <c r="J27" t="n">
        <v>205.77</v>
      </c>
      <c r="K27" t="n">
        <v>51.39</v>
      </c>
      <c r="L27" t="n">
        <v>26</v>
      </c>
      <c r="M27" t="n">
        <v>45</v>
      </c>
      <c r="N27" t="n">
        <v>43.38</v>
      </c>
      <c r="O27" t="n">
        <v>25612.75</v>
      </c>
      <c r="P27" t="n">
        <v>1655.4</v>
      </c>
      <c r="Q27" t="n">
        <v>2218.86</v>
      </c>
      <c r="R27" t="n">
        <v>254.23</v>
      </c>
      <c r="S27" t="n">
        <v>193.02</v>
      </c>
      <c r="T27" t="n">
        <v>28568</v>
      </c>
      <c r="U27" t="n">
        <v>0.76</v>
      </c>
      <c r="V27" t="n">
        <v>0.92</v>
      </c>
      <c r="W27" t="n">
        <v>36.73</v>
      </c>
      <c r="X27" t="n">
        <v>1.7</v>
      </c>
      <c r="Y27" t="n">
        <v>0.5</v>
      </c>
      <c r="Z27" t="n">
        <v>10</v>
      </c>
      <c r="AA27" t="n">
        <v>4871.743885201769</v>
      </c>
      <c r="AB27" t="n">
        <v>6665.734909904931</v>
      </c>
      <c r="AC27" t="n">
        <v>6029.566525521055</v>
      </c>
      <c r="AD27" t="n">
        <v>4871743.88520177</v>
      </c>
      <c r="AE27" t="n">
        <v>6665734.909904931</v>
      </c>
      <c r="AF27" t="n">
        <v>1.261615448171629e-06</v>
      </c>
      <c r="AG27" t="n">
        <v>23.34798177083333</v>
      </c>
      <c r="AH27" t="n">
        <v>6029566.525521055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0.6978</v>
      </c>
      <c r="E28" t="n">
        <v>143.31</v>
      </c>
      <c r="F28" t="n">
        <v>139.41</v>
      </c>
      <c r="G28" t="n">
        <v>185.88</v>
      </c>
      <c r="H28" t="n">
        <v>2.31</v>
      </c>
      <c r="I28" t="n">
        <v>45</v>
      </c>
      <c r="J28" t="n">
        <v>207.37</v>
      </c>
      <c r="K28" t="n">
        <v>51.39</v>
      </c>
      <c r="L28" t="n">
        <v>27</v>
      </c>
      <c r="M28" t="n">
        <v>43</v>
      </c>
      <c r="N28" t="n">
        <v>43.97</v>
      </c>
      <c r="O28" t="n">
        <v>25809.25</v>
      </c>
      <c r="P28" t="n">
        <v>1648.32</v>
      </c>
      <c r="Q28" t="n">
        <v>2218.85</v>
      </c>
      <c r="R28" t="n">
        <v>251.83</v>
      </c>
      <c r="S28" t="n">
        <v>193.02</v>
      </c>
      <c r="T28" t="n">
        <v>27378.77</v>
      </c>
      <c r="U28" t="n">
        <v>0.77</v>
      </c>
      <c r="V28" t="n">
        <v>0.92</v>
      </c>
      <c r="W28" t="n">
        <v>36.73</v>
      </c>
      <c r="X28" t="n">
        <v>1.63</v>
      </c>
      <c r="Y28" t="n">
        <v>0.5</v>
      </c>
      <c r="Z28" t="n">
        <v>10</v>
      </c>
      <c r="AA28" t="n">
        <v>4852.878605608351</v>
      </c>
      <c r="AB28" t="n">
        <v>6639.922602087816</v>
      </c>
      <c r="AC28" t="n">
        <v>6006.217708134206</v>
      </c>
      <c r="AD28" t="n">
        <v>4852878.605608351</v>
      </c>
      <c r="AE28" t="n">
        <v>6639922.602087816</v>
      </c>
      <c r="AF28" t="n">
        <v>1.262882312055892e-06</v>
      </c>
      <c r="AG28" t="n">
        <v>23.3251953125</v>
      </c>
      <c r="AH28" t="n">
        <v>6006217.708134206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0.6985</v>
      </c>
      <c r="E29" t="n">
        <v>143.16</v>
      </c>
      <c r="F29" t="n">
        <v>139.33</v>
      </c>
      <c r="G29" t="n">
        <v>194.42</v>
      </c>
      <c r="H29" t="n">
        <v>2.38</v>
      </c>
      <c r="I29" t="n">
        <v>43</v>
      </c>
      <c r="J29" t="n">
        <v>208.97</v>
      </c>
      <c r="K29" t="n">
        <v>51.39</v>
      </c>
      <c r="L29" t="n">
        <v>28</v>
      </c>
      <c r="M29" t="n">
        <v>41</v>
      </c>
      <c r="N29" t="n">
        <v>44.57</v>
      </c>
      <c r="O29" t="n">
        <v>26006.56</v>
      </c>
      <c r="P29" t="n">
        <v>1642.38</v>
      </c>
      <c r="Q29" t="n">
        <v>2218.86</v>
      </c>
      <c r="R29" t="n">
        <v>249.13</v>
      </c>
      <c r="S29" t="n">
        <v>193.02</v>
      </c>
      <c r="T29" t="n">
        <v>26041.36</v>
      </c>
      <c r="U29" t="n">
        <v>0.77</v>
      </c>
      <c r="V29" t="n">
        <v>0.92</v>
      </c>
      <c r="W29" t="n">
        <v>36.73</v>
      </c>
      <c r="X29" t="n">
        <v>1.55</v>
      </c>
      <c r="Y29" t="n">
        <v>0.5</v>
      </c>
      <c r="Z29" t="n">
        <v>10</v>
      </c>
      <c r="AA29" t="n">
        <v>4836.184967553369</v>
      </c>
      <c r="AB29" t="n">
        <v>6617.081630029655</v>
      </c>
      <c r="AC29" t="n">
        <v>5985.55664639177</v>
      </c>
      <c r="AD29" t="n">
        <v>4836184.967553369</v>
      </c>
      <c r="AE29" t="n">
        <v>6617081.630029655</v>
      </c>
      <c r="AF29" t="n">
        <v>1.264149175940156e-06</v>
      </c>
      <c r="AG29" t="n">
        <v>23.30078125</v>
      </c>
      <c r="AH29" t="n">
        <v>5985556.64639177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0.6989</v>
      </c>
      <c r="E30" t="n">
        <v>143.09</v>
      </c>
      <c r="F30" t="n">
        <v>139.29</v>
      </c>
      <c r="G30" t="n">
        <v>198.99</v>
      </c>
      <c r="H30" t="n">
        <v>2.45</v>
      </c>
      <c r="I30" t="n">
        <v>42</v>
      </c>
      <c r="J30" t="n">
        <v>210.57</v>
      </c>
      <c r="K30" t="n">
        <v>51.39</v>
      </c>
      <c r="L30" t="n">
        <v>29</v>
      </c>
      <c r="M30" t="n">
        <v>40</v>
      </c>
      <c r="N30" t="n">
        <v>45.18</v>
      </c>
      <c r="O30" t="n">
        <v>26204.71</v>
      </c>
      <c r="P30" t="n">
        <v>1636.2</v>
      </c>
      <c r="Q30" t="n">
        <v>2218.87</v>
      </c>
      <c r="R30" t="n">
        <v>247.79</v>
      </c>
      <c r="S30" t="n">
        <v>193.02</v>
      </c>
      <c r="T30" t="n">
        <v>25374.79</v>
      </c>
      <c r="U30" t="n">
        <v>0.78</v>
      </c>
      <c r="V30" t="n">
        <v>0.92</v>
      </c>
      <c r="W30" t="n">
        <v>36.73</v>
      </c>
      <c r="X30" t="n">
        <v>1.51</v>
      </c>
      <c r="Y30" t="n">
        <v>0.5</v>
      </c>
      <c r="Z30" t="n">
        <v>10</v>
      </c>
      <c r="AA30" t="n">
        <v>4821.287492198356</v>
      </c>
      <c r="AB30" t="n">
        <v>6596.698247018697</v>
      </c>
      <c r="AC30" t="n">
        <v>5967.118624847121</v>
      </c>
      <c r="AD30" t="n">
        <v>4821287.492198355</v>
      </c>
      <c r="AE30" t="n">
        <v>6596698.247018697</v>
      </c>
      <c r="AF30" t="n">
        <v>1.264873098159735e-06</v>
      </c>
      <c r="AG30" t="n">
        <v>23.28938802083333</v>
      </c>
      <c r="AH30" t="n">
        <v>5967118.624847122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0.6996</v>
      </c>
      <c r="E31" t="n">
        <v>142.95</v>
      </c>
      <c r="F31" t="n">
        <v>139.22</v>
      </c>
      <c r="G31" t="n">
        <v>208.83</v>
      </c>
      <c r="H31" t="n">
        <v>2.51</v>
      </c>
      <c r="I31" t="n">
        <v>40</v>
      </c>
      <c r="J31" t="n">
        <v>212.19</v>
      </c>
      <c r="K31" t="n">
        <v>51.39</v>
      </c>
      <c r="L31" t="n">
        <v>30</v>
      </c>
      <c r="M31" t="n">
        <v>38</v>
      </c>
      <c r="N31" t="n">
        <v>45.79</v>
      </c>
      <c r="O31" t="n">
        <v>26403.69</v>
      </c>
      <c r="P31" t="n">
        <v>1629.21</v>
      </c>
      <c r="Q31" t="n">
        <v>2218.88</v>
      </c>
      <c r="R31" t="n">
        <v>245.35</v>
      </c>
      <c r="S31" t="n">
        <v>193.02</v>
      </c>
      <c r="T31" t="n">
        <v>24166.58</v>
      </c>
      <c r="U31" t="n">
        <v>0.79</v>
      </c>
      <c r="V31" t="n">
        <v>0.92</v>
      </c>
      <c r="W31" t="n">
        <v>36.73</v>
      </c>
      <c r="X31" t="n">
        <v>1.44</v>
      </c>
      <c r="Y31" t="n">
        <v>0.5</v>
      </c>
      <c r="Z31" t="n">
        <v>10</v>
      </c>
      <c r="AA31" t="n">
        <v>4802.69625641015</v>
      </c>
      <c r="AB31" t="n">
        <v>6571.260898025836</v>
      </c>
      <c r="AC31" t="n">
        <v>5944.108980740597</v>
      </c>
      <c r="AD31" t="n">
        <v>4802696.25641015</v>
      </c>
      <c r="AE31" t="n">
        <v>6571260.898025836</v>
      </c>
      <c r="AF31" t="n">
        <v>1.266139962043999e-06</v>
      </c>
      <c r="AG31" t="n">
        <v>23.2666015625</v>
      </c>
      <c r="AH31" t="n">
        <v>5944108.980740597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0.6999</v>
      </c>
      <c r="E32" t="n">
        <v>142.88</v>
      </c>
      <c r="F32" t="n">
        <v>139.18</v>
      </c>
      <c r="G32" t="n">
        <v>214.13</v>
      </c>
      <c r="H32" t="n">
        <v>2.58</v>
      </c>
      <c r="I32" t="n">
        <v>39</v>
      </c>
      <c r="J32" t="n">
        <v>213.81</v>
      </c>
      <c r="K32" t="n">
        <v>51.39</v>
      </c>
      <c r="L32" t="n">
        <v>31</v>
      </c>
      <c r="M32" t="n">
        <v>37</v>
      </c>
      <c r="N32" t="n">
        <v>46.41</v>
      </c>
      <c r="O32" t="n">
        <v>26603.52</v>
      </c>
      <c r="P32" t="n">
        <v>1628.69</v>
      </c>
      <c r="Q32" t="n">
        <v>2218.89</v>
      </c>
      <c r="R32" t="n">
        <v>244.26</v>
      </c>
      <c r="S32" t="n">
        <v>193.02</v>
      </c>
      <c r="T32" t="n">
        <v>23622.77</v>
      </c>
      <c r="U32" t="n">
        <v>0.79</v>
      </c>
      <c r="V32" t="n">
        <v>0.92</v>
      </c>
      <c r="W32" t="n">
        <v>36.72</v>
      </c>
      <c r="X32" t="n">
        <v>1.4</v>
      </c>
      <c r="Y32" t="n">
        <v>0.5</v>
      </c>
      <c r="Z32" t="n">
        <v>10</v>
      </c>
      <c r="AA32" t="n">
        <v>4799.465936902321</v>
      </c>
      <c r="AB32" t="n">
        <v>6566.841032363585</v>
      </c>
      <c r="AC32" t="n">
        <v>5940.110940853831</v>
      </c>
      <c r="AD32" t="n">
        <v>4799465.936902321</v>
      </c>
      <c r="AE32" t="n">
        <v>6566841.032363585</v>
      </c>
      <c r="AF32" t="n">
        <v>1.266682903708683e-06</v>
      </c>
      <c r="AG32" t="n">
        <v>23.25520833333333</v>
      </c>
      <c r="AH32" t="n">
        <v>5940110.940853831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0.7000999999999999</v>
      </c>
      <c r="E33" t="n">
        <v>142.83</v>
      </c>
      <c r="F33" t="n">
        <v>139.17</v>
      </c>
      <c r="G33" t="n">
        <v>219.74</v>
      </c>
      <c r="H33" t="n">
        <v>2.64</v>
      </c>
      <c r="I33" t="n">
        <v>38</v>
      </c>
      <c r="J33" t="n">
        <v>215.43</v>
      </c>
      <c r="K33" t="n">
        <v>51.39</v>
      </c>
      <c r="L33" t="n">
        <v>32</v>
      </c>
      <c r="M33" t="n">
        <v>36</v>
      </c>
      <c r="N33" t="n">
        <v>47.04</v>
      </c>
      <c r="O33" t="n">
        <v>26804.21</v>
      </c>
      <c r="P33" t="n">
        <v>1620.15</v>
      </c>
      <c r="Q33" t="n">
        <v>2218.88</v>
      </c>
      <c r="R33" t="n">
        <v>243.86</v>
      </c>
      <c r="S33" t="n">
        <v>193.02</v>
      </c>
      <c r="T33" t="n">
        <v>23431.06</v>
      </c>
      <c r="U33" t="n">
        <v>0.79</v>
      </c>
      <c r="V33" t="n">
        <v>0.92</v>
      </c>
      <c r="W33" t="n">
        <v>36.72</v>
      </c>
      <c r="X33" t="n">
        <v>1.39</v>
      </c>
      <c r="Y33" t="n">
        <v>0.5</v>
      </c>
      <c r="Z33" t="n">
        <v>10</v>
      </c>
      <c r="AA33" t="n">
        <v>4781.535970417902</v>
      </c>
      <c r="AB33" t="n">
        <v>6542.308461205306</v>
      </c>
      <c r="AC33" t="n">
        <v>5917.919723855221</v>
      </c>
      <c r="AD33" t="n">
        <v>4781535.970417902</v>
      </c>
      <c r="AE33" t="n">
        <v>6542308.461205306</v>
      </c>
      <c r="AF33" t="n">
        <v>1.267044864818472e-06</v>
      </c>
      <c r="AG33" t="n">
        <v>23.2470703125</v>
      </c>
      <c r="AH33" t="n">
        <v>5917919.723855221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0.7009</v>
      </c>
      <c r="E34" t="n">
        <v>142.67</v>
      </c>
      <c r="F34" t="n">
        <v>139.08</v>
      </c>
      <c r="G34" t="n">
        <v>231.8</v>
      </c>
      <c r="H34" t="n">
        <v>2.7</v>
      </c>
      <c r="I34" t="n">
        <v>36</v>
      </c>
      <c r="J34" t="n">
        <v>217.07</v>
      </c>
      <c r="K34" t="n">
        <v>51.39</v>
      </c>
      <c r="L34" t="n">
        <v>33</v>
      </c>
      <c r="M34" t="n">
        <v>34</v>
      </c>
      <c r="N34" t="n">
        <v>47.68</v>
      </c>
      <c r="O34" t="n">
        <v>27005.77</v>
      </c>
      <c r="P34" t="n">
        <v>1613.12</v>
      </c>
      <c r="Q34" t="n">
        <v>2218.84</v>
      </c>
      <c r="R34" t="n">
        <v>240.7</v>
      </c>
      <c r="S34" t="n">
        <v>193.02</v>
      </c>
      <c r="T34" t="n">
        <v>21858.64</v>
      </c>
      <c r="U34" t="n">
        <v>0.8</v>
      </c>
      <c r="V34" t="n">
        <v>0.92</v>
      </c>
      <c r="W34" t="n">
        <v>36.72</v>
      </c>
      <c r="X34" t="n">
        <v>1.3</v>
      </c>
      <c r="Y34" t="n">
        <v>0.5</v>
      </c>
      <c r="Z34" t="n">
        <v>10</v>
      </c>
      <c r="AA34" t="n">
        <v>4762.14798349898</v>
      </c>
      <c r="AB34" t="n">
        <v>6515.78096216522</v>
      </c>
      <c r="AC34" t="n">
        <v>5893.923972091942</v>
      </c>
      <c r="AD34" t="n">
        <v>4762147.98349898</v>
      </c>
      <c r="AE34" t="n">
        <v>6515780.962165221</v>
      </c>
      <c r="AF34" t="n">
        <v>1.268492709257631e-06</v>
      </c>
      <c r="AG34" t="n">
        <v>23.22102864583333</v>
      </c>
      <c r="AH34" t="n">
        <v>5893923.972091942</v>
      </c>
    </row>
    <row r="35">
      <c r="A35" t="n">
        <v>33</v>
      </c>
      <c r="B35" t="n">
        <v>85</v>
      </c>
      <c r="C35" t="inlineStr">
        <is>
          <t xml:space="preserve">CONCLUIDO	</t>
        </is>
      </c>
      <c r="D35" t="n">
        <v>0.7013</v>
      </c>
      <c r="E35" t="n">
        <v>142.59</v>
      </c>
      <c r="F35" t="n">
        <v>139.04</v>
      </c>
      <c r="G35" t="n">
        <v>238.35</v>
      </c>
      <c r="H35" t="n">
        <v>2.76</v>
      </c>
      <c r="I35" t="n">
        <v>35</v>
      </c>
      <c r="J35" t="n">
        <v>218.71</v>
      </c>
      <c r="K35" t="n">
        <v>51.39</v>
      </c>
      <c r="L35" t="n">
        <v>34</v>
      </c>
      <c r="M35" t="n">
        <v>33</v>
      </c>
      <c r="N35" t="n">
        <v>48.32</v>
      </c>
      <c r="O35" t="n">
        <v>27208.22</v>
      </c>
      <c r="P35" t="n">
        <v>1608.61</v>
      </c>
      <c r="Q35" t="n">
        <v>2218.83</v>
      </c>
      <c r="R35" t="n">
        <v>239.09</v>
      </c>
      <c r="S35" t="n">
        <v>193.02</v>
      </c>
      <c r="T35" t="n">
        <v>21061.05</v>
      </c>
      <c r="U35" t="n">
        <v>0.8100000000000001</v>
      </c>
      <c r="V35" t="n">
        <v>0.92</v>
      </c>
      <c r="W35" t="n">
        <v>36.72</v>
      </c>
      <c r="X35" t="n">
        <v>1.25</v>
      </c>
      <c r="Y35" t="n">
        <v>0.5</v>
      </c>
      <c r="Z35" t="n">
        <v>10</v>
      </c>
      <c r="AA35" t="n">
        <v>4750.583441890124</v>
      </c>
      <c r="AB35" t="n">
        <v>6499.957846144413</v>
      </c>
      <c r="AC35" t="n">
        <v>5879.610992056279</v>
      </c>
      <c r="AD35" t="n">
        <v>4750583.441890124</v>
      </c>
      <c r="AE35" t="n">
        <v>6499957.846144414</v>
      </c>
      <c r="AF35" t="n">
        <v>1.26921663147721e-06</v>
      </c>
      <c r="AG35" t="n">
        <v>23.2080078125</v>
      </c>
      <c r="AH35" t="n">
        <v>5879610.992056279</v>
      </c>
    </row>
    <row r="36">
      <c r="A36" t="n">
        <v>34</v>
      </c>
      <c r="B36" t="n">
        <v>85</v>
      </c>
      <c r="C36" t="inlineStr">
        <is>
          <t xml:space="preserve">CONCLUIDO	</t>
        </is>
      </c>
      <c r="D36" t="n">
        <v>0.7016</v>
      </c>
      <c r="E36" t="n">
        <v>142.53</v>
      </c>
      <c r="F36" t="n">
        <v>139.01</v>
      </c>
      <c r="G36" t="n">
        <v>245.31</v>
      </c>
      <c r="H36" t="n">
        <v>2.82</v>
      </c>
      <c r="I36" t="n">
        <v>34</v>
      </c>
      <c r="J36" t="n">
        <v>220.36</v>
      </c>
      <c r="K36" t="n">
        <v>51.39</v>
      </c>
      <c r="L36" t="n">
        <v>35</v>
      </c>
      <c r="M36" t="n">
        <v>32</v>
      </c>
      <c r="N36" t="n">
        <v>48.97</v>
      </c>
      <c r="O36" t="n">
        <v>27411.55</v>
      </c>
      <c r="P36" t="n">
        <v>1606.92</v>
      </c>
      <c r="Q36" t="n">
        <v>2218.84</v>
      </c>
      <c r="R36" t="n">
        <v>237.96</v>
      </c>
      <c r="S36" t="n">
        <v>193.02</v>
      </c>
      <c r="T36" t="n">
        <v>20498.9</v>
      </c>
      <c r="U36" t="n">
        <v>0.8100000000000001</v>
      </c>
      <c r="V36" t="n">
        <v>0.92</v>
      </c>
      <c r="W36" t="n">
        <v>36.73</v>
      </c>
      <c r="X36" t="n">
        <v>1.23</v>
      </c>
      <c r="Y36" t="n">
        <v>0.5</v>
      </c>
      <c r="Z36" t="n">
        <v>10</v>
      </c>
      <c r="AA36" t="n">
        <v>4745.200657266987</v>
      </c>
      <c r="AB36" t="n">
        <v>6492.592882751343</v>
      </c>
      <c r="AC36" t="n">
        <v>5872.948930432651</v>
      </c>
      <c r="AD36" t="n">
        <v>4745200.657266987</v>
      </c>
      <c r="AE36" t="n">
        <v>6492592.882751343</v>
      </c>
      <c r="AF36" t="n">
        <v>1.269759573141895e-06</v>
      </c>
      <c r="AG36" t="n">
        <v>23.1982421875</v>
      </c>
      <c r="AH36" t="n">
        <v>5872948.930432651</v>
      </c>
    </row>
    <row r="37">
      <c r="A37" t="n">
        <v>35</v>
      </c>
      <c r="B37" t="n">
        <v>85</v>
      </c>
      <c r="C37" t="inlineStr">
        <is>
          <t xml:space="preserve">CONCLUIDO	</t>
        </is>
      </c>
      <c r="D37" t="n">
        <v>0.7018</v>
      </c>
      <c r="E37" t="n">
        <v>142.49</v>
      </c>
      <c r="F37" t="n">
        <v>139</v>
      </c>
      <c r="G37" t="n">
        <v>252.73</v>
      </c>
      <c r="H37" t="n">
        <v>2.88</v>
      </c>
      <c r="I37" t="n">
        <v>33</v>
      </c>
      <c r="J37" t="n">
        <v>222.01</v>
      </c>
      <c r="K37" t="n">
        <v>51.39</v>
      </c>
      <c r="L37" t="n">
        <v>36</v>
      </c>
      <c r="M37" t="n">
        <v>31</v>
      </c>
      <c r="N37" t="n">
        <v>49.62</v>
      </c>
      <c r="O37" t="n">
        <v>27615.8</v>
      </c>
      <c r="P37" t="n">
        <v>1597.6</v>
      </c>
      <c r="Q37" t="n">
        <v>2218.88</v>
      </c>
      <c r="R37" t="n">
        <v>237.89</v>
      </c>
      <c r="S37" t="n">
        <v>193.02</v>
      </c>
      <c r="T37" t="n">
        <v>20467.34</v>
      </c>
      <c r="U37" t="n">
        <v>0.8100000000000001</v>
      </c>
      <c r="V37" t="n">
        <v>0.92</v>
      </c>
      <c r="W37" t="n">
        <v>36.72</v>
      </c>
      <c r="X37" t="n">
        <v>1.22</v>
      </c>
      <c r="Y37" t="n">
        <v>0.5</v>
      </c>
      <c r="Z37" t="n">
        <v>10</v>
      </c>
      <c r="AA37" t="n">
        <v>4725.817501951554</v>
      </c>
      <c r="AB37" t="n">
        <v>6466.071994524302</v>
      </c>
      <c r="AC37" t="n">
        <v>5848.959158555698</v>
      </c>
      <c r="AD37" t="n">
        <v>4725817.501951554</v>
      </c>
      <c r="AE37" t="n">
        <v>6466071.994524302</v>
      </c>
      <c r="AF37" t="n">
        <v>1.270121534251684e-06</v>
      </c>
      <c r="AG37" t="n">
        <v>23.19173177083333</v>
      </c>
      <c r="AH37" t="n">
        <v>5848959.158555699</v>
      </c>
    </row>
    <row r="38">
      <c r="A38" t="n">
        <v>36</v>
      </c>
      <c r="B38" t="n">
        <v>85</v>
      </c>
      <c r="C38" t="inlineStr">
        <is>
          <t xml:space="preserve">CONCLUIDO	</t>
        </is>
      </c>
      <c r="D38" t="n">
        <v>0.7023</v>
      </c>
      <c r="E38" t="n">
        <v>142.38</v>
      </c>
      <c r="F38" t="n">
        <v>138.92</v>
      </c>
      <c r="G38" t="n">
        <v>260.48</v>
      </c>
      <c r="H38" t="n">
        <v>2.94</v>
      </c>
      <c r="I38" t="n">
        <v>32</v>
      </c>
      <c r="J38" t="n">
        <v>223.68</v>
      </c>
      <c r="K38" t="n">
        <v>51.39</v>
      </c>
      <c r="L38" t="n">
        <v>37</v>
      </c>
      <c r="M38" t="n">
        <v>30</v>
      </c>
      <c r="N38" t="n">
        <v>50.29</v>
      </c>
      <c r="O38" t="n">
        <v>27821.09</v>
      </c>
      <c r="P38" t="n">
        <v>1593.36</v>
      </c>
      <c r="Q38" t="n">
        <v>2218.84</v>
      </c>
      <c r="R38" t="n">
        <v>235.61</v>
      </c>
      <c r="S38" t="n">
        <v>193.02</v>
      </c>
      <c r="T38" t="n">
        <v>19336.22</v>
      </c>
      <c r="U38" t="n">
        <v>0.82</v>
      </c>
      <c r="V38" t="n">
        <v>0.92</v>
      </c>
      <c r="W38" t="n">
        <v>36.71</v>
      </c>
      <c r="X38" t="n">
        <v>1.14</v>
      </c>
      <c r="Y38" t="n">
        <v>0.5</v>
      </c>
      <c r="Z38" t="n">
        <v>10</v>
      </c>
      <c r="AA38" t="n">
        <v>4713.857156404052</v>
      </c>
      <c r="AB38" t="n">
        <v>6449.707322093003</v>
      </c>
      <c r="AC38" t="n">
        <v>5834.156307493284</v>
      </c>
      <c r="AD38" t="n">
        <v>4713857.156404052</v>
      </c>
      <c r="AE38" t="n">
        <v>6449707.322093003</v>
      </c>
      <c r="AF38" t="n">
        <v>1.271026437026158e-06</v>
      </c>
      <c r="AG38" t="n">
        <v>23.173828125</v>
      </c>
      <c r="AH38" t="n">
        <v>5834156.307493283</v>
      </c>
    </row>
    <row r="39">
      <c r="A39" t="n">
        <v>37</v>
      </c>
      <c r="B39" t="n">
        <v>85</v>
      </c>
      <c r="C39" t="inlineStr">
        <is>
          <t xml:space="preserve">CONCLUIDO	</t>
        </is>
      </c>
      <c r="D39" t="n">
        <v>0.7027</v>
      </c>
      <c r="E39" t="n">
        <v>142.31</v>
      </c>
      <c r="F39" t="n">
        <v>138.89</v>
      </c>
      <c r="G39" t="n">
        <v>268.82</v>
      </c>
      <c r="H39" t="n">
        <v>3</v>
      </c>
      <c r="I39" t="n">
        <v>31</v>
      </c>
      <c r="J39" t="n">
        <v>225.35</v>
      </c>
      <c r="K39" t="n">
        <v>51.39</v>
      </c>
      <c r="L39" t="n">
        <v>38</v>
      </c>
      <c r="M39" t="n">
        <v>29</v>
      </c>
      <c r="N39" t="n">
        <v>50.96</v>
      </c>
      <c r="O39" t="n">
        <v>28027.19</v>
      </c>
      <c r="P39" t="n">
        <v>1587.94</v>
      </c>
      <c r="Q39" t="n">
        <v>2218.86</v>
      </c>
      <c r="R39" t="n">
        <v>234.07</v>
      </c>
      <c r="S39" t="n">
        <v>193.02</v>
      </c>
      <c r="T39" t="n">
        <v>18569.41</v>
      </c>
      <c r="U39" t="n">
        <v>0.82</v>
      </c>
      <c r="V39" t="n">
        <v>0.92</v>
      </c>
      <c r="W39" t="n">
        <v>36.72</v>
      </c>
      <c r="X39" t="n">
        <v>1.11</v>
      </c>
      <c r="Y39" t="n">
        <v>0.5</v>
      </c>
      <c r="Z39" t="n">
        <v>10</v>
      </c>
      <c r="AA39" t="n">
        <v>4700.667368009262</v>
      </c>
      <c r="AB39" t="n">
        <v>6431.660471718855</v>
      </c>
      <c r="AC39" t="n">
        <v>5817.831823189931</v>
      </c>
      <c r="AD39" t="n">
        <v>4700667.368009262</v>
      </c>
      <c r="AE39" t="n">
        <v>6431660.471718855</v>
      </c>
      <c r="AF39" t="n">
        <v>1.271750359245737e-06</v>
      </c>
      <c r="AG39" t="n">
        <v>23.16243489583333</v>
      </c>
      <c r="AH39" t="n">
        <v>5817831.823189931</v>
      </c>
    </row>
    <row r="40">
      <c r="A40" t="n">
        <v>38</v>
      </c>
      <c r="B40" t="n">
        <v>85</v>
      </c>
      <c r="C40" t="inlineStr">
        <is>
          <t xml:space="preserve">CONCLUIDO	</t>
        </is>
      </c>
      <c r="D40" t="n">
        <v>0.7030999999999999</v>
      </c>
      <c r="E40" t="n">
        <v>142.23</v>
      </c>
      <c r="F40" t="n">
        <v>138.84</v>
      </c>
      <c r="G40" t="n">
        <v>277.68</v>
      </c>
      <c r="H40" t="n">
        <v>3.05</v>
      </c>
      <c r="I40" t="n">
        <v>30</v>
      </c>
      <c r="J40" t="n">
        <v>227.03</v>
      </c>
      <c r="K40" t="n">
        <v>51.39</v>
      </c>
      <c r="L40" t="n">
        <v>39</v>
      </c>
      <c r="M40" t="n">
        <v>28</v>
      </c>
      <c r="N40" t="n">
        <v>51.64</v>
      </c>
      <c r="O40" t="n">
        <v>28234.24</v>
      </c>
      <c r="P40" t="n">
        <v>1578.92</v>
      </c>
      <c r="Q40" t="n">
        <v>2218.88</v>
      </c>
      <c r="R40" t="n">
        <v>232.8</v>
      </c>
      <c r="S40" t="n">
        <v>193.02</v>
      </c>
      <c r="T40" t="n">
        <v>17937.51</v>
      </c>
      <c r="U40" t="n">
        <v>0.83</v>
      </c>
      <c r="V40" t="n">
        <v>0.92</v>
      </c>
      <c r="W40" t="n">
        <v>36.71</v>
      </c>
      <c r="X40" t="n">
        <v>1.06</v>
      </c>
      <c r="Y40" t="n">
        <v>0.5</v>
      </c>
      <c r="Z40" t="n">
        <v>10</v>
      </c>
      <c r="AA40" t="n">
        <v>4680.35460021413</v>
      </c>
      <c r="AB40" t="n">
        <v>6403.867646685486</v>
      </c>
      <c r="AC40" t="n">
        <v>5792.691506370273</v>
      </c>
      <c r="AD40" t="n">
        <v>4680354.60021413</v>
      </c>
      <c r="AE40" t="n">
        <v>6403867.646685486</v>
      </c>
      <c r="AF40" t="n">
        <v>1.272474281465317e-06</v>
      </c>
      <c r="AG40" t="n">
        <v>23.1494140625</v>
      </c>
      <c r="AH40" t="n">
        <v>5792691.506370272</v>
      </c>
    </row>
    <row r="41">
      <c r="A41" t="n">
        <v>39</v>
      </c>
      <c r="B41" t="n">
        <v>85</v>
      </c>
      <c r="C41" t="inlineStr">
        <is>
          <t xml:space="preserve">CONCLUIDO	</t>
        </is>
      </c>
      <c r="D41" t="n">
        <v>0.703</v>
      </c>
      <c r="E41" t="n">
        <v>142.26</v>
      </c>
      <c r="F41" t="n">
        <v>138.87</v>
      </c>
      <c r="G41" t="n">
        <v>277.74</v>
      </c>
      <c r="H41" t="n">
        <v>3.11</v>
      </c>
      <c r="I41" t="n">
        <v>30</v>
      </c>
      <c r="J41" t="n">
        <v>228.71</v>
      </c>
      <c r="K41" t="n">
        <v>51.39</v>
      </c>
      <c r="L41" t="n">
        <v>40</v>
      </c>
      <c r="M41" t="n">
        <v>27</v>
      </c>
      <c r="N41" t="n">
        <v>52.32</v>
      </c>
      <c r="O41" t="n">
        <v>28442.24</v>
      </c>
      <c r="P41" t="n">
        <v>1577.04</v>
      </c>
      <c r="Q41" t="n">
        <v>2218.9</v>
      </c>
      <c r="R41" t="n">
        <v>233.27</v>
      </c>
      <c r="S41" t="n">
        <v>193.02</v>
      </c>
      <c r="T41" t="n">
        <v>18175.86</v>
      </c>
      <c r="U41" t="n">
        <v>0.83</v>
      </c>
      <c r="V41" t="n">
        <v>0.92</v>
      </c>
      <c r="W41" t="n">
        <v>36.72</v>
      </c>
      <c r="X41" t="n">
        <v>1.08</v>
      </c>
      <c r="Y41" t="n">
        <v>0.5</v>
      </c>
      <c r="Z41" t="n">
        <v>10</v>
      </c>
      <c r="AA41" t="n">
        <v>4677.5788637398</v>
      </c>
      <c r="AB41" t="n">
        <v>6400.069761584457</v>
      </c>
      <c r="AC41" t="n">
        <v>5789.256086092918</v>
      </c>
      <c r="AD41" t="n">
        <v>4677578.8637398</v>
      </c>
      <c r="AE41" t="n">
        <v>6400069.761584456</v>
      </c>
      <c r="AF41" t="n">
        <v>1.272293300910422e-06</v>
      </c>
      <c r="AG41" t="n">
        <v>23.154296875</v>
      </c>
      <c r="AH41" t="n">
        <v>5789256.086092918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0.5792</v>
      </c>
      <c r="E2" t="n">
        <v>172.64</v>
      </c>
      <c r="F2" t="n">
        <v>162.81</v>
      </c>
      <c r="G2" t="n">
        <v>14.76</v>
      </c>
      <c r="H2" t="n">
        <v>0.34</v>
      </c>
      <c r="I2" t="n">
        <v>662</v>
      </c>
      <c r="J2" t="n">
        <v>51.33</v>
      </c>
      <c r="K2" t="n">
        <v>24.83</v>
      </c>
      <c r="L2" t="n">
        <v>1</v>
      </c>
      <c r="M2" t="n">
        <v>660</v>
      </c>
      <c r="N2" t="n">
        <v>5.51</v>
      </c>
      <c r="O2" t="n">
        <v>6564.78</v>
      </c>
      <c r="P2" t="n">
        <v>917.26</v>
      </c>
      <c r="Q2" t="n">
        <v>2219.75</v>
      </c>
      <c r="R2" t="n">
        <v>1032.35</v>
      </c>
      <c r="S2" t="n">
        <v>193.02</v>
      </c>
      <c r="T2" t="n">
        <v>414551.88</v>
      </c>
      <c r="U2" t="n">
        <v>0.19</v>
      </c>
      <c r="V2" t="n">
        <v>0.79</v>
      </c>
      <c r="W2" t="n">
        <v>37.73</v>
      </c>
      <c r="X2" t="n">
        <v>24.99</v>
      </c>
      <c r="Y2" t="n">
        <v>0.5</v>
      </c>
      <c r="Z2" t="n">
        <v>10</v>
      </c>
      <c r="AA2" t="n">
        <v>3528.161528360439</v>
      </c>
      <c r="AB2" t="n">
        <v>4827.386254604327</v>
      </c>
      <c r="AC2" t="n">
        <v>4366.66728574387</v>
      </c>
      <c r="AD2" t="n">
        <v>3528161.528360439</v>
      </c>
      <c r="AE2" t="n">
        <v>4827386.254604327</v>
      </c>
      <c r="AF2" t="n">
        <v>1.521076135717306e-06</v>
      </c>
      <c r="AG2" t="n">
        <v>28.09895833333333</v>
      </c>
      <c r="AH2" t="n">
        <v>4366667.28574387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0.6496</v>
      </c>
      <c r="E3" t="n">
        <v>153.95</v>
      </c>
      <c r="F3" t="n">
        <v>148.64</v>
      </c>
      <c r="G3" t="n">
        <v>30.65</v>
      </c>
      <c r="H3" t="n">
        <v>0.66</v>
      </c>
      <c r="I3" t="n">
        <v>291</v>
      </c>
      <c r="J3" t="n">
        <v>52.47</v>
      </c>
      <c r="K3" t="n">
        <v>24.83</v>
      </c>
      <c r="L3" t="n">
        <v>2</v>
      </c>
      <c r="M3" t="n">
        <v>289</v>
      </c>
      <c r="N3" t="n">
        <v>5.64</v>
      </c>
      <c r="O3" t="n">
        <v>6705.1</v>
      </c>
      <c r="P3" t="n">
        <v>807.14</v>
      </c>
      <c r="Q3" t="n">
        <v>2219.14</v>
      </c>
      <c r="R3" t="n">
        <v>559.48</v>
      </c>
      <c r="S3" t="n">
        <v>193.02</v>
      </c>
      <c r="T3" t="n">
        <v>179976.18</v>
      </c>
      <c r="U3" t="n">
        <v>0.35</v>
      </c>
      <c r="V3" t="n">
        <v>0.86</v>
      </c>
      <c r="W3" t="n">
        <v>37.13</v>
      </c>
      <c r="X3" t="n">
        <v>10.85</v>
      </c>
      <c r="Y3" t="n">
        <v>0.5</v>
      </c>
      <c r="Z3" t="n">
        <v>10</v>
      </c>
      <c r="AA3" t="n">
        <v>2838.49011036679</v>
      </c>
      <c r="AB3" t="n">
        <v>3883.747394349771</v>
      </c>
      <c r="AC3" t="n">
        <v>3513.087993906585</v>
      </c>
      <c r="AD3" t="n">
        <v>2838490.11036679</v>
      </c>
      <c r="AE3" t="n">
        <v>3883747.394349771</v>
      </c>
      <c r="AF3" t="n">
        <v>1.705958317959188e-06</v>
      </c>
      <c r="AG3" t="n">
        <v>25.05696614583333</v>
      </c>
      <c r="AH3" t="n">
        <v>3513087.993906585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0.6736</v>
      </c>
      <c r="E4" t="n">
        <v>148.46</v>
      </c>
      <c r="F4" t="n">
        <v>144.5</v>
      </c>
      <c r="G4" t="n">
        <v>47.9</v>
      </c>
      <c r="H4" t="n">
        <v>0.97</v>
      </c>
      <c r="I4" t="n">
        <v>181</v>
      </c>
      <c r="J4" t="n">
        <v>53.61</v>
      </c>
      <c r="K4" t="n">
        <v>24.83</v>
      </c>
      <c r="L4" t="n">
        <v>3</v>
      </c>
      <c r="M4" t="n">
        <v>179</v>
      </c>
      <c r="N4" t="n">
        <v>5.78</v>
      </c>
      <c r="O4" t="n">
        <v>6845.59</v>
      </c>
      <c r="P4" t="n">
        <v>751.35</v>
      </c>
      <c r="Q4" t="n">
        <v>2219.05</v>
      </c>
      <c r="R4" t="n">
        <v>420.96</v>
      </c>
      <c r="S4" t="n">
        <v>193.02</v>
      </c>
      <c r="T4" t="n">
        <v>111263.13</v>
      </c>
      <c r="U4" t="n">
        <v>0.46</v>
      </c>
      <c r="V4" t="n">
        <v>0.89</v>
      </c>
      <c r="W4" t="n">
        <v>36.97</v>
      </c>
      <c r="X4" t="n">
        <v>6.71</v>
      </c>
      <c r="Y4" t="n">
        <v>0.5</v>
      </c>
      <c r="Z4" t="n">
        <v>10</v>
      </c>
      <c r="AA4" t="n">
        <v>2607.368387267263</v>
      </c>
      <c r="AB4" t="n">
        <v>3567.516456434181</v>
      </c>
      <c r="AC4" t="n">
        <v>3227.037692872762</v>
      </c>
      <c r="AD4" t="n">
        <v>2607368.387267263</v>
      </c>
      <c r="AE4" t="n">
        <v>3567516.456434181</v>
      </c>
      <c r="AF4" t="n">
        <v>1.768986334632557e-06</v>
      </c>
      <c r="AG4" t="n">
        <v>24.16341145833333</v>
      </c>
      <c r="AH4" t="n">
        <v>3227037.692872762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0.6856</v>
      </c>
      <c r="E5" t="n">
        <v>145.85</v>
      </c>
      <c r="F5" t="n">
        <v>142.54</v>
      </c>
      <c r="G5" t="n">
        <v>66.81999999999999</v>
      </c>
      <c r="H5" t="n">
        <v>1.27</v>
      </c>
      <c r="I5" t="n">
        <v>128</v>
      </c>
      <c r="J5" t="n">
        <v>54.75</v>
      </c>
      <c r="K5" t="n">
        <v>24.83</v>
      </c>
      <c r="L5" t="n">
        <v>4</v>
      </c>
      <c r="M5" t="n">
        <v>117</v>
      </c>
      <c r="N5" t="n">
        <v>5.92</v>
      </c>
      <c r="O5" t="n">
        <v>6986.39</v>
      </c>
      <c r="P5" t="n">
        <v>706.38</v>
      </c>
      <c r="Q5" t="n">
        <v>2218.95</v>
      </c>
      <c r="R5" t="n">
        <v>355.01</v>
      </c>
      <c r="S5" t="n">
        <v>193.02</v>
      </c>
      <c r="T5" t="n">
        <v>78554.89</v>
      </c>
      <c r="U5" t="n">
        <v>0.54</v>
      </c>
      <c r="V5" t="n">
        <v>0.9</v>
      </c>
      <c r="W5" t="n">
        <v>36.9</v>
      </c>
      <c r="X5" t="n">
        <v>4.75</v>
      </c>
      <c r="Y5" t="n">
        <v>0.5</v>
      </c>
      <c r="Z5" t="n">
        <v>10</v>
      </c>
      <c r="AA5" t="n">
        <v>2459.457324919292</v>
      </c>
      <c r="AB5" t="n">
        <v>3365.138015554143</v>
      </c>
      <c r="AC5" t="n">
        <v>3043.973966350397</v>
      </c>
      <c r="AD5" t="n">
        <v>2459457.324919292</v>
      </c>
      <c r="AE5" t="n">
        <v>3365138.015554143</v>
      </c>
      <c r="AF5" t="n">
        <v>1.800500342969242e-06</v>
      </c>
      <c r="AG5" t="n">
        <v>23.73860677083333</v>
      </c>
      <c r="AH5" t="n">
        <v>3043973.966350397</v>
      </c>
    </row>
    <row r="6">
      <c r="A6" t="n">
        <v>4</v>
      </c>
      <c r="B6" t="n">
        <v>20</v>
      </c>
      <c r="C6" t="inlineStr">
        <is>
          <t xml:space="preserve">CONCLUIDO	</t>
        </is>
      </c>
      <c r="D6" t="n">
        <v>0.6888</v>
      </c>
      <c r="E6" t="n">
        <v>145.18</v>
      </c>
      <c r="F6" t="n">
        <v>142.05</v>
      </c>
      <c r="G6" t="n">
        <v>75.43000000000001</v>
      </c>
      <c r="H6" t="n">
        <v>1.55</v>
      </c>
      <c r="I6" t="n">
        <v>113</v>
      </c>
      <c r="J6" t="n">
        <v>55.89</v>
      </c>
      <c r="K6" t="n">
        <v>24.83</v>
      </c>
      <c r="L6" t="n">
        <v>5</v>
      </c>
      <c r="M6" t="n">
        <v>3</v>
      </c>
      <c r="N6" t="n">
        <v>6.07</v>
      </c>
      <c r="O6" t="n">
        <v>7127.49</v>
      </c>
      <c r="P6" t="n">
        <v>693.8099999999999</v>
      </c>
      <c r="Q6" t="n">
        <v>2219.27</v>
      </c>
      <c r="R6" t="n">
        <v>334.88</v>
      </c>
      <c r="S6" t="n">
        <v>193.02</v>
      </c>
      <c r="T6" t="n">
        <v>68562.02</v>
      </c>
      <c r="U6" t="n">
        <v>0.58</v>
      </c>
      <c r="V6" t="n">
        <v>0.9</v>
      </c>
      <c r="W6" t="n">
        <v>36.98</v>
      </c>
      <c r="X6" t="n">
        <v>4.26</v>
      </c>
      <c r="Y6" t="n">
        <v>0.5</v>
      </c>
      <c r="Z6" t="n">
        <v>10</v>
      </c>
      <c r="AA6" t="n">
        <v>2422.458674526277</v>
      </c>
      <c r="AB6" t="n">
        <v>3314.514829821162</v>
      </c>
      <c r="AC6" t="n">
        <v>2998.182186413686</v>
      </c>
      <c r="AD6" t="n">
        <v>2422458.674526277</v>
      </c>
      <c r="AE6" t="n">
        <v>3314514.829821162</v>
      </c>
      <c r="AF6" t="n">
        <v>1.808904078525691e-06</v>
      </c>
      <c r="AG6" t="n">
        <v>23.62955729166667</v>
      </c>
      <c r="AH6" t="n">
        <v>2998182.186413686</v>
      </c>
    </row>
    <row r="7">
      <c r="A7" t="n">
        <v>5</v>
      </c>
      <c r="B7" t="n">
        <v>20</v>
      </c>
      <c r="C7" t="inlineStr">
        <is>
          <t xml:space="preserve">CONCLUIDO	</t>
        </is>
      </c>
      <c r="D7" t="n">
        <v>0.6889</v>
      </c>
      <c r="E7" t="n">
        <v>145.15</v>
      </c>
      <c r="F7" t="n">
        <v>142.04</v>
      </c>
      <c r="G7" t="n">
        <v>76.09</v>
      </c>
      <c r="H7" t="n">
        <v>1.82</v>
      </c>
      <c r="I7" t="n">
        <v>112</v>
      </c>
      <c r="J7" t="n">
        <v>57.04</v>
      </c>
      <c r="K7" t="n">
        <v>24.83</v>
      </c>
      <c r="L7" t="n">
        <v>6</v>
      </c>
      <c r="M7" t="n">
        <v>0</v>
      </c>
      <c r="N7" t="n">
        <v>6.21</v>
      </c>
      <c r="O7" t="n">
        <v>7268.89</v>
      </c>
      <c r="P7" t="n">
        <v>706.84</v>
      </c>
      <c r="Q7" t="n">
        <v>2219.32</v>
      </c>
      <c r="R7" t="n">
        <v>333.86</v>
      </c>
      <c r="S7" t="n">
        <v>193.02</v>
      </c>
      <c r="T7" t="n">
        <v>68058.8</v>
      </c>
      <c r="U7" t="n">
        <v>0.58</v>
      </c>
      <c r="V7" t="n">
        <v>0.9</v>
      </c>
      <c r="W7" t="n">
        <v>37</v>
      </c>
      <c r="X7" t="n">
        <v>4.25</v>
      </c>
      <c r="Y7" t="n">
        <v>0.5</v>
      </c>
      <c r="Z7" t="n">
        <v>10</v>
      </c>
      <c r="AA7" t="n">
        <v>2447.842365685</v>
      </c>
      <c r="AB7" t="n">
        <v>3349.245915913947</v>
      </c>
      <c r="AC7" t="n">
        <v>3029.598586395159</v>
      </c>
      <c r="AD7" t="n">
        <v>2447842.365685</v>
      </c>
      <c r="AE7" t="n">
        <v>3349245.915913946</v>
      </c>
      <c r="AF7" t="n">
        <v>1.80916669526183e-06</v>
      </c>
      <c r="AG7" t="n">
        <v>23.62467447916667</v>
      </c>
      <c r="AH7" t="n">
        <v>3029598.586395159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0.4065</v>
      </c>
      <c r="E2" t="n">
        <v>246.03</v>
      </c>
      <c r="F2" t="n">
        <v>200.21</v>
      </c>
      <c r="G2" t="n">
        <v>7.49</v>
      </c>
      <c r="H2" t="n">
        <v>0.13</v>
      </c>
      <c r="I2" t="n">
        <v>1603</v>
      </c>
      <c r="J2" t="n">
        <v>133.21</v>
      </c>
      <c r="K2" t="n">
        <v>46.47</v>
      </c>
      <c r="L2" t="n">
        <v>1</v>
      </c>
      <c r="M2" t="n">
        <v>1601</v>
      </c>
      <c r="N2" t="n">
        <v>20.75</v>
      </c>
      <c r="O2" t="n">
        <v>16663.42</v>
      </c>
      <c r="P2" t="n">
        <v>2207.59</v>
      </c>
      <c r="Q2" t="n">
        <v>2221.08</v>
      </c>
      <c r="R2" t="n">
        <v>2284.45</v>
      </c>
      <c r="S2" t="n">
        <v>193.02</v>
      </c>
      <c r="T2" t="n">
        <v>1035898.89</v>
      </c>
      <c r="U2" t="n">
        <v>0.08</v>
      </c>
      <c r="V2" t="n">
        <v>0.64</v>
      </c>
      <c r="W2" t="n">
        <v>39.26</v>
      </c>
      <c r="X2" t="n">
        <v>62.34</v>
      </c>
      <c r="Y2" t="n">
        <v>0.5</v>
      </c>
      <c r="Z2" t="n">
        <v>10</v>
      </c>
      <c r="AA2" t="n">
        <v>10761.6048618379</v>
      </c>
      <c r="AB2" t="n">
        <v>14724.50254046648</v>
      </c>
      <c r="AC2" t="n">
        <v>13319.21668397291</v>
      </c>
      <c r="AD2" t="n">
        <v>10761604.8618379</v>
      </c>
      <c r="AE2" t="n">
        <v>14724502.54046648</v>
      </c>
      <c r="AF2" t="n">
        <v>7.928571574791218e-07</v>
      </c>
      <c r="AG2" t="n">
        <v>40.0439453125</v>
      </c>
      <c r="AH2" t="n">
        <v>13319216.68397291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0.5504</v>
      </c>
      <c r="E3" t="n">
        <v>181.68</v>
      </c>
      <c r="F3" t="n">
        <v>162.02</v>
      </c>
      <c r="G3" t="n">
        <v>15.14</v>
      </c>
      <c r="H3" t="n">
        <v>0.26</v>
      </c>
      <c r="I3" t="n">
        <v>642</v>
      </c>
      <c r="J3" t="n">
        <v>134.55</v>
      </c>
      <c r="K3" t="n">
        <v>46.47</v>
      </c>
      <c r="L3" t="n">
        <v>2</v>
      </c>
      <c r="M3" t="n">
        <v>640</v>
      </c>
      <c r="N3" t="n">
        <v>21.09</v>
      </c>
      <c r="O3" t="n">
        <v>16828.84</v>
      </c>
      <c r="P3" t="n">
        <v>1779.9</v>
      </c>
      <c r="Q3" t="n">
        <v>2219.82</v>
      </c>
      <c r="R3" t="n">
        <v>1005.39</v>
      </c>
      <c r="S3" t="n">
        <v>193.02</v>
      </c>
      <c r="T3" t="n">
        <v>401171.96</v>
      </c>
      <c r="U3" t="n">
        <v>0.19</v>
      </c>
      <c r="V3" t="n">
        <v>0.79</v>
      </c>
      <c r="W3" t="n">
        <v>37.71</v>
      </c>
      <c r="X3" t="n">
        <v>24.21</v>
      </c>
      <c r="Y3" t="n">
        <v>0.5</v>
      </c>
      <c r="Z3" t="n">
        <v>10</v>
      </c>
      <c r="AA3" t="n">
        <v>6514.088249265948</v>
      </c>
      <c r="AB3" t="n">
        <v>8912.862923937384</v>
      </c>
      <c r="AC3" t="n">
        <v>8062.231795758142</v>
      </c>
      <c r="AD3" t="n">
        <v>6514088.249265948</v>
      </c>
      <c r="AE3" t="n">
        <v>8912862.923937384</v>
      </c>
      <c r="AF3" t="n">
        <v>1.073526640778619e-06</v>
      </c>
      <c r="AG3" t="n">
        <v>29.5703125</v>
      </c>
      <c r="AH3" t="n">
        <v>8062231.795758142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0.6028</v>
      </c>
      <c r="E4" t="n">
        <v>165.9</v>
      </c>
      <c r="F4" t="n">
        <v>152.8</v>
      </c>
      <c r="G4" t="n">
        <v>22.86</v>
      </c>
      <c r="H4" t="n">
        <v>0.39</v>
      </c>
      <c r="I4" t="n">
        <v>401</v>
      </c>
      <c r="J4" t="n">
        <v>135.9</v>
      </c>
      <c r="K4" t="n">
        <v>46.47</v>
      </c>
      <c r="L4" t="n">
        <v>3</v>
      </c>
      <c r="M4" t="n">
        <v>399</v>
      </c>
      <c r="N4" t="n">
        <v>21.43</v>
      </c>
      <c r="O4" t="n">
        <v>16994.64</v>
      </c>
      <c r="P4" t="n">
        <v>1670.12</v>
      </c>
      <c r="Q4" t="n">
        <v>2219.33</v>
      </c>
      <c r="R4" t="n">
        <v>698.54</v>
      </c>
      <c r="S4" t="n">
        <v>193.02</v>
      </c>
      <c r="T4" t="n">
        <v>248952.94</v>
      </c>
      <c r="U4" t="n">
        <v>0.28</v>
      </c>
      <c r="V4" t="n">
        <v>0.84</v>
      </c>
      <c r="W4" t="n">
        <v>37.31</v>
      </c>
      <c r="X4" t="n">
        <v>15</v>
      </c>
      <c r="Y4" t="n">
        <v>0.5</v>
      </c>
      <c r="Z4" t="n">
        <v>10</v>
      </c>
      <c r="AA4" t="n">
        <v>5616.22329399618</v>
      </c>
      <c r="AB4" t="n">
        <v>7684.364481130993</v>
      </c>
      <c r="AC4" t="n">
        <v>6950.979520124847</v>
      </c>
      <c r="AD4" t="n">
        <v>5616223.293996179</v>
      </c>
      <c r="AE4" t="n">
        <v>7684364.481130993</v>
      </c>
      <c r="AF4" t="n">
        <v>1.175730121841118e-06</v>
      </c>
      <c r="AG4" t="n">
        <v>27.001953125</v>
      </c>
      <c r="AH4" t="n">
        <v>6950979.520124847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0.6299</v>
      </c>
      <c r="E5" t="n">
        <v>158.76</v>
      </c>
      <c r="F5" t="n">
        <v>148.66</v>
      </c>
      <c r="G5" t="n">
        <v>30.65</v>
      </c>
      <c r="H5" t="n">
        <v>0.52</v>
      </c>
      <c r="I5" t="n">
        <v>291</v>
      </c>
      <c r="J5" t="n">
        <v>137.25</v>
      </c>
      <c r="K5" t="n">
        <v>46.47</v>
      </c>
      <c r="L5" t="n">
        <v>4</v>
      </c>
      <c r="M5" t="n">
        <v>289</v>
      </c>
      <c r="N5" t="n">
        <v>21.78</v>
      </c>
      <c r="O5" t="n">
        <v>17160.92</v>
      </c>
      <c r="P5" t="n">
        <v>1616.13</v>
      </c>
      <c r="Q5" t="n">
        <v>2219.21</v>
      </c>
      <c r="R5" t="n">
        <v>559.26</v>
      </c>
      <c r="S5" t="n">
        <v>193.02</v>
      </c>
      <c r="T5" t="n">
        <v>179864.46</v>
      </c>
      <c r="U5" t="n">
        <v>0.35</v>
      </c>
      <c r="V5" t="n">
        <v>0.86</v>
      </c>
      <c r="W5" t="n">
        <v>37.15</v>
      </c>
      <c r="X5" t="n">
        <v>10.86</v>
      </c>
      <c r="Y5" t="n">
        <v>0.5</v>
      </c>
      <c r="Z5" t="n">
        <v>10</v>
      </c>
      <c r="AA5" t="n">
        <v>5230.84518422539</v>
      </c>
      <c r="AB5" t="n">
        <v>7157.073149660286</v>
      </c>
      <c r="AC5" t="n">
        <v>6474.012133271693</v>
      </c>
      <c r="AD5" t="n">
        <v>5230845.18422539</v>
      </c>
      <c r="AE5" t="n">
        <v>7157073.149660286</v>
      </c>
      <c r="AF5" t="n">
        <v>1.22858726567306e-06</v>
      </c>
      <c r="AG5" t="n">
        <v>25.83984375</v>
      </c>
      <c r="AH5" t="n">
        <v>6474012.133271692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0.6466</v>
      </c>
      <c r="E6" t="n">
        <v>154.65</v>
      </c>
      <c r="F6" t="n">
        <v>146.26</v>
      </c>
      <c r="G6" t="n">
        <v>38.49</v>
      </c>
      <c r="H6" t="n">
        <v>0.64</v>
      </c>
      <c r="I6" t="n">
        <v>228</v>
      </c>
      <c r="J6" t="n">
        <v>138.6</v>
      </c>
      <c r="K6" t="n">
        <v>46.47</v>
      </c>
      <c r="L6" t="n">
        <v>5</v>
      </c>
      <c r="M6" t="n">
        <v>226</v>
      </c>
      <c r="N6" t="n">
        <v>22.13</v>
      </c>
      <c r="O6" t="n">
        <v>17327.69</v>
      </c>
      <c r="P6" t="n">
        <v>1581.1</v>
      </c>
      <c r="Q6" t="n">
        <v>2219.09</v>
      </c>
      <c r="R6" t="n">
        <v>480.12</v>
      </c>
      <c r="S6" t="n">
        <v>193.02</v>
      </c>
      <c r="T6" t="n">
        <v>140607.07</v>
      </c>
      <c r="U6" t="n">
        <v>0.4</v>
      </c>
      <c r="V6" t="n">
        <v>0.88</v>
      </c>
      <c r="W6" t="n">
        <v>37.03</v>
      </c>
      <c r="X6" t="n">
        <v>8.470000000000001</v>
      </c>
      <c r="Y6" t="n">
        <v>0.5</v>
      </c>
      <c r="Z6" t="n">
        <v>10</v>
      </c>
      <c r="AA6" t="n">
        <v>5002.362836659339</v>
      </c>
      <c r="AB6" t="n">
        <v>6844.453521790628</v>
      </c>
      <c r="AC6" t="n">
        <v>6191.228483921522</v>
      </c>
      <c r="AD6" t="n">
        <v>5002362.836659339</v>
      </c>
      <c r="AE6" t="n">
        <v>6844453.521790627</v>
      </c>
      <c r="AF6" t="n">
        <v>1.261159749141452e-06</v>
      </c>
      <c r="AG6" t="n">
        <v>25.1708984375</v>
      </c>
      <c r="AH6" t="n">
        <v>6191228.483921521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0.6579</v>
      </c>
      <c r="E7" t="n">
        <v>151.99</v>
      </c>
      <c r="F7" t="n">
        <v>144.72</v>
      </c>
      <c r="G7" t="n">
        <v>46.44</v>
      </c>
      <c r="H7" t="n">
        <v>0.76</v>
      </c>
      <c r="I7" t="n">
        <v>187</v>
      </c>
      <c r="J7" t="n">
        <v>139.95</v>
      </c>
      <c r="K7" t="n">
        <v>46.47</v>
      </c>
      <c r="L7" t="n">
        <v>6</v>
      </c>
      <c r="M7" t="n">
        <v>185</v>
      </c>
      <c r="N7" t="n">
        <v>22.49</v>
      </c>
      <c r="O7" t="n">
        <v>17494.97</v>
      </c>
      <c r="P7" t="n">
        <v>1556</v>
      </c>
      <c r="Q7" t="n">
        <v>2219.06</v>
      </c>
      <c r="R7" t="n">
        <v>428.43</v>
      </c>
      <c r="S7" t="n">
        <v>193.02</v>
      </c>
      <c r="T7" t="n">
        <v>114967.39</v>
      </c>
      <c r="U7" t="n">
        <v>0.45</v>
      </c>
      <c r="V7" t="n">
        <v>0.89</v>
      </c>
      <c r="W7" t="n">
        <v>36.97</v>
      </c>
      <c r="X7" t="n">
        <v>6.93</v>
      </c>
      <c r="Y7" t="n">
        <v>0.5</v>
      </c>
      <c r="Z7" t="n">
        <v>10</v>
      </c>
      <c r="AA7" t="n">
        <v>4848.131532277801</v>
      </c>
      <c r="AB7" t="n">
        <v>6633.427446930862</v>
      </c>
      <c r="AC7" t="n">
        <v>6000.342441469425</v>
      </c>
      <c r="AD7" t="n">
        <v>4848131.532277801</v>
      </c>
      <c r="AE7" t="n">
        <v>6633427.446930862</v>
      </c>
      <c r="AF7" t="n">
        <v>1.283199812805693e-06</v>
      </c>
      <c r="AG7" t="n">
        <v>24.73795572916667</v>
      </c>
      <c r="AH7" t="n">
        <v>6000342.441469424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0.6657999999999999</v>
      </c>
      <c r="E8" t="n">
        <v>150.2</v>
      </c>
      <c r="F8" t="n">
        <v>143.69</v>
      </c>
      <c r="G8" t="n">
        <v>54.22</v>
      </c>
      <c r="H8" t="n">
        <v>0.88</v>
      </c>
      <c r="I8" t="n">
        <v>159</v>
      </c>
      <c r="J8" t="n">
        <v>141.31</v>
      </c>
      <c r="K8" t="n">
        <v>46.47</v>
      </c>
      <c r="L8" t="n">
        <v>7</v>
      </c>
      <c r="M8" t="n">
        <v>157</v>
      </c>
      <c r="N8" t="n">
        <v>22.85</v>
      </c>
      <c r="O8" t="n">
        <v>17662.75</v>
      </c>
      <c r="P8" t="n">
        <v>1535.03</v>
      </c>
      <c r="Q8" t="n">
        <v>2218.93</v>
      </c>
      <c r="R8" t="n">
        <v>394.59</v>
      </c>
      <c r="S8" t="n">
        <v>193.02</v>
      </c>
      <c r="T8" t="n">
        <v>98189.03</v>
      </c>
      <c r="U8" t="n">
        <v>0.49</v>
      </c>
      <c r="V8" t="n">
        <v>0.89</v>
      </c>
      <c r="W8" t="n">
        <v>36.91</v>
      </c>
      <c r="X8" t="n">
        <v>5.9</v>
      </c>
      <c r="Y8" t="n">
        <v>0.5</v>
      </c>
      <c r="Z8" t="n">
        <v>10</v>
      </c>
      <c r="AA8" t="n">
        <v>4744.369014375274</v>
      </c>
      <c r="AB8" t="n">
        <v>6491.454992257402</v>
      </c>
      <c r="AC8" t="n">
        <v>5871.919638610413</v>
      </c>
      <c r="AD8" t="n">
        <v>4744369.014375274</v>
      </c>
      <c r="AE8" t="n">
        <v>6491454.992257402</v>
      </c>
      <c r="AF8" t="n">
        <v>1.298608352889543e-06</v>
      </c>
      <c r="AG8" t="n">
        <v>24.44661458333333</v>
      </c>
      <c r="AH8" t="n">
        <v>5871919.638610413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0.6723</v>
      </c>
      <c r="E9" t="n">
        <v>148.74</v>
      </c>
      <c r="F9" t="n">
        <v>142.83</v>
      </c>
      <c r="G9" t="n">
        <v>62.55</v>
      </c>
      <c r="H9" t="n">
        <v>0.99</v>
      </c>
      <c r="I9" t="n">
        <v>137</v>
      </c>
      <c r="J9" t="n">
        <v>142.68</v>
      </c>
      <c r="K9" t="n">
        <v>46.47</v>
      </c>
      <c r="L9" t="n">
        <v>8</v>
      </c>
      <c r="M9" t="n">
        <v>135</v>
      </c>
      <c r="N9" t="n">
        <v>23.21</v>
      </c>
      <c r="O9" t="n">
        <v>17831.04</v>
      </c>
      <c r="P9" t="n">
        <v>1517.49</v>
      </c>
      <c r="Q9" t="n">
        <v>2218.98</v>
      </c>
      <c r="R9" t="n">
        <v>364.67</v>
      </c>
      <c r="S9" t="n">
        <v>193.02</v>
      </c>
      <c r="T9" t="n">
        <v>83338.28999999999</v>
      </c>
      <c r="U9" t="n">
        <v>0.53</v>
      </c>
      <c r="V9" t="n">
        <v>0.9</v>
      </c>
      <c r="W9" t="n">
        <v>36.91</v>
      </c>
      <c r="X9" t="n">
        <v>5.04</v>
      </c>
      <c r="Y9" t="n">
        <v>0.5</v>
      </c>
      <c r="Z9" t="n">
        <v>10</v>
      </c>
      <c r="AA9" t="n">
        <v>4649.055828993336</v>
      </c>
      <c r="AB9" t="n">
        <v>6361.043287096857</v>
      </c>
      <c r="AC9" t="n">
        <v>5753.954243556419</v>
      </c>
      <c r="AD9" t="n">
        <v>4649055.828993336</v>
      </c>
      <c r="AE9" t="n">
        <v>6361043.287096857</v>
      </c>
      <c r="AF9" t="n">
        <v>1.311286265616762e-06</v>
      </c>
      <c r="AG9" t="n">
        <v>24.208984375</v>
      </c>
      <c r="AH9" t="n">
        <v>5753954.243556419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0.677</v>
      </c>
      <c r="E10" t="n">
        <v>147.71</v>
      </c>
      <c r="F10" t="n">
        <v>142.23</v>
      </c>
      <c r="G10" t="n">
        <v>70.53</v>
      </c>
      <c r="H10" t="n">
        <v>1.11</v>
      </c>
      <c r="I10" t="n">
        <v>121</v>
      </c>
      <c r="J10" t="n">
        <v>144.05</v>
      </c>
      <c r="K10" t="n">
        <v>46.47</v>
      </c>
      <c r="L10" t="n">
        <v>9</v>
      </c>
      <c r="M10" t="n">
        <v>119</v>
      </c>
      <c r="N10" t="n">
        <v>23.58</v>
      </c>
      <c r="O10" t="n">
        <v>17999.83</v>
      </c>
      <c r="P10" t="n">
        <v>1502.45</v>
      </c>
      <c r="Q10" t="n">
        <v>2218.9</v>
      </c>
      <c r="R10" t="n">
        <v>346.04</v>
      </c>
      <c r="S10" t="n">
        <v>193.02</v>
      </c>
      <c r="T10" t="n">
        <v>74104.19</v>
      </c>
      <c r="U10" t="n">
        <v>0.5600000000000001</v>
      </c>
      <c r="V10" t="n">
        <v>0.9</v>
      </c>
      <c r="W10" t="n">
        <v>36.85</v>
      </c>
      <c r="X10" t="n">
        <v>4.45</v>
      </c>
      <c r="Y10" t="n">
        <v>0.5</v>
      </c>
      <c r="Z10" t="n">
        <v>10</v>
      </c>
      <c r="AA10" t="n">
        <v>4584.697294488986</v>
      </c>
      <c r="AB10" t="n">
        <v>6272.985100889848</v>
      </c>
      <c r="AC10" t="n">
        <v>5674.300207050567</v>
      </c>
      <c r="AD10" t="n">
        <v>4584697.294488986</v>
      </c>
      <c r="AE10" t="n">
        <v>6272985.100889848</v>
      </c>
      <c r="AF10" t="n">
        <v>1.320453371742597e-06</v>
      </c>
      <c r="AG10" t="n">
        <v>24.04134114583333</v>
      </c>
      <c r="AH10" t="n">
        <v>5674300.207050567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0.6808</v>
      </c>
      <c r="E11" t="n">
        <v>146.88</v>
      </c>
      <c r="F11" t="n">
        <v>141.76</v>
      </c>
      <c r="G11" t="n">
        <v>78.76000000000001</v>
      </c>
      <c r="H11" t="n">
        <v>1.22</v>
      </c>
      <c r="I11" t="n">
        <v>108</v>
      </c>
      <c r="J11" t="n">
        <v>145.42</v>
      </c>
      <c r="K11" t="n">
        <v>46.47</v>
      </c>
      <c r="L11" t="n">
        <v>10</v>
      </c>
      <c r="M11" t="n">
        <v>106</v>
      </c>
      <c r="N11" t="n">
        <v>23.95</v>
      </c>
      <c r="O11" t="n">
        <v>18169.15</v>
      </c>
      <c r="P11" t="n">
        <v>1488.66</v>
      </c>
      <c r="Q11" t="n">
        <v>2218.95</v>
      </c>
      <c r="R11" t="n">
        <v>329.77</v>
      </c>
      <c r="S11" t="n">
        <v>193.02</v>
      </c>
      <c r="T11" t="n">
        <v>66035.78999999999</v>
      </c>
      <c r="U11" t="n">
        <v>0.59</v>
      </c>
      <c r="V11" t="n">
        <v>0.91</v>
      </c>
      <c r="W11" t="n">
        <v>36.84</v>
      </c>
      <c r="X11" t="n">
        <v>3.98</v>
      </c>
      <c r="Y11" t="n">
        <v>0.5</v>
      </c>
      <c r="Z11" t="n">
        <v>10</v>
      </c>
      <c r="AA11" t="n">
        <v>4530.004901074588</v>
      </c>
      <c r="AB11" t="n">
        <v>6198.152555362159</v>
      </c>
      <c r="AC11" t="n">
        <v>5606.609574639908</v>
      </c>
      <c r="AD11" t="n">
        <v>4530004.901074588</v>
      </c>
      <c r="AE11" t="n">
        <v>6198152.555362158</v>
      </c>
      <c r="AF11" t="n">
        <v>1.327865074567739e-06</v>
      </c>
      <c r="AG11" t="n">
        <v>23.90625</v>
      </c>
      <c r="AH11" t="n">
        <v>5606609.574639908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0.6837</v>
      </c>
      <c r="E12" t="n">
        <v>146.26</v>
      </c>
      <c r="F12" t="n">
        <v>141.41</v>
      </c>
      <c r="G12" t="n">
        <v>86.58</v>
      </c>
      <c r="H12" t="n">
        <v>1.33</v>
      </c>
      <c r="I12" t="n">
        <v>98</v>
      </c>
      <c r="J12" t="n">
        <v>146.8</v>
      </c>
      <c r="K12" t="n">
        <v>46.47</v>
      </c>
      <c r="L12" t="n">
        <v>11</v>
      </c>
      <c r="M12" t="n">
        <v>96</v>
      </c>
      <c r="N12" t="n">
        <v>24.33</v>
      </c>
      <c r="O12" t="n">
        <v>18338.99</v>
      </c>
      <c r="P12" t="n">
        <v>1476.48</v>
      </c>
      <c r="Q12" t="n">
        <v>2218.88</v>
      </c>
      <c r="R12" t="n">
        <v>318.17</v>
      </c>
      <c r="S12" t="n">
        <v>193.02</v>
      </c>
      <c r="T12" t="n">
        <v>60286.54</v>
      </c>
      <c r="U12" t="n">
        <v>0.61</v>
      </c>
      <c r="V12" t="n">
        <v>0.91</v>
      </c>
      <c r="W12" t="n">
        <v>36.83</v>
      </c>
      <c r="X12" t="n">
        <v>3.62</v>
      </c>
      <c r="Y12" t="n">
        <v>0.5</v>
      </c>
      <c r="Z12" t="n">
        <v>10</v>
      </c>
      <c r="AA12" t="n">
        <v>4485.577480226861</v>
      </c>
      <c r="AB12" t="n">
        <v>6137.364998158814</v>
      </c>
      <c r="AC12" t="n">
        <v>5551.62349658018</v>
      </c>
      <c r="AD12" t="n">
        <v>4485577.48022686</v>
      </c>
      <c r="AE12" t="n">
        <v>6137364.998158814</v>
      </c>
      <c r="AF12" t="n">
        <v>1.333521374092191e-06</v>
      </c>
      <c r="AG12" t="n">
        <v>23.80533854166667</v>
      </c>
      <c r="AH12" t="n">
        <v>5551623.496580181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0.6864</v>
      </c>
      <c r="E13" t="n">
        <v>145.68</v>
      </c>
      <c r="F13" t="n">
        <v>141.08</v>
      </c>
      <c r="G13" t="n">
        <v>95.11</v>
      </c>
      <c r="H13" t="n">
        <v>1.43</v>
      </c>
      <c r="I13" t="n">
        <v>89</v>
      </c>
      <c r="J13" t="n">
        <v>148.18</v>
      </c>
      <c r="K13" t="n">
        <v>46.47</v>
      </c>
      <c r="L13" t="n">
        <v>12</v>
      </c>
      <c r="M13" t="n">
        <v>87</v>
      </c>
      <c r="N13" t="n">
        <v>24.71</v>
      </c>
      <c r="O13" t="n">
        <v>18509.36</v>
      </c>
      <c r="P13" t="n">
        <v>1463.12</v>
      </c>
      <c r="Q13" t="n">
        <v>2218.95</v>
      </c>
      <c r="R13" t="n">
        <v>306.99</v>
      </c>
      <c r="S13" t="n">
        <v>193.02</v>
      </c>
      <c r="T13" t="n">
        <v>54740.58</v>
      </c>
      <c r="U13" t="n">
        <v>0.63</v>
      </c>
      <c r="V13" t="n">
        <v>0.91</v>
      </c>
      <c r="W13" t="n">
        <v>36.81</v>
      </c>
      <c r="X13" t="n">
        <v>3.29</v>
      </c>
      <c r="Y13" t="n">
        <v>0.5</v>
      </c>
      <c r="Z13" t="n">
        <v>10</v>
      </c>
      <c r="AA13" t="n">
        <v>4429.290383005742</v>
      </c>
      <c r="AB13" t="n">
        <v>6060.350508529404</v>
      </c>
      <c r="AC13" t="n">
        <v>5481.959161750488</v>
      </c>
      <c r="AD13" t="n">
        <v>4429290.383005742</v>
      </c>
      <c r="AE13" t="n">
        <v>6060350.508529403</v>
      </c>
      <c r="AF13" t="n">
        <v>1.338787583994266e-06</v>
      </c>
      <c r="AG13" t="n">
        <v>23.7109375</v>
      </c>
      <c r="AH13" t="n">
        <v>5481959.161750488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0.6889</v>
      </c>
      <c r="E14" t="n">
        <v>145.16</v>
      </c>
      <c r="F14" t="n">
        <v>140.78</v>
      </c>
      <c r="G14" t="n">
        <v>104.28</v>
      </c>
      <c r="H14" t="n">
        <v>1.54</v>
      </c>
      <c r="I14" t="n">
        <v>81</v>
      </c>
      <c r="J14" t="n">
        <v>149.56</v>
      </c>
      <c r="K14" t="n">
        <v>46.47</v>
      </c>
      <c r="L14" t="n">
        <v>13</v>
      </c>
      <c r="M14" t="n">
        <v>79</v>
      </c>
      <c r="N14" t="n">
        <v>25.1</v>
      </c>
      <c r="O14" t="n">
        <v>18680.25</v>
      </c>
      <c r="P14" t="n">
        <v>1451.68</v>
      </c>
      <c r="Q14" t="n">
        <v>2218.91</v>
      </c>
      <c r="R14" t="n">
        <v>297.23</v>
      </c>
      <c r="S14" t="n">
        <v>193.02</v>
      </c>
      <c r="T14" t="n">
        <v>49897.66</v>
      </c>
      <c r="U14" t="n">
        <v>0.65</v>
      </c>
      <c r="V14" t="n">
        <v>0.91</v>
      </c>
      <c r="W14" t="n">
        <v>36.79</v>
      </c>
      <c r="X14" t="n">
        <v>2.99</v>
      </c>
      <c r="Y14" t="n">
        <v>0.5</v>
      </c>
      <c r="Z14" t="n">
        <v>10</v>
      </c>
      <c r="AA14" t="n">
        <v>4389.761937190096</v>
      </c>
      <c r="AB14" t="n">
        <v>6006.26594509248</v>
      </c>
      <c r="AC14" t="n">
        <v>5433.036353139825</v>
      </c>
      <c r="AD14" t="n">
        <v>4389761.937190097</v>
      </c>
      <c r="AE14" t="n">
        <v>6006265.945092481</v>
      </c>
      <c r="AF14" t="n">
        <v>1.343663704273965e-06</v>
      </c>
      <c r="AG14" t="n">
        <v>23.62630208333333</v>
      </c>
      <c r="AH14" t="n">
        <v>5433036.353139825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0.6908</v>
      </c>
      <c r="E15" t="n">
        <v>144.76</v>
      </c>
      <c r="F15" t="n">
        <v>140.54</v>
      </c>
      <c r="G15" t="n">
        <v>112.43</v>
      </c>
      <c r="H15" t="n">
        <v>1.64</v>
      </c>
      <c r="I15" t="n">
        <v>75</v>
      </c>
      <c r="J15" t="n">
        <v>150.95</v>
      </c>
      <c r="K15" t="n">
        <v>46.47</v>
      </c>
      <c r="L15" t="n">
        <v>14</v>
      </c>
      <c r="M15" t="n">
        <v>73</v>
      </c>
      <c r="N15" t="n">
        <v>25.49</v>
      </c>
      <c r="O15" t="n">
        <v>18851.69</v>
      </c>
      <c r="P15" t="n">
        <v>1438.87</v>
      </c>
      <c r="Q15" t="n">
        <v>2218.86</v>
      </c>
      <c r="R15" t="n">
        <v>289.02</v>
      </c>
      <c r="S15" t="n">
        <v>193.02</v>
      </c>
      <c r="T15" t="n">
        <v>45825.42</v>
      </c>
      <c r="U15" t="n">
        <v>0.67</v>
      </c>
      <c r="V15" t="n">
        <v>0.91</v>
      </c>
      <c r="W15" t="n">
        <v>36.78</v>
      </c>
      <c r="X15" t="n">
        <v>2.75</v>
      </c>
      <c r="Y15" t="n">
        <v>0.5</v>
      </c>
      <c r="Z15" t="n">
        <v>10</v>
      </c>
      <c r="AA15" t="n">
        <v>4351.711953491849</v>
      </c>
      <c r="AB15" t="n">
        <v>5954.204278749727</v>
      </c>
      <c r="AC15" t="n">
        <v>5385.943379163819</v>
      </c>
      <c r="AD15" t="n">
        <v>4351711.953491849</v>
      </c>
      <c r="AE15" t="n">
        <v>5954204.278749727</v>
      </c>
      <c r="AF15" t="n">
        <v>1.347369555686537e-06</v>
      </c>
      <c r="AG15" t="n">
        <v>23.56119791666667</v>
      </c>
      <c r="AH15" t="n">
        <v>5385943.379163819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0.6925</v>
      </c>
      <c r="E16" t="n">
        <v>144.4</v>
      </c>
      <c r="F16" t="n">
        <v>140.31</v>
      </c>
      <c r="G16" t="n">
        <v>120.27</v>
      </c>
      <c r="H16" t="n">
        <v>1.74</v>
      </c>
      <c r="I16" t="n">
        <v>70</v>
      </c>
      <c r="J16" t="n">
        <v>152.35</v>
      </c>
      <c r="K16" t="n">
        <v>46.47</v>
      </c>
      <c r="L16" t="n">
        <v>15</v>
      </c>
      <c r="M16" t="n">
        <v>68</v>
      </c>
      <c r="N16" t="n">
        <v>25.88</v>
      </c>
      <c r="O16" t="n">
        <v>19023.66</v>
      </c>
      <c r="P16" t="n">
        <v>1429.32</v>
      </c>
      <c r="Q16" t="n">
        <v>2218.88</v>
      </c>
      <c r="R16" t="n">
        <v>281.72</v>
      </c>
      <c r="S16" t="n">
        <v>193.02</v>
      </c>
      <c r="T16" t="n">
        <v>42201.38</v>
      </c>
      <c r="U16" t="n">
        <v>0.6899999999999999</v>
      </c>
      <c r="V16" t="n">
        <v>0.91</v>
      </c>
      <c r="W16" t="n">
        <v>36.77</v>
      </c>
      <c r="X16" t="n">
        <v>2.53</v>
      </c>
      <c r="Y16" t="n">
        <v>0.5</v>
      </c>
      <c r="Z16" t="n">
        <v>10</v>
      </c>
      <c r="AA16" t="n">
        <v>4321.480087617984</v>
      </c>
      <c r="AB16" t="n">
        <v>5912.83970612531</v>
      </c>
      <c r="AC16" t="n">
        <v>5348.526583295135</v>
      </c>
      <c r="AD16" t="n">
        <v>4321480.087617984</v>
      </c>
      <c r="AE16" t="n">
        <v>5912839.70612531</v>
      </c>
      <c r="AF16" t="n">
        <v>1.350685317476733e-06</v>
      </c>
      <c r="AG16" t="n">
        <v>23.50260416666667</v>
      </c>
      <c r="AH16" t="n">
        <v>5348526.583295136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0.6938</v>
      </c>
      <c r="E17" t="n">
        <v>144.14</v>
      </c>
      <c r="F17" t="n">
        <v>140.19</v>
      </c>
      <c r="G17" t="n">
        <v>129.4</v>
      </c>
      <c r="H17" t="n">
        <v>1.84</v>
      </c>
      <c r="I17" t="n">
        <v>65</v>
      </c>
      <c r="J17" t="n">
        <v>153.75</v>
      </c>
      <c r="K17" t="n">
        <v>46.47</v>
      </c>
      <c r="L17" t="n">
        <v>16</v>
      </c>
      <c r="M17" t="n">
        <v>63</v>
      </c>
      <c r="N17" t="n">
        <v>26.28</v>
      </c>
      <c r="O17" t="n">
        <v>19196.18</v>
      </c>
      <c r="P17" t="n">
        <v>1417.87</v>
      </c>
      <c r="Q17" t="n">
        <v>2218.87</v>
      </c>
      <c r="R17" t="n">
        <v>277.66</v>
      </c>
      <c r="S17" t="n">
        <v>193.02</v>
      </c>
      <c r="T17" t="n">
        <v>40195.29</v>
      </c>
      <c r="U17" t="n">
        <v>0.7</v>
      </c>
      <c r="V17" t="n">
        <v>0.92</v>
      </c>
      <c r="W17" t="n">
        <v>36.77</v>
      </c>
      <c r="X17" t="n">
        <v>2.4</v>
      </c>
      <c r="Y17" t="n">
        <v>0.5</v>
      </c>
      <c r="Z17" t="n">
        <v>10</v>
      </c>
      <c r="AA17" t="n">
        <v>4290.596066349813</v>
      </c>
      <c r="AB17" t="n">
        <v>5870.582825719337</v>
      </c>
      <c r="AC17" t="n">
        <v>5310.302640247207</v>
      </c>
      <c r="AD17" t="n">
        <v>4290596.066349813</v>
      </c>
      <c r="AE17" t="n">
        <v>5870582.825719337</v>
      </c>
      <c r="AF17" t="n">
        <v>1.353220900022176e-06</v>
      </c>
      <c r="AG17" t="n">
        <v>23.46028645833333</v>
      </c>
      <c r="AH17" t="n">
        <v>5310302.640247207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0.6951000000000001</v>
      </c>
      <c r="E18" t="n">
        <v>143.87</v>
      </c>
      <c r="F18" t="n">
        <v>140.03</v>
      </c>
      <c r="G18" t="n">
        <v>137.73</v>
      </c>
      <c r="H18" t="n">
        <v>1.94</v>
      </c>
      <c r="I18" t="n">
        <v>61</v>
      </c>
      <c r="J18" t="n">
        <v>155.15</v>
      </c>
      <c r="K18" t="n">
        <v>46.47</v>
      </c>
      <c r="L18" t="n">
        <v>17</v>
      </c>
      <c r="M18" t="n">
        <v>59</v>
      </c>
      <c r="N18" t="n">
        <v>26.68</v>
      </c>
      <c r="O18" t="n">
        <v>19369.26</v>
      </c>
      <c r="P18" t="n">
        <v>1404.96</v>
      </c>
      <c r="Q18" t="n">
        <v>2218.91</v>
      </c>
      <c r="R18" t="n">
        <v>272.07</v>
      </c>
      <c r="S18" t="n">
        <v>193.02</v>
      </c>
      <c r="T18" t="n">
        <v>37420.13</v>
      </c>
      <c r="U18" t="n">
        <v>0.71</v>
      </c>
      <c r="V18" t="n">
        <v>0.92</v>
      </c>
      <c r="W18" t="n">
        <v>36.76</v>
      </c>
      <c r="X18" t="n">
        <v>2.24</v>
      </c>
      <c r="Y18" t="n">
        <v>0.5</v>
      </c>
      <c r="Z18" t="n">
        <v>10</v>
      </c>
      <c r="AA18" t="n">
        <v>4256.827592925828</v>
      </c>
      <c r="AB18" t="n">
        <v>5824.379310620736</v>
      </c>
      <c r="AC18" t="n">
        <v>5268.508723782576</v>
      </c>
      <c r="AD18" t="n">
        <v>4256827.592925828</v>
      </c>
      <c r="AE18" t="n">
        <v>5824379.310620735</v>
      </c>
      <c r="AF18" t="n">
        <v>1.35575648256762e-06</v>
      </c>
      <c r="AG18" t="n">
        <v>23.41634114583333</v>
      </c>
      <c r="AH18" t="n">
        <v>5268508.723782576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0.6964</v>
      </c>
      <c r="E19" t="n">
        <v>143.6</v>
      </c>
      <c r="F19" t="n">
        <v>139.87</v>
      </c>
      <c r="G19" t="n">
        <v>147.23</v>
      </c>
      <c r="H19" t="n">
        <v>2.04</v>
      </c>
      <c r="I19" t="n">
        <v>57</v>
      </c>
      <c r="J19" t="n">
        <v>156.56</v>
      </c>
      <c r="K19" t="n">
        <v>46.47</v>
      </c>
      <c r="L19" t="n">
        <v>18</v>
      </c>
      <c r="M19" t="n">
        <v>55</v>
      </c>
      <c r="N19" t="n">
        <v>27.09</v>
      </c>
      <c r="O19" t="n">
        <v>19542.89</v>
      </c>
      <c r="P19" t="n">
        <v>1392.89</v>
      </c>
      <c r="Q19" t="n">
        <v>2218.9</v>
      </c>
      <c r="R19" t="n">
        <v>267.23</v>
      </c>
      <c r="S19" t="n">
        <v>193.02</v>
      </c>
      <c r="T19" t="n">
        <v>35020.14</v>
      </c>
      <c r="U19" t="n">
        <v>0.72</v>
      </c>
      <c r="V19" t="n">
        <v>0.92</v>
      </c>
      <c r="W19" t="n">
        <v>36.75</v>
      </c>
      <c r="X19" t="n">
        <v>2.09</v>
      </c>
      <c r="Y19" t="n">
        <v>0.5</v>
      </c>
      <c r="Z19" t="n">
        <v>10</v>
      </c>
      <c r="AA19" t="n">
        <v>4224.826220779795</v>
      </c>
      <c r="AB19" t="n">
        <v>5780.593621449631</v>
      </c>
      <c r="AC19" t="n">
        <v>5228.901879332363</v>
      </c>
      <c r="AD19" t="n">
        <v>4224826.220779795</v>
      </c>
      <c r="AE19" t="n">
        <v>5780593.621449631</v>
      </c>
      <c r="AF19" t="n">
        <v>1.358292065113064e-06</v>
      </c>
      <c r="AG19" t="n">
        <v>23.37239583333333</v>
      </c>
      <c r="AH19" t="n">
        <v>5228901.879332363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0.6973</v>
      </c>
      <c r="E20" t="n">
        <v>143.41</v>
      </c>
      <c r="F20" t="n">
        <v>139.76</v>
      </c>
      <c r="G20" t="n">
        <v>155.29</v>
      </c>
      <c r="H20" t="n">
        <v>2.13</v>
      </c>
      <c r="I20" t="n">
        <v>54</v>
      </c>
      <c r="J20" t="n">
        <v>157.97</v>
      </c>
      <c r="K20" t="n">
        <v>46.47</v>
      </c>
      <c r="L20" t="n">
        <v>19</v>
      </c>
      <c r="M20" t="n">
        <v>52</v>
      </c>
      <c r="N20" t="n">
        <v>27.5</v>
      </c>
      <c r="O20" t="n">
        <v>19717.08</v>
      </c>
      <c r="P20" t="n">
        <v>1384.99</v>
      </c>
      <c r="Q20" t="n">
        <v>2218.94</v>
      </c>
      <c r="R20" t="n">
        <v>263.45</v>
      </c>
      <c r="S20" t="n">
        <v>193.02</v>
      </c>
      <c r="T20" t="n">
        <v>33142.09</v>
      </c>
      <c r="U20" t="n">
        <v>0.73</v>
      </c>
      <c r="V20" t="n">
        <v>0.92</v>
      </c>
      <c r="W20" t="n">
        <v>36.74</v>
      </c>
      <c r="X20" t="n">
        <v>1.97</v>
      </c>
      <c r="Y20" t="n">
        <v>0.5</v>
      </c>
      <c r="Z20" t="n">
        <v>10</v>
      </c>
      <c r="AA20" t="n">
        <v>4203.637304731062</v>
      </c>
      <c r="AB20" t="n">
        <v>5751.602011722748</v>
      </c>
      <c r="AC20" t="n">
        <v>5202.677188147836</v>
      </c>
      <c r="AD20" t="n">
        <v>4203637.304731062</v>
      </c>
      <c r="AE20" t="n">
        <v>5751602.011722748</v>
      </c>
      <c r="AF20" t="n">
        <v>1.360047468413756e-06</v>
      </c>
      <c r="AG20" t="n">
        <v>23.34147135416667</v>
      </c>
      <c r="AH20" t="n">
        <v>5202677.188147836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0.6984</v>
      </c>
      <c r="E21" t="n">
        <v>143.19</v>
      </c>
      <c r="F21" t="n">
        <v>139.62</v>
      </c>
      <c r="G21" t="n">
        <v>164.26</v>
      </c>
      <c r="H21" t="n">
        <v>2.22</v>
      </c>
      <c r="I21" t="n">
        <v>51</v>
      </c>
      <c r="J21" t="n">
        <v>159.39</v>
      </c>
      <c r="K21" t="n">
        <v>46.47</v>
      </c>
      <c r="L21" t="n">
        <v>20</v>
      </c>
      <c r="M21" t="n">
        <v>49</v>
      </c>
      <c r="N21" t="n">
        <v>27.92</v>
      </c>
      <c r="O21" t="n">
        <v>19891.97</v>
      </c>
      <c r="P21" t="n">
        <v>1371.78</v>
      </c>
      <c r="Q21" t="n">
        <v>2218.91</v>
      </c>
      <c r="R21" t="n">
        <v>258.66</v>
      </c>
      <c r="S21" t="n">
        <v>193.02</v>
      </c>
      <c r="T21" t="n">
        <v>30762.48</v>
      </c>
      <c r="U21" t="n">
        <v>0.75</v>
      </c>
      <c r="V21" t="n">
        <v>0.92</v>
      </c>
      <c r="W21" t="n">
        <v>36.74</v>
      </c>
      <c r="X21" t="n">
        <v>1.83</v>
      </c>
      <c r="Y21" t="n">
        <v>0.5</v>
      </c>
      <c r="Z21" t="n">
        <v>10</v>
      </c>
      <c r="AA21" t="n">
        <v>4170.846638310602</v>
      </c>
      <c r="AB21" t="n">
        <v>5706.736375304169</v>
      </c>
      <c r="AC21" t="n">
        <v>5162.093465099731</v>
      </c>
      <c r="AD21" t="n">
        <v>4170846.638310602</v>
      </c>
      <c r="AE21" t="n">
        <v>5706736.375304169</v>
      </c>
      <c r="AF21" t="n">
        <v>1.362192961336823e-06</v>
      </c>
      <c r="AG21" t="n">
        <v>23.3056640625</v>
      </c>
      <c r="AH21" t="n">
        <v>5162093.465099731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0.6992</v>
      </c>
      <c r="E22" t="n">
        <v>143.02</v>
      </c>
      <c r="F22" t="n">
        <v>139.54</v>
      </c>
      <c r="G22" t="n">
        <v>174.42</v>
      </c>
      <c r="H22" t="n">
        <v>2.31</v>
      </c>
      <c r="I22" t="n">
        <v>48</v>
      </c>
      <c r="J22" t="n">
        <v>160.81</v>
      </c>
      <c r="K22" t="n">
        <v>46.47</v>
      </c>
      <c r="L22" t="n">
        <v>21</v>
      </c>
      <c r="M22" t="n">
        <v>46</v>
      </c>
      <c r="N22" t="n">
        <v>28.34</v>
      </c>
      <c r="O22" t="n">
        <v>20067.32</v>
      </c>
      <c r="P22" t="n">
        <v>1362.37</v>
      </c>
      <c r="Q22" t="n">
        <v>2218.88</v>
      </c>
      <c r="R22" t="n">
        <v>255.83</v>
      </c>
      <c r="S22" t="n">
        <v>193.02</v>
      </c>
      <c r="T22" t="n">
        <v>29365.28</v>
      </c>
      <c r="U22" t="n">
        <v>0.75</v>
      </c>
      <c r="V22" t="n">
        <v>0.92</v>
      </c>
      <c r="W22" t="n">
        <v>36.74</v>
      </c>
      <c r="X22" t="n">
        <v>1.75</v>
      </c>
      <c r="Y22" t="n">
        <v>0.5</v>
      </c>
      <c r="Z22" t="n">
        <v>10</v>
      </c>
      <c r="AA22" t="n">
        <v>4147.616897462271</v>
      </c>
      <c r="AB22" t="n">
        <v>5674.952419051642</v>
      </c>
      <c r="AC22" t="n">
        <v>5133.342925022885</v>
      </c>
      <c r="AD22" t="n">
        <v>4147616.897462271</v>
      </c>
      <c r="AE22" t="n">
        <v>5674952.419051643</v>
      </c>
      <c r="AF22" t="n">
        <v>1.363753319826327e-06</v>
      </c>
      <c r="AG22" t="n">
        <v>23.27799479166667</v>
      </c>
      <c r="AH22" t="n">
        <v>5133342.925022884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0.7000999999999999</v>
      </c>
      <c r="E23" t="n">
        <v>142.83</v>
      </c>
      <c r="F23" t="n">
        <v>139.43</v>
      </c>
      <c r="G23" t="n">
        <v>185.9</v>
      </c>
      <c r="H23" t="n">
        <v>2.4</v>
      </c>
      <c r="I23" t="n">
        <v>45</v>
      </c>
      <c r="J23" t="n">
        <v>162.24</v>
      </c>
      <c r="K23" t="n">
        <v>46.47</v>
      </c>
      <c r="L23" t="n">
        <v>22</v>
      </c>
      <c r="M23" t="n">
        <v>43</v>
      </c>
      <c r="N23" t="n">
        <v>28.77</v>
      </c>
      <c r="O23" t="n">
        <v>20243.25</v>
      </c>
      <c r="P23" t="n">
        <v>1349.52</v>
      </c>
      <c r="Q23" t="n">
        <v>2218.86</v>
      </c>
      <c r="R23" t="n">
        <v>252.33</v>
      </c>
      <c r="S23" t="n">
        <v>193.02</v>
      </c>
      <c r="T23" t="n">
        <v>27627.3</v>
      </c>
      <c r="U23" t="n">
        <v>0.76</v>
      </c>
      <c r="V23" t="n">
        <v>0.92</v>
      </c>
      <c r="W23" t="n">
        <v>36.73</v>
      </c>
      <c r="X23" t="n">
        <v>1.64</v>
      </c>
      <c r="Y23" t="n">
        <v>0.5</v>
      </c>
      <c r="Z23" t="n">
        <v>10</v>
      </c>
      <c r="AA23" t="n">
        <v>4116.992748774359</v>
      </c>
      <c r="AB23" t="n">
        <v>5633.051107774751</v>
      </c>
      <c r="AC23" t="n">
        <v>5095.440616085401</v>
      </c>
      <c r="AD23" t="n">
        <v>4116992.748774359</v>
      </c>
      <c r="AE23" t="n">
        <v>5633051.107774751</v>
      </c>
      <c r="AF23" t="n">
        <v>1.365508723127019e-06</v>
      </c>
      <c r="AG23" t="n">
        <v>23.2470703125</v>
      </c>
      <c r="AH23" t="n">
        <v>5095440.616085402</v>
      </c>
    </row>
    <row r="24">
      <c r="A24" t="n">
        <v>22</v>
      </c>
      <c r="B24" t="n">
        <v>65</v>
      </c>
      <c r="C24" t="inlineStr">
        <is>
          <t xml:space="preserve">CONCLUIDO	</t>
        </is>
      </c>
      <c r="D24" t="n">
        <v>0.7008</v>
      </c>
      <c r="E24" t="n">
        <v>142.69</v>
      </c>
      <c r="F24" t="n">
        <v>139.34</v>
      </c>
      <c r="G24" t="n">
        <v>194.42</v>
      </c>
      <c r="H24" t="n">
        <v>2.49</v>
      </c>
      <c r="I24" t="n">
        <v>43</v>
      </c>
      <c r="J24" t="n">
        <v>163.67</v>
      </c>
      <c r="K24" t="n">
        <v>46.47</v>
      </c>
      <c r="L24" t="n">
        <v>23</v>
      </c>
      <c r="M24" t="n">
        <v>41</v>
      </c>
      <c r="N24" t="n">
        <v>29.2</v>
      </c>
      <c r="O24" t="n">
        <v>20419.76</v>
      </c>
      <c r="P24" t="n">
        <v>1341.43</v>
      </c>
      <c r="Q24" t="n">
        <v>2218.86</v>
      </c>
      <c r="R24" t="n">
        <v>249.22</v>
      </c>
      <c r="S24" t="n">
        <v>193.02</v>
      </c>
      <c r="T24" t="n">
        <v>26081.87</v>
      </c>
      <c r="U24" t="n">
        <v>0.77</v>
      </c>
      <c r="V24" t="n">
        <v>0.92</v>
      </c>
      <c r="W24" t="n">
        <v>36.73</v>
      </c>
      <c r="X24" t="n">
        <v>1.55</v>
      </c>
      <c r="Y24" t="n">
        <v>0.5</v>
      </c>
      <c r="Z24" t="n">
        <v>10</v>
      </c>
      <c r="AA24" t="n">
        <v>4096.891096337546</v>
      </c>
      <c r="AB24" t="n">
        <v>5605.547140088384</v>
      </c>
      <c r="AC24" t="n">
        <v>5070.561588472961</v>
      </c>
      <c r="AD24" t="n">
        <v>4096891.096337545</v>
      </c>
      <c r="AE24" t="n">
        <v>5605547.140088384</v>
      </c>
      <c r="AF24" t="n">
        <v>1.366874036805335e-06</v>
      </c>
      <c r="AG24" t="n">
        <v>23.22428385416667</v>
      </c>
      <c r="AH24" t="n">
        <v>5070561.588472961</v>
      </c>
    </row>
    <row r="25">
      <c r="A25" t="n">
        <v>23</v>
      </c>
      <c r="B25" t="n">
        <v>65</v>
      </c>
      <c r="C25" t="inlineStr">
        <is>
          <t xml:space="preserve">CONCLUIDO	</t>
        </is>
      </c>
      <c r="D25" t="n">
        <v>0.7014</v>
      </c>
      <c r="E25" t="n">
        <v>142.57</v>
      </c>
      <c r="F25" t="n">
        <v>139.27</v>
      </c>
      <c r="G25" t="n">
        <v>203.81</v>
      </c>
      <c r="H25" t="n">
        <v>2.58</v>
      </c>
      <c r="I25" t="n">
        <v>41</v>
      </c>
      <c r="J25" t="n">
        <v>165.1</v>
      </c>
      <c r="K25" t="n">
        <v>46.47</v>
      </c>
      <c r="L25" t="n">
        <v>24</v>
      </c>
      <c r="M25" t="n">
        <v>39</v>
      </c>
      <c r="N25" t="n">
        <v>29.64</v>
      </c>
      <c r="O25" t="n">
        <v>20596.86</v>
      </c>
      <c r="P25" t="n">
        <v>1329.98</v>
      </c>
      <c r="Q25" t="n">
        <v>2218.83</v>
      </c>
      <c r="R25" t="n">
        <v>247.15</v>
      </c>
      <c r="S25" t="n">
        <v>193.02</v>
      </c>
      <c r="T25" t="n">
        <v>25057.35</v>
      </c>
      <c r="U25" t="n">
        <v>0.78</v>
      </c>
      <c r="V25" t="n">
        <v>0.92</v>
      </c>
      <c r="W25" t="n">
        <v>36.73</v>
      </c>
      <c r="X25" t="n">
        <v>1.49</v>
      </c>
      <c r="Y25" t="n">
        <v>0.5</v>
      </c>
      <c r="Z25" t="n">
        <v>10</v>
      </c>
      <c r="AA25" t="n">
        <v>4070.98928728463</v>
      </c>
      <c r="AB25" t="n">
        <v>5570.107142235015</v>
      </c>
      <c r="AC25" t="n">
        <v>5038.50393427437</v>
      </c>
      <c r="AD25" t="n">
        <v>4070989.28728463</v>
      </c>
      <c r="AE25" t="n">
        <v>5570107.142235016</v>
      </c>
      <c r="AF25" t="n">
        <v>1.368044305672463e-06</v>
      </c>
      <c r="AG25" t="n">
        <v>23.20475260416667</v>
      </c>
      <c r="AH25" t="n">
        <v>5038503.93427437</v>
      </c>
    </row>
    <row r="26">
      <c r="A26" t="n">
        <v>24</v>
      </c>
      <c r="B26" t="n">
        <v>65</v>
      </c>
      <c r="C26" t="inlineStr">
        <is>
          <t xml:space="preserve">CONCLUIDO	</t>
        </is>
      </c>
      <c r="D26" t="n">
        <v>0.7022</v>
      </c>
      <c r="E26" t="n">
        <v>142.41</v>
      </c>
      <c r="F26" t="n">
        <v>139.17</v>
      </c>
      <c r="G26" t="n">
        <v>214.11</v>
      </c>
      <c r="H26" t="n">
        <v>2.66</v>
      </c>
      <c r="I26" t="n">
        <v>39</v>
      </c>
      <c r="J26" t="n">
        <v>166.54</v>
      </c>
      <c r="K26" t="n">
        <v>46.47</v>
      </c>
      <c r="L26" t="n">
        <v>25</v>
      </c>
      <c r="M26" t="n">
        <v>37</v>
      </c>
      <c r="N26" t="n">
        <v>30.08</v>
      </c>
      <c r="O26" t="n">
        <v>20774.56</v>
      </c>
      <c r="P26" t="n">
        <v>1319.01</v>
      </c>
      <c r="Q26" t="n">
        <v>2218.87</v>
      </c>
      <c r="R26" t="n">
        <v>243.7</v>
      </c>
      <c r="S26" t="n">
        <v>193.02</v>
      </c>
      <c r="T26" t="n">
        <v>23345.42</v>
      </c>
      <c r="U26" t="n">
        <v>0.79</v>
      </c>
      <c r="V26" t="n">
        <v>0.92</v>
      </c>
      <c r="W26" t="n">
        <v>36.72</v>
      </c>
      <c r="X26" t="n">
        <v>1.39</v>
      </c>
      <c r="Y26" t="n">
        <v>0.5</v>
      </c>
      <c r="Z26" t="n">
        <v>10</v>
      </c>
      <c r="AA26" t="n">
        <v>4044.795519915174</v>
      </c>
      <c r="AB26" t="n">
        <v>5534.267674132666</v>
      </c>
      <c r="AC26" t="n">
        <v>5006.0849347067</v>
      </c>
      <c r="AD26" t="n">
        <v>4044795.519915174</v>
      </c>
      <c r="AE26" t="n">
        <v>5534267.674132666</v>
      </c>
      <c r="AF26" t="n">
        <v>1.369604664161966e-06</v>
      </c>
      <c r="AG26" t="n">
        <v>23.1787109375</v>
      </c>
      <c r="AH26" t="n">
        <v>5006084.9347067</v>
      </c>
    </row>
    <row r="27">
      <c r="A27" t="n">
        <v>25</v>
      </c>
      <c r="B27" t="n">
        <v>65</v>
      </c>
      <c r="C27" t="inlineStr">
        <is>
          <t xml:space="preserve">CONCLUIDO	</t>
        </is>
      </c>
      <c r="D27" t="n">
        <v>0.7027</v>
      </c>
      <c r="E27" t="n">
        <v>142.31</v>
      </c>
      <c r="F27" t="n">
        <v>139.12</v>
      </c>
      <c r="G27" t="n">
        <v>225.6</v>
      </c>
      <c r="H27" t="n">
        <v>2.74</v>
      </c>
      <c r="I27" t="n">
        <v>37</v>
      </c>
      <c r="J27" t="n">
        <v>167.99</v>
      </c>
      <c r="K27" t="n">
        <v>46.47</v>
      </c>
      <c r="L27" t="n">
        <v>26</v>
      </c>
      <c r="M27" t="n">
        <v>31</v>
      </c>
      <c r="N27" t="n">
        <v>30.52</v>
      </c>
      <c r="O27" t="n">
        <v>20952.87</v>
      </c>
      <c r="P27" t="n">
        <v>1307.35</v>
      </c>
      <c r="Q27" t="n">
        <v>2218.85</v>
      </c>
      <c r="R27" t="n">
        <v>241.71</v>
      </c>
      <c r="S27" t="n">
        <v>193.02</v>
      </c>
      <c r="T27" t="n">
        <v>22360.71</v>
      </c>
      <c r="U27" t="n">
        <v>0.8</v>
      </c>
      <c r="V27" t="n">
        <v>0.92</v>
      </c>
      <c r="W27" t="n">
        <v>36.73</v>
      </c>
      <c r="X27" t="n">
        <v>1.34</v>
      </c>
      <c r="Y27" t="n">
        <v>0.5</v>
      </c>
      <c r="Z27" t="n">
        <v>10</v>
      </c>
      <c r="AA27" t="n">
        <v>4019.250762965229</v>
      </c>
      <c r="AB27" t="n">
        <v>5499.316210718608</v>
      </c>
      <c r="AC27" t="n">
        <v>4974.469189906195</v>
      </c>
      <c r="AD27" t="n">
        <v>4019250.762965229</v>
      </c>
      <c r="AE27" t="n">
        <v>5499316.210718608</v>
      </c>
      <c r="AF27" t="n">
        <v>1.370579888217906e-06</v>
      </c>
      <c r="AG27" t="n">
        <v>23.16243489583333</v>
      </c>
      <c r="AH27" t="n">
        <v>4974469.189906195</v>
      </c>
    </row>
    <row r="28">
      <c r="A28" t="n">
        <v>26</v>
      </c>
      <c r="B28" t="n">
        <v>65</v>
      </c>
      <c r="C28" t="inlineStr">
        <is>
          <t xml:space="preserve">CONCLUIDO	</t>
        </is>
      </c>
      <c r="D28" t="n">
        <v>0.7029</v>
      </c>
      <c r="E28" t="n">
        <v>142.26</v>
      </c>
      <c r="F28" t="n">
        <v>139.1</v>
      </c>
      <c r="G28" t="n">
        <v>231.84</v>
      </c>
      <c r="H28" t="n">
        <v>2.82</v>
      </c>
      <c r="I28" t="n">
        <v>36</v>
      </c>
      <c r="J28" t="n">
        <v>169.44</v>
      </c>
      <c r="K28" t="n">
        <v>46.47</v>
      </c>
      <c r="L28" t="n">
        <v>27</v>
      </c>
      <c r="M28" t="n">
        <v>20</v>
      </c>
      <c r="N28" t="n">
        <v>30.97</v>
      </c>
      <c r="O28" t="n">
        <v>21131.78</v>
      </c>
      <c r="P28" t="n">
        <v>1303.63</v>
      </c>
      <c r="Q28" t="n">
        <v>2218.85</v>
      </c>
      <c r="R28" t="n">
        <v>240.57</v>
      </c>
      <c r="S28" t="n">
        <v>193.02</v>
      </c>
      <c r="T28" t="n">
        <v>21792.53</v>
      </c>
      <c r="U28" t="n">
        <v>0.8</v>
      </c>
      <c r="V28" t="n">
        <v>0.92</v>
      </c>
      <c r="W28" t="n">
        <v>36.74</v>
      </c>
      <c r="X28" t="n">
        <v>1.32</v>
      </c>
      <c r="Y28" t="n">
        <v>0.5</v>
      </c>
      <c r="Z28" t="n">
        <v>10</v>
      </c>
      <c r="AA28" t="n">
        <v>4010.870183778578</v>
      </c>
      <c r="AB28" t="n">
        <v>5487.849532550373</v>
      </c>
      <c r="AC28" t="n">
        <v>4964.096875408752</v>
      </c>
      <c r="AD28" t="n">
        <v>4010870.183778578</v>
      </c>
      <c r="AE28" t="n">
        <v>5487849.532550373</v>
      </c>
      <c r="AF28" t="n">
        <v>1.370969977840282e-06</v>
      </c>
      <c r="AG28" t="n">
        <v>23.154296875</v>
      </c>
      <c r="AH28" t="n">
        <v>4964096.875408752</v>
      </c>
    </row>
    <row r="29">
      <c r="A29" t="n">
        <v>27</v>
      </c>
      <c r="B29" t="n">
        <v>65</v>
      </c>
      <c r="C29" t="inlineStr">
        <is>
          <t xml:space="preserve">CONCLUIDO	</t>
        </is>
      </c>
      <c r="D29" t="n">
        <v>0.7029</v>
      </c>
      <c r="E29" t="n">
        <v>142.27</v>
      </c>
      <c r="F29" t="n">
        <v>139.11</v>
      </c>
      <c r="G29" t="n">
        <v>231.85</v>
      </c>
      <c r="H29" t="n">
        <v>2.9</v>
      </c>
      <c r="I29" t="n">
        <v>36</v>
      </c>
      <c r="J29" t="n">
        <v>170.9</v>
      </c>
      <c r="K29" t="n">
        <v>46.47</v>
      </c>
      <c r="L29" t="n">
        <v>28</v>
      </c>
      <c r="M29" t="n">
        <v>7</v>
      </c>
      <c r="N29" t="n">
        <v>31.43</v>
      </c>
      <c r="O29" t="n">
        <v>21311.32</v>
      </c>
      <c r="P29" t="n">
        <v>1306.63</v>
      </c>
      <c r="Q29" t="n">
        <v>2218.88</v>
      </c>
      <c r="R29" t="n">
        <v>240.54</v>
      </c>
      <c r="S29" t="n">
        <v>193.02</v>
      </c>
      <c r="T29" t="n">
        <v>21778.85</v>
      </c>
      <c r="U29" t="n">
        <v>0.8</v>
      </c>
      <c r="V29" t="n">
        <v>0.92</v>
      </c>
      <c r="W29" t="n">
        <v>36.76</v>
      </c>
      <c r="X29" t="n">
        <v>1.33</v>
      </c>
      <c r="Y29" t="n">
        <v>0.5</v>
      </c>
      <c r="Z29" t="n">
        <v>10</v>
      </c>
      <c r="AA29" t="n">
        <v>4016.754014007503</v>
      </c>
      <c r="AB29" t="n">
        <v>5495.900048645859</v>
      </c>
      <c r="AC29" t="n">
        <v>4971.379061547054</v>
      </c>
      <c r="AD29" t="n">
        <v>4016754.014007503</v>
      </c>
      <c r="AE29" t="n">
        <v>5495900.048645859</v>
      </c>
      <c r="AF29" t="n">
        <v>1.370969977840282e-06</v>
      </c>
      <c r="AG29" t="n">
        <v>23.15592447916667</v>
      </c>
      <c r="AH29" t="n">
        <v>4971379.061547054</v>
      </c>
    </row>
    <row r="30">
      <c r="A30" t="n">
        <v>28</v>
      </c>
      <c r="B30" t="n">
        <v>65</v>
      </c>
      <c r="C30" t="inlineStr">
        <is>
          <t xml:space="preserve">CONCLUIDO	</t>
        </is>
      </c>
      <c r="D30" t="n">
        <v>0.7028</v>
      </c>
      <c r="E30" t="n">
        <v>142.29</v>
      </c>
      <c r="F30" t="n">
        <v>139.13</v>
      </c>
      <c r="G30" t="n">
        <v>231.88</v>
      </c>
      <c r="H30" t="n">
        <v>2.98</v>
      </c>
      <c r="I30" t="n">
        <v>36</v>
      </c>
      <c r="J30" t="n">
        <v>172.36</v>
      </c>
      <c r="K30" t="n">
        <v>46.47</v>
      </c>
      <c r="L30" t="n">
        <v>29</v>
      </c>
      <c r="M30" t="n">
        <v>0</v>
      </c>
      <c r="N30" t="n">
        <v>31.89</v>
      </c>
      <c r="O30" t="n">
        <v>21491.47</v>
      </c>
      <c r="P30" t="n">
        <v>1315.05</v>
      </c>
      <c r="Q30" t="n">
        <v>2218.94</v>
      </c>
      <c r="R30" t="n">
        <v>240.72</v>
      </c>
      <c r="S30" t="n">
        <v>193.02</v>
      </c>
      <c r="T30" t="n">
        <v>21869.57</v>
      </c>
      <c r="U30" t="n">
        <v>0.8</v>
      </c>
      <c r="V30" t="n">
        <v>0.92</v>
      </c>
      <c r="W30" t="n">
        <v>36.76</v>
      </c>
      <c r="X30" t="n">
        <v>1.34</v>
      </c>
      <c r="Y30" t="n">
        <v>0.5</v>
      </c>
      <c r="Z30" t="n">
        <v>10</v>
      </c>
      <c r="AA30" t="n">
        <v>4033.720707622697</v>
      </c>
      <c r="AB30" t="n">
        <v>5519.114627367861</v>
      </c>
      <c r="AC30" t="n">
        <v>4992.378073457695</v>
      </c>
      <c r="AD30" t="n">
        <v>4033720.707622697</v>
      </c>
      <c r="AE30" t="n">
        <v>5519114.627367862</v>
      </c>
      <c r="AF30" t="n">
        <v>1.370774933029094e-06</v>
      </c>
      <c r="AG30" t="n">
        <v>23.1591796875</v>
      </c>
      <c r="AH30" t="n">
        <v>4992378.073457695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0.3751</v>
      </c>
      <c r="E2" t="n">
        <v>266.58</v>
      </c>
      <c r="F2" t="n">
        <v>208.91</v>
      </c>
      <c r="G2" t="n">
        <v>6.91</v>
      </c>
      <c r="H2" t="n">
        <v>0.12</v>
      </c>
      <c r="I2" t="n">
        <v>1813</v>
      </c>
      <c r="J2" t="n">
        <v>150.44</v>
      </c>
      <c r="K2" t="n">
        <v>49.1</v>
      </c>
      <c r="L2" t="n">
        <v>1</v>
      </c>
      <c r="M2" t="n">
        <v>1811</v>
      </c>
      <c r="N2" t="n">
        <v>25.34</v>
      </c>
      <c r="O2" t="n">
        <v>18787.76</v>
      </c>
      <c r="P2" t="n">
        <v>2492.84</v>
      </c>
      <c r="Q2" t="n">
        <v>2221.3</v>
      </c>
      <c r="R2" t="n">
        <v>2574.4</v>
      </c>
      <c r="S2" t="n">
        <v>193.02</v>
      </c>
      <c r="T2" t="n">
        <v>1179823.59</v>
      </c>
      <c r="U2" t="n">
        <v>0.07000000000000001</v>
      </c>
      <c r="V2" t="n">
        <v>0.61</v>
      </c>
      <c r="W2" t="n">
        <v>39.65</v>
      </c>
      <c r="X2" t="n">
        <v>71.03</v>
      </c>
      <c r="Y2" t="n">
        <v>0.5</v>
      </c>
      <c r="Z2" t="n">
        <v>10</v>
      </c>
      <c r="AA2" t="n">
        <v>13017.66656471361</v>
      </c>
      <c r="AB2" t="n">
        <v>17811.34569275902</v>
      </c>
      <c r="AC2" t="n">
        <v>16111.45585822211</v>
      </c>
      <c r="AD2" t="n">
        <v>13017666.5647136</v>
      </c>
      <c r="AE2" t="n">
        <v>17811345.69275902</v>
      </c>
      <c r="AF2" t="n">
        <v>7.031993412516958e-07</v>
      </c>
      <c r="AG2" t="n">
        <v>43.388671875</v>
      </c>
      <c r="AH2" t="n">
        <v>16111455.85822211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0.5306999999999999</v>
      </c>
      <c r="E3" t="n">
        <v>188.43</v>
      </c>
      <c r="F3" t="n">
        <v>164.55</v>
      </c>
      <c r="G3" t="n">
        <v>13.96</v>
      </c>
      <c r="H3" t="n">
        <v>0.23</v>
      </c>
      <c r="I3" t="n">
        <v>707</v>
      </c>
      <c r="J3" t="n">
        <v>151.83</v>
      </c>
      <c r="K3" t="n">
        <v>49.1</v>
      </c>
      <c r="L3" t="n">
        <v>2</v>
      </c>
      <c r="M3" t="n">
        <v>705</v>
      </c>
      <c r="N3" t="n">
        <v>25.73</v>
      </c>
      <c r="O3" t="n">
        <v>18959.54</v>
      </c>
      <c r="P3" t="n">
        <v>1958.82</v>
      </c>
      <c r="Q3" t="n">
        <v>2219.98</v>
      </c>
      <c r="R3" t="n">
        <v>1090.01</v>
      </c>
      <c r="S3" t="n">
        <v>193.02</v>
      </c>
      <c r="T3" t="n">
        <v>443160.92</v>
      </c>
      <c r="U3" t="n">
        <v>0.18</v>
      </c>
      <c r="V3" t="n">
        <v>0.78</v>
      </c>
      <c r="W3" t="n">
        <v>37.81</v>
      </c>
      <c r="X3" t="n">
        <v>26.73</v>
      </c>
      <c r="Y3" t="n">
        <v>0.5</v>
      </c>
      <c r="Z3" t="n">
        <v>10</v>
      </c>
      <c r="AA3" t="n">
        <v>7355.827256946771</v>
      </c>
      <c r="AB3" t="n">
        <v>10064.56736915052</v>
      </c>
      <c r="AC3" t="n">
        <v>9104.019185147434</v>
      </c>
      <c r="AD3" t="n">
        <v>7355827.25694677</v>
      </c>
      <c r="AE3" t="n">
        <v>10064567.36915052</v>
      </c>
      <c r="AF3" t="n">
        <v>9.949024004326176e-07</v>
      </c>
      <c r="AG3" t="n">
        <v>30.6689453125</v>
      </c>
      <c r="AH3" t="n">
        <v>9104019.185147434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0.5881999999999999</v>
      </c>
      <c r="E4" t="n">
        <v>170</v>
      </c>
      <c r="F4" t="n">
        <v>154.28</v>
      </c>
      <c r="G4" t="n">
        <v>21.04</v>
      </c>
      <c r="H4" t="n">
        <v>0.35</v>
      </c>
      <c r="I4" t="n">
        <v>440</v>
      </c>
      <c r="J4" t="n">
        <v>153.23</v>
      </c>
      <c r="K4" t="n">
        <v>49.1</v>
      </c>
      <c r="L4" t="n">
        <v>3</v>
      </c>
      <c r="M4" t="n">
        <v>438</v>
      </c>
      <c r="N4" t="n">
        <v>26.13</v>
      </c>
      <c r="O4" t="n">
        <v>19131.85</v>
      </c>
      <c r="P4" t="n">
        <v>1829.81</v>
      </c>
      <c r="Q4" t="n">
        <v>2219.38</v>
      </c>
      <c r="R4" t="n">
        <v>747.65</v>
      </c>
      <c r="S4" t="n">
        <v>193.02</v>
      </c>
      <c r="T4" t="n">
        <v>273312.99</v>
      </c>
      <c r="U4" t="n">
        <v>0.26</v>
      </c>
      <c r="V4" t="n">
        <v>0.83</v>
      </c>
      <c r="W4" t="n">
        <v>37.38</v>
      </c>
      <c r="X4" t="n">
        <v>16.48</v>
      </c>
      <c r="Y4" t="n">
        <v>0.5</v>
      </c>
      <c r="Z4" t="n">
        <v>10</v>
      </c>
      <c r="AA4" t="n">
        <v>6233.459998551637</v>
      </c>
      <c r="AB4" t="n">
        <v>8528.894970865385</v>
      </c>
      <c r="AC4" t="n">
        <v>7714.909205224944</v>
      </c>
      <c r="AD4" t="n">
        <v>6233459.998551637</v>
      </c>
      <c r="AE4" t="n">
        <v>8528894.970865386</v>
      </c>
      <c r="AF4" t="n">
        <v>1.102697554050246e-06</v>
      </c>
      <c r="AG4" t="n">
        <v>27.66927083333333</v>
      </c>
      <c r="AH4" t="n">
        <v>7714909.205224944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0.6183999999999999</v>
      </c>
      <c r="E5" t="n">
        <v>161.72</v>
      </c>
      <c r="F5" t="n">
        <v>149.69</v>
      </c>
      <c r="G5" t="n">
        <v>28.16</v>
      </c>
      <c r="H5" t="n">
        <v>0.46</v>
      </c>
      <c r="I5" t="n">
        <v>319</v>
      </c>
      <c r="J5" t="n">
        <v>154.63</v>
      </c>
      <c r="K5" t="n">
        <v>49.1</v>
      </c>
      <c r="L5" t="n">
        <v>4</v>
      </c>
      <c r="M5" t="n">
        <v>317</v>
      </c>
      <c r="N5" t="n">
        <v>26.53</v>
      </c>
      <c r="O5" t="n">
        <v>19304.72</v>
      </c>
      <c r="P5" t="n">
        <v>1768.62</v>
      </c>
      <c r="Q5" t="n">
        <v>2219.15</v>
      </c>
      <c r="R5" t="n">
        <v>594.04</v>
      </c>
      <c r="S5" t="n">
        <v>193.02</v>
      </c>
      <c r="T5" t="n">
        <v>197116.36</v>
      </c>
      <c r="U5" t="n">
        <v>0.32</v>
      </c>
      <c r="V5" t="n">
        <v>0.86</v>
      </c>
      <c r="W5" t="n">
        <v>37.18</v>
      </c>
      <c r="X5" t="n">
        <v>11.9</v>
      </c>
      <c r="Y5" t="n">
        <v>0.5</v>
      </c>
      <c r="Z5" t="n">
        <v>10</v>
      </c>
      <c r="AA5" t="n">
        <v>5752.359173901821</v>
      </c>
      <c r="AB5" t="n">
        <v>7870.63159790905</v>
      </c>
      <c r="AC5" t="n">
        <v>7119.469564705141</v>
      </c>
      <c r="AD5" t="n">
        <v>5752359.173901821</v>
      </c>
      <c r="AE5" t="n">
        <v>7870631.59790905</v>
      </c>
      <c r="AF5" t="n">
        <v>1.159313443428549e-06</v>
      </c>
      <c r="AG5" t="n">
        <v>26.32161458333333</v>
      </c>
      <c r="AH5" t="n">
        <v>7119469.564705141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0.6369</v>
      </c>
      <c r="E6" t="n">
        <v>157</v>
      </c>
      <c r="F6" t="n">
        <v>147.08</v>
      </c>
      <c r="G6" t="n">
        <v>35.3</v>
      </c>
      <c r="H6" t="n">
        <v>0.57</v>
      </c>
      <c r="I6" t="n">
        <v>250</v>
      </c>
      <c r="J6" t="n">
        <v>156.03</v>
      </c>
      <c r="K6" t="n">
        <v>49.1</v>
      </c>
      <c r="L6" t="n">
        <v>5</v>
      </c>
      <c r="M6" t="n">
        <v>248</v>
      </c>
      <c r="N6" t="n">
        <v>26.94</v>
      </c>
      <c r="O6" t="n">
        <v>19478.15</v>
      </c>
      <c r="P6" t="n">
        <v>1730.5</v>
      </c>
      <c r="Q6" t="n">
        <v>2219.08</v>
      </c>
      <c r="R6" t="n">
        <v>507.29</v>
      </c>
      <c r="S6" t="n">
        <v>193.02</v>
      </c>
      <c r="T6" t="n">
        <v>154082.74</v>
      </c>
      <c r="U6" t="n">
        <v>0.38</v>
      </c>
      <c r="V6" t="n">
        <v>0.87</v>
      </c>
      <c r="W6" t="n">
        <v>37.07</v>
      </c>
      <c r="X6" t="n">
        <v>9.289999999999999</v>
      </c>
      <c r="Y6" t="n">
        <v>0.5</v>
      </c>
      <c r="Z6" t="n">
        <v>10</v>
      </c>
      <c r="AA6" t="n">
        <v>5482.270680428172</v>
      </c>
      <c r="AB6" t="n">
        <v>7501.084605675002</v>
      </c>
      <c r="AC6" t="n">
        <v>6785.191618747462</v>
      </c>
      <c r="AD6" t="n">
        <v>5482270.680428172</v>
      </c>
      <c r="AE6" t="n">
        <v>7501084.605675002</v>
      </c>
      <c r="AF6" t="n">
        <v>1.193995362418569e-06</v>
      </c>
      <c r="AG6" t="n">
        <v>25.55338541666667</v>
      </c>
      <c r="AH6" t="n">
        <v>6785191.618747462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0.6496</v>
      </c>
      <c r="E7" t="n">
        <v>153.93</v>
      </c>
      <c r="F7" t="n">
        <v>145.39</v>
      </c>
      <c r="G7" t="n">
        <v>42.55</v>
      </c>
      <c r="H7" t="n">
        <v>0.67</v>
      </c>
      <c r="I7" t="n">
        <v>205</v>
      </c>
      <c r="J7" t="n">
        <v>157.44</v>
      </c>
      <c r="K7" t="n">
        <v>49.1</v>
      </c>
      <c r="L7" t="n">
        <v>6</v>
      </c>
      <c r="M7" t="n">
        <v>203</v>
      </c>
      <c r="N7" t="n">
        <v>27.35</v>
      </c>
      <c r="O7" t="n">
        <v>19652.13</v>
      </c>
      <c r="P7" t="n">
        <v>1703.59</v>
      </c>
      <c r="Q7" t="n">
        <v>2219.13</v>
      </c>
      <c r="R7" t="n">
        <v>450.87</v>
      </c>
      <c r="S7" t="n">
        <v>193.02</v>
      </c>
      <c r="T7" t="n">
        <v>126101.63</v>
      </c>
      <c r="U7" t="n">
        <v>0.43</v>
      </c>
      <c r="V7" t="n">
        <v>0.88</v>
      </c>
      <c r="W7" t="n">
        <v>36.99</v>
      </c>
      <c r="X7" t="n">
        <v>7.6</v>
      </c>
      <c r="Y7" t="n">
        <v>0.5</v>
      </c>
      <c r="Z7" t="n">
        <v>10</v>
      </c>
      <c r="AA7" t="n">
        <v>5301.077029320729</v>
      </c>
      <c r="AB7" t="n">
        <v>7253.167458530064</v>
      </c>
      <c r="AC7" t="n">
        <v>6560.935336172145</v>
      </c>
      <c r="AD7" t="n">
        <v>5301077.029320729</v>
      </c>
      <c r="AE7" t="n">
        <v>7253167.458530065</v>
      </c>
      <c r="AF7" t="n">
        <v>1.217804031130636e-06</v>
      </c>
      <c r="AG7" t="n">
        <v>25.0537109375</v>
      </c>
      <c r="AH7" t="n">
        <v>6560935.336172145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0.6587</v>
      </c>
      <c r="E8" t="n">
        <v>151.82</v>
      </c>
      <c r="F8" t="n">
        <v>144.23</v>
      </c>
      <c r="G8" t="n">
        <v>49.74</v>
      </c>
      <c r="H8" t="n">
        <v>0.78</v>
      </c>
      <c r="I8" t="n">
        <v>174</v>
      </c>
      <c r="J8" t="n">
        <v>158.86</v>
      </c>
      <c r="K8" t="n">
        <v>49.1</v>
      </c>
      <c r="L8" t="n">
        <v>7</v>
      </c>
      <c r="M8" t="n">
        <v>172</v>
      </c>
      <c r="N8" t="n">
        <v>27.77</v>
      </c>
      <c r="O8" t="n">
        <v>19826.68</v>
      </c>
      <c r="P8" t="n">
        <v>1682.85</v>
      </c>
      <c r="Q8" t="n">
        <v>2219.15</v>
      </c>
      <c r="R8" t="n">
        <v>412.29</v>
      </c>
      <c r="S8" t="n">
        <v>193.02</v>
      </c>
      <c r="T8" t="n">
        <v>106962.25</v>
      </c>
      <c r="U8" t="n">
        <v>0.47</v>
      </c>
      <c r="V8" t="n">
        <v>0.89</v>
      </c>
      <c r="W8" t="n">
        <v>36.94</v>
      </c>
      <c r="X8" t="n">
        <v>6.44</v>
      </c>
      <c r="Y8" t="n">
        <v>0.5</v>
      </c>
      <c r="Z8" t="n">
        <v>10</v>
      </c>
      <c r="AA8" t="n">
        <v>5180.873334438898</v>
      </c>
      <c r="AB8" t="n">
        <v>7088.699460179984</v>
      </c>
      <c r="AC8" t="n">
        <v>6412.163932752318</v>
      </c>
      <c r="AD8" t="n">
        <v>5180873.334438899</v>
      </c>
      <c r="AE8" t="n">
        <v>7088699.460179985</v>
      </c>
      <c r="AF8" t="n">
        <v>1.234863785877078e-06</v>
      </c>
      <c r="AG8" t="n">
        <v>24.71028645833333</v>
      </c>
      <c r="AH8" t="n">
        <v>6412163.932752318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0.6656</v>
      </c>
      <c r="E9" t="n">
        <v>150.24</v>
      </c>
      <c r="F9" t="n">
        <v>143.35</v>
      </c>
      <c r="G9" t="n">
        <v>56.96</v>
      </c>
      <c r="H9" t="n">
        <v>0.88</v>
      </c>
      <c r="I9" t="n">
        <v>151</v>
      </c>
      <c r="J9" t="n">
        <v>160.28</v>
      </c>
      <c r="K9" t="n">
        <v>49.1</v>
      </c>
      <c r="L9" t="n">
        <v>8</v>
      </c>
      <c r="M9" t="n">
        <v>149</v>
      </c>
      <c r="N9" t="n">
        <v>28.19</v>
      </c>
      <c r="O9" t="n">
        <v>20001.93</v>
      </c>
      <c r="P9" t="n">
        <v>1665.3</v>
      </c>
      <c r="Q9" t="n">
        <v>2218.96</v>
      </c>
      <c r="R9" t="n">
        <v>383.06</v>
      </c>
      <c r="S9" t="n">
        <v>193.02</v>
      </c>
      <c r="T9" t="n">
        <v>92461.87</v>
      </c>
      <c r="U9" t="n">
        <v>0.5</v>
      </c>
      <c r="V9" t="n">
        <v>0.9</v>
      </c>
      <c r="W9" t="n">
        <v>36.91</v>
      </c>
      <c r="X9" t="n">
        <v>5.57</v>
      </c>
      <c r="Y9" t="n">
        <v>0.5</v>
      </c>
      <c r="Z9" t="n">
        <v>10</v>
      </c>
      <c r="AA9" t="n">
        <v>5088.144273650923</v>
      </c>
      <c r="AB9" t="n">
        <v>6961.82346829243</v>
      </c>
      <c r="AC9" t="n">
        <v>6297.396807458943</v>
      </c>
      <c r="AD9" t="n">
        <v>5088144.273650924</v>
      </c>
      <c r="AE9" t="n">
        <v>6961823.46829243</v>
      </c>
      <c r="AF9" t="n">
        <v>1.247799204311194e-06</v>
      </c>
      <c r="AG9" t="n">
        <v>24.453125</v>
      </c>
      <c r="AH9" t="n">
        <v>6297396.807458943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0.671</v>
      </c>
      <c r="E10" t="n">
        <v>149.03</v>
      </c>
      <c r="F10" t="n">
        <v>142.69</v>
      </c>
      <c r="G10" t="n">
        <v>64.37</v>
      </c>
      <c r="H10" t="n">
        <v>0.99</v>
      </c>
      <c r="I10" t="n">
        <v>133</v>
      </c>
      <c r="J10" t="n">
        <v>161.71</v>
      </c>
      <c r="K10" t="n">
        <v>49.1</v>
      </c>
      <c r="L10" t="n">
        <v>9</v>
      </c>
      <c r="M10" t="n">
        <v>131</v>
      </c>
      <c r="N10" t="n">
        <v>28.61</v>
      </c>
      <c r="O10" t="n">
        <v>20177.64</v>
      </c>
      <c r="P10" t="n">
        <v>1650.21</v>
      </c>
      <c r="Q10" t="n">
        <v>2218.99</v>
      </c>
      <c r="R10" t="n">
        <v>360.55</v>
      </c>
      <c r="S10" t="n">
        <v>193.02</v>
      </c>
      <c r="T10" t="n">
        <v>81298.78</v>
      </c>
      <c r="U10" t="n">
        <v>0.54</v>
      </c>
      <c r="V10" t="n">
        <v>0.9</v>
      </c>
      <c r="W10" t="n">
        <v>36.88</v>
      </c>
      <c r="X10" t="n">
        <v>4.9</v>
      </c>
      <c r="Y10" t="n">
        <v>0.5</v>
      </c>
      <c r="Z10" t="n">
        <v>10</v>
      </c>
      <c r="AA10" t="n">
        <v>5003.057973787595</v>
      </c>
      <c r="AB10" t="n">
        <v>6845.404639076793</v>
      </c>
      <c r="AC10" t="n">
        <v>6192.088827908799</v>
      </c>
      <c r="AD10" t="n">
        <v>5003057.973787596</v>
      </c>
      <c r="AE10" t="n">
        <v>6845404.639076793</v>
      </c>
      <c r="AF10" t="n">
        <v>1.257922575259632e-06</v>
      </c>
      <c r="AG10" t="n">
        <v>24.25618489583333</v>
      </c>
      <c r="AH10" t="n">
        <v>6192088.827908799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0.6752</v>
      </c>
      <c r="E11" t="n">
        <v>148.1</v>
      </c>
      <c r="F11" t="n">
        <v>142.18</v>
      </c>
      <c r="G11" t="n">
        <v>71.69</v>
      </c>
      <c r="H11" t="n">
        <v>1.09</v>
      </c>
      <c r="I11" t="n">
        <v>119</v>
      </c>
      <c r="J11" t="n">
        <v>163.13</v>
      </c>
      <c r="K11" t="n">
        <v>49.1</v>
      </c>
      <c r="L11" t="n">
        <v>10</v>
      </c>
      <c r="M11" t="n">
        <v>117</v>
      </c>
      <c r="N11" t="n">
        <v>29.04</v>
      </c>
      <c r="O11" t="n">
        <v>20353.94</v>
      </c>
      <c r="P11" t="n">
        <v>1637.02</v>
      </c>
      <c r="Q11" t="n">
        <v>2218.97</v>
      </c>
      <c r="R11" t="n">
        <v>343.92</v>
      </c>
      <c r="S11" t="n">
        <v>193.02</v>
      </c>
      <c r="T11" t="n">
        <v>73052.07000000001</v>
      </c>
      <c r="U11" t="n">
        <v>0.5600000000000001</v>
      </c>
      <c r="V11" t="n">
        <v>0.9</v>
      </c>
      <c r="W11" t="n">
        <v>36.86</v>
      </c>
      <c r="X11" t="n">
        <v>4.4</v>
      </c>
      <c r="Y11" t="n">
        <v>0.5</v>
      </c>
      <c r="Z11" t="n">
        <v>10</v>
      </c>
      <c r="AA11" t="n">
        <v>4943.718920268508</v>
      </c>
      <c r="AB11" t="n">
        <v>6764.214328197691</v>
      </c>
      <c r="AC11" t="n">
        <v>6118.647206348684</v>
      </c>
      <c r="AD11" t="n">
        <v>4943718.920268508</v>
      </c>
      <c r="AE11" t="n">
        <v>6764214.328197691</v>
      </c>
      <c r="AF11" t="n">
        <v>1.265796308219528e-06</v>
      </c>
      <c r="AG11" t="n">
        <v>24.10481770833333</v>
      </c>
      <c r="AH11" t="n">
        <v>6118647.206348684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0.679</v>
      </c>
      <c r="E12" t="n">
        <v>147.28</v>
      </c>
      <c r="F12" t="n">
        <v>141.74</v>
      </c>
      <c r="G12" t="n">
        <v>79.48</v>
      </c>
      <c r="H12" t="n">
        <v>1.18</v>
      </c>
      <c r="I12" t="n">
        <v>107</v>
      </c>
      <c r="J12" t="n">
        <v>164.57</v>
      </c>
      <c r="K12" t="n">
        <v>49.1</v>
      </c>
      <c r="L12" t="n">
        <v>11</v>
      </c>
      <c r="M12" t="n">
        <v>105</v>
      </c>
      <c r="N12" t="n">
        <v>29.47</v>
      </c>
      <c r="O12" t="n">
        <v>20530.82</v>
      </c>
      <c r="P12" t="n">
        <v>1625.37</v>
      </c>
      <c r="Q12" t="n">
        <v>2218.95</v>
      </c>
      <c r="R12" t="n">
        <v>329.03</v>
      </c>
      <c r="S12" t="n">
        <v>193.02</v>
      </c>
      <c r="T12" t="n">
        <v>65668.12</v>
      </c>
      <c r="U12" t="n">
        <v>0.59</v>
      </c>
      <c r="V12" t="n">
        <v>0.91</v>
      </c>
      <c r="W12" t="n">
        <v>36.84</v>
      </c>
      <c r="X12" t="n">
        <v>3.95</v>
      </c>
      <c r="Y12" t="n">
        <v>0.5</v>
      </c>
      <c r="Z12" t="n">
        <v>10</v>
      </c>
      <c r="AA12" t="n">
        <v>4891.243288728372</v>
      </c>
      <c r="AB12" t="n">
        <v>6692.414854062999</v>
      </c>
      <c r="AC12" t="n">
        <v>6053.700173254215</v>
      </c>
      <c r="AD12" t="n">
        <v>4891243.288728372</v>
      </c>
      <c r="AE12" t="n">
        <v>6692414.854062999</v>
      </c>
      <c r="AF12" t="n">
        <v>1.272920161849911e-06</v>
      </c>
      <c r="AG12" t="n">
        <v>23.97135416666667</v>
      </c>
      <c r="AH12" t="n">
        <v>6053700.173254215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0.6819</v>
      </c>
      <c r="E13" t="n">
        <v>146.65</v>
      </c>
      <c r="F13" t="n">
        <v>141.38</v>
      </c>
      <c r="G13" t="n">
        <v>86.56</v>
      </c>
      <c r="H13" t="n">
        <v>1.28</v>
      </c>
      <c r="I13" t="n">
        <v>98</v>
      </c>
      <c r="J13" t="n">
        <v>166.01</v>
      </c>
      <c r="K13" t="n">
        <v>49.1</v>
      </c>
      <c r="L13" t="n">
        <v>12</v>
      </c>
      <c r="M13" t="n">
        <v>96</v>
      </c>
      <c r="N13" t="n">
        <v>29.91</v>
      </c>
      <c r="O13" t="n">
        <v>20708.3</v>
      </c>
      <c r="P13" t="n">
        <v>1614.4</v>
      </c>
      <c r="Q13" t="n">
        <v>2218.99</v>
      </c>
      <c r="R13" t="n">
        <v>317.57</v>
      </c>
      <c r="S13" t="n">
        <v>193.02</v>
      </c>
      <c r="T13" t="n">
        <v>59982.81</v>
      </c>
      <c r="U13" t="n">
        <v>0.61</v>
      </c>
      <c r="V13" t="n">
        <v>0.91</v>
      </c>
      <c r="W13" t="n">
        <v>36.81</v>
      </c>
      <c r="X13" t="n">
        <v>3.59</v>
      </c>
      <c r="Y13" t="n">
        <v>0.5</v>
      </c>
      <c r="Z13" t="n">
        <v>10</v>
      </c>
      <c r="AA13" t="n">
        <v>4847.366009301773</v>
      </c>
      <c r="AB13" t="n">
        <v>6632.380024622572</v>
      </c>
      <c r="AC13" t="n">
        <v>5999.394983676171</v>
      </c>
      <c r="AD13" t="n">
        <v>4847366.009301773</v>
      </c>
      <c r="AE13" t="n">
        <v>6632380.024622572</v>
      </c>
      <c r="AF13" t="n">
        <v>1.278356786988886e-06</v>
      </c>
      <c r="AG13" t="n">
        <v>23.86881510416667</v>
      </c>
      <c r="AH13" t="n">
        <v>5999394.983676171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0.6845</v>
      </c>
      <c r="E14" t="n">
        <v>146.1</v>
      </c>
      <c r="F14" t="n">
        <v>141.07</v>
      </c>
      <c r="G14" t="n">
        <v>94.05</v>
      </c>
      <c r="H14" t="n">
        <v>1.38</v>
      </c>
      <c r="I14" t="n">
        <v>90</v>
      </c>
      <c r="J14" t="n">
        <v>167.45</v>
      </c>
      <c r="K14" t="n">
        <v>49.1</v>
      </c>
      <c r="L14" t="n">
        <v>13</v>
      </c>
      <c r="M14" t="n">
        <v>88</v>
      </c>
      <c r="N14" t="n">
        <v>30.36</v>
      </c>
      <c r="O14" t="n">
        <v>20886.38</v>
      </c>
      <c r="P14" t="n">
        <v>1603.1</v>
      </c>
      <c r="Q14" t="n">
        <v>2218.95</v>
      </c>
      <c r="R14" t="n">
        <v>306.96</v>
      </c>
      <c r="S14" t="n">
        <v>193.02</v>
      </c>
      <c r="T14" t="n">
        <v>54719.34</v>
      </c>
      <c r="U14" t="n">
        <v>0.63</v>
      </c>
      <c r="V14" t="n">
        <v>0.91</v>
      </c>
      <c r="W14" t="n">
        <v>36.81</v>
      </c>
      <c r="X14" t="n">
        <v>3.29</v>
      </c>
      <c r="Y14" t="n">
        <v>0.5</v>
      </c>
      <c r="Z14" t="n">
        <v>10</v>
      </c>
      <c r="AA14" t="n">
        <v>4805.539577964145</v>
      </c>
      <c r="AB14" t="n">
        <v>6575.151256014507</v>
      </c>
      <c r="AC14" t="n">
        <v>5947.628048422979</v>
      </c>
      <c r="AD14" t="n">
        <v>4805539.577964145</v>
      </c>
      <c r="AE14" t="n">
        <v>6575151.256014506</v>
      </c>
      <c r="AF14" t="n">
        <v>1.283231002630727e-06</v>
      </c>
      <c r="AG14" t="n">
        <v>23.779296875</v>
      </c>
      <c r="AH14" t="n">
        <v>5947628.048422979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0.6865</v>
      </c>
      <c r="E15" t="n">
        <v>145.66</v>
      </c>
      <c r="F15" t="n">
        <v>140.84</v>
      </c>
      <c r="G15" t="n">
        <v>101.81</v>
      </c>
      <c r="H15" t="n">
        <v>1.47</v>
      </c>
      <c r="I15" t="n">
        <v>83</v>
      </c>
      <c r="J15" t="n">
        <v>168.9</v>
      </c>
      <c r="K15" t="n">
        <v>49.1</v>
      </c>
      <c r="L15" t="n">
        <v>14</v>
      </c>
      <c r="M15" t="n">
        <v>81</v>
      </c>
      <c r="N15" t="n">
        <v>30.81</v>
      </c>
      <c r="O15" t="n">
        <v>21065.06</v>
      </c>
      <c r="P15" t="n">
        <v>1594.1</v>
      </c>
      <c r="Q15" t="n">
        <v>2218.92</v>
      </c>
      <c r="R15" t="n">
        <v>299.48</v>
      </c>
      <c r="S15" t="n">
        <v>193.02</v>
      </c>
      <c r="T15" t="n">
        <v>51015.25</v>
      </c>
      <c r="U15" t="n">
        <v>0.64</v>
      </c>
      <c r="V15" t="n">
        <v>0.91</v>
      </c>
      <c r="W15" t="n">
        <v>36.8</v>
      </c>
      <c r="X15" t="n">
        <v>3.06</v>
      </c>
      <c r="Y15" t="n">
        <v>0.5</v>
      </c>
      <c r="Z15" t="n">
        <v>10</v>
      </c>
      <c r="AA15" t="n">
        <v>4761.566887960814</v>
      </c>
      <c r="AB15" t="n">
        <v>6514.985881613777</v>
      </c>
      <c r="AC15" t="n">
        <v>5893.204772912426</v>
      </c>
      <c r="AD15" t="n">
        <v>4761566.887960814</v>
      </c>
      <c r="AE15" t="n">
        <v>6514985.881613777</v>
      </c>
      <c r="AF15" t="n">
        <v>1.286980399278297e-06</v>
      </c>
      <c r="AG15" t="n">
        <v>23.70768229166667</v>
      </c>
      <c r="AH15" t="n">
        <v>5893204.772912426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0.6886</v>
      </c>
      <c r="E16" t="n">
        <v>145.23</v>
      </c>
      <c r="F16" t="n">
        <v>140.6</v>
      </c>
      <c r="G16" t="n">
        <v>109.56</v>
      </c>
      <c r="H16" t="n">
        <v>1.56</v>
      </c>
      <c r="I16" t="n">
        <v>77</v>
      </c>
      <c r="J16" t="n">
        <v>170.35</v>
      </c>
      <c r="K16" t="n">
        <v>49.1</v>
      </c>
      <c r="L16" t="n">
        <v>15</v>
      </c>
      <c r="M16" t="n">
        <v>75</v>
      </c>
      <c r="N16" t="n">
        <v>31.26</v>
      </c>
      <c r="O16" t="n">
        <v>21244.37</v>
      </c>
      <c r="P16" t="n">
        <v>1583.37</v>
      </c>
      <c r="Q16" t="n">
        <v>2218.88</v>
      </c>
      <c r="R16" t="n">
        <v>290.96</v>
      </c>
      <c r="S16" t="n">
        <v>193.02</v>
      </c>
      <c r="T16" t="n">
        <v>46783.58</v>
      </c>
      <c r="U16" t="n">
        <v>0.66</v>
      </c>
      <c r="V16" t="n">
        <v>0.91</v>
      </c>
      <c r="W16" t="n">
        <v>36.79</v>
      </c>
      <c r="X16" t="n">
        <v>2.81</v>
      </c>
      <c r="Y16" t="n">
        <v>0.5</v>
      </c>
      <c r="Z16" t="n">
        <v>10</v>
      </c>
      <c r="AA16" t="n">
        <v>4725.131274580373</v>
      </c>
      <c r="AB16" t="n">
        <v>6465.133067960837</v>
      </c>
      <c r="AC16" t="n">
        <v>5848.109841825661</v>
      </c>
      <c r="AD16" t="n">
        <v>4725131.274580372</v>
      </c>
      <c r="AE16" t="n">
        <v>6465133.067960837</v>
      </c>
      <c r="AF16" t="n">
        <v>1.290917265758245e-06</v>
      </c>
      <c r="AG16" t="n">
        <v>23.6376953125</v>
      </c>
      <c r="AH16" t="n">
        <v>5848109.84182566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0.6901</v>
      </c>
      <c r="E17" t="n">
        <v>144.9</v>
      </c>
      <c r="F17" t="n">
        <v>140.42</v>
      </c>
      <c r="G17" t="n">
        <v>117.02</v>
      </c>
      <c r="H17" t="n">
        <v>1.65</v>
      </c>
      <c r="I17" t="n">
        <v>72</v>
      </c>
      <c r="J17" t="n">
        <v>171.81</v>
      </c>
      <c r="K17" t="n">
        <v>49.1</v>
      </c>
      <c r="L17" t="n">
        <v>16</v>
      </c>
      <c r="M17" t="n">
        <v>70</v>
      </c>
      <c r="N17" t="n">
        <v>31.72</v>
      </c>
      <c r="O17" t="n">
        <v>21424.29</v>
      </c>
      <c r="P17" t="n">
        <v>1574.73</v>
      </c>
      <c r="Q17" t="n">
        <v>2218.9</v>
      </c>
      <c r="R17" t="n">
        <v>285.19</v>
      </c>
      <c r="S17" t="n">
        <v>193.02</v>
      </c>
      <c r="T17" t="n">
        <v>43926.52</v>
      </c>
      <c r="U17" t="n">
        <v>0.68</v>
      </c>
      <c r="V17" t="n">
        <v>0.91</v>
      </c>
      <c r="W17" t="n">
        <v>36.78</v>
      </c>
      <c r="X17" t="n">
        <v>2.64</v>
      </c>
      <c r="Y17" t="n">
        <v>0.5</v>
      </c>
      <c r="Z17" t="n">
        <v>10</v>
      </c>
      <c r="AA17" t="n">
        <v>4697.246622308624</v>
      </c>
      <c r="AB17" t="n">
        <v>6426.980056538592</v>
      </c>
      <c r="AC17" t="n">
        <v>5813.598100265468</v>
      </c>
      <c r="AD17" t="n">
        <v>4697246.622308624</v>
      </c>
      <c r="AE17" t="n">
        <v>6426980.056538592</v>
      </c>
      <c r="AF17" t="n">
        <v>1.293729313243923e-06</v>
      </c>
      <c r="AG17" t="n">
        <v>23.583984375</v>
      </c>
      <c r="AH17" t="n">
        <v>5813598.100265468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0.6918</v>
      </c>
      <c r="E18" t="n">
        <v>144.54</v>
      </c>
      <c r="F18" t="n">
        <v>140.22</v>
      </c>
      <c r="G18" t="n">
        <v>125.57</v>
      </c>
      <c r="H18" t="n">
        <v>1.74</v>
      </c>
      <c r="I18" t="n">
        <v>67</v>
      </c>
      <c r="J18" t="n">
        <v>173.28</v>
      </c>
      <c r="K18" t="n">
        <v>49.1</v>
      </c>
      <c r="L18" t="n">
        <v>17</v>
      </c>
      <c r="M18" t="n">
        <v>65</v>
      </c>
      <c r="N18" t="n">
        <v>32.18</v>
      </c>
      <c r="O18" t="n">
        <v>21604.83</v>
      </c>
      <c r="P18" t="n">
        <v>1564.94</v>
      </c>
      <c r="Q18" t="n">
        <v>2218.89</v>
      </c>
      <c r="R18" t="n">
        <v>278.2</v>
      </c>
      <c r="S18" t="n">
        <v>193.02</v>
      </c>
      <c r="T18" t="n">
        <v>40454.04</v>
      </c>
      <c r="U18" t="n">
        <v>0.6899999999999999</v>
      </c>
      <c r="V18" t="n">
        <v>0.92</v>
      </c>
      <c r="W18" t="n">
        <v>36.78</v>
      </c>
      <c r="X18" t="n">
        <v>2.43</v>
      </c>
      <c r="Y18" t="n">
        <v>0.5</v>
      </c>
      <c r="Z18" t="n">
        <v>10</v>
      </c>
      <c r="AA18" t="n">
        <v>4665.827377904018</v>
      </c>
      <c r="AB18" t="n">
        <v>6383.990860224974</v>
      </c>
      <c r="AC18" t="n">
        <v>5774.711732512307</v>
      </c>
      <c r="AD18" t="n">
        <v>4665827.377904018</v>
      </c>
      <c r="AE18" t="n">
        <v>6383990.860224974</v>
      </c>
      <c r="AF18" t="n">
        <v>1.296916300394357e-06</v>
      </c>
      <c r="AG18" t="n">
        <v>23.525390625</v>
      </c>
      <c r="AH18" t="n">
        <v>5774711.732512307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0.6931</v>
      </c>
      <c r="E19" t="n">
        <v>144.28</v>
      </c>
      <c r="F19" t="n">
        <v>140.07</v>
      </c>
      <c r="G19" t="n">
        <v>133.4</v>
      </c>
      <c r="H19" t="n">
        <v>1.83</v>
      </c>
      <c r="I19" t="n">
        <v>63</v>
      </c>
      <c r="J19" t="n">
        <v>174.75</v>
      </c>
      <c r="K19" t="n">
        <v>49.1</v>
      </c>
      <c r="L19" t="n">
        <v>18</v>
      </c>
      <c r="M19" t="n">
        <v>61</v>
      </c>
      <c r="N19" t="n">
        <v>32.65</v>
      </c>
      <c r="O19" t="n">
        <v>21786.02</v>
      </c>
      <c r="P19" t="n">
        <v>1557.1</v>
      </c>
      <c r="Q19" t="n">
        <v>2218.85</v>
      </c>
      <c r="R19" t="n">
        <v>274.17</v>
      </c>
      <c r="S19" t="n">
        <v>193.02</v>
      </c>
      <c r="T19" t="n">
        <v>38461.55</v>
      </c>
      <c r="U19" t="n">
        <v>0.7</v>
      </c>
      <c r="V19" t="n">
        <v>0.92</v>
      </c>
      <c r="W19" t="n">
        <v>36.75</v>
      </c>
      <c r="X19" t="n">
        <v>2.29</v>
      </c>
      <c r="Y19" t="n">
        <v>0.5</v>
      </c>
      <c r="Z19" t="n">
        <v>10</v>
      </c>
      <c r="AA19" t="n">
        <v>4641.064756036982</v>
      </c>
      <c r="AB19" t="n">
        <v>6350.109548536715</v>
      </c>
      <c r="AC19" t="n">
        <v>5744.064005658856</v>
      </c>
      <c r="AD19" t="n">
        <v>4641064.756036982</v>
      </c>
      <c r="AE19" t="n">
        <v>6350109.548536715</v>
      </c>
      <c r="AF19" t="n">
        <v>1.299353408215277e-06</v>
      </c>
      <c r="AG19" t="n">
        <v>23.48307291666667</v>
      </c>
      <c r="AH19" t="n">
        <v>5744064.005658857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0.6941000000000001</v>
      </c>
      <c r="E20" t="n">
        <v>144.07</v>
      </c>
      <c r="F20" t="n">
        <v>139.96</v>
      </c>
      <c r="G20" t="n">
        <v>139.96</v>
      </c>
      <c r="H20" t="n">
        <v>1.91</v>
      </c>
      <c r="I20" t="n">
        <v>60</v>
      </c>
      <c r="J20" t="n">
        <v>176.22</v>
      </c>
      <c r="K20" t="n">
        <v>49.1</v>
      </c>
      <c r="L20" t="n">
        <v>19</v>
      </c>
      <c r="M20" t="n">
        <v>58</v>
      </c>
      <c r="N20" t="n">
        <v>33.13</v>
      </c>
      <c r="O20" t="n">
        <v>21967.84</v>
      </c>
      <c r="P20" t="n">
        <v>1547.49</v>
      </c>
      <c r="Q20" t="n">
        <v>2218.97</v>
      </c>
      <c r="R20" t="n">
        <v>269.8</v>
      </c>
      <c r="S20" t="n">
        <v>193.02</v>
      </c>
      <c r="T20" t="n">
        <v>36288.98</v>
      </c>
      <c r="U20" t="n">
        <v>0.72</v>
      </c>
      <c r="V20" t="n">
        <v>0.92</v>
      </c>
      <c r="W20" t="n">
        <v>36.77</v>
      </c>
      <c r="X20" t="n">
        <v>2.18</v>
      </c>
      <c r="Y20" t="n">
        <v>0.5</v>
      </c>
      <c r="Z20" t="n">
        <v>10</v>
      </c>
      <c r="AA20" t="n">
        <v>4615.239532306159</v>
      </c>
      <c r="AB20" t="n">
        <v>6314.774338099742</v>
      </c>
      <c r="AC20" t="n">
        <v>5712.10113811271</v>
      </c>
      <c r="AD20" t="n">
        <v>4615239.532306159</v>
      </c>
      <c r="AE20" t="n">
        <v>6314774.338099741</v>
      </c>
      <c r="AF20" t="n">
        <v>1.301228106539062e-06</v>
      </c>
      <c r="AG20" t="n">
        <v>23.44889322916667</v>
      </c>
      <c r="AH20" t="n">
        <v>5712101.13811271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0.6949</v>
      </c>
      <c r="E21" t="n">
        <v>143.9</v>
      </c>
      <c r="F21" t="n">
        <v>139.89</v>
      </c>
      <c r="G21" t="n">
        <v>147.25</v>
      </c>
      <c r="H21" t="n">
        <v>2</v>
      </c>
      <c r="I21" t="n">
        <v>57</v>
      </c>
      <c r="J21" t="n">
        <v>177.7</v>
      </c>
      <c r="K21" t="n">
        <v>49.1</v>
      </c>
      <c r="L21" t="n">
        <v>20</v>
      </c>
      <c r="M21" t="n">
        <v>55</v>
      </c>
      <c r="N21" t="n">
        <v>33.61</v>
      </c>
      <c r="O21" t="n">
        <v>22150.3</v>
      </c>
      <c r="P21" t="n">
        <v>1538.75</v>
      </c>
      <c r="Q21" t="n">
        <v>2218.94</v>
      </c>
      <c r="R21" t="n">
        <v>267.31</v>
      </c>
      <c r="S21" t="n">
        <v>193.02</v>
      </c>
      <c r="T21" t="n">
        <v>35057.48</v>
      </c>
      <c r="U21" t="n">
        <v>0.72</v>
      </c>
      <c r="V21" t="n">
        <v>0.92</v>
      </c>
      <c r="W21" t="n">
        <v>36.76</v>
      </c>
      <c r="X21" t="n">
        <v>2.1</v>
      </c>
      <c r="Y21" t="n">
        <v>0.5</v>
      </c>
      <c r="Z21" t="n">
        <v>10</v>
      </c>
      <c r="AA21" t="n">
        <v>4592.722185359731</v>
      </c>
      <c r="AB21" t="n">
        <v>6283.965110612401</v>
      </c>
      <c r="AC21" t="n">
        <v>5684.232300055742</v>
      </c>
      <c r="AD21" t="n">
        <v>4592722.185359731</v>
      </c>
      <c r="AE21" t="n">
        <v>6283965.110612401</v>
      </c>
      <c r="AF21" t="n">
        <v>1.302727865198089e-06</v>
      </c>
      <c r="AG21" t="n">
        <v>23.42122395833333</v>
      </c>
      <c r="AH21" t="n">
        <v>5684232.300055741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0.6959</v>
      </c>
      <c r="E22" t="n">
        <v>143.69</v>
      </c>
      <c r="F22" t="n">
        <v>139.77</v>
      </c>
      <c r="G22" t="n">
        <v>155.3</v>
      </c>
      <c r="H22" t="n">
        <v>2.08</v>
      </c>
      <c r="I22" t="n">
        <v>54</v>
      </c>
      <c r="J22" t="n">
        <v>179.18</v>
      </c>
      <c r="K22" t="n">
        <v>49.1</v>
      </c>
      <c r="L22" t="n">
        <v>21</v>
      </c>
      <c r="M22" t="n">
        <v>52</v>
      </c>
      <c r="N22" t="n">
        <v>34.09</v>
      </c>
      <c r="O22" t="n">
        <v>22333.43</v>
      </c>
      <c r="P22" t="n">
        <v>1532.57</v>
      </c>
      <c r="Q22" t="n">
        <v>2218.84</v>
      </c>
      <c r="R22" t="n">
        <v>263.55</v>
      </c>
      <c r="S22" t="n">
        <v>193.02</v>
      </c>
      <c r="T22" t="n">
        <v>33192.19</v>
      </c>
      <c r="U22" t="n">
        <v>0.73</v>
      </c>
      <c r="V22" t="n">
        <v>0.92</v>
      </c>
      <c r="W22" t="n">
        <v>36.75</v>
      </c>
      <c r="X22" t="n">
        <v>1.98</v>
      </c>
      <c r="Y22" t="n">
        <v>0.5</v>
      </c>
      <c r="Z22" t="n">
        <v>10</v>
      </c>
      <c r="AA22" t="n">
        <v>4573.656276214262</v>
      </c>
      <c r="AB22" t="n">
        <v>6257.878292591019</v>
      </c>
      <c r="AC22" t="n">
        <v>5660.635171333241</v>
      </c>
      <c r="AD22" t="n">
        <v>4573656.276214262</v>
      </c>
      <c r="AE22" t="n">
        <v>6257878.29259102</v>
      </c>
      <c r="AF22" t="n">
        <v>1.304602563521874e-06</v>
      </c>
      <c r="AG22" t="n">
        <v>23.38704427083333</v>
      </c>
      <c r="AH22" t="n">
        <v>5660635.171333241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0.697</v>
      </c>
      <c r="E23" t="n">
        <v>143.47</v>
      </c>
      <c r="F23" t="n">
        <v>139.64</v>
      </c>
      <c r="G23" t="n">
        <v>164.28</v>
      </c>
      <c r="H23" t="n">
        <v>2.16</v>
      </c>
      <c r="I23" t="n">
        <v>51</v>
      </c>
      <c r="J23" t="n">
        <v>180.67</v>
      </c>
      <c r="K23" t="n">
        <v>49.1</v>
      </c>
      <c r="L23" t="n">
        <v>22</v>
      </c>
      <c r="M23" t="n">
        <v>49</v>
      </c>
      <c r="N23" t="n">
        <v>34.58</v>
      </c>
      <c r="O23" t="n">
        <v>22517.21</v>
      </c>
      <c r="P23" t="n">
        <v>1522.16</v>
      </c>
      <c r="Q23" t="n">
        <v>2218.84</v>
      </c>
      <c r="R23" t="n">
        <v>259.2</v>
      </c>
      <c r="S23" t="n">
        <v>193.02</v>
      </c>
      <c r="T23" t="n">
        <v>31032.41</v>
      </c>
      <c r="U23" t="n">
        <v>0.74</v>
      </c>
      <c r="V23" t="n">
        <v>0.92</v>
      </c>
      <c r="W23" t="n">
        <v>36.75</v>
      </c>
      <c r="X23" t="n">
        <v>1.86</v>
      </c>
      <c r="Y23" t="n">
        <v>0.5</v>
      </c>
      <c r="Z23" t="n">
        <v>10</v>
      </c>
      <c r="AA23" t="n">
        <v>4545.713121561828</v>
      </c>
      <c r="AB23" t="n">
        <v>6219.645235630578</v>
      </c>
      <c r="AC23" t="n">
        <v>5626.051023668674</v>
      </c>
      <c r="AD23" t="n">
        <v>4545713.121561828</v>
      </c>
      <c r="AE23" t="n">
        <v>6219645.235630578</v>
      </c>
      <c r="AF23" t="n">
        <v>1.306664731678038e-06</v>
      </c>
      <c r="AG23" t="n">
        <v>23.35123697916667</v>
      </c>
      <c r="AH23" t="n">
        <v>5626051.023668674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0.6976</v>
      </c>
      <c r="E24" t="n">
        <v>143.34</v>
      </c>
      <c r="F24" t="n">
        <v>139.57</v>
      </c>
      <c r="G24" t="n">
        <v>170.9</v>
      </c>
      <c r="H24" t="n">
        <v>2.24</v>
      </c>
      <c r="I24" t="n">
        <v>49</v>
      </c>
      <c r="J24" t="n">
        <v>182.17</v>
      </c>
      <c r="K24" t="n">
        <v>49.1</v>
      </c>
      <c r="L24" t="n">
        <v>23</v>
      </c>
      <c r="M24" t="n">
        <v>47</v>
      </c>
      <c r="N24" t="n">
        <v>35.08</v>
      </c>
      <c r="O24" t="n">
        <v>22701.78</v>
      </c>
      <c r="P24" t="n">
        <v>1512.98</v>
      </c>
      <c r="Q24" t="n">
        <v>2218.87</v>
      </c>
      <c r="R24" t="n">
        <v>256.77</v>
      </c>
      <c r="S24" t="n">
        <v>193.02</v>
      </c>
      <c r="T24" t="n">
        <v>29828.62</v>
      </c>
      <c r="U24" t="n">
        <v>0.75</v>
      </c>
      <c r="V24" t="n">
        <v>0.92</v>
      </c>
      <c r="W24" t="n">
        <v>36.74</v>
      </c>
      <c r="X24" t="n">
        <v>1.78</v>
      </c>
      <c r="Y24" t="n">
        <v>0.5</v>
      </c>
      <c r="Z24" t="n">
        <v>10</v>
      </c>
      <c r="AA24" t="n">
        <v>4523.68664005237</v>
      </c>
      <c r="AB24" t="n">
        <v>6189.507631889554</v>
      </c>
      <c r="AC24" t="n">
        <v>5598.789710530304</v>
      </c>
      <c r="AD24" t="n">
        <v>4523686.640052371</v>
      </c>
      <c r="AE24" t="n">
        <v>6189507.631889555</v>
      </c>
      <c r="AF24" t="n">
        <v>1.307789550672309e-06</v>
      </c>
      <c r="AG24" t="n">
        <v>23.330078125</v>
      </c>
      <c r="AH24" t="n">
        <v>5598789.710530303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0.6987</v>
      </c>
      <c r="E25" t="n">
        <v>143.12</v>
      </c>
      <c r="F25" t="n">
        <v>139.44</v>
      </c>
      <c r="G25" t="n">
        <v>181.88</v>
      </c>
      <c r="H25" t="n">
        <v>2.32</v>
      </c>
      <c r="I25" t="n">
        <v>46</v>
      </c>
      <c r="J25" t="n">
        <v>183.67</v>
      </c>
      <c r="K25" t="n">
        <v>49.1</v>
      </c>
      <c r="L25" t="n">
        <v>24</v>
      </c>
      <c r="M25" t="n">
        <v>44</v>
      </c>
      <c r="N25" t="n">
        <v>35.58</v>
      </c>
      <c r="O25" t="n">
        <v>22886.92</v>
      </c>
      <c r="P25" t="n">
        <v>1505.81</v>
      </c>
      <c r="Q25" t="n">
        <v>2218.85</v>
      </c>
      <c r="R25" t="n">
        <v>252.68</v>
      </c>
      <c r="S25" t="n">
        <v>193.02</v>
      </c>
      <c r="T25" t="n">
        <v>27801.25</v>
      </c>
      <c r="U25" t="n">
        <v>0.76</v>
      </c>
      <c r="V25" t="n">
        <v>0.92</v>
      </c>
      <c r="W25" t="n">
        <v>36.73</v>
      </c>
      <c r="X25" t="n">
        <v>1.66</v>
      </c>
      <c r="Y25" t="n">
        <v>0.5</v>
      </c>
      <c r="Z25" t="n">
        <v>10</v>
      </c>
      <c r="AA25" t="n">
        <v>4502.198983327406</v>
      </c>
      <c r="AB25" t="n">
        <v>6160.107271989946</v>
      </c>
      <c r="AC25" t="n">
        <v>5572.195279715849</v>
      </c>
      <c r="AD25" t="n">
        <v>4502198.983327406</v>
      </c>
      <c r="AE25" t="n">
        <v>6160107.271989945</v>
      </c>
      <c r="AF25" t="n">
        <v>1.309851718828472e-06</v>
      </c>
      <c r="AG25" t="n">
        <v>23.29427083333333</v>
      </c>
      <c r="AH25" t="n">
        <v>5572195.279715849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0.6993</v>
      </c>
      <c r="E26" t="n">
        <v>143.01</v>
      </c>
      <c r="F26" t="n">
        <v>139.39</v>
      </c>
      <c r="G26" t="n">
        <v>190.07</v>
      </c>
      <c r="H26" t="n">
        <v>2.4</v>
      </c>
      <c r="I26" t="n">
        <v>44</v>
      </c>
      <c r="J26" t="n">
        <v>185.18</v>
      </c>
      <c r="K26" t="n">
        <v>49.1</v>
      </c>
      <c r="L26" t="n">
        <v>25</v>
      </c>
      <c r="M26" t="n">
        <v>42</v>
      </c>
      <c r="N26" t="n">
        <v>36.08</v>
      </c>
      <c r="O26" t="n">
        <v>23072.73</v>
      </c>
      <c r="P26" t="n">
        <v>1496.51</v>
      </c>
      <c r="Q26" t="n">
        <v>2218.87</v>
      </c>
      <c r="R26" t="n">
        <v>250.52</v>
      </c>
      <c r="S26" t="n">
        <v>193.02</v>
      </c>
      <c r="T26" t="n">
        <v>26727.07</v>
      </c>
      <c r="U26" t="n">
        <v>0.77</v>
      </c>
      <c r="V26" t="n">
        <v>0.92</v>
      </c>
      <c r="W26" t="n">
        <v>36.74</v>
      </c>
      <c r="X26" t="n">
        <v>1.6</v>
      </c>
      <c r="Y26" t="n">
        <v>0.5</v>
      </c>
      <c r="Z26" t="n">
        <v>10</v>
      </c>
      <c r="AA26" t="n">
        <v>4480.194374538848</v>
      </c>
      <c r="AB26" t="n">
        <v>6129.999595470613</v>
      </c>
      <c r="AC26" t="n">
        <v>5544.961037587133</v>
      </c>
      <c r="AD26" t="n">
        <v>4480194.374538848</v>
      </c>
      <c r="AE26" t="n">
        <v>6129999.595470613</v>
      </c>
      <c r="AF26" t="n">
        <v>1.310976537822743e-06</v>
      </c>
      <c r="AG26" t="n">
        <v>23.2763671875</v>
      </c>
      <c r="AH26" t="n">
        <v>5544961.037587133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0.6999</v>
      </c>
      <c r="E27" t="n">
        <v>142.87</v>
      </c>
      <c r="F27" t="n">
        <v>139.31</v>
      </c>
      <c r="G27" t="n">
        <v>199.02</v>
      </c>
      <c r="H27" t="n">
        <v>2.47</v>
      </c>
      <c r="I27" t="n">
        <v>42</v>
      </c>
      <c r="J27" t="n">
        <v>186.69</v>
      </c>
      <c r="K27" t="n">
        <v>49.1</v>
      </c>
      <c r="L27" t="n">
        <v>26</v>
      </c>
      <c r="M27" t="n">
        <v>40</v>
      </c>
      <c r="N27" t="n">
        <v>36.6</v>
      </c>
      <c r="O27" t="n">
        <v>23259.24</v>
      </c>
      <c r="P27" t="n">
        <v>1489.72</v>
      </c>
      <c r="Q27" t="n">
        <v>2218.86</v>
      </c>
      <c r="R27" t="n">
        <v>248.19</v>
      </c>
      <c r="S27" t="n">
        <v>193.02</v>
      </c>
      <c r="T27" t="n">
        <v>25572.73</v>
      </c>
      <c r="U27" t="n">
        <v>0.78</v>
      </c>
      <c r="V27" t="n">
        <v>0.92</v>
      </c>
      <c r="W27" t="n">
        <v>36.74</v>
      </c>
      <c r="X27" t="n">
        <v>1.53</v>
      </c>
      <c r="Y27" t="n">
        <v>0.5</v>
      </c>
      <c r="Z27" t="n">
        <v>10</v>
      </c>
      <c r="AA27" t="n">
        <v>4462.860051873268</v>
      </c>
      <c r="AB27" t="n">
        <v>6106.282010463221</v>
      </c>
      <c r="AC27" t="n">
        <v>5523.507025605007</v>
      </c>
      <c r="AD27" t="n">
        <v>4462860.051873269</v>
      </c>
      <c r="AE27" t="n">
        <v>6106282.010463221</v>
      </c>
      <c r="AF27" t="n">
        <v>1.312101356817014e-06</v>
      </c>
      <c r="AG27" t="n">
        <v>23.25358072916667</v>
      </c>
      <c r="AH27" t="n">
        <v>5523507.025605007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0.7002</v>
      </c>
      <c r="E28" t="n">
        <v>142.81</v>
      </c>
      <c r="F28" t="n">
        <v>139.28</v>
      </c>
      <c r="G28" t="n">
        <v>203.83</v>
      </c>
      <c r="H28" t="n">
        <v>2.55</v>
      </c>
      <c r="I28" t="n">
        <v>41</v>
      </c>
      <c r="J28" t="n">
        <v>188.21</v>
      </c>
      <c r="K28" t="n">
        <v>49.1</v>
      </c>
      <c r="L28" t="n">
        <v>27</v>
      </c>
      <c r="M28" t="n">
        <v>39</v>
      </c>
      <c r="N28" t="n">
        <v>37.11</v>
      </c>
      <c r="O28" t="n">
        <v>23446.45</v>
      </c>
      <c r="P28" t="n">
        <v>1483.83</v>
      </c>
      <c r="Q28" t="n">
        <v>2218.95</v>
      </c>
      <c r="R28" t="n">
        <v>247.34</v>
      </c>
      <c r="S28" t="n">
        <v>193.02</v>
      </c>
      <c r="T28" t="n">
        <v>25152.75</v>
      </c>
      <c r="U28" t="n">
        <v>0.78</v>
      </c>
      <c r="V28" t="n">
        <v>0.92</v>
      </c>
      <c r="W28" t="n">
        <v>36.73</v>
      </c>
      <c r="X28" t="n">
        <v>1.5</v>
      </c>
      <c r="Y28" t="n">
        <v>0.5</v>
      </c>
      <c r="Z28" t="n">
        <v>10</v>
      </c>
      <c r="AA28" t="n">
        <v>4449.438362139554</v>
      </c>
      <c r="AB28" t="n">
        <v>6087.917862446392</v>
      </c>
      <c r="AC28" t="n">
        <v>5506.895526100661</v>
      </c>
      <c r="AD28" t="n">
        <v>4449438.362139554</v>
      </c>
      <c r="AE28" t="n">
        <v>6087917.862446392</v>
      </c>
      <c r="AF28" t="n">
        <v>1.312663766314149e-06</v>
      </c>
      <c r="AG28" t="n">
        <v>23.24381510416667</v>
      </c>
      <c r="AH28" t="n">
        <v>5506895.526100662</v>
      </c>
    </row>
    <row r="29">
      <c r="A29" t="n">
        <v>27</v>
      </c>
      <c r="B29" t="n">
        <v>75</v>
      </c>
      <c r="C29" t="inlineStr">
        <is>
          <t xml:space="preserve">CONCLUIDO	</t>
        </is>
      </c>
      <c r="D29" t="n">
        <v>0.7010999999999999</v>
      </c>
      <c r="E29" t="n">
        <v>142.63</v>
      </c>
      <c r="F29" t="n">
        <v>139.16</v>
      </c>
      <c r="G29" t="n">
        <v>214.1</v>
      </c>
      <c r="H29" t="n">
        <v>2.62</v>
      </c>
      <c r="I29" t="n">
        <v>39</v>
      </c>
      <c r="J29" t="n">
        <v>189.73</v>
      </c>
      <c r="K29" t="n">
        <v>49.1</v>
      </c>
      <c r="L29" t="n">
        <v>28</v>
      </c>
      <c r="M29" t="n">
        <v>37</v>
      </c>
      <c r="N29" t="n">
        <v>37.64</v>
      </c>
      <c r="O29" t="n">
        <v>23634.36</v>
      </c>
      <c r="P29" t="n">
        <v>1474.87</v>
      </c>
      <c r="Q29" t="n">
        <v>2218.86</v>
      </c>
      <c r="R29" t="n">
        <v>243.44</v>
      </c>
      <c r="S29" t="n">
        <v>193.02</v>
      </c>
      <c r="T29" t="n">
        <v>23212.93</v>
      </c>
      <c r="U29" t="n">
        <v>0.79</v>
      </c>
      <c r="V29" t="n">
        <v>0.92</v>
      </c>
      <c r="W29" t="n">
        <v>36.72</v>
      </c>
      <c r="X29" t="n">
        <v>1.38</v>
      </c>
      <c r="Y29" t="n">
        <v>0.5</v>
      </c>
      <c r="Z29" t="n">
        <v>10</v>
      </c>
      <c r="AA29" t="n">
        <v>4425.897984977709</v>
      </c>
      <c r="AB29" t="n">
        <v>6055.708879885409</v>
      </c>
      <c r="AC29" t="n">
        <v>5477.76052362971</v>
      </c>
      <c r="AD29" t="n">
        <v>4425897.984977709</v>
      </c>
      <c r="AE29" t="n">
        <v>6055708.879885409</v>
      </c>
      <c r="AF29" t="n">
        <v>1.314350994805556e-06</v>
      </c>
      <c r="AG29" t="n">
        <v>23.21451822916667</v>
      </c>
      <c r="AH29" t="n">
        <v>5477760.52362971</v>
      </c>
    </row>
    <row r="30">
      <c r="A30" t="n">
        <v>28</v>
      </c>
      <c r="B30" t="n">
        <v>75</v>
      </c>
      <c r="C30" t="inlineStr">
        <is>
          <t xml:space="preserve">CONCLUIDO	</t>
        </is>
      </c>
      <c r="D30" t="n">
        <v>0.7013</v>
      </c>
      <c r="E30" t="n">
        <v>142.6</v>
      </c>
      <c r="F30" t="n">
        <v>139.16</v>
      </c>
      <c r="G30" t="n">
        <v>219.73</v>
      </c>
      <c r="H30" t="n">
        <v>2.69</v>
      </c>
      <c r="I30" t="n">
        <v>38</v>
      </c>
      <c r="J30" t="n">
        <v>191.26</v>
      </c>
      <c r="K30" t="n">
        <v>49.1</v>
      </c>
      <c r="L30" t="n">
        <v>29</v>
      </c>
      <c r="M30" t="n">
        <v>36</v>
      </c>
      <c r="N30" t="n">
        <v>38.17</v>
      </c>
      <c r="O30" t="n">
        <v>23822.99</v>
      </c>
      <c r="P30" t="n">
        <v>1467.22</v>
      </c>
      <c r="Q30" t="n">
        <v>2218.86</v>
      </c>
      <c r="R30" t="n">
        <v>243.62</v>
      </c>
      <c r="S30" t="n">
        <v>193.02</v>
      </c>
      <c r="T30" t="n">
        <v>23309.7</v>
      </c>
      <c r="U30" t="n">
        <v>0.79</v>
      </c>
      <c r="V30" t="n">
        <v>0.92</v>
      </c>
      <c r="W30" t="n">
        <v>36.72</v>
      </c>
      <c r="X30" t="n">
        <v>1.38</v>
      </c>
      <c r="Y30" t="n">
        <v>0.5</v>
      </c>
      <c r="Z30" t="n">
        <v>10</v>
      </c>
      <c r="AA30" t="n">
        <v>4409.915655107701</v>
      </c>
      <c r="AB30" t="n">
        <v>6033.841151066633</v>
      </c>
      <c r="AC30" t="n">
        <v>5457.979820157849</v>
      </c>
      <c r="AD30" t="n">
        <v>4409915.655107701</v>
      </c>
      <c r="AE30" t="n">
        <v>6033841.151066633</v>
      </c>
      <c r="AF30" t="n">
        <v>1.314725934470313e-06</v>
      </c>
      <c r="AG30" t="n">
        <v>23.20963541666667</v>
      </c>
      <c r="AH30" t="n">
        <v>5457979.820157848</v>
      </c>
    </row>
    <row r="31">
      <c r="A31" t="n">
        <v>29</v>
      </c>
      <c r="B31" t="n">
        <v>75</v>
      </c>
      <c r="C31" t="inlineStr">
        <is>
          <t xml:space="preserve">CONCLUIDO	</t>
        </is>
      </c>
      <c r="D31" t="n">
        <v>0.702</v>
      </c>
      <c r="E31" t="n">
        <v>142.44</v>
      </c>
      <c r="F31" t="n">
        <v>139.07</v>
      </c>
      <c r="G31" t="n">
        <v>231.78</v>
      </c>
      <c r="H31" t="n">
        <v>2.76</v>
      </c>
      <c r="I31" t="n">
        <v>36</v>
      </c>
      <c r="J31" t="n">
        <v>192.8</v>
      </c>
      <c r="K31" t="n">
        <v>49.1</v>
      </c>
      <c r="L31" t="n">
        <v>30</v>
      </c>
      <c r="M31" t="n">
        <v>34</v>
      </c>
      <c r="N31" t="n">
        <v>38.7</v>
      </c>
      <c r="O31" t="n">
        <v>24012.34</v>
      </c>
      <c r="P31" t="n">
        <v>1457.94</v>
      </c>
      <c r="Q31" t="n">
        <v>2218.83</v>
      </c>
      <c r="R31" t="n">
        <v>240.26</v>
      </c>
      <c r="S31" t="n">
        <v>193.02</v>
      </c>
      <c r="T31" t="n">
        <v>21640.2</v>
      </c>
      <c r="U31" t="n">
        <v>0.8</v>
      </c>
      <c r="V31" t="n">
        <v>0.92</v>
      </c>
      <c r="W31" t="n">
        <v>36.72</v>
      </c>
      <c r="X31" t="n">
        <v>1.28</v>
      </c>
      <c r="Y31" t="n">
        <v>0.5</v>
      </c>
      <c r="Z31" t="n">
        <v>10</v>
      </c>
      <c r="AA31" t="n">
        <v>4387.217681189181</v>
      </c>
      <c r="AB31" t="n">
        <v>6002.784781787374</v>
      </c>
      <c r="AC31" t="n">
        <v>5429.887427174715</v>
      </c>
      <c r="AD31" t="n">
        <v>4387217.681189181</v>
      </c>
      <c r="AE31" t="n">
        <v>6002784.781787374</v>
      </c>
      <c r="AF31" t="n">
        <v>1.316038223296962e-06</v>
      </c>
      <c r="AG31" t="n">
        <v>23.18359375</v>
      </c>
      <c r="AH31" t="n">
        <v>5429887.427174715</v>
      </c>
    </row>
    <row r="32">
      <c r="A32" t="n">
        <v>30</v>
      </c>
      <c r="B32" t="n">
        <v>75</v>
      </c>
      <c r="C32" t="inlineStr">
        <is>
          <t xml:space="preserve">CONCLUIDO	</t>
        </is>
      </c>
      <c r="D32" t="n">
        <v>0.7024</v>
      </c>
      <c r="E32" t="n">
        <v>142.36</v>
      </c>
      <c r="F32" t="n">
        <v>139.01</v>
      </c>
      <c r="G32" t="n">
        <v>238.31</v>
      </c>
      <c r="H32" t="n">
        <v>2.83</v>
      </c>
      <c r="I32" t="n">
        <v>35</v>
      </c>
      <c r="J32" t="n">
        <v>194.34</v>
      </c>
      <c r="K32" t="n">
        <v>49.1</v>
      </c>
      <c r="L32" t="n">
        <v>31</v>
      </c>
      <c r="M32" t="n">
        <v>33</v>
      </c>
      <c r="N32" t="n">
        <v>39.24</v>
      </c>
      <c r="O32" t="n">
        <v>24202.42</v>
      </c>
      <c r="P32" t="n">
        <v>1449.6</v>
      </c>
      <c r="Q32" t="n">
        <v>2218.83</v>
      </c>
      <c r="R32" t="n">
        <v>238.65</v>
      </c>
      <c r="S32" t="n">
        <v>193.02</v>
      </c>
      <c r="T32" t="n">
        <v>20841.14</v>
      </c>
      <c r="U32" t="n">
        <v>0.8100000000000001</v>
      </c>
      <c r="V32" t="n">
        <v>0.92</v>
      </c>
      <c r="W32" t="n">
        <v>36.71</v>
      </c>
      <c r="X32" t="n">
        <v>1.23</v>
      </c>
      <c r="Y32" t="n">
        <v>0.5</v>
      </c>
      <c r="Z32" t="n">
        <v>10</v>
      </c>
      <c r="AA32" t="n">
        <v>4368.314864567128</v>
      </c>
      <c r="AB32" t="n">
        <v>5976.921114151667</v>
      </c>
      <c r="AC32" t="n">
        <v>5406.492151678275</v>
      </c>
      <c r="AD32" t="n">
        <v>4368314.864567128</v>
      </c>
      <c r="AE32" t="n">
        <v>5976921.114151667</v>
      </c>
      <c r="AF32" t="n">
        <v>1.316788102626476e-06</v>
      </c>
      <c r="AG32" t="n">
        <v>23.17057291666667</v>
      </c>
      <c r="AH32" t="n">
        <v>5406492.151678275</v>
      </c>
    </row>
    <row r="33">
      <c r="A33" t="n">
        <v>31</v>
      </c>
      <c r="B33" t="n">
        <v>75</v>
      </c>
      <c r="C33" t="inlineStr">
        <is>
          <t xml:space="preserve">CONCLUIDO	</t>
        </is>
      </c>
      <c r="D33" t="n">
        <v>0.7026</v>
      </c>
      <c r="E33" t="n">
        <v>142.33</v>
      </c>
      <c r="F33" t="n">
        <v>139.02</v>
      </c>
      <c r="G33" t="n">
        <v>245.33</v>
      </c>
      <c r="H33" t="n">
        <v>2.9</v>
      </c>
      <c r="I33" t="n">
        <v>34</v>
      </c>
      <c r="J33" t="n">
        <v>195.89</v>
      </c>
      <c r="K33" t="n">
        <v>49.1</v>
      </c>
      <c r="L33" t="n">
        <v>32</v>
      </c>
      <c r="M33" t="n">
        <v>31</v>
      </c>
      <c r="N33" t="n">
        <v>39.79</v>
      </c>
      <c r="O33" t="n">
        <v>24393.24</v>
      </c>
      <c r="P33" t="n">
        <v>1437.81</v>
      </c>
      <c r="Q33" t="n">
        <v>2218.84</v>
      </c>
      <c r="R33" t="n">
        <v>238.32</v>
      </c>
      <c r="S33" t="n">
        <v>193.02</v>
      </c>
      <c r="T33" t="n">
        <v>20676.89</v>
      </c>
      <c r="U33" t="n">
        <v>0.8100000000000001</v>
      </c>
      <c r="V33" t="n">
        <v>0.92</v>
      </c>
      <c r="W33" t="n">
        <v>36.73</v>
      </c>
      <c r="X33" t="n">
        <v>1.24</v>
      </c>
      <c r="Y33" t="n">
        <v>0.5</v>
      </c>
      <c r="Z33" t="n">
        <v>10</v>
      </c>
      <c r="AA33" t="n">
        <v>4344.443788555254</v>
      </c>
      <c r="AB33" t="n">
        <v>5944.25965483467</v>
      </c>
      <c r="AC33" t="n">
        <v>5376.947856197848</v>
      </c>
      <c r="AD33" t="n">
        <v>4344443.788555254</v>
      </c>
      <c r="AE33" t="n">
        <v>5944259.65483467</v>
      </c>
      <c r="AF33" t="n">
        <v>1.317163042291233e-06</v>
      </c>
      <c r="AG33" t="n">
        <v>23.16569010416667</v>
      </c>
      <c r="AH33" t="n">
        <v>5376947.856197848</v>
      </c>
    </row>
    <row r="34">
      <c r="A34" t="n">
        <v>32</v>
      </c>
      <c r="B34" t="n">
        <v>75</v>
      </c>
      <c r="C34" t="inlineStr">
        <is>
          <t xml:space="preserve">CONCLUIDO	</t>
        </is>
      </c>
      <c r="D34" t="n">
        <v>0.7029</v>
      </c>
      <c r="E34" t="n">
        <v>142.26</v>
      </c>
      <c r="F34" t="n">
        <v>138.97</v>
      </c>
      <c r="G34" t="n">
        <v>252.68</v>
      </c>
      <c r="H34" t="n">
        <v>2.97</v>
      </c>
      <c r="I34" t="n">
        <v>33</v>
      </c>
      <c r="J34" t="n">
        <v>197.44</v>
      </c>
      <c r="K34" t="n">
        <v>49.1</v>
      </c>
      <c r="L34" t="n">
        <v>33</v>
      </c>
      <c r="M34" t="n">
        <v>29</v>
      </c>
      <c r="N34" t="n">
        <v>40.34</v>
      </c>
      <c r="O34" t="n">
        <v>24584.81</v>
      </c>
      <c r="P34" t="n">
        <v>1434.05</v>
      </c>
      <c r="Q34" t="n">
        <v>2218.87</v>
      </c>
      <c r="R34" t="n">
        <v>237.07</v>
      </c>
      <c r="S34" t="n">
        <v>193.02</v>
      </c>
      <c r="T34" t="n">
        <v>20057.09</v>
      </c>
      <c r="U34" t="n">
        <v>0.8100000000000001</v>
      </c>
      <c r="V34" t="n">
        <v>0.92</v>
      </c>
      <c r="W34" t="n">
        <v>36.72</v>
      </c>
      <c r="X34" t="n">
        <v>1.19</v>
      </c>
      <c r="Y34" t="n">
        <v>0.5</v>
      </c>
      <c r="Z34" t="n">
        <v>10</v>
      </c>
      <c r="AA34" t="n">
        <v>4335.083281819057</v>
      </c>
      <c r="AB34" t="n">
        <v>5931.452196561795</v>
      </c>
      <c r="AC34" t="n">
        <v>5365.362723767154</v>
      </c>
      <c r="AD34" t="n">
        <v>4335083.281819058</v>
      </c>
      <c r="AE34" t="n">
        <v>5931452.196561795</v>
      </c>
      <c r="AF34" t="n">
        <v>1.317725451788368e-06</v>
      </c>
      <c r="AG34" t="n">
        <v>23.154296875</v>
      </c>
      <c r="AH34" t="n">
        <v>5365362.723767155</v>
      </c>
    </row>
    <row r="35">
      <c r="A35" t="n">
        <v>33</v>
      </c>
      <c r="B35" t="n">
        <v>75</v>
      </c>
      <c r="C35" t="inlineStr">
        <is>
          <t xml:space="preserve">CONCLUIDO	</t>
        </is>
      </c>
      <c r="D35" t="n">
        <v>0.7032</v>
      </c>
      <c r="E35" t="n">
        <v>142.21</v>
      </c>
      <c r="F35" t="n">
        <v>138.96</v>
      </c>
      <c r="G35" t="n">
        <v>260.54</v>
      </c>
      <c r="H35" t="n">
        <v>3.03</v>
      </c>
      <c r="I35" t="n">
        <v>32</v>
      </c>
      <c r="J35" t="n">
        <v>199</v>
      </c>
      <c r="K35" t="n">
        <v>49.1</v>
      </c>
      <c r="L35" t="n">
        <v>34</v>
      </c>
      <c r="M35" t="n">
        <v>18</v>
      </c>
      <c r="N35" t="n">
        <v>40.9</v>
      </c>
      <c r="O35" t="n">
        <v>24777.13</v>
      </c>
      <c r="P35" t="n">
        <v>1432.75</v>
      </c>
      <c r="Q35" t="n">
        <v>2218.86</v>
      </c>
      <c r="R35" t="n">
        <v>235.86</v>
      </c>
      <c r="S35" t="n">
        <v>193.02</v>
      </c>
      <c r="T35" t="n">
        <v>19457.61</v>
      </c>
      <c r="U35" t="n">
        <v>0.82</v>
      </c>
      <c r="V35" t="n">
        <v>0.92</v>
      </c>
      <c r="W35" t="n">
        <v>36.73</v>
      </c>
      <c r="X35" t="n">
        <v>1.17</v>
      </c>
      <c r="Y35" t="n">
        <v>0.5</v>
      </c>
      <c r="Z35" t="n">
        <v>10</v>
      </c>
      <c r="AA35" t="n">
        <v>4330.817232593064</v>
      </c>
      <c r="AB35" t="n">
        <v>5925.615199805978</v>
      </c>
      <c r="AC35" t="n">
        <v>5360.082801789439</v>
      </c>
      <c r="AD35" t="n">
        <v>4330817.232593063</v>
      </c>
      <c r="AE35" t="n">
        <v>5925615.199805978</v>
      </c>
      <c r="AF35" t="n">
        <v>1.318287861285504e-06</v>
      </c>
      <c r="AG35" t="n">
        <v>23.14615885416667</v>
      </c>
      <c r="AH35" t="n">
        <v>5360082.801789439</v>
      </c>
    </row>
    <row r="36">
      <c r="A36" t="n">
        <v>34</v>
      </c>
      <c r="B36" t="n">
        <v>75</v>
      </c>
      <c r="C36" t="inlineStr">
        <is>
          <t xml:space="preserve">CONCLUIDO	</t>
        </is>
      </c>
      <c r="D36" t="n">
        <v>0.7035</v>
      </c>
      <c r="E36" t="n">
        <v>142.14</v>
      </c>
      <c r="F36" t="n">
        <v>138.92</v>
      </c>
      <c r="G36" t="n">
        <v>268.87</v>
      </c>
      <c r="H36" t="n">
        <v>3.1</v>
      </c>
      <c r="I36" t="n">
        <v>31</v>
      </c>
      <c r="J36" t="n">
        <v>200.56</v>
      </c>
      <c r="K36" t="n">
        <v>49.1</v>
      </c>
      <c r="L36" t="n">
        <v>35</v>
      </c>
      <c r="M36" t="n">
        <v>8</v>
      </c>
      <c r="N36" t="n">
        <v>41.47</v>
      </c>
      <c r="O36" t="n">
        <v>24970.22</v>
      </c>
      <c r="P36" t="n">
        <v>1434.16</v>
      </c>
      <c r="Q36" t="n">
        <v>2218.91</v>
      </c>
      <c r="R36" t="n">
        <v>234.25</v>
      </c>
      <c r="S36" t="n">
        <v>193.02</v>
      </c>
      <c r="T36" t="n">
        <v>18661.73</v>
      </c>
      <c r="U36" t="n">
        <v>0.82</v>
      </c>
      <c r="V36" t="n">
        <v>0.92</v>
      </c>
      <c r="W36" t="n">
        <v>36.74</v>
      </c>
      <c r="X36" t="n">
        <v>1.14</v>
      </c>
      <c r="Y36" t="n">
        <v>0.5</v>
      </c>
      <c r="Z36" t="n">
        <v>10</v>
      </c>
      <c r="AA36" t="n">
        <v>4331.5504517179</v>
      </c>
      <c r="AB36" t="n">
        <v>5926.618422559925</v>
      </c>
      <c r="AC36" t="n">
        <v>5360.99027837178</v>
      </c>
      <c r="AD36" t="n">
        <v>4331550.4517179</v>
      </c>
      <c r="AE36" t="n">
        <v>5926618.422559925</v>
      </c>
      <c r="AF36" t="n">
        <v>1.318850270782639e-06</v>
      </c>
      <c r="AG36" t="n">
        <v>23.134765625</v>
      </c>
      <c r="AH36" t="n">
        <v>5360990.27837178</v>
      </c>
    </row>
    <row r="37">
      <c r="A37" t="n">
        <v>35</v>
      </c>
      <c r="B37" t="n">
        <v>75</v>
      </c>
      <c r="C37" t="inlineStr">
        <is>
          <t xml:space="preserve">CONCLUIDO	</t>
        </is>
      </c>
      <c r="D37" t="n">
        <v>0.7035</v>
      </c>
      <c r="E37" t="n">
        <v>142.14</v>
      </c>
      <c r="F37" t="n">
        <v>138.92</v>
      </c>
      <c r="G37" t="n">
        <v>268.87</v>
      </c>
      <c r="H37" t="n">
        <v>3.16</v>
      </c>
      <c r="I37" t="n">
        <v>31</v>
      </c>
      <c r="J37" t="n">
        <v>202.14</v>
      </c>
      <c r="K37" t="n">
        <v>49.1</v>
      </c>
      <c r="L37" t="n">
        <v>36</v>
      </c>
      <c r="M37" t="n">
        <v>1</v>
      </c>
      <c r="N37" t="n">
        <v>42.04</v>
      </c>
      <c r="O37" t="n">
        <v>25164.09</v>
      </c>
      <c r="P37" t="n">
        <v>1442.63</v>
      </c>
      <c r="Q37" t="n">
        <v>2218.89</v>
      </c>
      <c r="R37" t="n">
        <v>233.73</v>
      </c>
      <c r="S37" t="n">
        <v>193.02</v>
      </c>
      <c r="T37" t="n">
        <v>18401.49</v>
      </c>
      <c r="U37" t="n">
        <v>0.83</v>
      </c>
      <c r="V37" t="n">
        <v>0.92</v>
      </c>
      <c r="W37" t="n">
        <v>36.75</v>
      </c>
      <c r="X37" t="n">
        <v>1.13</v>
      </c>
      <c r="Y37" t="n">
        <v>0.5</v>
      </c>
      <c r="Z37" t="n">
        <v>10</v>
      </c>
      <c r="AA37" t="n">
        <v>4347.93047626024</v>
      </c>
      <c r="AB37" t="n">
        <v>5949.030294774436</v>
      </c>
      <c r="AC37" t="n">
        <v>5381.263192957396</v>
      </c>
      <c r="AD37" t="n">
        <v>4347930.476260239</v>
      </c>
      <c r="AE37" t="n">
        <v>5949030.294774435</v>
      </c>
      <c r="AF37" t="n">
        <v>1.318850270782639e-06</v>
      </c>
      <c r="AG37" t="n">
        <v>23.134765625</v>
      </c>
      <c r="AH37" t="n">
        <v>5381263.192957397</v>
      </c>
    </row>
    <row r="38">
      <c r="A38" t="n">
        <v>36</v>
      </c>
      <c r="B38" t="n">
        <v>75</v>
      </c>
      <c r="C38" t="inlineStr">
        <is>
          <t xml:space="preserve">CONCLUIDO	</t>
        </is>
      </c>
      <c r="D38" t="n">
        <v>0.7035</v>
      </c>
      <c r="E38" t="n">
        <v>142.14</v>
      </c>
      <c r="F38" t="n">
        <v>138.92</v>
      </c>
      <c r="G38" t="n">
        <v>268.87</v>
      </c>
      <c r="H38" t="n">
        <v>3.23</v>
      </c>
      <c r="I38" t="n">
        <v>31</v>
      </c>
      <c r="J38" t="n">
        <v>203.71</v>
      </c>
      <c r="K38" t="n">
        <v>49.1</v>
      </c>
      <c r="L38" t="n">
        <v>37</v>
      </c>
      <c r="M38" t="n">
        <v>0</v>
      </c>
      <c r="N38" t="n">
        <v>42.62</v>
      </c>
      <c r="O38" t="n">
        <v>25358.87</v>
      </c>
      <c r="P38" t="n">
        <v>1452.54</v>
      </c>
      <c r="Q38" t="n">
        <v>2218.92</v>
      </c>
      <c r="R38" t="n">
        <v>233.83</v>
      </c>
      <c r="S38" t="n">
        <v>193.02</v>
      </c>
      <c r="T38" t="n">
        <v>18448.69</v>
      </c>
      <c r="U38" t="n">
        <v>0.83</v>
      </c>
      <c r="V38" t="n">
        <v>0.92</v>
      </c>
      <c r="W38" t="n">
        <v>36.75</v>
      </c>
      <c r="X38" t="n">
        <v>1.13</v>
      </c>
      <c r="Y38" t="n">
        <v>0.5</v>
      </c>
      <c r="Z38" t="n">
        <v>10</v>
      </c>
      <c r="AA38" t="n">
        <v>4367.095298363493</v>
      </c>
      <c r="AB38" t="n">
        <v>5975.252449868391</v>
      </c>
      <c r="AC38" t="n">
        <v>5404.98274237221</v>
      </c>
      <c r="AD38" t="n">
        <v>4367095.298363494</v>
      </c>
      <c r="AE38" t="n">
        <v>5975252.44986839</v>
      </c>
      <c r="AF38" t="n">
        <v>1.318850270782639e-06</v>
      </c>
      <c r="AG38" t="n">
        <v>23.134765625</v>
      </c>
      <c r="AH38" t="n">
        <v>5404982.74237221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0.3173</v>
      </c>
      <c r="E2" t="n">
        <v>315.11</v>
      </c>
      <c r="F2" t="n">
        <v>228.11</v>
      </c>
      <c r="G2" t="n">
        <v>6.03</v>
      </c>
      <c r="H2" t="n">
        <v>0.1</v>
      </c>
      <c r="I2" t="n">
        <v>2271</v>
      </c>
      <c r="J2" t="n">
        <v>185.69</v>
      </c>
      <c r="K2" t="n">
        <v>53.44</v>
      </c>
      <c r="L2" t="n">
        <v>1</v>
      </c>
      <c r="M2" t="n">
        <v>2269</v>
      </c>
      <c r="N2" t="n">
        <v>36.26</v>
      </c>
      <c r="O2" t="n">
        <v>23136.14</v>
      </c>
      <c r="P2" t="n">
        <v>3114.69</v>
      </c>
      <c r="Q2" t="n">
        <v>2222.07</v>
      </c>
      <c r="R2" t="n">
        <v>3219.44</v>
      </c>
      <c r="S2" t="n">
        <v>193.02</v>
      </c>
      <c r="T2" t="n">
        <v>1500052.64</v>
      </c>
      <c r="U2" t="n">
        <v>0.06</v>
      </c>
      <c r="V2" t="n">
        <v>0.5600000000000001</v>
      </c>
      <c r="W2" t="n">
        <v>40.4</v>
      </c>
      <c r="X2" t="n">
        <v>90.20999999999999</v>
      </c>
      <c r="Y2" t="n">
        <v>0.5</v>
      </c>
      <c r="Z2" t="n">
        <v>10</v>
      </c>
      <c r="AA2" t="n">
        <v>18851.1680984527</v>
      </c>
      <c r="AB2" t="n">
        <v>25792.99984714571</v>
      </c>
      <c r="AC2" t="n">
        <v>23331.3521424358</v>
      </c>
      <c r="AD2" t="n">
        <v>18851168.09845271</v>
      </c>
      <c r="AE2" t="n">
        <v>25792999.84714571</v>
      </c>
      <c r="AF2" t="n">
        <v>5.563039165553575e-07</v>
      </c>
      <c r="AG2" t="n">
        <v>51.28743489583334</v>
      </c>
      <c r="AH2" t="n">
        <v>23331352.1424358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0.4921</v>
      </c>
      <c r="E3" t="n">
        <v>203.19</v>
      </c>
      <c r="F3" t="n">
        <v>169.61</v>
      </c>
      <c r="G3" t="n">
        <v>12.17</v>
      </c>
      <c r="H3" t="n">
        <v>0.19</v>
      </c>
      <c r="I3" t="n">
        <v>836</v>
      </c>
      <c r="J3" t="n">
        <v>187.21</v>
      </c>
      <c r="K3" t="n">
        <v>53.44</v>
      </c>
      <c r="L3" t="n">
        <v>2</v>
      </c>
      <c r="M3" t="n">
        <v>834</v>
      </c>
      <c r="N3" t="n">
        <v>36.77</v>
      </c>
      <c r="O3" t="n">
        <v>23322.88</v>
      </c>
      <c r="P3" t="n">
        <v>2314.66</v>
      </c>
      <c r="Q3" t="n">
        <v>2219.85</v>
      </c>
      <c r="R3" t="n">
        <v>1257.61</v>
      </c>
      <c r="S3" t="n">
        <v>193.02</v>
      </c>
      <c r="T3" t="n">
        <v>526313.98</v>
      </c>
      <c r="U3" t="n">
        <v>0.15</v>
      </c>
      <c r="V3" t="n">
        <v>0.76</v>
      </c>
      <c r="W3" t="n">
        <v>38.07</v>
      </c>
      <c r="X3" t="n">
        <v>31.78</v>
      </c>
      <c r="Y3" t="n">
        <v>0.5</v>
      </c>
      <c r="Z3" t="n">
        <v>10</v>
      </c>
      <c r="AA3" t="n">
        <v>9200.290036838202</v>
      </c>
      <c r="AB3" t="n">
        <v>12588.24271655302</v>
      </c>
      <c r="AC3" t="n">
        <v>11386.83849939434</v>
      </c>
      <c r="AD3" t="n">
        <v>9200290.036838202</v>
      </c>
      <c r="AE3" t="n">
        <v>12588242.71655302</v>
      </c>
      <c r="AF3" t="n">
        <v>8.627707448373506e-07</v>
      </c>
      <c r="AG3" t="n">
        <v>33.0712890625</v>
      </c>
      <c r="AH3" t="n">
        <v>11386838.49939434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0.5595</v>
      </c>
      <c r="E4" t="n">
        <v>178.74</v>
      </c>
      <c r="F4" t="n">
        <v>157.14</v>
      </c>
      <c r="G4" t="n">
        <v>18.34</v>
      </c>
      <c r="H4" t="n">
        <v>0.28</v>
      </c>
      <c r="I4" t="n">
        <v>514</v>
      </c>
      <c r="J4" t="n">
        <v>188.73</v>
      </c>
      <c r="K4" t="n">
        <v>53.44</v>
      </c>
      <c r="L4" t="n">
        <v>3</v>
      </c>
      <c r="M4" t="n">
        <v>512</v>
      </c>
      <c r="N4" t="n">
        <v>37.29</v>
      </c>
      <c r="O4" t="n">
        <v>23510.33</v>
      </c>
      <c r="P4" t="n">
        <v>2140.67</v>
      </c>
      <c r="Q4" t="n">
        <v>2219.45</v>
      </c>
      <c r="R4" t="n">
        <v>841.84</v>
      </c>
      <c r="S4" t="n">
        <v>193.02</v>
      </c>
      <c r="T4" t="n">
        <v>320039.99</v>
      </c>
      <c r="U4" t="n">
        <v>0.23</v>
      </c>
      <c r="V4" t="n">
        <v>0.82</v>
      </c>
      <c r="W4" t="n">
        <v>37.53</v>
      </c>
      <c r="X4" t="n">
        <v>19.34</v>
      </c>
      <c r="Y4" t="n">
        <v>0.5</v>
      </c>
      <c r="Z4" t="n">
        <v>10</v>
      </c>
      <c r="AA4" t="n">
        <v>7529.827372981251</v>
      </c>
      <c r="AB4" t="n">
        <v>10302.64200425226</v>
      </c>
      <c r="AC4" t="n">
        <v>9319.372311214905</v>
      </c>
      <c r="AD4" t="n">
        <v>7529827.372981251</v>
      </c>
      <c r="AE4" t="n">
        <v>10302642.00425226</v>
      </c>
      <c r="AF4" t="n">
        <v>9.809393044838401e-07</v>
      </c>
      <c r="AG4" t="n">
        <v>29.091796875</v>
      </c>
      <c r="AH4" t="n">
        <v>9319372.311214905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0.5952</v>
      </c>
      <c r="E5" t="n">
        <v>168.02</v>
      </c>
      <c r="F5" t="n">
        <v>151.7</v>
      </c>
      <c r="G5" t="n">
        <v>24.47</v>
      </c>
      <c r="H5" t="n">
        <v>0.37</v>
      </c>
      <c r="I5" t="n">
        <v>372</v>
      </c>
      <c r="J5" t="n">
        <v>190.25</v>
      </c>
      <c r="K5" t="n">
        <v>53.44</v>
      </c>
      <c r="L5" t="n">
        <v>4</v>
      </c>
      <c r="M5" t="n">
        <v>370</v>
      </c>
      <c r="N5" t="n">
        <v>37.82</v>
      </c>
      <c r="O5" t="n">
        <v>23698.48</v>
      </c>
      <c r="P5" t="n">
        <v>2062.11</v>
      </c>
      <c r="Q5" t="n">
        <v>2219.14</v>
      </c>
      <c r="R5" t="n">
        <v>661.71</v>
      </c>
      <c r="S5" t="n">
        <v>193.02</v>
      </c>
      <c r="T5" t="n">
        <v>230682.57</v>
      </c>
      <c r="U5" t="n">
        <v>0.29</v>
      </c>
      <c r="V5" t="n">
        <v>0.85</v>
      </c>
      <c r="W5" t="n">
        <v>37.26</v>
      </c>
      <c r="X5" t="n">
        <v>13.91</v>
      </c>
      <c r="Y5" t="n">
        <v>0.5</v>
      </c>
      <c r="Z5" t="n">
        <v>10</v>
      </c>
      <c r="AA5" t="n">
        <v>6837.229132233757</v>
      </c>
      <c r="AB5" t="n">
        <v>9354.998535983583</v>
      </c>
      <c r="AC5" t="n">
        <v>8462.170605531868</v>
      </c>
      <c r="AD5" t="n">
        <v>6837229.132233757</v>
      </c>
      <c r="AE5" t="n">
        <v>9354998.535983583</v>
      </c>
      <c r="AF5" t="n">
        <v>1.043530069756535e-06</v>
      </c>
      <c r="AG5" t="n">
        <v>27.34700520833333</v>
      </c>
      <c r="AH5" t="n">
        <v>8462170.605531868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0.6175</v>
      </c>
      <c r="E6" t="n">
        <v>161.94</v>
      </c>
      <c r="F6" t="n">
        <v>148.64</v>
      </c>
      <c r="G6" t="n">
        <v>30.65</v>
      </c>
      <c r="H6" t="n">
        <v>0.46</v>
      </c>
      <c r="I6" t="n">
        <v>291</v>
      </c>
      <c r="J6" t="n">
        <v>191.78</v>
      </c>
      <c r="K6" t="n">
        <v>53.44</v>
      </c>
      <c r="L6" t="n">
        <v>5</v>
      </c>
      <c r="M6" t="n">
        <v>289</v>
      </c>
      <c r="N6" t="n">
        <v>38.35</v>
      </c>
      <c r="O6" t="n">
        <v>23887.36</v>
      </c>
      <c r="P6" t="n">
        <v>2016.1</v>
      </c>
      <c r="Q6" t="n">
        <v>2219.26</v>
      </c>
      <c r="R6" t="n">
        <v>558.92</v>
      </c>
      <c r="S6" t="n">
        <v>193.02</v>
      </c>
      <c r="T6" t="n">
        <v>179692.46</v>
      </c>
      <c r="U6" t="n">
        <v>0.35</v>
      </c>
      <c r="V6" t="n">
        <v>0.86</v>
      </c>
      <c r="W6" t="n">
        <v>37.14</v>
      </c>
      <c r="X6" t="n">
        <v>10.84</v>
      </c>
      <c r="Y6" t="n">
        <v>0.5</v>
      </c>
      <c r="Z6" t="n">
        <v>10</v>
      </c>
      <c r="AA6" t="n">
        <v>6451.887912395121</v>
      </c>
      <c r="AB6" t="n">
        <v>8827.757678945518</v>
      </c>
      <c r="AC6" t="n">
        <v>7985.248875902342</v>
      </c>
      <c r="AD6" t="n">
        <v>6451887.912395121</v>
      </c>
      <c r="AE6" t="n">
        <v>8827757.678945517</v>
      </c>
      <c r="AF6" t="n">
        <v>1.082627382517911e-06</v>
      </c>
      <c r="AG6" t="n">
        <v>26.357421875</v>
      </c>
      <c r="AH6" t="n">
        <v>7985248.875902342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0.6329</v>
      </c>
      <c r="E7" t="n">
        <v>158</v>
      </c>
      <c r="F7" t="n">
        <v>146.64</v>
      </c>
      <c r="G7" t="n">
        <v>36.81</v>
      </c>
      <c r="H7" t="n">
        <v>0.55</v>
      </c>
      <c r="I7" t="n">
        <v>239</v>
      </c>
      <c r="J7" t="n">
        <v>193.32</v>
      </c>
      <c r="K7" t="n">
        <v>53.44</v>
      </c>
      <c r="L7" t="n">
        <v>6</v>
      </c>
      <c r="M7" t="n">
        <v>237</v>
      </c>
      <c r="N7" t="n">
        <v>38.89</v>
      </c>
      <c r="O7" t="n">
        <v>24076.95</v>
      </c>
      <c r="P7" t="n">
        <v>1984.43</v>
      </c>
      <c r="Q7" t="n">
        <v>2219.07</v>
      </c>
      <c r="R7" t="n">
        <v>492.33</v>
      </c>
      <c r="S7" t="n">
        <v>193.02</v>
      </c>
      <c r="T7" t="n">
        <v>146657.4</v>
      </c>
      <c r="U7" t="n">
        <v>0.39</v>
      </c>
      <c r="V7" t="n">
        <v>0.88</v>
      </c>
      <c r="W7" t="n">
        <v>37.06</v>
      </c>
      <c r="X7" t="n">
        <v>8.85</v>
      </c>
      <c r="Y7" t="n">
        <v>0.5</v>
      </c>
      <c r="Z7" t="n">
        <v>10</v>
      </c>
      <c r="AA7" t="n">
        <v>6206.597825312334</v>
      </c>
      <c r="AB7" t="n">
        <v>8492.140960363928</v>
      </c>
      <c r="AC7" t="n">
        <v>7681.662945901168</v>
      </c>
      <c r="AD7" t="n">
        <v>6206597.825312334</v>
      </c>
      <c r="AE7" t="n">
        <v>8492140.960363928</v>
      </c>
      <c r="AF7" t="n">
        <v>1.109627320478682e-06</v>
      </c>
      <c r="AG7" t="n">
        <v>25.71614583333333</v>
      </c>
      <c r="AH7" t="n">
        <v>7681662.945901169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0.6442</v>
      </c>
      <c r="E8" t="n">
        <v>155.22</v>
      </c>
      <c r="F8" t="n">
        <v>145.24</v>
      </c>
      <c r="G8" t="n">
        <v>43.14</v>
      </c>
      <c r="H8" t="n">
        <v>0.64</v>
      </c>
      <c r="I8" t="n">
        <v>202</v>
      </c>
      <c r="J8" t="n">
        <v>194.86</v>
      </c>
      <c r="K8" t="n">
        <v>53.44</v>
      </c>
      <c r="L8" t="n">
        <v>7</v>
      </c>
      <c r="M8" t="n">
        <v>200</v>
      </c>
      <c r="N8" t="n">
        <v>39.43</v>
      </c>
      <c r="O8" t="n">
        <v>24267.28</v>
      </c>
      <c r="P8" t="n">
        <v>1961.2</v>
      </c>
      <c r="Q8" t="n">
        <v>2219.11</v>
      </c>
      <c r="R8" t="n">
        <v>445.71</v>
      </c>
      <c r="S8" t="n">
        <v>193.02</v>
      </c>
      <c r="T8" t="n">
        <v>123533.18</v>
      </c>
      <c r="U8" t="n">
        <v>0.43</v>
      </c>
      <c r="V8" t="n">
        <v>0.88</v>
      </c>
      <c r="W8" t="n">
        <v>36.99</v>
      </c>
      <c r="X8" t="n">
        <v>7.45</v>
      </c>
      <c r="Y8" t="n">
        <v>0.5</v>
      </c>
      <c r="Z8" t="n">
        <v>10</v>
      </c>
      <c r="AA8" t="n">
        <v>6043.087746000867</v>
      </c>
      <c r="AB8" t="n">
        <v>8268.419256294372</v>
      </c>
      <c r="AC8" t="n">
        <v>7479.292927272636</v>
      </c>
      <c r="AD8" t="n">
        <v>6043087.746000867</v>
      </c>
      <c r="AE8" t="n">
        <v>8268419.256294372</v>
      </c>
      <c r="AF8" t="n">
        <v>1.129438963268078e-06</v>
      </c>
      <c r="AG8" t="n">
        <v>25.263671875</v>
      </c>
      <c r="AH8" t="n">
        <v>7479292.927272636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0.6522</v>
      </c>
      <c r="E9" t="n">
        <v>153.33</v>
      </c>
      <c r="F9" t="n">
        <v>144.31</v>
      </c>
      <c r="G9" t="n">
        <v>49.2</v>
      </c>
      <c r="H9" t="n">
        <v>0.72</v>
      </c>
      <c r="I9" t="n">
        <v>176</v>
      </c>
      <c r="J9" t="n">
        <v>196.41</v>
      </c>
      <c r="K9" t="n">
        <v>53.44</v>
      </c>
      <c r="L9" t="n">
        <v>8</v>
      </c>
      <c r="M9" t="n">
        <v>174</v>
      </c>
      <c r="N9" t="n">
        <v>39.98</v>
      </c>
      <c r="O9" t="n">
        <v>24458.36</v>
      </c>
      <c r="P9" t="n">
        <v>1944.15</v>
      </c>
      <c r="Q9" t="n">
        <v>2219</v>
      </c>
      <c r="R9" t="n">
        <v>414.4</v>
      </c>
      <c r="S9" t="n">
        <v>193.02</v>
      </c>
      <c r="T9" t="n">
        <v>108010.43</v>
      </c>
      <c r="U9" t="n">
        <v>0.47</v>
      </c>
      <c r="V9" t="n">
        <v>0.89</v>
      </c>
      <c r="W9" t="n">
        <v>36.96</v>
      </c>
      <c r="X9" t="n">
        <v>6.52</v>
      </c>
      <c r="Y9" t="n">
        <v>0.5</v>
      </c>
      <c r="Z9" t="n">
        <v>10</v>
      </c>
      <c r="AA9" t="n">
        <v>5918.111554289393</v>
      </c>
      <c r="AB9" t="n">
        <v>8097.421317234273</v>
      </c>
      <c r="AC9" t="n">
        <v>7324.614791519325</v>
      </c>
      <c r="AD9" t="n">
        <v>5918111.554289393</v>
      </c>
      <c r="AE9" t="n">
        <v>8097421.317234273</v>
      </c>
      <c r="AF9" t="n">
        <v>1.143464905065881e-06</v>
      </c>
      <c r="AG9" t="n">
        <v>24.9560546875</v>
      </c>
      <c r="AH9" t="n">
        <v>7324614.791519325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0.6589</v>
      </c>
      <c r="E10" t="n">
        <v>151.76</v>
      </c>
      <c r="F10" t="n">
        <v>143.53</v>
      </c>
      <c r="G10" t="n">
        <v>55.56</v>
      </c>
      <c r="H10" t="n">
        <v>0.8100000000000001</v>
      </c>
      <c r="I10" t="n">
        <v>155</v>
      </c>
      <c r="J10" t="n">
        <v>197.97</v>
      </c>
      <c r="K10" t="n">
        <v>53.44</v>
      </c>
      <c r="L10" t="n">
        <v>9</v>
      </c>
      <c r="M10" t="n">
        <v>153</v>
      </c>
      <c r="N10" t="n">
        <v>40.53</v>
      </c>
      <c r="O10" t="n">
        <v>24650.18</v>
      </c>
      <c r="P10" t="n">
        <v>1929.31</v>
      </c>
      <c r="Q10" t="n">
        <v>2219.01</v>
      </c>
      <c r="R10" t="n">
        <v>389.03</v>
      </c>
      <c r="S10" t="n">
        <v>193.02</v>
      </c>
      <c r="T10" t="n">
        <v>95429.42999999999</v>
      </c>
      <c r="U10" t="n">
        <v>0.5</v>
      </c>
      <c r="V10" t="n">
        <v>0.89</v>
      </c>
      <c r="W10" t="n">
        <v>36.91</v>
      </c>
      <c r="X10" t="n">
        <v>5.74</v>
      </c>
      <c r="Y10" t="n">
        <v>0.5</v>
      </c>
      <c r="Z10" t="n">
        <v>10</v>
      </c>
      <c r="AA10" t="n">
        <v>5824.512488958074</v>
      </c>
      <c r="AB10" t="n">
        <v>7969.354946748624</v>
      </c>
      <c r="AC10" t="n">
        <v>7208.770895690551</v>
      </c>
      <c r="AD10" t="n">
        <v>5824512.488958074</v>
      </c>
      <c r="AE10" t="n">
        <v>7969354.946748624</v>
      </c>
      <c r="AF10" t="n">
        <v>1.155211631321541e-06</v>
      </c>
      <c r="AG10" t="n">
        <v>24.70052083333333</v>
      </c>
      <c r="AH10" t="n">
        <v>7208770.895690551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0.6641</v>
      </c>
      <c r="E11" t="n">
        <v>150.58</v>
      </c>
      <c r="F11" t="n">
        <v>142.94</v>
      </c>
      <c r="G11" t="n">
        <v>61.7</v>
      </c>
      <c r="H11" t="n">
        <v>0.89</v>
      </c>
      <c r="I11" t="n">
        <v>139</v>
      </c>
      <c r="J11" t="n">
        <v>199.53</v>
      </c>
      <c r="K11" t="n">
        <v>53.44</v>
      </c>
      <c r="L11" t="n">
        <v>10</v>
      </c>
      <c r="M11" t="n">
        <v>137</v>
      </c>
      <c r="N11" t="n">
        <v>41.1</v>
      </c>
      <c r="O11" t="n">
        <v>24842.77</v>
      </c>
      <c r="P11" t="n">
        <v>1917.14</v>
      </c>
      <c r="Q11" t="n">
        <v>2219.05</v>
      </c>
      <c r="R11" t="n">
        <v>369.12</v>
      </c>
      <c r="S11" t="n">
        <v>193.02</v>
      </c>
      <c r="T11" t="n">
        <v>85555.69</v>
      </c>
      <c r="U11" t="n">
        <v>0.52</v>
      </c>
      <c r="V11" t="n">
        <v>0.9</v>
      </c>
      <c r="W11" t="n">
        <v>36.89</v>
      </c>
      <c r="X11" t="n">
        <v>5.15</v>
      </c>
      <c r="Y11" t="n">
        <v>0.5</v>
      </c>
      <c r="Z11" t="n">
        <v>10</v>
      </c>
      <c r="AA11" t="n">
        <v>5751.980073297531</v>
      </c>
      <c r="AB11" t="n">
        <v>7870.112895737524</v>
      </c>
      <c r="AC11" t="n">
        <v>7119.00036674086</v>
      </c>
      <c r="AD11" t="n">
        <v>5751980.073297531</v>
      </c>
      <c r="AE11" t="n">
        <v>7870112.895737524</v>
      </c>
      <c r="AF11" t="n">
        <v>1.164328493490113e-06</v>
      </c>
      <c r="AG11" t="n">
        <v>24.50846354166667</v>
      </c>
      <c r="AH11" t="n">
        <v>7119000.36674086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0.6685</v>
      </c>
      <c r="E12" t="n">
        <v>149.59</v>
      </c>
      <c r="F12" t="n">
        <v>142.43</v>
      </c>
      <c r="G12" t="n">
        <v>67.83</v>
      </c>
      <c r="H12" t="n">
        <v>0.97</v>
      </c>
      <c r="I12" t="n">
        <v>126</v>
      </c>
      <c r="J12" t="n">
        <v>201.1</v>
      </c>
      <c r="K12" t="n">
        <v>53.44</v>
      </c>
      <c r="L12" t="n">
        <v>11</v>
      </c>
      <c r="M12" t="n">
        <v>124</v>
      </c>
      <c r="N12" t="n">
        <v>41.66</v>
      </c>
      <c r="O12" t="n">
        <v>25036.12</v>
      </c>
      <c r="P12" t="n">
        <v>1906.04</v>
      </c>
      <c r="Q12" t="n">
        <v>2218.94</v>
      </c>
      <c r="R12" t="n">
        <v>352.2</v>
      </c>
      <c r="S12" t="n">
        <v>193.02</v>
      </c>
      <c r="T12" t="n">
        <v>77159.85000000001</v>
      </c>
      <c r="U12" t="n">
        <v>0.55</v>
      </c>
      <c r="V12" t="n">
        <v>0.9</v>
      </c>
      <c r="W12" t="n">
        <v>36.87</v>
      </c>
      <c r="X12" t="n">
        <v>4.65</v>
      </c>
      <c r="Y12" t="n">
        <v>0.5</v>
      </c>
      <c r="Z12" t="n">
        <v>10</v>
      </c>
      <c r="AA12" t="n">
        <v>5677.660376153315</v>
      </c>
      <c r="AB12" t="n">
        <v>7768.425407351166</v>
      </c>
      <c r="AC12" t="n">
        <v>7027.017789526815</v>
      </c>
      <c r="AD12" t="n">
        <v>5677660.376153315</v>
      </c>
      <c r="AE12" t="n">
        <v>7768425.407351166</v>
      </c>
      <c r="AF12" t="n">
        <v>1.172042761478904e-06</v>
      </c>
      <c r="AG12" t="n">
        <v>24.34733072916667</v>
      </c>
      <c r="AH12" t="n">
        <v>7027017.789526816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0.6723</v>
      </c>
      <c r="E13" t="n">
        <v>148.75</v>
      </c>
      <c r="F13" t="n">
        <v>142</v>
      </c>
      <c r="G13" t="n">
        <v>74.09</v>
      </c>
      <c r="H13" t="n">
        <v>1.05</v>
      </c>
      <c r="I13" t="n">
        <v>115</v>
      </c>
      <c r="J13" t="n">
        <v>202.67</v>
      </c>
      <c r="K13" t="n">
        <v>53.44</v>
      </c>
      <c r="L13" t="n">
        <v>12</v>
      </c>
      <c r="M13" t="n">
        <v>113</v>
      </c>
      <c r="N13" t="n">
        <v>42.24</v>
      </c>
      <c r="O13" t="n">
        <v>25230.25</v>
      </c>
      <c r="P13" t="n">
        <v>1896.11</v>
      </c>
      <c r="Q13" t="n">
        <v>2218.94</v>
      </c>
      <c r="R13" t="n">
        <v>338.13</v>
      </c>
      <c r="S13" t="n">
        <v>193.02</v>
      </c>
      <c r="T13" t="n">
        <v>70179.64999999999</v>
      </c>
      <c r="U13" t="n">
        <v>0.57</v>
      </c>
      <c r="V13" t="n">
        <v>0.9</v>
      </c>
      <c r="W13" t="n">
        <v>36.84</v>
      </c>
      <c r="X13" t="n">
        <v>4.22</v>
      </c>
      <c r="Y13" t="n">
        <v>0.5</v>
      </c>
      <c r="Z13" t="n">
        <v>10</v>
      </c>
      <c r="AA13" t="n">
        <v>5623.977383174994</v>
      </c>
      <c r="AB13" t="n">
        <v>7694.97396803172</v>
      </c>
      <c r="AC13" t="n">
        <v>6960.576452486276</v>
      </c>
      <c r="AD13" t="n">
        <v>5623977.383174993</v>
      </c>
      <c r="AE13" t="n">
        <v>7694973.968031719</v>
      </c>
      <c r="AF13" t="n">
        <v>1.178705083832861e-06</v>
      </c>
      <c r="AG13" t="n">
        <v>24.21061197916667</v>
      </c>
      <c r="AH13" t="n">
        <v>6960576.452486276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0.6757</v>
      </c>
      <c r="E14" t="n">
        <v>148</v>
      </c>
      <c r="F14" t="n">
        <v>141.62</v>
      </c>
      <c r="G14" t="n">
        <v>80.93000000000001</v>
      </c>
      <c r="H14" t="n">
        <v>1.13</v>
      </c>
      <c r="I14" t="n">
        <v>105</v>
      </c>
      <c r="J14" t="n">
        <v>204.25</v>
      </c>
      <c r="K14" t="n">
        <v>53.44</v>
      </c>
      <c r="L14" t="n">
        <v>13</v>
      </c>
      <c r="M14" t="n">
        <v>103</v>
      </c>
      <c r="N14" t="n">
        <v>42.82</v>
      </c>
      <c r="O14" t="n">
        <v>25425.3</v>
      </c>
      <c r="P14" t="n">
        <v>1886.56</v>
      </c>
      <c r="Q14" t="n">
        <v>2218.91</v>
      </c>
      <c r="R14" t="n">
        <v>325.71</v>
      </c>
      <c r="S14" t="n">
        <v>193.02</v>
      </c>
      <c r="T14" t="n">
        <v>64019.65</v>
      </c>
      <c r="U14" t="n">
        <v>0.59</v>
      </c>
      <c r="V14" t="n">
        <v>0.91</v>
      </c>
      <c r="W14" t="n">
        <v>36.82</v>
      </c>
      <c r="X14" t="n">
        <v>3.84</v>
      </c>
      <c r="Y14" t="n">
        <v>0.5</v>
      </c>
      <c r="Z14" t="n">
        <v>10</v>
      </c>
      <c r="AA14" t="n">
        <v>5575.161910335873</v>
      </c>
      <c r="AB14" t="n">
        <v>7628.182484506562</v>
      </c>
      <c r="AC14" t="n">
        <v>6900.159454406326</v>
      </c>
      <c r="AD14" t="n">
        <v>5575161.910335873</v>
      </c>
      <c r="AE14" t="n">
        <v>7628182.484506562</v>
      </c>
      <c r="AF14" t="n">
        <v>1.184666109096927e-06</v>
      </c>
      <c r="AG14" t="n">
        <v>24.08854166666667</v>
      </c>
      <c r="AH14" t="n">
        <v>6900159.454406327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0.6778</v>
      </c>
      <c r="E15" t="n">
        <v>147.54</v>
      </c>
      <c r="F15" t="n">
        <v>141.42</v>
      </c>
      <c r="G15" t="n">
        <v>86.58</v>
      </c>
      <c r="H15" t="n">
        <v>1.21</v>
      </c>
      <c r="I15" t="n">
        <v>98</v>
      </c>
      <c r="J15" t="n">
        <v>205.84</v>
      </c>
      <c r="K15" t="n">
        <v>53.44</v>
      </c>
      <c r="L15" t="n">
        <v>14</v>
      </c>
      <c r="M15" t="n">
        <v>96</v>
      </c>
      <c r="N15" t="n">
        <v>43.4</v>
      </c>
      <c r="O15" t="n">
        <v>25621.03</v>
      </c>
      <c r="P15" t="n">
        <v>1880.76</v>
      </c>
      <c r="Q15" t="n">
        <v>2218.98</v>
      </c>
      <c r="R15" t="n">
        <v>318.52</v>
      </c>
      <c r="S15" t="n">
        <v>193.02</v>
      </c>
      <c r="T15" t="n">
        <v>60460.12</v>
      </c>
      <c r="U15" t="n">
        <v>0.61</v>
      </c>
      <c r="V15" t="n">
        <v>0.91</v>
      </c>
      <c r="W15" t="n">
        <v>36.83</v>
      </c>
      <c r="X15" t="n">
        <v>3.64</v>
      </c>
      <c r="Y15" t="n">
        <v>0.5</v>
      </c>
      <c r="Z15" t="n">
        <v>10</v>
      </c>
      <c r="AA15" t="n">
        <v>5545.777483857005</v>
      </c>
      <c r="AB15" t="n">
        <v>7587.977415848769</v>
      </c>
      <c r="AC15" t="n">
        <v>6863.791501073065</v>
      </c>
      <c r="AD15" t="n">
        <v>5545777.483857005</v>
      </c>
      <c r="AE15" t="n">
        <v>7587977.415848769</v>
      </c>
      <c r="AF15" t="n">
        <v>1.18834791881885e-06</v>
      </c>
      <c r="AG15" t="n">
        <v>24.013671875</v>
      </c>
      <c r="AH15" t="n">
        <v>6863791.501073065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0.6803</v>
      </c>
      <c r="E16" t="n">
        <v>146.99</v>
      </c>
      <c r="F16" t="n">
        <v>141.13</v>
      </c>
      <c r="G16" t="n">
        <v>93.05</v>
      </c>
      <c r="H16" t="n">
        <v>1.28</v>
      </c>
      <c r="I16" t="n">
        <v>91</v>
      </c>
      <c r="J16" t="n">
        <v>207.43</v>
      </c>
      <c r="K16" t="n">
        <v>53.44</v>
      </c>
      <c r="L16" t="n">
        <v>15</v>
      </c>
      <c r="M16" t="n">
        <v>89</v>
      </c>
      <c r="N16" t="n">
        <v>44</v>
      </c>
      <c r="O16" t="n">
        <v>25817.56</v>
      </c>
      <c r="P16" t="n">
        <v>1872.27</v>
      </c>
      <c r="Q16" t="n">
        <v>2218.92</v>
      </c>
      <c r="R16" t="n">
        <v>308.81</v>
      </c>
      <c r="S16" t="n">
        <v>193.02</v>
      </c>
      <c r="T16" t="n">
        <v>55637.91</v>
      </c>
      <c r="U16" t="n">
        <v>0.63</v>
      </c>
      <c r="V16" t="n">
        <v>0.91</v>
      </c>
      <c r="W16" t="n">
        <v>36.81</v>
      </c>
      <c r="X16" t="n">
        <v>3.34</v>
      </c>
      <c r="Y16" t="n">
        <v>0.5</v>
      </c>
      <c r="Z16" t="n">
        <v>10</v>
      </c>
      <c r="AA16" t="n">
        <v>5507.209146163286</v>
      </c>
      <c r="AB16" t="n">
        <v>7535.206514701247</v>
      </c>
      <c r="AC16" t="n">
        <v>6816.056980666641</v>
      </c>
      <c r="AD16" t="n">
        <v>5507209.146163287</v>
      </c>
      <c r="AE16" t="n">
        <v>7535206.514701247</v>
      </c>
      <c r="AF16" t="n">
        <v>1.192731025630664e-06</v>
      </c>
      <c r="AG16" t="n">
        <v>23.92415364583333</v>
      </c>
      <c r="AH16" t="n">
        <v>6816056.980666641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0.6825</v>
      </c>
      <c r="E17" t="n">
        <v>146.52</v>
      </c>
      <c r="F17" t="n">
        <v>140.89</v>
      </c>
      <c r="G17" t="n">
        <v>99.45</v>
      </c>
      <c r="H17" t="n">
        <v>1.36</v>
      </c>
      <c r="I17" t="n">
        <v>85</v>
      </c>
      <c r="J17" t="n">
        <v>209.03</v>
      </c>
      <c r="K17" t="n">
        <v>53.44</v>
      </c>
      <c r="L17" t="n">
        <v>16</v>
      </c>
      <c r="M17" t="n">
        <v>83</v>
      </c>
      <c r="N17" t="n">
        <v>44.6</v>
      </c>
      <c r="O17" t="n">
        <v>26014.91</v>
      </c>
      <c r="P17" t="n">
        <v>1865.51</v>
      </c>
      <c r="Q17" t="n">
        <v>2218.98</v>
      </c>
      <c r="R17" t="n">
        <v>300.93</v>
      </c>
      <c r="S17" t="n">
        <v>193.02</v>
      </c>
      <c r="T17" t="n">
        <v>51731.34</v>
      </c>
      <c r="U17" t="n">
        <v>0.64</v>
      </c>
      <c r="V17" t="n">
        <v>0.91</v>
      </c>
      <c r="W17" t="n">
        <v>36.8</v>
      </c>
      <c r="X17" t="n">
        <v>3.11</v>
      </c>
      <c r="Y17" t="n">
        <v>0.5</v>
      </c>
      <c r="Z17" t="n">
        <v>10</v>
      </c>
      <c r="AA17" t="n">
        <v>5475.210394609345</v>
      </c>
      <c r="AB17" t="n">
        <v>7491.424411139855</v>
      </c>
      <c r="AC17" t="n">
        <v>6776.453379620581</v>
      </c>
      <c r="AD17" t="n">
        <v>5475210.394609345</v>
      </c>
      <c r="AE17" t="n">
        <v>7491424.411139855</v>
      </c>
      <c r="AF17" t="n">
        <v>1.19658815962506e-06</v>
      </c>
      <c r="AG17" t="n">
        <v>23.84765625</v>
      </c>
      <c r="AH17" t="n">
        <v>6776453.379620581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0.6842</v>
      </c>
      <c r="E18" t="n">
        <v>146.17</v>
      </c>
      <c r="F18" t="n">
        <v>140.72</v>
      </c>
      <c r="G18" t="n">
        <v>105.54</v>
      </c>
      <c r="H18" t="n">
        <v>1.43</v>
      </c>
      <c r="I18" t="n">
        <v>80</v>
      </c>
      <c r="J18" t="n">
        <v>210.64</v>
      </c>
      <c r="K18" t="n">
        <v>53.44</v>
      </c>
      <c r="L18" t="n">
        <v>17</v>
      </c>
      <c r="M18" t="n">
        <v>78</v>
      </c>
      <c r="N18" t="n">
        <v>45.21</v>
      </c>
      <c r="O18" t="n">
        <v>26213.09</v>
      </c>
      <c r="P18" t="n">
        <v>1858.33</v>
      </c>
      <c r="Q18" t="n">
        <v>2218.9</v>
      </c>
      <c r="R18" t="n">
        <v>295.12</v>
      </c>
      <c r="S18" t="n">
        <v>193.02</v>
      </c>
      <c r="T18" t="n">
        <v>48847.8</v>
      </c>
      <c r="U18" t="n">
        <v>0.65</v>
      </c>
      <c r="V18" t="n">
        <v>0.91</v>
      </c>
      <c r="W18" t="n">
        <v>36.8</v>
      </c>
      <c r="X18" t="n">
        <v>2.94</v>
      </c>
      <c r="Y18" t="n">
        <v>0.5</v>
      </c>
      <c r="Z18" t="n">
        <v>10</v>
      </c>
      <c r="AA18" t="n">
        <v>5446.877794448115</v>
      </c>
      <c r="AB18" t="n">
        <v>7452.658497653155</v>
      </c>
      <c r="AC18" t="n">
        <v>6741.387230508753</v>
      </c>
      <c r="AD18" t="n">
        <v>5446877.794448115</v>
      </c>
      <c r="AE18" t="n">
        <v>7452658.497653155</v>
      </c>
      <c r="AF18" t="n">
        <v>1.199568672257093e-06</v>
      </c>
      <c r="AG18" t="n">
        <v>23.79069010416667</v>
      </c>
      <c r="AH18" t="n">
        <v>6741387.230508753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0.6860000000000001</v>
      </c>
      <c r="E19" t="n">
        <v>145.78</v>
      </c>
      <c r="F19" t="n">
        <v>140.52</v>
      </c>
      <c r="G19" t="n">
        <v>112.41</v>
      </c>
      <c r="H19" t="n">
        <v>1.51</v>
      </c>
      <c r="I19" t="n">
        <v>75</v>
      </c>
      <c r="J19" t="n">
        <v>212.25</v>
      </c>
      <c r="K19" t="n">
        <v>53.44</v>
      </c>
      <c r="L19" t="n">
        <v>18</v>
      </c>
      <c r="M19" t="n">
        <v>73</v>
      </c>
      <c r="N19" t="n">
        <v>45.82</v>
      </c>
      <c r="O19" t="n">
        <v>26412.11</v>
      </c>
      <c r="P19" t="n">
        <v>1851.94</v>
      </c>
      <c r="Q19" t="n">
        <v>2218.9</v>
      </c>
      <c r="R19" t="n">
        <v>288.45</v>
      </c>
      <c r="S19" t="n">
        <v>193.02</v>
      </c>
      <c r="T19" t="n">
        <v>45538.13</v>
      </c>
      <c r="U19" t="n">
        <v>0.67</v>
      </c>
      <c r="V19" t="n">
        <v>0.91</v>
      </c>
      <c r="W19" t="n">
        <v>36.78</v>
      </c>
      <c r="X19" t="n">
        <v>2.73</v>
      </c>
      <c r="Y19" t="n">
        <v>0.5</v>
      </c>
      <c r="Z19" t="n">
        <v>10</v>
      </c>
      <c r="AA19" t="n">
        <v>5407.329406811652</v>
      </c>
      <c r="AB19" t="n">
        <v>7398.546648937218</v>
      </c>
      <c r="AC19" t="n">
        <v>6692.439740687811</v>
      </c>
      <c r="AD19" t="n">
        <v>5407329.406811652</v>
      </c>
      <c r="AE19" t="n">
        <v>7398546.648937219</v>
      </c>
      <c r="AF19" t="n">
        <v>1.202724509161598e-06</v>
      </c>
      <c r="AG19" t="n">
        <v>23.72721354166667</v>
      </c>
      <c r="AH19" t="n">
        <v>6692439.740687811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0.6873</v>
      </c>
      <c r="E20" t="n">
        <v>145.5</v>
      </c>
      <c r="F20" t="n">
        <v>140.39</v>
      </c>
      <c r="G20" t="n">
        <v>118.64</v>
      </c>
      <c r="H20" t="n">
        <v>1.58</v>
      </c>
      <c r="I20" t="n">
        <v>71</v>
      </c>
      <c r="J20" t="n">
        <v>213.87</v>
      </c>
      <c r="K20" t="n">
        <v>53.44</v>
      </c>
      <c r="L20" t="n">
        <v>19</v>
      </c>
      <c r="M20" t="n">
        <v>69</v>
      </c>
      <c r="N20" t="n">
        <v>46.44</v>
      </c>
      <c r="O20" t="n">
        <v>26611.98</v>
      </c>
      <c r="P20" t="n">
        <v>1847.37</v>
      </c>
      <c r="Q20" t="n">
        <v>2218.9</v>
      </c>
      <c r="R20" t="n">
        <v>284.07</v>
      </c>
      <c r="S20" t="n">
        <v>193.02</v>
      </c>
      <c r="T20" t="n">
        <v>43367.87</v>
      </c>
      <c r="U20" t="n">
        <v>0.68</v>
      </c>
      <c r="V20" t="n">
        <v>0.91</v>
      </c>
      <c r="W20" t="n">
        <v>36.78</v>
      </c>
      <c r="X20" t="n">
        <v>2.61</v>
      </c>
      <c r="Y20" t="n">
        <v>0.5</v>
      </c>
      <c r="Z20" t="n">
        <v>10</v>
      </c>
      <c r="AA20" t="n">
        <v>5387.689144171828</v>
      </c>
      <c r="AB20" t="n">
        <v>7371.673975126175</v>
      </c>
      <c r="AC20" t="n">
        <v>6668.131757149261</v>
      </c>
      <c r="AD20" t="n">
        <v>5387689.144171828</v>
      </c>
      <c r="AE20" t="n">
        <v>7371673.975126175</v>
      </c>
      <c r="AF20" t="n">
        <v>1.205003724703741e-06</v>
      </c>
      <c r="AG20" t="n">
        <v>23.681640625</v>
      </c>
      <c r="AH20" t="n">
        <v>6668131.75714926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0.6888</v>
      </c>
      <c r="E21" t="n">
        <v>145.18</v>
      </c>
      <c r="F21" t="n">
        <v>140.22</v>
      </c>
      <c r="G21" t="n">
        <v>125.57</v>
      </c>
      <c r="H21" t="n">
        <v>1.65</v>
      </c>
      <c r="I21" t="n">
        <v>67</v>
      </c>
      <c r="J21" t="n">
        <v>215.5</v>
      </c>
      <c r="K21" t="n">
        <v>53.44</v>
      </c>
      <c r="L21" t="n">
        <v>20</v>
      </c>
      <c r="M21" t="n">
        <v>65</v>
      </c>
      <c r="N21" t="n">
        <v>47.07</v>
      </c>
      <c r="O21" t="n">
        <v>26812.71</v>
      </c>
      <c r="P21" t="n">
        <v>1840.29</v>
      </c>
      <c r="Q21" t="n">
        <v>2218.93</v>
      </c>
      <c r="R21" t="n">
        <v>278.38</v>
      </c>
      <c r="S21" t="n">
        <v>193.02</v>
      </c>
      <c r="T21" t="n">
        <v>40543.56</v>
      </c>
      <c r="U21" t="n">
        <v>0.6899999999999999</v>
      </c>
      <c r="V21" t="n">
        <v>0.92</v>
      </c>
      <c r="W21" t="n">
        <v>36.78</v>
      </c>
      <c r="X21" t="n">
        <v>2.44</v>
      </c>
      <c r="Y21" t="n">
        <v>0.5</v>
      </c>
      <c r="Z21" t="n">
        <v>10</v>
      </c>
      <c r="AA21" t="n">
        <v>5361.366801566344</v>
      </c>
      <c r="AB21" t="n">
        <v>7335.658584713553</v>
      </c>
      <c r="AC21" t="n">
        <v>6635.553625049701</v>
      </c>
      <c r="AD21" t="n">
        <v>5361366.801566345</v>
      </c>
      <c r="AE21" t="n">
        <v>7335658.584713553</v>
      </c>
      <c r="AF21" t="n">
        <v>1.207633588790829e-06</v>
      </c>
      <c r="AG21" t="n">
        <v>23.62955729166667</v>
      </c>
      <c r="AH21" t="n">
        <v>6635553.625049701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0.6896</v>
      </c>
      <c r="E22" t="n">
        <v>145</v>
      </c>
      <c r="F22" t="n">
        <v>140.15</v>
      </c>
      <c r="G22" t="n">
        <v>131.39</v>
      </c>
      <c r="H22" t="n">
        <v>1.72</v>
      </c>
      <c r="I22" t="n">
        <v>64</v>
      </c>
      <c r="J22" t="n">
        <v>217.14</v>
      </c>
      <c r="K22" t="n">
        <v>53.44</v>
      </c>
      <c r="L22" t="n">
        <v>21</v>
      </c>
      <c r="M22" t="n">
        <v>62</v>
      </c>
      <c r="N22" t="n">
        <v>47.7</v>
      </c>
      <c r="O22" t="n">
        <v>27014.3</v>
      </c>
      <c r="P22" t="n">
        <v>1835.48</v>
      </c>
      <c r="Q22" t="n">
        <v>2218.87</v>
      </c>
      <c r="R22" t="n">
        <v>276.43</v>
      </c>
      <c r="S22" t="n">
        <v>193.02</v>
      </c>
      <c r="T22" t="n">
        <v>39583.04</v>
      </c>
      <c r="U22" t="n">
        <v>0.7</v>
      </c>
      <c r="V22" t="n">
        <v>0.92</v>
      </c>
      <c r="W22" t="n">
        <v>36.77</v>
      </c>
      <c r="X22" t="n">
        <v>2.37</v>
      </c>
      <c r="Y22" t="n">
        <v>0.5</v>
      </c>
      <c r="Z22" t="n">
        <v>10</v>
      </c>
      <c r="AA22" t="n">
        <v>5345.524659542979</v>
      </c>
      <c r="AB22" t="n">
        <v>7313.982667091203</v>
      </c>
      <c r="AC22" t="n">
        <v>6615.946426582888</v>
      </c>
      <c r="AD22" t="n">
        <v>5345524.659542979</v>
      </c>
      <c r="AE22" t="n">
        <v>7313982.667091204</v>
      </c>
      <c r="AF22" t="n">
        <v>1.20903618297061e-06</v>
      </c>
      <c r="AG22" t="n">
        <v>23.60026041666667</v>
      </c>
      <c r="AH22" t="n">
        <v>6615946.426582889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0.6909</v>
      </c>
      <c r="E23" t="n">
        <v>144.74</v>
      </c>
      <c r="F23" t="n">
        <v>140</v>
      </c>
      <c r="G23" t="n">
        <v>137.7</v>
      </c>
      <c r="H23" t="n">
        <v>1.79</v>
      </c>
      <c r="I23" t="n">
        <v>61</v>
      </c>
      <c r="J23" t="n">
        <v>218.78</v>
      </c>
      <c r="K23" t="n">
        <v>53.44</v>
      </c>
      <c r="L23" t="n">
        <v>22</v>
      </c>
      <c r="M23" t="n">
        <v>59</v>
      </c>
      <c r="N23" t="n">
        <v>48.34</v>
      </c>
      <c r="O23" t="n">
        <v>27216.79</v>
      </c>
      <c r="P23" t="n">
        <v>1829.72</v>
      </c>
      <c r="Q23" t="n">
        <v>2218.9</v>
      </c>
      <c r="R23" t="n">
        <v>271.54</v>
      </c>
      <c r="S23" t="n">
        <v>193.02</v>
      </c>
      <c r="T23" t="n">
        <v>37154.09</v>
      </c>
      <c r="U23" t="n">
        <v>0.71</v>
      </c>
      <c r="V23" t="n">
        <v>0.92</v>
      </c>
      <c r="W23" t="n">
        <v>36.75</v>
      </c>
      <c r="X23" t="n">
        <v>2.22</v>
      </c>
      <c r="Y23" t="n">
        <v>0.5</v>
      </c>
      <c r="Z23" t="n">
        <v>10</v>
      </c>
      <c r="AA23" t="n">
        <v>5323.576627704048</v>
      </c>
      <c r="AB23" t="n">
        <v>7283.952401650349</v>
      </c>
      <c r="AC23" t="n">
        <v>6588.782207527968</v>
      </c>
      <c r="AD23" t="n">
        <v>5323576.627704049</v>
      </c>
      <c r="AE23" t="n">
        <v>7283952.40165035</v>
      </c>
      <c r="AF23" t="n">
        <v>1.211315398512752e-06</v>
      </c>
      <c r="AG23" t="n">
        <v>23.55794270833333</v>
      </c>
      <c r="AH23" t="n">
        <v>6588782.207527968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0.6919</v>
      </c>
      <c r="E24" t="n">
        <v>144.53</v>
      </c>
      <c r="F24" t="n">
        <v>139.9</v>
      </c>
      <c r="G24" t="n">
        <v>144.72</v>
      </c>
      <c r="H24" t="n">
        <v>1.85</v>
      </c>
      <c r="I24" t="n">
        <v>58</v>
      </c>
      <c r="J24" t="n">
        <v>220.43</v>
      </c>
      <c r="K24" t="n">
        <v>53.44</v>
      </c>
      <c r="L24" t="n">
        <v>23</v>
      </c>
      <c r="M24" t="n">
        <v>56</v>
      </c>
      <c r="N24" t="n">
        <v>48.99</v>
      </c>
      <c r="O24" t="n">
        <v>27420.16</v>
      </c>
      <c r="P24" t="n">
        <v>1825.09</v>
      </c>
      <c r="Q24" t="n">
        <v>2218.89</v>
      </c>
      <c r="R24" t="n">
        <v>267.92</v>
      </c>
      <c r="S24" t="n">
        <v>193.02</v>
      </c>
      <c r="T24" t="n">
        <v>35356.86</v>
      </c>
      <c r="U24" t="n">
        <v>0.72</v>
      </c>
      <c r="V24" t="n">
        <v>0.92</v>
      </c>
      <c r="W24" t="n">
        <v>36.76</v>
      </c>
      <c r="X24" t="n">
        <v>2.12</v>
      </c>
      <c r="Y24" t="n">
        <v>0.5</v>
      </c>
      <c r="Z24" t="n">
        <v>10</v>
      </c>
      <c r="AA24" t="n">
        <v>5306.498544621353</v>
      </c>
      <c r="AB24" t="n">
        <v>7260.585414944753</v>
      </c>
      <c r="AC24" t="n">
        <v>6567.645333237782</v>
      </c>
      <c r="AD24" t="n">
        <v>5306498.544621353</v>
      </c>
      <c r="AE24" t="n">
        <v>7260585.414944753</v>
      </c>
      <c r="AF24" t="n">
        <v>1.213068641237478e-06</v>
      </c>
      <c r="AG24" t="n">
        <v>23.52376302083333</v>
      </c>
      <c r="AH24" t="n">
        <v>6567645.333237782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0.6926</v>
      </c>
      <c r="E25" t="n">
        <v>144.39</v>
      </c>
      <c r="F25" t="n">
        <v>139.83</v>
      </c>
      <c r="G25" t="n">
        <v>149.82</v>
      </c>
      <c r="H25" t="n">
        <v>1.92</v>
      </c>
      <c r="I25" t="n">
        <v>56</v>
      </c>
      <c r="J25" t="n">
        <v>222.08</v>
      </c>
      <c r="K25" t="n">
        <v>53.44</v>
      </c>
      <c r="L25" t="n">
        <v>24</v>
      </c>
      <c r="M25" t="n">
        <v>54</v>
      </c>
      <c r="N25" t="n">
        <v>49.65</v>
      </c>
      <c r="O25" t="n">
        <v>27624.44</v>
      </c>
      <c r="P25" t="n">
        <v>1819.25</v>
      </c>
      <c r="Q25" t="n">
        <v>2218.93</v>
      </c>
      <c r="R25" t="n">
        <v>265.44</v>
      </c>
      <c r="S25" t="n">
        <v>193.02</v>
      </c>
      <c r="T25" t="n">
        <v>34128.49</v>
      </c>
      <c r="U25" t="n">
        <v>0.73</v>
      </c>
      <c r="V25" t="n">
        <v>0.92</v>
      </c>
      <c r="W25" t="n">
        <v>36.76</v>
      </c>
      <c r="X25" t="n">
        <v>2.05</v>
      </c>
      <c r="Y25" t="n">
        <v>0.5</v>
      </c>
      <c r="Z25" t="n">
        <v>10</v>
      </c>
      <c r="AA25" t="n">
        <v>5289.467955680891</v>
      </c>
      <c r="AB25" t="n">
        <v>7237.283411819853</v>
      </c>
      <c r="AC25" t="n">
        <v>6546.567240586558</v>
      </c>
      <c r="AD25" t="n">
        <v>5289467.955680891</v>
      </c>
      <c r="AE25" t="n">
        <v>7237283.411819854</v>
      </c>
      <c r="AF25" t="n">
        <v>1.214295911144786e-06</v>
      </c>
      <c r="AG25" t="n">
        <v>23.5009765625</v>
      </c>
      <c r="AH25" t="n">
        <v>6546567.240586558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0.6938</v>
      </c>
      <c r="E26" t="n">
        <v>144.14</v>
      </c>
      <c r="F26" t="n">
        <v>139.7</v>
      </c>
      <c r="G26" t="n">
        <v>158.15</v>
      </c>
      <c r="H26" t="n">
        <v>1.99</v>
      </c>
      <c r="I26" t="n">
        <v>53</v>
      </c>
      <c r="J26" t="n">
        <v>223.75</v>
      </c>
      <c r="K26" t="n">
        <v>53.44</v>
      </c>
      <c r="L26" t="n">
        <v>25</v>
      </c>
      <c r="M26" t="n">
        <v>51</v>
      </c>
      <c r="N26" t="n">
        <v>50.31</v>
      </c>
      <c r="O26" t="n">
        <v>27829.77</v>
      </c>
      <c r="P26" t="n">
        <v>1813.24</v>
      </c>
      <c r="Q26" t="n">
        <v>2218.85</v>
      </c>
      <c r="R26" t="n">
        <v>261.18</v>
      </c>
      <c r="S26" t="n">
        <v>193.02</v>
      </c>
      <c r="T26" t="n">
        <v>32015.43</v>
      </c>
      <c r="U26" t="n">
        <v>0.74</v>
      </c>
      <c r="V26" t="n">
        <v>0.92</v>
      </c>
      <c r="W26" t="n">
        <v>36.74</v>
      </c>
      <c r="X26" t="n">
        <v>1.91</v>
      </c>
      <c r="Y26" t="n">
        <v>0.5</v>
      </c>
      <c r="Z26" t="n">
        <v>10</v>
      </c>
      <c r="AA26" t="n">
        <v>5267.937352231676</v>
      </c>
      <c r="AB26" t="n">
        <v>7207.824290317449</v>
      </c>
      <c r="AC26" t="n">
        <v>6519.919656294208</v>
      </c>
      <c r="AD26" t="n">
        <v>5267937.352231676</v>
      </c>
      <c r="AE26" t="n">
        <v>7207824.290317449</v>
      </c>
      <c r="AF26" t="n">
        <v>1.216399802414456e-06</v>
      </c>
      <c r="AG26" t="n">
        <v>23.46028645833333</v>
      </c>
      <c r="AH26" t="n">
        <v>6519919.656294208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0.6944</v>
      </c>
      <c r="E27" t="n">
        <v>144.02</v>
      </c>
      <c r="F27" t="n">
        <v>139.65</v>
      </c>
      <c r="G27" t="n">
        <v>164.29</v>
      </c>
      <c r="H27" t="n">
        <v>2.05</v>
      </c>
      <c r="I27" t="n">
        <v>51</v>
      </c>
      <c r="J27" t="n">
        <v>225.42</v>
      </c>
      <c r="K27" t="n">
        <v>53.44</v>
      </c>
      <c r="L27" t="n">
        <v>26</v>
      </c>
      <c r="M27" t="n">
        <v>49</v>
      </c>
      <c r="N27" t="n">
        <v>50.98</v>
      </c>
      <c r="O27" t="n">
        <v>28035.92</v>
      </c>
      <c r="P27" t="n">
        <v>1810.67</v>
      </c>
      <c r="Q27" t="n">
        <v>2218.86</v>
      </c>
      <c r="R27" t="n">
        <v>259.87</v>
      </c>
      <c r="S27" t="n">
        <v>193.02</v>
      </c>
      <c r="T27" t="n">
        <v>31368</v>
      </c>
      <c r="U27" t="n">
        <v>0.74</v>
      </c>
      <c r="V27" t="n">
        <v>0.92</v>
      </c>
      <c r="W27" t="n">
        <v>36.74</v>
      </c>
      <c r="X27" t="n">
        <v>1.87</v>
      </c>
      <c r="Y27" t="n">
        <v>0.5</v>
      </c>
      <c r="Z27" t="n">
        <v>10</v>
      </c>
      <c r="AA27" t="n">
        <v>5258.273931632553</v>
      </c>
      <c r="AB27" t="n">
        <v>7194.602371933701</v>
      </c>
      <c r="AC27" t="n">
        <v>6507.959619243925</v>
      </c>
      <c r="AD27" t="n">
        <v>5258273.931632553</v>
      </c>
      <c r="AE27" t="n">
        <v>7194602.371933701</v>
      </c>
      <c r="AF27" t="n">
        <v>1.217451748049291e-06</v>
      </c>
      <c r="AG27" t="n">
        <v>23.44075520833333</v>
      </c>
      <c r="AH27" t="n">
        <v>6507959.619243925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0.695</v>
      </c>
      <c r="E28" t="n">
        <v>143.89</v>
      </c>
      <c r="F28" t="n">
        <v>139.6</v>
      </c>
      <c r="G28" t="n">
        <v>170.93</v>
      </c>
      <c r="H28" t="n">
        <v>2.11</v>
      </c>
      <c r="I28" t="n">
        <v>49</v>
      </c>
      <c r="J28" t="n">
        <v>227.1</v>
      </c>
      <c r="K28" t="n">
        <v>53.44</v>
      </c>
      <c r="L28" t="n">
        <v>27</v>
      </c>
      <c r="M28" t="n">
        <v>47</v>
      </c>
      <c r="N28" t="n">
        <v>51.66</v>
      </c>
      <c r="O28" t="n">
        <v>28243</v>
      </c>
      <c r="P28" t="n">
        <v>1806.53</v>
      </c>
      <c r="Q28" t="n">
        <v>2218.92</v>
      </c>
      <c r="R28" t="n">
        <v>257.47</v>
      </c>
      <c r="S28" t="n">
        <v>193.02</v>
      </c>
      <c r="T28" t="n">
        <v>30179.03</v>
      </c>
      <c r="U28" t="n">
        <v>0.75</v>
      </c>
      <c r="V28" t="n">
        <v>0.92</v>
      </c>
      <c r="W28" t="n">
        <v>36.75</v>
      </c>
      <c r="X28" t="n">
        <v>1.81</v>
      </c>
      <c r="Y28" t="n">
        <v>0.5</v>
      </c>
      <c r="Z28" t="n">
        <v>10</v>
      </c>
      <c r="AA28" t="n">
        <v>5245.553859763196</v>
      </c>
      <c r="AB28" t="n">
        <v>7177.198208432077</v>
      </c>
      <c r="AC28" t="n">
        <v>6492.216484680002</v>
      </c>
      <c r="AD28" t="n">
        <v>5245553.859763196</v>
      </c>
      <c r="AE28" t="n">
        <v>7177198.208432077</v>
      </c>
      <c r="AF28" t="n">
        <v>1.218503693684127e-06</v>
      </c>
      <c r="AG28" t="n">
        <v>23.41959635416667</v>
      </c>
      <c r="AH28" t="n">
        <v>6492216.484680003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0.696</v>
      </c>
      <c r="E29" t="n">
        <v>143.68</v>
      </c>
      <c r="F29" t="n">
        <v>139.46</v>
      </c>
      <c r="G29" t="n">
        <v>178.03</v>
      </c>
      <c r="H29" t="n">
        <v>2.18</v>
      </c>
      <c r="I29" t="n">
        <v>47</v>
      </c>
      <c r="J29" t="n">
        <v>228.79</v>
      </c>
      <c r="K29" t="n">
        <v>53.44</v>
      </c>
      <c r="L29" t="n">
        <v>28</v>
      </c>
      <c r="M29" t="n">
        <v>45</v>
      </c>
      <c r="N29" t="n">
        <v>52.35</v>
      </c>
      <c r="O29" t="n">
        <v>28451.04</v>
      </c>
      <c r="P29" t="n">
        <v>1798.94</v>
      </c>
      <c r="Q29" t="n">
        <v>2218.86</v>
      </c>
      <c r="R29" t="n">
        <v>252.96</v>
      </c>
      <c r="S29" t="n">
        <v>193.02</v>
      </c>
      <c r="T29" t="n">
        <v>27933.35</v>
      </c>
      <c r="U29" t="n">
        <v>0.76</v>
      </c>
      <c r="V29" t="n">
        <v>0.92</v>
      </c>
      <c r="W29" t="n">
        <v>36.74</v>
      </c>
      <c r="X29" t="n">
        <v>1.67</v>
      </c>
      <c r="Y29" t="n">
        <v>0.5</v>
      </c>
      <c r="Z29" t="n">
        <v>10</v>
      </c>
      <c r="AA29" t="n">
        <v>5222.538722960583</v>
      </c>
      <c r="AB29" t="n">
        <v>7145.707882902565</v>
      </c>
      <c r="AC29" t="n">
        <v>6463.731551622078</v>
      </c>
      <c r="AD29" t="n">
        <v>5222538.722960583</v>
      </c>
      <c r="AE29" t="n">
        <v>7145707.882902565</v>
      </c>
      <c r="AF29" t="n">
        <v>1.220256936408852e-06</v>
      </c>
      <c r="AG29" t="n">
        <v>23.38541666666667</v>
      </c>
      <c r="AH29" t="n">
        <v>6463731.551622078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0.6962</v>
      </c>
      <c r="E30" t="n">
        <v>143.65</v>
      </c>
      <c r="F30" t="n">
        <v>139.47</v>
      </c>
      <c r="G30" t="n">
        <v>181.91</v>
      </c>
      <c r="H30" t="n">
        <v>2.24</v>
      </c>
      <c r="I30" t="n">
        <v>46</v>
      </c>
      <c r="J30" t="n">
        <v>230.48</v>
      </c>
      <c r="K30" t="n">
        <v>53.44</v>
      </c>
      <c r="L30" t="n">
        <v>29</v>
      </c>
      <c r="M30" t="n">
        <v>44</v>
      </c>
      <c r="N30" t="n">
        <v>53.05</v>
      </c>
      <c r="O30" t="n">
        <v>28660.06</v>
      </c>
      <c r="P30" t="n">
        <v>1798.79</v>
      </c>
      <c r="Q30" t="n">
        <v>2218.87</v>
      </c>
      <c r="R30" t="n">
        <v>253.53</v>
      </c>
      <c r="S30" t="n">
        <v>193.02</v>
      </c>
      <c r="T30" t="n">
        <v>28225.5</v>
      </c>
      <c r="U30" t="n">
        <v>0.76</v>
      </c>
      <c r="V30" t="n">
        <v>0.92</v>
      </c>
      <c r="W30" t="n">
        <v>36.74</v>
      </c>
      <c r="X30" t="n">
        <v>1.68</v>
      </c>
      <c r="Y30" t="n">
        <v>0.5</v>
      </c>
      <c r="Z30" t="n">
        <v>10</v>
      </c>
      <c r="AA30" t="n">
        <v>5220.962175362098</v>
      </c>
      <c r="AB30" t="n">
        <v>7143.550780925948</v>
      </c>
      <c r="AC30" t="n">
        <v>6461.780320430597</v>
      </c>
      <c r="AD30" t="n">
        <v>5220962.175362098</v>
      </c>
      <c r="AE30" t="n">
        <v>7143550.780925948</v>
      </c>
      <c r="AF30" t="n">
        <v>1.220607584953797e-06</v>
      </c>
      <c r="AG30" t="n">
        <v>23.38053385416667</v>
      </c>
      <c r="AH30" t="n">
        <v>6461780.320430597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0.6969</v>
      </c>
      <c r="E31" t="n">
        <v>143.5</v>
      </c>
      <c r="F31" t="n">
        <v>139.39</v>
      </c>
      <c r="G31" t="n">
        <v>190.08</v>
      </c>
      <c r="H31" t="n">
        <v>2.3</v>
      </c>
      <c r="I31" t="n">
        <v>44</v>
      </c>
      <c r="J31" t="n">
        <v>232.18</v>
      </c>
      <c r="K31" t="n">
        <v>53.44</v>
      </c>
      <c r="L31" t="n">
        <v>30</v>
      </c>
      <c r="M31" t="n">
        <v>42</v>
      </c>
      <c r="N31" t="n">
        <v>53.75</v>
      </c>
      <c r="O31" t="n">
        <v>28870.05</v>
      </c>
      <c r="P31" t="n">
        <v>1792.59</v>
      </c>
      <c r="Q31" t="n">
        <v>2218.87</v>
      </c>
      <c r="R31" t="n">
        <v>250.62</v>
      </c>
      <c r="S31" t="n">
        <v>193.02</v>
      </c>
      <c r="T31" t="n">
        <v>26776.94</v>
      </c>
      <c r="U31" t="n">
        <v>0.77</v>
      </c>
      <c r="V31" t="n">
        <v>0.92</v>
      </c>
      <c r="W31" t="n">
        <v>36.74</v>
      </c>
      <c r="X31" t="n">
        <v>1.61</v>
      </c>
      <c r="Y31" t="n">
        <v>0.5</v>
      </c>
      <c r="Z31" t="n">
        <v>10</v>
      </c>
      <c r="AA31" t="n">
        <v>5203.328857499101</v>
      </c>
      <c r="AB31" t="n">
        <v>7119.424097498713</v>
      </c>
      <c r="AC31" t="n">
        <v>6439.956253807646</v>
      </c>
      <c r="AD31" t="n">
        <v>5203328.857499101</v>
      </c>
      <c r="AE31" t="n">
        <v>7119424.097498713</v>
      </c>
      <c r="AF31" t="n">
        <v>1.221834854861105e-06</v>
      </c>
      <c r="AG31" t="n">
        <v>23.35611979166667</v>
      </c>
      <c r="AH31" t="n">
        <v>6439956.253807646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0.6973</v>
      </c>
      <c r="E32" t="n">
        <v>143.4</v>
      </c>
      <c r="F32" t="n">
        <v>139.33</v>
      </c>
      <c r="G32" t="n">
        <v>194.42</v>
      </c>
      <c r="H32" t="n">
        <v>2.36</v>
      </c>
      <c r="I32" t="n">
        <v>43</v>
      </c>
      <c r="J32" t="n">
        <v>233.89</v>
      </c>
      <c r="K32" t="n">
        <v>53.44</v>
      </c>
      <c r="L32" t="n">
        <v>31</v>
      </c>
      <c r="M32" t="n">
        <v>41</v>
      </c>
      <c r="N32" t="n">
        <v>54.46</v>
      </c>
      <c r="O32" t="n">
        <v>29081.05</v>
      </c>
      <c r="P32" t="n">
        <v>1789.14</v>
      </c>
      <c r="Q32" t="n">
        <v>2218.84</v>
      </c>
      <c r="R32" t="n">
        <v>248.99</v>
      </c>
      <c r="S32" t="n">
        <v>193.02</v>
      </c>
      <c r="T32" t="n">
        <v>25969.62</v>
      </c>
      <c r="U32" t="n">
        <v>0.78</v>
      </c>
      <c r="V32" t="n">
        <v>0.92</v>
      </c>
      <c r="W32" t="n">
        <v>36.73</v>
      </c>
      <c r="X32" t="n">
        <v>1.55</v>
      </c>
      <c r="Y32" t="n">
        <v>0.5</v>
      </c>
      <c r="Z32" t="n">
        <v>10</v>
      </c>
      <c r="AA32" t="n">
        <v>5193.320155314659</v>
      </c>
      <c r="AB32" t="n">
        <v>7105.729749617181</v>
      </c>
      <c r="AC32" t="n">
        <v>6427.568875267791</v>
      </c>
      <c r="AD32" t="n">
        <v>5193320.155314659</v>
      </c>
      <c r="AE32" t="n">
        <v>7105729.749617182</v>
      </c>
      <c r="AF32" t="n">
        <v>1.222536151950995e-06</v>
      </c>
      <c r="AG32" t="n">
        <v>23.33984375</v>
      </c>
      <c r="AH32" t="n">
        <v>6427568.875267791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0.6979</v>
      </c>
      <c r="E33" t="n">
        <v>143.29</v>
      </c>
      <c r="F33" t="n">
        <v>139.29</v>
      </c>
      <c r="G33" t="n">
        <v>203.85</v>
      </c>
      <c r="H33" t="n">
        <v>2.41</v>
      </c>
      <c r="I33" t="n">
        <v>41</v>
      </c>
      <c r="J33" t="n">
        <v>235.61</v>
      </c>
      <c r="K33" t="n">
        <v>53.44</v>
      </c>
      <c r="L33" t="n">
        <v>32</v>
      </c>
      <c r="M33" t="n">
        <v>39</v>
      </c>
      <c r="N33" t="n">
        <v>55.18</v>
      </c>
      <c r="O33" t="n">
        <v>29293.06</v>
      </c>
      <c r="P33" t="n">
        <v>1785.18</v>
      </c>
      <c r="Q33" t="n">
        <v>2218.87</v>
      </c>
      <c r="R33" t="n">
        <v>247.65</v>
      </c>
      <c r="S33" t="n">
        <v>193.02</v>
      </c>
      <c r="T33" t="n">
        <v>25310.99</v>
      </c>
      <c r="U33" t="n">
        <v>0.78</v>
      </c>
      <c r="V33" t="n">
        <v>0.92</v>
      </c>
      <c r="W33" t="n">
        <v>36.73</v>
      </c>
      <c r="X33" t="n">
        <v>1.51</v>
      </c>
      <c r="Y33" t="n">
        <v>0.5</v>
      </c>
      <c r="Z33" t="n">
        <v>10</v>
      </c>
      <c r="AA33" t="n">
        <v>5181.150307977755</v>
      </c>
      <c r="AB33" t="n">
        <v>7089.078427595056</v>
      </c>
      <c r="AC33" t="n">
        <v>6412.506732049179</v>
      </c>
      <c r="AD33" t="n">
        <v>5181150.307977755</v>
      </c>
      <c r="AE33" t="n">
        <v>7089078.427595057</v>
      </c>
      <c r="AF33" t="n">
        <v>1.22358809758583e-06</v>
      </c>
      <c r="AG33" t="n">
        <v>23.32194010416667</v>
      </c>
      <c r="AH33" t="n">
        <v>6412506.732049179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0.6984</v>
      </c>
      <c r="E34" t="n">
        <v>143.18</v>
      </c>
      <c r="F34" t="n">
        <v>139.23</v>
      </c>
      <c r="G34" t="n">
        <v>208.84</v>
      </c>
      <c r="H34" t="n">
        <v>2.47</v>
      </c>
      <c r="I34" t="n">
        <v>40</v>
      </c>
      <c r="J34" t="n">
        <v>237.34</v>
      </c>
      <c r="K34" t="n">
        <v>53.44</v>
      </c>
      <c r="L34" t="n">
        <v>33</v>
      </c>
      <c r="M34" t="n">
        <v>38</v>
      </c>
      <c r="N34" t="n">
        <v>55.91</v>
      </c>
      <c r="O34" t="n">
        <v>29506.09</v>
      </c>
      <c r="P34" t="n">
        <v>1780.35</v>
      </c>
      <c r="Q34" t="n">
        <v>2218.87</v>
      </c>
      <c r="R34" t="n">
        <v>245.34</v>
      </c>
      <c r="S34" t="n">
        <v>193.02</v>
      </c>
      <c r="T34" t="n">
        <v>24161.62</v>
      </c>
      <c r="U34" t="n">
        <v>0.79</v>
      </c>
      <c r="V34" t="n">
        <v>0.92</v>
      </c>
      <c r="W34" t="n">
        <v>36.73</v>
      </c>
      <c r="X34" t="n">
        <v>1.44</v>
      </c>
      <c r="Y34" t="n">
        <v>0.5</v>
      </c>
      <c r="Z34" t="n">
        <v>10</v>
      </c>
      <c r="AA34" t="n">
        <v>5167.802771438315</v>
      </c>
      <c r="AB34" t="n">
        <v>7070.815739250042</v>
      </c>
      <c r="AC34" t="n">
        <v>6395.987009047969</v>
      </c>
      <c r="AD34" t="n">
        <v>5167802.771438316</v>
      </c>
      <c r="AE34" t="n">
        <v>7070815.739250042</v>
      </c>
      <c r="AF34" t="n">
        <v>1.224464718948193e-06</v>
      </c>
      <c r="AG34" t="n">
        <v>23.30403645833333</v>
      </c>
      <c r="AH34" t="n">
        <v>6395987.009047969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0.6988</v>
      </c>
      <c r="E35" t="n">
        <v>143.11</v>
      </c>
      <c r="F35" t="n">
        <v>139.19</v>
      </c>
      <c r="G35" t="n">
        <v>214.14</v>
      </c>
      <c r="H35" t="n">
        <v>2.53</v>
      </c>
      <c r="I35" t="n">
        <v>39</v>
      </c>
      <c r="J35" t="n">
        <v>239.08</v>
      </c>
      <c r="K35" t="n">
        <v>53.44</v>
      </c>
      <c r="L35" t="n">
        <v>34</v>
      </c>
      <c r="M35" t="n">
        <v>37</v>
      </c>
      <c r="N35" t="n">
        <v>56.64</v>
      </c>
      <c r="O35" t="n">
        <v>29720.17</v>
      </c>
      <c r="P35" t="n">
        <v>1780.78</v>
      </c>
      <c r="Q35" t="n">
        <v>2218.88</v>
      </c>
      <c r="R35" t="n">
        <v>244.39</v>
      </c>
      <c r="S35" t="n">
        <v>193.02</v>
      </c>
      <c r="T35" t="n">
        <v>23687.21</v>
      </c>
      <c r="U35" t="n">
        <v>0.79</v>
      </c>
      <c r="V35" t="n">
        <v>0.92</v>
      </c>
      <c r="W35" t="n">
        <v>36.72</v>
      </c>
      <c r="X35" t="n">
        <v>1.41</v>
      </c>
      <c r="Y35" t="n">
        <v>0.5</v>
      </c>
      <c r="Z35" t="n">
        <v>10</v>
      </c>
      <c r="AA35" t="n">
        <v>5165.57087160161</v>
      </c>
      <c r="AB35" t="n">
        <v>7067.761955428989</v>
      </c>
      <c r="AC35" t="n">
        <v>6393.224674068785</v>
      </c>
      <c r="AD35" t="n">
        <v>5165570.87160161</v>
      </c>
      <c r="AE35" t="n">
        <v>7067761.955428989</v>
      </c>
      <c r="AF35" t="n">
        <v>1.225166016038083e-06</v>
      </c>
      <c r="AG35" t="n">
        <v>23.29264322916667</v>
      </c>
      <c r="AH35" t="n">
        <v>6393224.674068785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0.699</v>
      </c>
      <c r="E36" t="n">
        <v>143.06</v>
      </c>
      <c r="F36" t="n">
        <v>139.18</v>
      </c>
      <c r="G36" t="n">
        <v>219.75</v>
      </c>
      <c r="H36" t="n">
        <v>2.58</v>
      </c>
      <c r="I36" t="n">
        <v>38</v>
      </c>
      <c r="J36" t="n">
        <v>240.82</v>
      </c>
      <c r="K36" t="n">
        <v>53.44</v>
      </c>
      <c r="L36" t="n">
        <v>35</v>
      </c>
      <c r="M36" t="n">
        <v>36</v>
      </c>
      <c r="N36" t="n">
        <v>57.39</v>
      </c>
      <c r="O36" t="n">
        <v>29935.43</v>
      </c>
      <c r="P36" t="n">
        <v>1776.06</v>
      </c>
      <c r="Q36" t="n">
        <v>2218.84</v>
      </c>
      <c r="R36" t="n">
        <v>244.05</v>
      </c>
      <c r="S36" t="n">
        <v>193.02</v>
      </c>
      <c r="T36" t="n">
        <v>23525.51</v>
      </c>
      <c r="U36" t="n">
        <v>0.79</v>
      </c>
      <c r="V36" t="n">
        <v>0.92</v>
      </c>
      <c r="W36" t="n">
        <v>36.72</v>
      </c>
      <c r="X36" t="n">
        <v>1.4</v>
      </c>
      <c r="Y36" t="n">
        <v>0.5</v>
      </c>
      <c r="Z36" t="n">
        <v>10</v>
      </c>
      <c r="AA36" t="n">
        <v>5154.941196761139</v>
      </c>
      <c r="AB36" t="n">
        <v>7053.217965364099</v>
      </c>
      <c r="AC36" t="n">
        <v>6380.068742003071</v>
      </c>
      <c r="AD36" t="n">
        <v>5154941.196761139</v>
      </c>
      <c r="AE36" t="n">
        <v>7053217.965364099</v>
      </c>
      <c r="AF36" t="n">
        <v>1.225516664583028e-06</v>
      </c>
      <c r="AG36" t="n">
        <v>23.28450520833333</v>
      </c>
      <c r="AH36" t="n">
        <v>6380068.742003071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0.6994</v>
      </c>
      <c r="E37" t="n">
        <v>142.97</v>
      </c>
      <c r="F37" t="n">
        <v>139.13</v>
      </c>
      <c r="G37" t="n">
        <v>225.61</v>
      </c>
      <c r="H37" t="n">
        <v>2.64</v>
      </c>
      <c r="I37" t="n">
        <v>37</v>
      </c>
      <c r="J37" t="n">
        <v>242.57</v>
      </c>
      <c r="K37" t="n">
        <v>53.44</v>
      </c>
      <c r="L37" t="n">
        <v>36</v>
      </c>
      <c r="M37" t="n">
        <v>35</v>
      </c>
      <c r="N37" t="n">
        <v>58.14</v>
      </c>
      <c r="O37" t="n">
        <v>30151.65</v>
      </c>
      <c r="P37" t="n">
        <v>1769.95</v>
      </c>
      <c r="Q37" t="n">
        <v>2218.88</v>
      </c>
      <c r="R37" t="n">
        <v>242.12</v>
      </c>
      <c r="S37" t="n">
        <v>193.02</v>
      </c>
      <c r="T37" t="n">
        <v>22565.03</v>
      </c>
      <c r="U37" t="n">
        <v>0.8</v>
      </c>
      <c r="V37" t="n">
        <v>0.92</v>
      </c>
      <c r="W37" t="n">
        <v>36.73</v>
      </c>
      <c r="X37" t="n">
        <v>1.34</v>
      </c>
      <c r="Y37" t="n">
        <v>0.5</v>
      </c>
      <c r="Z37" t="n">
        <v>10</v>
      </c>
      <c r="AA37" t="n">
        <v>5139.906363583456</v>
      </c>
      <c r="AB37" t="n">
        <v>7032.646643320366</v>
      </c>
      <c r="AC37" t="n">
        <v>6361.460718063162</v>
      </c>
      <c r="AD37" t="n">
        <v>5139906.363583457</v>
      </c>
      <c r="AE37" t="n">
        <v>7032646.643320366</v>
      </c>
      <c r="AF37" t="n">
        <v>1.226217961672918e-06</v>
      </c>
      <c r="AG37" t="n">
        <v>23.26985677083333</v>
      </c>
      <c r="AH37" t="n">
        <v>6361460.718063162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0.6999</v>
      </c>
      <c r="E38" t="n">
        <v>142.87</v>
      </c>
      <c r="F38" t="n">
        <v>139.07</v>
      </c>
      <c r="G38" t="n">
        <v>231.78</v>
      </c>
      <c r="H38" t="n">
        <v>2.69</v>
      </c>
      <c r="I38" t="n">
        <v>36</v>
      </c>
      <c r="J38" t="n">
        <v>244.34</v>
      </c>
      <c r="K38" t="n">
        <v>53.44</v>
      </c>
      <c r="L38" t="n">
        <v>37</v>
      </c>
      <c r="M38" t="n">
        <v>34</v>
      </c>
      <c r="N38" t="n">
        <v>58.9</v>
      </c>
      <c r="O38" t="n">
        <v>30368.96</v>
      </c>
      <c r="P38" t="n">
        <v>1766.38</v>
      </c>
      <c r="Q38" t="n">
        <v>2218.9</v>
      </c>
      <c r="R38" t="n">
        <v>240.14</v>
      </c>
      <c r="S38" t="n">
        <v>193.02</v>
      </c>
      <c r="T38" t="n">
        <v>21578.7</v>
      </c>
      <c r="U38" t="n">
        <v>0.8</v>
      </c>
      <c r="V38" t="n">
        <v>0.92</v>
      </c>
      <c r="W38" t="n">
        <v>36.72</v>
      </c>
      <c r="X38" t="n">
        <v>1.28</v>
      </c>
      <c r="Y38" t="n">
        <v>0.5</v>
      </c>
      <c r="Z38" t="n">
        <v>10</v>
      </c>
      <c r="AA38" t="n">
        <v>5129.066128409354</v>
      </c>
      <c r="AB38" t="n">
        <v>7017.814555317733</v>
      </c>
      <c r="AC38" t="n">
        <v>6348.044183722533</v>
      </c>
      <c r="AD38" t="n">
        <v>5129066.128409354</v>
      </c>
      <c r="AE38" t="n">
        <v>7017814.555317733</v>
      </c>
      <c r="AF38" t="n">
        <v>1.227094583035281e-06</v>
      </c>
      <c r="AG38" t="n">
        <v>23.25358072916667</v>
      </c>
      <c r="AH38" t="n">
        <v>6348044.183722533</v>
      </c>
    </row>
    <row r="39">
      <c r="A39" t="n">
        <v>37</v>
      </c>
      <c r="B39" t="n">
        <v>95</v>
      </c>
      <c r="C39" t="inlineStr">
        <is>
          <t xml:space="preserve">CONCLUIDO	</t>
        </is>
      </c>
      <c r="D39" t="n">
        <v>0.7002</v>
      </c>
      <c r="E39" t="n">
        <v>142.82</v>
      </c>
      <c r="F39" t="n">
        <v>139.04</v>
      </c>
      <c r="G39" t="n">
        <v>238.36</v>
      </c>
      <c r="H39" t="n">
        <v>2.75</v>
      </c>
      <c r="I39" t="n">
        <v>35</v>
      </c>
      <c r="J39" t="n">
        <v>246.11</v>
      </c>
      <c r="K39" t="n">
        <v>53.44</v>
      </c>
      <c r="L39" t="n">
        <v>38</v>
      </c>
      <c r="M39" t="n">
        <v>33</v>
      </c>
      <c r="N39" t="n">
        <v>59.67</v>
      </c>
      <c r="O39" t="n">
        <v>30587.38</v>
      </c>
      <c r="P39" t="n">
        <v>1763.05</v>
      </c>
      <c r="Q39" t="n">
        <v>2218.82</v>
      </c>
      <c r="R39" t="n">
        <v>239.47</v>
      </c>
      <c r="S39" t="n">
        <v>193.02</v>
      </c>
      <c r="T39" t="n">
        <v>21251.34</v>
      </c>
      <c r="U39" t="n">
        <v>0.8100000000000001</v>
      </c>
      <c r="V39" t="n">
        <v>0.92</v>
      </c>
      <c r="W39" t="n">
        <v>36.72</v>
      </c>
      <c r="X39" t="n">
        <v>1.26</v>
      </c>
      <c r="Y39" t="n">
        <v>0.5</v>
      </c>
      <c r="Z39" t="n">
        <v>10</v>
      </c>
      <c r="AA39" t="n">
        <v>5120.315334167761</v>
      </c>
      <c r="AB39" t="n">
        <v>7005.84133257859</v>
      </c>
      <c r="AC39" t="n">
        <v>6337.213668557091</v>
      </c>
      <c r="AD39" t="n">
        <v>5120315.334167761</v>
      </c>
      <c r="AE39" t="n">
        <v>7005841.332578589</v>
      </c>
      <c r="AF39" t="n">
        <v>1.227620555852699e-06</v>
      </c>
      <c r="AG39" t="n">
        <v>23.24544270833333</v>
      </c>
      <c r="AH39" t="n">
        <v>6337213.668557092</v>
      </c>
    </row>
    <row r="40">
      <c r="A40" t="n">
        <v>38</v>
      </c>
      <c r="B40" t="n">
        <v>95</v>
      </c>
      <c r="C40" t="inlineStr">
        <is>
          <t xml:space="preserve">CONCLUIDO	</t>
        </is>
      </c>
      <c r="D40" t="n">
        <v>0.7006</v>
      </c>
      <c r="E40" t="n">
        <v>142.73</v>
      </c>
      <c r="F40" t="n">
        <v>138.99</v>
      </c>
      <c r="G40" t="n">
        <v>245.28</v>
      </c>
      <c r="H40" t="n">
        <v>2.8</v>
      </c>
      <c r="I40" t="n">
        <v>34</v>
      </c>
      <c r="J40" t="n">
        <v>247.89</v>
      </c>
      <c r="K40" t="n">
        <v>53.44</v>
      </c>
      <c r="L40" t="n">
        <v>39</v>
      </c>
      <c r="M40" t="n">
        <v>32</v>
      </c>
      <c r="N40" t="n">
        <v>60.45</v>
      </c>
      <c r="O40" t="n">
        <v>30806.92</v>
      </c>
      <c r="P40" t="n">
        <v>1759.42</v>
      </c>
      <c r="Q40" t="n">
        <v>2218.88</v>
      </c>
      <c r="R40" t="n">
        <v>238.02</v>
      </c>
      <c r="S40" t="n">
        <v>193.02</v>
      </c>
      <c r="T40" t="n">
        <v>20526.97</v>
      </c>
      <c r="U40" t="n">
        <v>0.8100000000000001</v>
      </c>
      <c r="V40" t="n">
        <v>0.92</v>
      </c>
      <c r="W40" t="n">
        <v>36.71</v>
      </c>
      <c r="X40" t="n">
        <v>1.21</v>
      </c>
      <c r="Y40" t="n">
        <v>0.5</v>
      </c>
      <c r="Z40" t="n">
        <v>10</v>
      </c>
      <c r="AA40" t="n">
        <v>5110.141914715979</v>
      </c>
      <c r="AB40" t="n">
        <v>6991.921611265071</v>
      </c>
      <c r="AC40" t="n">
        <v>6324.622425909283</v>
      </c>
      <c r="AD40" t="n">
        <v>5110141.914715978</v>
      </c>
      <c r="AE40" t="n">
        <v>6991921.611265071</v>
      </c>
      <c r="AF40" t="n">
        <v>1.228321852942589e-06</v>
      </c>
      <c r="AG40" t="n">
        <v>23.23079427083333</v>
      </c>
      <c r="AH40" t="n">
        <v>6324622.425909284</v>
      </c>
    </row>
    <row r="41">
      <c r="A41" t="n">
        <v>39</v>
      </c>
      <c r="B41" t="n">
        <v>95</v>
      </c>
      <c r="C41" t="inlineStr">
        <is>
          <t xml:space="preserve">CONCLUIDO	</t>
        </is>
      </c>
      <c r="D41" t="n">
        <v>0.7009</v>
      </c>
      <c r="E41" t="n">
        <v>142.67</v>
      </c>
      <c r="F41" t="n">
        <v>138.97</v>
      </c>
      <c r="G41" t="n">
        <v>252.68</v>
      </c>
      <c r="H41" t="n">
        <v>2.85</v>
      </c>
      <c r="I41" t="n">
        <v>33</v>
      </c>
      <c r="J41" t="n">
        <v>249.68</v>
      </c>
      <c r="K41" t="n">
        <v>53.44</v>
      </c>
      <c r="L41" t="n">
        <v>40</v>
      </c>
      <c r="M41" t="n">
        <v>31</v>
      </c>
      <c r="N41" t="n">
        <v>61.24</v>
      </c>
      <c r="O41" t="n">
        <v>31027.6</v>
      </c>
      <c r="P41" t="n">
        <v>1754.76</v>
      </c>
      <c r="Q41" t="n">
        <v>2218.84</v>
      </c>
      <c r="R41" t="n">
        <v>237.17</v>
      </c>
      <c r="S41" t="n">
        <v>193.02</v>
      </c>
      <c r="T41" t="n">
        <v>20111.22</v>
      </c>
      <c r="U41" t="n">
        <v>0.8100000000000001</v>
      </c>
      <c r="V41" t="n">
        <v>0.92</v>
      </c>
      <c r="W41" t="n">
        <v>36.71</v>
      </c>
      <c r="X41" t="n">
        <v>1.19</v>
      </c>
      <c r="Y41" t="n">
        <v>0.5</v>
      </c>
      <c r="Z41" t="n">
        <v>10</v>
      </c>
      <c r="AA41" t="n">
        <v>5098.916594419366</v>
      </c>
      <c r="AB41" t="n">
        <v>6976.562632809066</v>
      </c>
      <c r="AC41" t="n">
        <v>6310.729286800658</v>
      </c>
      <c r="AD41" t="n">
        <v>5098916.594419367</v>
      </c>
      <c r="AE41" t="n">
        <v>6976562.632809065</v>
      </c>
      <c r="AF41" t="n">
        <v>1.228847825760006e-06</v>
      </c>
      <c r="AG41" t="n">
        <v>23.22102864583333</v>
      </c>
      <c r="AH41" t="n">
        <v>6310729.286800658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0.4391</v>
      </c>
      <c r="E2" t="n">
        <v>227.76</v>
      </c>
      <c r="F2" t="n">
        <v>192.16</v>
      </c>
      <c r="G2" t="n">
        <v>8.220000000000001</v>
      </c>
      <c r="H2" t="n">
        <v>0.15</v>
      </c>
      <c r="I2" t="n">
        <v>1403</v>
      </c>
      <c r="J2" t="n">
        <v>116.05</v>
      </c>
      <c r="K2" t="n">
        <v>43.4</v>
      </c>
      <c r="L2" t="n">
        <v>1</v>
      </c>
      <c r="M2" t="n">
        <v>1401</v>
      </c>
      <c r="N2" t="n">
        <v>16.65</v>
      </c>
      <c r="O2" t="n">
        <v>14546.17</v>
      </c>
      <c r="P2" t="n">
        <v>1934.66</v>
      </c>
      <c r="Q2" t="n">
        <v>2220.75</v>
      </c>
      <c r="R2" t="n">
        <v>2012.31</v>
      </c>
      <c r="S2" t="n">
        <v>193.02</v>
      </c>
      <c r="T2" t="n">
        <v>900829.58</v>
      </c>
      <c r="U2" t="n">
        <v>0.1</v>
      </c>
      <c r="V2" t="n">
        <v>0.67</v>
      </c>
      <c r="W2" t="n">
        <v>38.99</v>
      </c>
      <c r="X2" t="n">
        <v>54.3</v>
      </c>
      <c r="Y2" t="n">
        <v>0.5</v>
      </c>
      <c r="Z2" t="n">
        <v>10</v>
      </c>
      <c r="AA2" t="n">
        <v>8853.099621135731</v>
      </c>
      <c r="AB2" t="n">
        <v>12113.20147282875</v>
      </c>
      <c r="AC2" t="n">
        <v>10957.13452524656</v>
      </c>
      <c r="AD2" t="n">
        <v>8853099.62113573</v>
      </c>
      <c r="AE2" t="n">
        <v>12113201.47282875</v>
      </c>
      <c r="AF2" t="n">
        <v>8.961519513698546e-07</v>
      </c>
      <c r="AG2" t="n">
        <v>37.0703125</v>
      </c>
      <c r="AH2" t="n">
        <v>10957134.52524656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0.5703</v>
      </c>
      <c r="E3" t="n">
        <v>175.36</v>
      </c>
      <c r="F3" t="n">
        <v>159.51</v>
      </c>
      <c r="G3" t="n">
        <v>16.62</v>
      </c>
      <c r="H3" t="n">
        <v>0.3</v>
      </c>
      <c r="I3" t="n">
        <v>576</v>
      </c>
      <c r="J3" t="n">
        <v>117.34</v>
      </c>
      <c r="K3" t="n">
        <v>43.4</v>
      </c>
      <c r="L3" t="n">
        <v>2</v>
      </c>
      <c r="M3" t="n">
        <v>574</v>
      </c>
      <c r="N3" t="n">
        <v>16.94</v>
      </c>
      <c r="O3" t="n">
        <v>14705.49</v>
      </c>
      <c r="P3" t="n">
        <v>1596.85</v>
      </c>
      <c r="Q3" t="n">
        <v>2219.76</v>
      </c>
      <c r="R3" t="n">
        <v>921.0700000000001</v>
      </c>
      <c r="S3" t="n">
        <v>193.02</v>
      </c>
      <c r="T3" t="n">
        <v>359343.36</v>
      </c>
      <c r="U3" t="n">
        <v>0.21</v>
      </c>
      <c r="V3" t="n">
        <v>0.8100000000000001</v>
      </c>
      <c r="W3" t="n">
        <v>37.62</v>
      </c>
      <c r="X3" t="n">
        <v>21.7</v>
      </c>
      <c r="Y3" t="n">
        <v>0.5</v>
      </c>
      <c r="Z3" t="n">
        <v>10</v>
      </c>
      <c r="AA3" t="n">
        <v>5721.673737891943</v>
      </c>
      <c r="AB3" t="n">
        <v>7828.64643061444</v>
      </c>
      <c r="AC3" t="n">
        <v>7081.491402850575</v>
      </c>
      <c r="AD3" t="n">
        <v>5721673.737891943</v>
      </c>
      <c r="AE3" t="n">
        <v>7828646.43061444</v>
      </c>
      <c r="AF3" t="n">
        <v>1.163915868517942e-06</v>
      </c>
      <c r="AG3" t="n">
        <v>28.54166666666667</v>
      </c>
      <c r="AH3" t="n">
        <v>7081491.402850576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0.6173999999999999</v>
      </c>
      <c r="E4" t="n">
        <v>161.98</v>
      </c>
      <c r="F4" t="n">
        <v>151.27</v>
      </c>
      <c r="G4" t="n">
        <v>25.14</v>
      </c>
      <c r="H4" t="n">
        <v>0.45</v>
      </c>
      <c r="I4" t="n">
        <v>361</v>
      </c>
      <c r="J4" t="n">
        <v>118.63</v>
      </c>
      <c r="K4" t="n">
        <v>43.4</v>
      </c>
      <c r="L4" t="n">
        <v>3</v>
      </c>
      <c r="M4" t="n">
        <v>359</v>
      </c>
      <c r="N4" t="n">
        <v>17.23</v>
      </c>
      <c r="O4" t="n">
        <v>14865.24</v>
      </c>
      <c r="P4" t="n">
        <v>1503.77</v>
      </c>
      <c r="Q4" t="n">
        <v>2219.29</v>
      </c>
      <c r="R4" t="n">
        <v>646.41</v>
      </c>
      <c r="S4" t="n">
        <v>193.02</v>
      </c>
      <c r="T4" t="n">
        <v>223086.99</v>
      </c>
      <c r="U4" t="n">
        <v>0.3</v>
      </c>
      <c r="V4" t="n">
        <v>0.85</v>
      </c>
      <c r="W4" t="n">
        <v>37.26</v>
      </c>
      <c r="X4" t="n">
        <v>13.47</v>
      </c>
      <c r="Y4" t="n">
        <v>0.5</v>
      </c>
      <c r="Z4" t="n">
        <v>10</v>
      </c>
      <c r="AA4" t="n">
        <v>5005.323316790799</v>
      </c>
      <c r="AB4" t="n">
        <v>6848.504181313658</v>
      </c>
      <c r="AC4" t="n">
        <v>6194.892554184812</v>
      </c>
      <c r="AD4" t="n">
        <v>5005323.3167908</v>
      </c>
      <c r="AE4" t="n">
        <v>6848504.181313658</v>
      </c>
      <c r="AF4" t="n">
        <v>1.260041482067293e-06</v>
      </c>
      <c r="AG4" t="n">
        <v>26.36393229166667</v>
      </c>
      <c r="AH4" t="n">
        <v>6194892.554184812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0.6415</v>
      </c>
      <c r="E5" t="n">
        <v>155.89</v>
      </c>
      <c r="F5" t="n">
        <v>147.55</v>
      </c>
      <c r="G5" t="n">
        <v>33.79</v>
      </c>
      <c r="H5" t="n">
        <v>0.59</v>
      </c>
      <c r="I5" t="n">
        <v>262</v>
      </c>
      <c r="J5" t="n">
        <v>119.93</v>
      </c>
      <c r="K5" t="n">
        <v>43.4</v>
      </c>
      <c r="L5" t="n">
        <v>4</v>
      </c>
      <c r="M5" t="n">
        <v>260</v>
      </c>
      <c r="N5" t="n">
        <v>17.53</v>
      </c>
      <c r="O5" t="n">
        <v>15025.44</v>
      </c>
      <c r="P5" t="n">
        <v>1455.93</v>
      </c>
      <c r="Q5" t="n">
        <v>2219.13</v>
      </c>
      <c r="R5" t="n">
        <v>522.62</v>
      </c>
      <c r="S5" t="n">
        <v>193.02</v>
      </c>
      <c r="T5" t="n">
        <v>161687.14</v>
      </c>
      <c r="U5" t="n">
        <v>0.37</v>
      </c>
      <c r="V5" t="n">
        <v>0.87</v>
      </c>
      <c r="W5" t="n">
        <v>37.09</v>
      </c>
      <c r="X5" t="n">
        <v>9.75</v>
      </c>
      <c r="Y5" t="n">
        <v>0.5</v>
      </c>
      <c r="Z5" t="n">
        <v>10</v>
      </c>
      <c r="AA5" t="n">
        <v>4691.958897996936</v>
      </c>
      <c r="AB5" t="n">
        <v>6419.745158857408</v>
      </c>
      <c r="AC5" t="n">
        <v>5807.053691064735</v>
      </c>
      <c r="AD5" t="n">
        <v>4691958.897996936</v>
      </c>
      <c r="AE5" t="n">
        <v>6419745.158857408</v>
      </c>
      <c r="AF5" t="n">
        <v>1.309226774775135e-06</v>
      </c>
      <c r="AG5" t="n">
        <v>25.37272135416667</v>
      </c>
      <c r="AH5" t="n">
        <v>5807053.691064735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0.6559</v>
      </c>
      <c r="E6" t="n">
        <v>152.45</v>
      </c>
      <c r="F6" t="n">
        <v>145.45</v>
      </c>
      <c r="G6" t="n">
        <v>42.36</v>
      </c>
      <c r="H6" t="n">
        <v>0.73</v>
      </c>
      <c r="I6" t="n">
        <v>206</v>
      </c>
      <c r="J6" t="n">
        <v>121.23</v>
      </c>
      <c r="K6" t="n">
        <v>43.4</v>
      </c>
      <c r="L6" t="n">
        <v>5</v>
      </c>
      <c r="M6" t="n">
        <v>204</v>
      </c>
      <c r="N6" t="n">
        <v>17.83</v>
      </c>
      <c r="O6" t="n">
        <v>15186.08</v>
      </c>
      <c r="P6" t="n">
        <v>1424.72</v>
      </c>
      <c r="Q6" t="n">
        <v>2219.14</v>
      </c>
      <c r="R6" t="n">
        <v>452.54</v>
      </c>
      <c r="S6" t="n">
        <v>193.02</v>
      </c>
      <c r="T6" t="n">
        <v>126928.23</v>
      </c>
      <c r="U6" t="n">
        <v>0.43</v>
      </c>
      <c r="V6" t="n">
        <v>0.88</v>
      </c>
      <c r="W6" t="n">
        <v>37</v>
      </c>
      <c r="X6" t="n">
        <v>7.66</v>
      </c>
      <c r="Y6" t="n">
        <v>0.5</v>
      </c>
      <c r="Z6" t="n">
        <v>10</v>
      </c>
      <c r="AA6" t="n">
        <v>4506.445402240747</v>
      </c>
      <c r="AB6" t="n">
        <v>6165.917409685962</v>
      </c>
      <c r="AC6" t="n">
        <v>5577.450906024737</v>
      </c>
      <c r="AD6" t="n">
        <v>4506445.402240748</v>
      </c>
      <c r="AE6" t="n">
        <v>6165917.409685962</v>
      </c>
      <c r="AF6" t="n">
        <v>1.338615497388949e-06</v>
      </c>
      <c r="AG6" t="n">
        <v>24.81282552083333</v>
      </c>
      <c r="AH6" t="n">
        <v>5577450.906024737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0.6659</v>
      </c>
      <c r="E7" t="n">
        <v>150.18</v>
      </c>
      <c r="F7" t="n">
        <v>144.06</v>
      </c>
      <c r="G7" t="n">
        <v>51.15</v>
      </c>
      <c r="H7" t="n">
        <v>0.86</v>
      </c>
      <c r="I7" t="n">
        <v>169</v>
      </c>
      <c r="J7" t="n">
        <v>122.54</v>
      </c>
      <c r="K7" t="n">
        <v>43.4</v>
      </c>
      <c r="L7" t="n">
        <v>6</v>
      </c>
      <c r="M7" t="n">
        <v>167</v>
      </c>
      <c r="N7" t="n">
        <v>18.14</v>
      </c>
      <c r="O7" t="n">
        <v>15347.16</v>
      </c>
      <c r="P7" t="n">
        <v>1399.39</v>
      </c>
      <c r="Q7" t="n">
        <v>2219.05</v>
      </c>
      <c r="R7" t="n">
        <v>406.19</v>
      </c>
      <c r="S7" t="n">
        <v>193.02</v>
      </c>
      <c r="T7" t="n">
        <v>103941.2</v>
      </c>
      <c r="U7" t="n">
        <v>0.48</v>
      </c>
      <c r="V7" t="n">
        <v>0.89</v>
      </c>
      <c r="W7" t="n">
        <v>36.95</v>
      </c>
      <c r="X7" t="n">
        <v>6.27</v>
      </c>
      <c r="Y7" t="n">
        <v>0.5</v>
      </c>
      <c r="Z7" t="n">
        <v>10</v>
      </c>
      <c r="AA7" t="n">
        <v>4382.656443054628</v>
      </c>
      <c r="AB7" t="n">
        <v>5996.543894544052</v>
      </c>
      <c r="AC7" t="n">
        <v>5424.242161450757</v>
      </c>
      <c r="AD7" t="n">
        <v>4382656.443054628</v>
      </c>
      <c r="AE7" t="n">
        <v>5996543.894544052</v>
      </c>
      <c r="AF7" t="n">
        <v>1.359024332537432e-06</v>
      </c>
      <c r="AG7" t="n">
        <v>24.443359375</v>
      </c>
      <c r="AH7" t="n">
        <v>5424242.161450757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0.6734</v>
      </c>
      <c r="E8" t="n">
        <v>148.5</v>
      </c>
      <c r="F8" t="n">
        <v>143.02</v>
      </c>
      <c r="G8" t="n">
        <v>60.43</v>
      </c>
      <c r="H8" t="n">
        <v>1</v>
      </c>
      <c r="I8" t="n">
        <v>142</v>
      </c>
      <c r="J8" t="n">
        <v>123.85</v>
      </c>
      <c r="K8" t="n">
        <v>43.4</v>
      </c>
      <c r="L8" t="n">
        <v>7</v>
      </c>
      <c r="M8" t="n">
        <v>140</v>
      </c>
      <c r="N8" t="n">
        <v>18.45</v>
      </c>
      <c r="O8" t="n">
        <v>15508.69</v>
      </c>
      <c r="P8" t="n">
        <v>1378.1</v>
      </c>
      <c r="Q8" t="n">
        <v>2218.98</v>
      </c>
      <c r="R8" t="n">
        <v>371.61</v>
      </c>
      <c r="S8" t="n">
        <v>193.02</v>
      </c>
      <c r="T8" t="n">
        <v>86783.85000000001</v>
      </c>
      <c r="U8" t="n">
        <v>0.52</v>
      </c>
      <c r="V8" t="n">
        <v>0.9</v>
      </c>
      <c r="W8" t="n">
        <v>36.9</v>
      </c>
      <c r="X8" t="n">
        <v>5.23</v>
      </c>
      <c r="Y8" t="n">
        <v>0.5</v>
      </c>
      <c r="Z8" t="n">
        <v>10</v>
      </c>
      <c r="AA8" t="n">
        <v>4276.789499830729</v>
      </c>
      <c r="AB8" t="n">
        <v>5851.6920723052</v>
      </c>
      <c r="AC8" t="n">
        <v>5293.214793825577</v>
      </c>
      <c r="AD8" t="n">
        <v>4276789.499830729</v>
      </c>
      <c r="AE8" t="n">
        <v>5851692.0723052</v>
      </c>
      <c r="AF8" t="n">
        <v>1.374330958898793e-06</v>
      </c>
      <c r="AG8" t="n">
        <v>24.169921875</v>
      </c>
      <c r="AH8" t="n">
        <v>5293214.793825577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0.6787</v>
      </c>
      <c r="E9" t="n">
        <v>147.35</v>
      </c>
      <c r="F9" t="n">
        <v>142.33</v>
      </c>
      <c r="G9" t="n">
        <v>69.43000000000001</v>
      </c>
      <c r="H9" t="n">
        <v>1.13</v>
      </c>
      <c r="I9" t="n">
        <v>123</v>
      </c>
      <c r="J9" t="n">
        <v>125.16</v>
      </c>
      <c r="K9" t="n">
        <v>43.4</v>
      </c>
      <c r="L9" t="n">
        <v>8</v>
      </c>
      <c r="M9" t="n">
        <v>121</v>
      </c>
      <c r="N9" t="n">
        <v>18.76</v>
      </c>
      <c r="O9" t="n">
        <v>15670.68</v>
      </c>
      <c r="P9" t="n">
        <v>1360.92</v>
      </c>
      <c r="Q9" t="n">
        <v>2218.99</v>
      </c>
      <c r="R9" t="n">
        <v>349.1</v>
      </c>
      <c r="S9" t="n">
        <v>193.02</v>
      </c>
      <c r="T9" t="n">
        <v>75622.34</v>
      </c>
      <c r="U9" t="n">
        <v>0.55</v>
      </c>
      <c r="V9" t="n">
        <v>0.9</v>
      </c>
      <c r="W9" t="n">
        <v>36.85</v>
      </c>
      <c r="X9" t="n">
        <v>4.54</v>
      </c>
      <c r="Y9" t="n">
        <v>0.5</v>
      </c>
      <c r="Z9" t="n">
        <v>10</v>
      </c>
      <c r="AA9" t="n">
        <v>4206.865191867765</v>
      </c>
      <c r="AB9" t="n">
        <v>5756.018549307518</v>
      </c>
      <c r="AC9" t="n">
        <v>5206.672217584162</v>
      </c>
      <c r="AD9" t="n">
        <v>4206865.191867765</v>
      </c>
      <c r="AE9" t="n">
        <v>5756018.549307518</v>
      </c>
      <c r="AF9" t="n">
        <v>1.385147641527489e-06</v>
      </c>
      <c r="AG9" t="n">
        <v>23.98274739583333</v>
      </c>
      <c r="AH9" t="n">
        <v>5206672.217584162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0.6829</v>
      </c>
      <c r="E10" t="n">
        <v>146.44</v>
      </c>
      <c r="F10" t="n">
        <v>141.77</v>
      </c>
      <c r="G10" t="n">
        <v>78.76000000000001</v>
      </c>
      <c r="H10" t="n">
        <v>1.26</v>
      </c>
      <c r="I10" t="n">
        <v>108</v>
      </c>
      <c r="J10" t="n">
        <v>126.48</v>
      </c>
      <c r="K10" t="n">
        <v>43.4</v>
      </c>
      <c r="L10" t="n">
        <v>9</v>
      </c>
      <c r="M10" t="n">
        <v>106</v>
      </c>
      <c r="N10" t="n">
        <v>19.08</v>
      </c>
      <c r="O10" t="n">
        <v>15833.12</v>
      </c>
      <c r="P10" t="n">
        <v>1344.22</v>
      </c>
      <c r="Q10" t="n">
        <v>2218.98</v>
      </c>
      <c r="R10" t="n">
        <v>330.48</v>
      </c>
      <c r="S10" t="n">
        <v>193.02</v>
      </c>
      <c r="T10" t="n">
        <v>66387.64</v>
      </c>
      <c r="U10" t="n">
        <v>0.58</v>
      </c>
      <c r="V10" t="n">
        <v>0.91</v>
      </c>
      <c r="W10" t="n">
        <v>36.84</v>
      </c>
      <c r="X10" t="n">
        <v>3.98</v>
      </c>
      <c r="Y10" t="n">
        <v>0.5</v>
      </c>
      <c r="Z10" t="n">
        <v>10</v>
      </c>
      <c r="AA10" t="n">
        <v>4146.112172256889</v>
      </c>
      <c r="AB10" t="n">
        <v>5672.893587641847</v>
      </c>
      <c r="AC10" t="n">
        <v>5131.480585593251</v>
      </c>
      <c r="AD10" t="n">
        <v>4146112.172256888</v>
      </c>
      <c r="AE10" t="n">
        <v>5672893.587641847</v>
      </c>
      <c r="AF10" t="n">
        <v>1.393719352289851e-06</v>
      </c>
      <c r="AG10" t="n">
        <v>23.83463541666667</v>
      </c>
      <c r="AH10" t="n">
        <v>5131480.585593251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0.6861</v>
      </c>
      <c r="E11" t="n">
        <v>145.75</v>
      </c>
      <c r="F11" t="n">
        <v>141.35</v>
      </c>
      <c r="G11" t="n">
        <v>87.43000000000001</v>
      </c>
      <c r="H11" t="n">
        <v>1.38</v>
      </c>
      <c r="I11" t="n">
        <v>97</v>
      </c>
      <c r="J11" t="n">
        <v>127.8</v>
      </c>
      <c r="K11" t="n">
        <v>43.4</v>
      </c>
      <c r="L11" t="n">
        <v>10</v>
      </c>
      <c r="M11" t="n">
        <v>95</v>
      </c>
      <c r="N11" t="n">
        <v>19.4</v>
      </c>
      <c r="O11" t="n">
        <v>15996.02</v>
      </c>
      <c r="P11" t="n">
        <v>1328.02</v>
      </c>
      <c r="Q11" t="n">
        <v>2218.99</v>
      </c>
      <c r="R11" t="n">
        <v>316.2</v>
      </c>
      <c r="S11" t="n">
        <v>193.02</v>
      </c>
      <c r="T11" t="n">
        <v>59306.46</v>
      </c>
      <c r="U11" t="n">
        <v>0.61</v>
      </c>
      <c r="V11" t="n">
        <v>0.91</v>
      </c>
      <c r="W11" t="n">
        <v>36.82</v>
      </c>
      <c r="X11" t="n">
        <v>3.56</v>
      </c>
      <c r="Y11" t="n">
        <v>0.5</v>
      </c>
      <c r="Z11" t="n">
        <v>10</v>
      </c>
      <c r="AA11" t="n">
        <v>4082.529851625565</v>
      </c>
      <c r="AB11" t="n">
        <v>5585.897451500052</v>
      </c>
      <c r="AC11" t="n">
        <v>5052.787238584988</v>
      </c>
      <c r="AD11" t="n">
        <v>4082529.851625565</v>
      </c>
      <c r="AE11" t="n">
        <v>5585897.451500052</v>
      </c>
      <c r="AF11" t="n">
        <v>1.400250179537366e-06</v>
      </c>
      <c r="AG11" t="n">
        <v>23.72233072916667</v>
      </c>
      <c r="AH11" t="n">
        <v>5052787.238584988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0.6891</v>
      </c>
      <c r="E12" t="n">
        <v>145.12</v>
      </c>
      <c r="F12" t="n">
        <v>140.96</v>
      </c>
      <c r="G12" t="n">
        <v>97.20999999999999</v>
      </c>
      <c r="H12" t="n">
        <v>1.5</v>
      </c>
      <c r="I12" t="n">
        <v>87</v>
      </c>
      <c r="J12" t="n">
        <v>129.13</v>
      </c>
      <c r="K12" t="n">
        <v>43.4</v>
      </c>
      <c r="L12" t="n">
        <v>11</v>
      </c>
      <c r="M12" t="n">
        <v>85</v>
      </c>
      <c r="N12" t="n">
        <v>19.73</v>
      </c>
      <c r="O12" t="n">
        <v>16159.39</v>
      </c>
      <c r="P12" t="n">
        <v>1312.96</v>
      </c>
      <c r="Q12" t="n">
        <v>2218.98</v>
      </c>
      <c r="R12" t="n">
        <v>303.61</v>
      </c>
      <c r="S12" t="n">
        <v>193.02</v>
      </c>
      <c r="T12" t="n">
        <v>53057.35</v>
      </c>
      <c r="U12" t="n">
        <v>0.64</v>
      </c>
      <c r="V12" t="n">
        <v>0.91</v>
      </c>
      <c r="W12" t="n">
        <v>36.79</v>
      </c>
      <c r="X12" t="n">
        <v>3.17</v>
      </c>
      <c r="Y12" t="n">
        <v>0.5</v>
      </c>
      <c r="Z12" t="n">
        <v>10</v>
      </c>
      <c r="AA12" t="n">
        <v>4033.910150498016</v>
      </c>
      <c r="AB12" t="n">
        <v>5519.373831467504</v>
      </c>
      <c r="AC12" t="n">
        <v>4992.612539481862</v>
      </c>
      <c r="AD12" t="n">
        <v>4033910.150498016</v>
      </c>
      <c r="AE12" t="n">
        <v>5519373.831467504</v>
      </c>
      <c r="AF12" t="n">
        <v>1.40637283008191e-06</v>
      </c>
      <c r="AG12" t="n">
        <v>23.61979166666667</v>
      </c>
      <c r="AH12" t="n">
        <v>4992612.539481862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0.6913</v>
      </c>
      <c r="E13" t="n">
        <v>144.66</v>
      </c>
      <c r="F13" t="n">
        <v>140.69</v>
      </c>
      <c r="G13" t="n">
        <v>106.86</v>
      </c>
      <c r="H13" t="n">
        <v>1.63</v>
      </c>
      <c r="I13" t="n">
        <v>79</v>
      </c>
      <c r="J13" t="n">
        <v>130.45</v>
      </c>
      <c r="K13" t="n">
        <v>43.4</v>
      </c>
      <c r="L13" t="n">
        <v>12</v>
      </c>
      <c r="M13" t="n">
        <v>77</v>
      </c>
      <c r="N13" t="n">
        <v>20.05</v>
      </c>
      <c r="O13" t="n">
        <v>16323.22</v>
      </c>
      <c r="P13" t="n">
        <v>1297.49</v>
      </c>
      <c r="Q13" t="n">
        <v>2218.94</v>
      </c>
      <c r="R13" t="n">
        <v>294.27</v>
      </c>
      <c r="S13" t="n">
        <v>193.02</v>
      </c>
      <c r="T13" t="n">
        <v>48429.75</v>
      </c>
      <c r="U13" t="n">
        <v>0.66</v>
      </c>
      <c r="V13" t="n">
        <v>0.91</v>
      </c>
      <c r="W13" t="n">
        <v>36.79</v>
      </c>
      <c r="X13" t="n">
        <v>2.91</v>
      </c>
      <c r="Y13" t="n">
        <v>0.5</v>
      </c>
      <c r="Z13" t="n">
        <v>10</v>
      </c>
      <c r="AA13" t="n">
        <v>3989.930891250839</v>
      </c>
      <c r="AB13" t="n">
        <v>5459.19946873753</v>
      </c>
      <c r="AC13" t="n">
        <v>4938.18113347559</v>
      </c>
      <c r="AD13" t="n">
        <v>3989930.891250839</v>
      </c>
      <c r="AE13" t="n">
        <v>5459199.46873753</v>
      </c>
      <c r="AF13" t="n">
        <v>1.410862773814577e-06</v>
      </c>
      <c r="AG13" t="n">
        <v>23.544921875</v>
      </c>
      <c r="AH13" t="n">
        <v>4938181.13347559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0.6933</v>
      </c>
      <c r="E14" t="n">
        <v>144.23</v>
      </c>
      <c r="F14" t="n">
        <v>140.43</v>
      </c>
      <c r="G14" t="n">
        <v>117.02</v>
      </c>
      <c r="H14" t="n">
        <v>1.74</v>
      </c>
      <c r="I14" t="n">
        <v>72</v>
      </c>
      <c r="J14" t="n">
        <v>131.79</v>
      </c>
      <c r="K14" t="n">
        <v>43.4</v>
      </c>
      <c r="L14" t="n">
        <v>13</v>
      </c>
      <c r="M14" t="n">
        <v>70</v>
      </c>
      <c r="N14" t="n">
        <v>20.39</v>
      </c>
      <c r="O14" t="n">
        <v>16487.53</v>
      </c>
      <c r="P14" t="n">
        <v>1283.64</v>
      </c>
      <c r="Q14" t="n">
        <v>2218.95</v>
      </c>
      <c r="R14" t="n">
        <v>285.17</v>
      </c>
      <c r="S14" t="n">
        <v>193.02</v>
      </c>
      <c r="T14" t="n">
        <v>43914.74</v>
      </c>
      <c r="U14" t="n">
        <v>0.68</v>
      </c>
      <c r="V14" t="n">
        <v>0.91</v>
      </c>
      <c r="W14" t="n">
        <v>36.79</v>
      </c>
      <c r="X14" t="n">
        <v>2.64</v>
      </c>
      <c r="Y14" t="n">
        <v>0.5</v>
      </c>
      <c r="Z14" t="n">
        <v>10</v>
      </c>
      <c r="AA14" t="n">
        <v>3950.334136765125</v>
      </c>
      <c r="AB14" t="n">
        <v>5405.021442364654</v>
      </c>
      <c r="AC14" t="n">
        <v>4889.173781900405</v>
      </c>
      <c r="AD14" t="n">
        <v>3950334.136765125</v>
      </c>
      <c r="AE14" t="n">
        <v>5405021.442364654</v>
      </c>
      <c r="AF14" t="n">
        <v>1.414944540844273e-06</v>
      </c>
      <c r="AG14" t="n">
        <v>23.47493489583333</v>
      </c>
      <c r="AH14" t="n">
        <v>4889173.781900405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0.6952</v>
      </c>
      <c r="E15" t="n">
        <v>143.85</v>
      </c>
      <c r="F15" t="n">
        <v>140.19</v>
      </c>
      <c r="G15" t="n">
        <v>127.44</v>
      </c>
      <c r="H15" t="n">
        <v>1.86</v>
      </c>
      <c r="I15" t="n">
        <v>66</v>
      </c>
      <c r="J15" t="n">
        <v>133.12</v>
      </c>
      <c r="K15" t="n">
        <v>43.4</v>
      </c>
      <c r="L15" t="n">
        <v>14</v>
      </c>
      <c r="M15" t="n">
        <v>64</v>
      </c>
      <c r="N15" t="n">
        <v>20.72</v>
      </c>
      <c r="O15" t="n">
        <v>16652.31</v>
      </c>
      <c r="P15" t="n">
        <v>1268.86</v>
      </c>
      <c r="Q15" t="n">
        <v>2218.94</v>
      </c>
      <c r="R15" t="n">
        <v>277.5</v>
      </c>
      <c r="S15" t="n">
        <v>193.02</v>
      </c>
      <c r="T15" t="n">
        <v>40110.89</v>
      </c>
      <c r="U15" t="n">
        <v>0.7</v>
      </c>
      <c r="V15" t="n">
        <v>0.92</v>
      </c>
      <c r="W15" t="n">
        <v>36.77</v>
      </c>
      <c r="X15" t="n">
        <v>2.4</v>
      </c>
      <c r="Y15" t="n">
        <v>0.5</v>
      </c>
      <c r="Z15" t="n">
        <v>10</v>
      </c>
      <c r="AA15" t="n">
        <v>3909.965295920933</v>
      </c>
      <c r="AB15" t="n">
        <v>5349.787013374063</v>
      </c>
      <c r="AC15" t="n">
        <v>4839.210849290671</v>
      </c>
      <c r="AD15" t="n">
        <v>3909965.295920934</v>
      </c>
      <c r="AE15" t="n">
        <v>5349787.013374062</v>
      </c>
      <c r="AF15" t="n">
        <v>1.418822219522485e-06</v>
      </c>
      <c r="AG15" t="n">
        <v>23.4130859375</v>
      </c>
      <c r="AH15" t="n">
        <v>4839210.849290671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0.6965</v>
      </c>
      <c r="E16" t="n">
        <v>143.57</v>
      </c>
      <c r="F16" t="n">
        <v>140.03</v>
      </c>
      <c r="G16" t="n">
        <v>137.73</v>
      </c>
      <c r="H16" t="n">
        <v>1.97</v>
      </c>
      <c r="I16" t="n">
        <v>61</v>
      </c>
      <c r="J16" t="n">
        <v>134.46</v>
      </c>
      <c r="K16" t="n">
        <v>43.4</v>
      </c>
      <c r="L16" t="n">
        <v>15</v>
      </c>
      <c r="M16" t="n">
        <v>59</v>
      </c>
      <c r="N16" t="n">
        <v>21.06</v>
      </c>
      <c r="O16" t="n">
        <v>16817.7</v>
      </c>
      <c r="P16" t="n">
        <v>1256.08</v>
      </c>
      <c r="Q16" t="n">
        <v>2218.88</v>
      </c>
      <c r="R16" t="n">
        <v>272.35</v>
      </c>
      <c r="S16" t="n">
        <v>193.02</v>
      </c>
      <c r="T16" t="n">
        <v>37558.12</v>
      </c>
      <c r="U16" t="n">
        <v>0.71</v>
      </c>
      <c r="V16" t="n">
        <v>0.92</v>
      </c>
      <c r="W16" t="n">
        <v>36.76</v>
      </c>
      <c r="X16" t="n">
        <v>2.24</v>
      </c>
      <c r="Y16" t="n">
        <v>0.5</v>
      </c>
      <c r="Z16" t="n">
        <v>10</v>
      </c>
      <c r="AA16" t="n">
        <v>3877.291851074327</v>
      </c>
      <c r="AB16" t="n">
        <v>5305.081764684279</v>
      </c>
      <c r="AC16" t="n">
        <v>4798.772206791631</v>
      </c>
      <c r="AD16" t="n">
        <v>3877291.851074327</v>
      </c>
      <c r="AE16" t="n">
        <v>5305081.764684279</v>
      </c>
      <c r="AF16" t="n">
        <v>1.421475368091787e-06</v>
      </c>
      <c r="AG16" t="n">
        <v>23.36751302083333</v>
      </c>
      <c r="AH16" t="n">
        <v>4798772.206791631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0.6978</v>
      </c>
      <c r="E17" t="n">
        <v>143.32</v>
      </c>
      <c r="F17" t="n">
        <v>139.87</v>
      </c>
      <c r="G17" t="n">
        <v>147.23</v>
      </c>
      <c r="H17" t="n">
        <v>2.08</v>
      </c>
      <c r="I17" t="n">
        <v>57</v>
      </c>
      <c r="J17" t="n">
        <v>135.81</v>
      </c>
      <c r="K17" t="n">
        <v>43.4</v>
      </c>
      <c r="L17" t="n">
        <v>16</v>
      </c>
      <c r="M17" t="n">
        <v>55</v>
      </c>
      <c r="N17" t="n">
        <v>21.41</v>
      </c>
      <c r="O17" t="n">
        <v>16983.46</v>
      </c>
      <c r="P17" t="n">
        <v>1240.91</v>
      </c>
      <c r="Q17" t="n">
        <v>2218.88</v>
      </c>
      <c r="R17" t="n">
        <v>267.06</v>
      </c>
      <c r="S17" t="n">
        <v>193.02</v>
      </c>
      <c r="T17" t="n">
        <v>34933.85</v>
      </c>
      <c r="U17" t="n">
        <v>0.72</v>
      </c>
      <c r="V17" t="n">
        <v>0.92</v>
      </c>
      <c r="W17" t="n">
        <v>36.75</v>
      </c>
      <c r="X17" t="n">
        <v>2.09</v>
      </c>
      <c r="Y17" t="n">
        <v>0.5</v>
      </c>
      <c r="Z17" t="n">
        <v>10</v>
      </c>
      <c r="AA17" t="n">
        <v>3840.080402090208</v>
      </c>
      <c r="AB17" t="n">
        <v>5254.167418530938</v>
      </c>
      <c r="AC17" t="n">
        <v>4752.717054376431</v>
      </c>
      <c r="AD17" t="n">
        <v>3840080.402090208</v>
      </c>
      <c r="AE17" t="n">
        <v>5254167.418530937</v>
      </c>
      <c r="AF17" t="n">
        <v>1.42412851666109e-06</v>
      </c>
      <c r="AG17" t="n">
        <v>23.32682291666667</v>
      </c>
      <c r="AH17" t="n">
        <v>4752717.054376432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0.699</v>
      </c>
      <c r="E18" t="n">
        <v>143.06</v>
      </c>
      <c r="F18" t="n">
        <v>139.71</v>
      </c>
      <c r="G18" t="n">
        <v>158.16</v>
      </c>
      <c r="H18" t="n">
        <v>2.19</v>
      </c>
      <c r="I18" t="n">
        <v>53</v>
      </c>
      <c r="J18" t="n">
        <v>137.15</v>
      </c>
      <c r="K18" t="n">
        <v>43.4</v>
      </c>
      <c r="L18" t="n">
        <v>17</v>
      </c>
      <c r="M18" t="n">
        <v>51</v>
      </c>
      <c r="N18" t="n">
        <v>21.75</v>
      </c>
      <c r="O18" t="n">
        <v>17149.71</v>
      </c>
      <c r="P18" t="n">
        <v>1229.23</v>
      </c>
      <c r="Q18" t="n">
        <v>2218.87</v>
      </c>
      <c r="R18" t="n">
        <v>261.67</v>
      </c>
      <c r="S18" t="n">
        <v>193.02</v>
      </c>
      <c r="T18" t="n">
        <v>32257.45</v>
      </c>
      <c r="U18" t="n">
        <v>0.74</v>
      </c>
      <c r="V18" t="n">
        <v>0.92</v>
      </c>
      <c r="W18" t="n">
        <v>36.75</v>
      </c>
      <c r="X18" t="n">
        <v>1.93</v>
      </c>
      <c r="Y18" t="n">
        <v>0.5</v>
      </c>
      <c r="Z18" t="n">
        <v>10</v>
      </c>
      <c r="AA18" t="n">
        <v>3810.286375453305</v>
      </c>
      <c r="AB18" t="n">
        <v>5213.401916866635</v>
      </c>
      <c r="AC18" t="n">
        <v>4715.842154976233</v>
      </c>
      <c r="AD18" t="n">
        <v>3810286.375453305</v>
      </c>
      <c r="AE18" t="n">
        <v>5213401.916866636</v>
      </c>
      <c r="AF18" t="n">
        <v>1.426577576878908e-06</v>
      </c>
      <c r="AG18" t="n">
        <v>23.28450520833333</v>
      </c>
      <c r="AH18" t="n">
        <v>4715842.154976233</v>
      </c>
    </row>
    <row r="19">
      <c r="A19" t="n">
        <v>17</v>
      </c>
      <c r="B19" t="n">
        <v>55</v>
      </c>
      <c r="C19" t="inlineStr">
        <is>
          <t xml:space="preserve">CONCLUIDO	</t>
        </is>
      </c>
      <c r="D19" t="n">
        <v>0.6999</v>
      </c>
      <c r="E19" t="n">
        <v>142.88</v>
      </c>
      <c r="F19" t="n">
        <v>139.61</v>
      </c>
      <c r="G19" t="n">
        <v>167.53</v>
      </c>
      <c r="H19" t="n">
        <v>2.3</v>
      </c>
      <c r="I19" t="n">
        <v>50</v>
      </c>
      <c r="J19" t="n">
        <v>138.51</v>
      </c>
      <c r="K19" t="n">
        <v>43.4</v>
      </c>
      <c r="L19" t="n">
        <v>18</v>
      </c>
      <c r="M19" t="n">
        <v>48</v>
      </c>
      <c r="N19" t="n">
        <v>22.11</v>
      </c>
      <c r="O19" t="n">
        <v>17316.45</v>
      </c>
      <c r="P19" t="n">
        <v>1214.41</v>
      </c>
      <c r="Q19" t="n">
        <v>2218.92</v>
      </c>
      <c r="R19" t="n">
        <v>257.93</v>
      </c>
      <c r="S19" t="n">
        <v>193.02</v>
      </c>
      <c r="T19" t="n">
        <v>30404.75</v>
      </c>
      <c r="U19" t="n">
        <v>0.75</v>
      </c>
      <c r="V19" t="n">
        <v>0.92</v>
      </c>
      <c r="W19" t="n">
        <v>36.75</v>
      </c>
      <c r="X19" t="n">
        <v>1.82</v>
      </c>
      <c r="Y19" t="n">
        <v>0.5</v>
      </c>
      <c r="Z19" t="n">
        <v>10</v>
      </c>
      <c r="AA19" t="n">
        <v>3776.373253590518</v>
      </c>
      <c r="AB19" t="n">
        <v>5167.000487392623</v>
      </c>
      <c r="AC19" t="n">
        <v>4673.869212806408</v>
      </c>
      <c r="AD19" t="n">
        <v>3776373.253590518</v>
      </c>
      <c r="AE19" t="n">
        <v>5167000.487392623</v>
      </c>
      <c r="AF19" t="n">
        <v>1.428414372042271e-06</v>
      </c>
      <c r="AG19" t="n">
        <v>23.25520833333333</v>
      </c>
      <c r="AH19" t="n">
        <v>4673869.212806407</v>
      </c>
    </row>
    <row r="20">
      <c r="A20" t="n">
        <v>18</v>
      </c>
      <c r="B20" t="n">
        <v>55</v>
      </c>
      <c r="C20" t="inlineStr">
        <is>
          <t xml:space="preserve">CONCLUIDO	</t>
        </is>
      </c>
      <c r="D20" t="n">
        <v>0.7008</v>
      </c>
      <c r="E20" t="n">
        <v>142.69</v>
      </c>
      <c r="F20" t="n">
        <v>139.48</v>
      </c>
      <c r="G20" t="n">
        <v>178.06</v>
      </c>
      <c r="H20" t="n">
        <v>2.4</v>
      </c>
      <c r="I20" t="n">
        <v>47</v>
      </c>
      <c r="J20" t="n">
        <v>139.86</v>
      </c>
      <c r="K20" t="n">
        <v>43.4</v>
      </c>
      <c r="L20" t="n">
        <v>19</v>
      </c>
      <c r="M20" t="n">
        <v>44</v>
      </c>
      <c r="N20" t="n">
        <v>22.46</v>
      </c>
      <c r="O20" t="n">
        <v>17483.7</v>
      </c>
      <c r="P20" t="n">
        <v>1197.4</v>
      </c>
      <c r="Q20" t="n">
        <v>2218.89</v>
      </c>
      <c r="R20" t="n">
        <v>253.72</v>
      </c>
      <c r="S20" t="n">
        <v>193.02</v>
      </c>
      <c r="T20" t="n">
        <v>28313.34</v>
      </c>
      <c r="U20" t="n">
        <v>0.76</v>
      </c>
      <c r="V20" t="n">
        <v>0.92</v>
      </c>
      <c r="W20" t="n">
        <v>36.75</v>
      </c>
      <c r="X20" t="n">
        <v>1.7</v>
      </c>
      <c r="Y20" t="n">
        <v>0.5</v>
      </c>
      <c r="Z20" t="n">
        <v>10</v>
      </c>
      <c r="AA20" t="n">
        <v>3738.078504569542</v>
      </c>
      <c r="AB20" t="n">
        <v>5114.60392233703</v>
      </c>
      <c r="AC20" t="n">
        <v>4626.47330238068</v>
      </c>
      <c r="AD20" t="n">
        <v>3738078.504569543</v>
      </c>
      <c r="AE20" t="n">
        <v>5114603.92233703</v>
      </c>
      <c r="AF20" t="n">
        <v>1.430251167205635e-06</v>
      </c>
      <c r="AG20" t="n">
        <v>23.22428385416667</v>
      </c>
      <c r="AH20" t="n">
        <v>4626473.30238068</v>
      </c>
    </row>
    <row r="21">
      <c r="A21" t="n">
        <v>19</v>
      </c>
      <c r="B21" t="n">
        <v>55</v>
      </c>
      <c r="C21" t="inlineStr">
        <is>
          <t xml:space="preserve">CONCLUIDO	</t>
        </is>
      </c>
      <c r="D21" t="n">
        <v>0.7016</v>
      </c>
      <c r="E21" t="n">
        <v>142.52</v>
      </c>
      <c r="F21" t="n">
        <v>139.39</v>
      </c>
      <c r="G21" t="n">
        <v>190.07</v>
      </c>
      <c r="H21" t="n">
        <v>2.5</v>
      </c>
      <c r="I21" t="n">
        <v>44</v>
      </c>
      <c r="J21" t="n">
        <v>141.22</v>
      </c>
      <c r="K21" t="n">
        <v>43.4</v>
      </c>
      <c r="L21" t="n">
        <v>20</v>
      </c>
      <c r="M21" t="n">
        <v>37</v>
      </c>
      <c r="N21" t="n">
        <v>22.82</v>
      </c>
      <c r="O21" t="n">
        <v>17651.44</v>
      </c>
      <c r="P21" t="n">
        <v>1186.79</v>
      </c>
      <c r="Q21" t="n">
        <v>2218.87</v>
      </c>
      <c r="R21" t="n">
        <v>250.27</v>
      </c>
      <c r="S21" t="n">
        <v>193.02</v>
      </c>
      <c r="T21" t="n">
        <v>26604.65</v>
      </c>
      <c r="U21" t="n">
        <v>0.77</v>
      </c>
      <c r="V21" t="n">
        <v>0.92</v>
      </c>
      <c r="W21" t="n">
        <v>36.75</v>
      </c>
      <c r="X21" t="n">
        <v>1.6</v>
      </c>
      <c r="Y21" t="n">
        <v>0.5</v>
      </c>
      <c r="Z21" t="n">
        <v>10</v>
      </c>
      <c r="AA21" t="n">
        <v>3713.051471475722</v>
      </c>
      <c r="AB21" t="n">
        <v>5080.360831543288</v>
      </c>
      <c r="AC21" t="n">
        <v>4595.498324111813</v>
      </c>
      <c r="AD21" t="n">
        <v>3713051.471475722</v>
      </c>
      <c r="AE21" t="n">
        <v>5080360.831543287</v>
      </c>
      <c r="AF21" t="n">
        <v>1.431883874017513e-06</v>
      </c>
      <c r="AG21" t="n">
        <v>23.19661458333333</v>
      </c>
      <c r="AH21" t="n">
        <v>4595498.324111814</v>
      </c>
    </row>
    <row r="22">
      <c r="A22" t="n">
        <v>20</v>
      </c>
      <c r="B22" t="n">
        <v>55</v>
      </c>
      <c r="C22" t="inlineStr">
        <is>
          <t xml:space="preserve">CONCLUIDO	</t>
        </is>
      </c>
      <c r="D22" t="n">
        <v>0.7022</v>
      </c>
      <c r="E22" t="n">
        <v>142.42</v>
      </c>
      <c r="F22" t="n">
        <v>139.33</v>
      </c>
      <c r="G22" t="n">
        <v>199.04</v>
      </c>
      <c r="H22" t="n">
        <v>2.61</v>
      </c>
      <c r="I22" t="n">
        <v>42</v>
      </c>
      <c r="J22" t="n">
        <v>142.59</v>
      </c>
      <c r="K22" t="n">
        <v>43.4</v>
      </c>
      <c r="L22" t="n">
        <v>21</v>
      </c>
      <c r="M22" t="n">
        <v>17</v>
      </c>
      <c r="N22" t="n">
        <v>23.19</v>
      </c>
      <c r="O22" t="n">
        <v>17819.69</v>
      </c>
      <c r="P22" t="n">
        <v>1180.4</v>
      </c>
      <c r="Q22" t="n">
        <v>2218.88</v>
      </c>
      <c r="R22" t="n">
        <v>247.88</v>
      </c>
      <c r="S22" t="n">
        <v>193.02</v>
      </c>
      <c r="T22" t="n">
        <v>25421.32</v>
      </c>
      <c r="U22" t="n">
        <v>0.78</v>
      </c>
      <c r="V22" t="n">
        <v>0.92</v>
      </c>
      <c r="W22" t="n">
        <v>36.76</v>
      </c>
      <c r="X22" t="n">
        <v>1.55</v>
      </c>
      <c r="Y22" t="n">
        <v>0.5</v>
      </c>
      <c r="Z22" t="n">
        <v>10</v>
      </c>
      <c r="AA22" t="n">
        <v>3697.40979221542</v>
      </c>
      <c r="AB22" t="n">
        <v>5058.959195917154</v>
      </c>
      <c r="AC22" t="n">
        <v>4576.139230552454</v>
      </c>
      <c r="AD22" t="n">
        <v>3697409.792215419</v>
      </c>
      <c r="AE22" t="n">
        <v>5058959.195917154</v>
      </c>
      <c r="AF22" t="n">
        <v>1.433108404126422e-06</v>
      </c>
      <c r="AG22" t="n">
        <v>23.18033854166667</v>
      </c>
      <c r="AH22" t="n">
        <v>4576139.230552454</v>
      </c>
    </row>
    <row r="23">
      <c r="A23" t="n">
        <v>21</v>
      </c>
      <c r="B23" t="n">
        <v>55</v>
      </c>
      <c r="C23" t="inlineStr">
        <is>
          <t xml:space="preserve">CONCLUIDO	</t>
        </is>
      </c>
      <c r="D23" t="n">
        <v>0.7020999999999999</v>
      </c>
      <c r="E23" t="n">
        <v>142.43</v>
      </c>
      <c r="F23" t="n">
        <v>139.34</v>
      </c>
      <c r="G23" t="n">
        <v>199.06</v>
      </c>
      <c r="H23" t="n">
        <v>2.7</v>
      </c>
      <c r="I23" t="n">
        <v>42</v>
      </c>
      <c r="J23" t="n">
        <v>143.96</v>
      </c>
      <c r="K23" t="n">
        <v>43.4</v>
      </c>
      <c r="L23" t="n">
        <v>22</v>
      </c>
      <c r="M23" t="n">
        <v>0</v>
      </c>
      <c r="N23" t="n">
        <v>23.56</v>
      </c>
      <c r="O23" t="n">
        <v>17988.46</v>
      </c>
      <c r="P23" t="n">
        <v>1187.8</v>
      </c>
      <c r="Q23" t="n">
        <v>2218.98</v>
      </c>
      <c r="R23" t="n">
        <v>247.59</v>
      </c>
      <c r="S23" t="n">
        <v>193.02</v>
      </c>
      <c r="T23" t="n">
        <v>25276.28</v>
      </c>
      <c r="U23" t="n">
        <v>0.78</v>
      </c>
      <c r="V23" t="n">
        <v>0.92</v>
      </c>
      <c r="W23" t="n">
        <v>36.78</v>
      </c>
      <c r="X23" t="n">
        <v>1.56</v>
      </c>
      <c r="Y23" t="n">
        <v>0.5</v>
      </c>
      <c r="Z23" t="n">
        <v>10</v>
      </c>
      <c r="AA23" t="n">
        <v>3712.290486668145</v>
      </c>
      <c r="AB23" t="n">
        <v>5079.319618557281</v>
      </c>
      <c r="AC23" t="n">
        <v>4594.556483031841</v>
      </c>
      <c r="AD23" t="n">
        <v>3712290.486668145</v>
      </c>
      <c r="AE23" t="n">
        <v>5079319.618557281</v>
      </c>
      <c r="AF23" t="n">
        <v>1.432904315774937e-06</v>
      </c>
      <c r="AG23" t="n">
        <v>23.18196614583333</v>
      </c>
      <c r="AH23" t="n">
        <v>4594556.483031841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0.4926</v>
      </c>
      <c r="E2" t="n">
        <v>203.02</v>
      </c>
      <c r="F2" t="n">
        <v>180.21</v>
      </c>
      <c r="G2" t="n">
        <v>9.789999999999999</v>
      </c>
      <c r="H2" t="n">
        <v>0.2</v>
      </c>
      <c r="I2" t="n">
        <v>1105</v>
      </c>
      <c r="J2" t="n">
        <v>89.87</v>
      </c>
      <c r="K2" t="n">
        <v>37.55</v>
      </c>
      <c r="L2" t="n">
        <v>1</v>
      </c>
      <c r="M2" t="n">
        <v>1103</v>
      </c>
      <c r="N2" t="n">
        <v>11.32</v>
      </c>
      <c r="O2" t="n">
        <v>11317.98</v>
      </c>
      <c r="P2" t="n">
        <v>1526.41</v>
      </c>
      <c r="Q2" t="n">
        <v>2220.32</v>
      </c>
      <c r="R2" t="n">
        <v>1612.82</v>
      </c>
      <c r="S2" t="n">
        <v>193.02</v>
      </c>
      <c r="T2" t="n">
        <v>702573.17</v>
      </c>
      <c r="U2" t="n">
        <v>0.12</v>
      </c>
      <c r="V2" t="n">
        <v>0.71</v>
      </c>
      <c r="W2" t="n">
        <v>38.5</v>
      </c>
      <c r="X2" t="n">
        <v>42.37</v>
      </c>
      <c r="Y2" t="n">
        <v>0.5</v>
      </c>
      <c r="Z2" t="n">
        <v>10</v>
      </c>
      <c r="AA2" t="n">
        <v>6395.251209173101</v>
      </c>
      <c r="AB2" t="n">
        <v>8750.264842962146</v>
      </c>
      <c r="AC2" t="n">
        <v>7915.151847423348</v>
      </c>
      <c r="AD2" t="n">
        <v>6395251.209173101</v>
      </c>
      <c r="AE2" t="n">
        <v>8750264.842962146</v>
      </c>
      <c r="AF2" t="n">
        <v>1.092977790329667e-06</v>
      </c>
      <c r="AG2" t="n">
        <v>33.04361979166666</v>
      </c>
      <c r="AH2" t="n">
        <v>7915151.847423348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0.6016</v>
      </c>
      <c r="E3" t="n">
        <v>166.22</v>
      </c>
      <c r="F3" t="n">
        <v>155.42</v>
      </c>
      <c r="G3" t="n">
        <v>19.88</v>
      </c>
      <c r="H3" t="n">
        <v>0.39</v>
      </c>
      <c r="I3" t="n">
        <v>469</v>
      </c>
      <c r="J3" t="n">
        <v>91.09999999999999</v>
      </c>
      <c r="K3" t="n">
        <v>37.55</v>
      </c>
      <c r="L3" t="n">
        <v>2</v>
      </c>
      <c r="M3" t="n">
        <v>467</v>
      </c>
      <c r="N3" t="n">
        <v>11.54</v>
      </c>
      <c r="O3" t="n">
        <v>11468.97</v>
      </c>
      <c r="P3" t="n">
        <v>1302.42</v>
      </c>
      <c r="Q3" t="n">
        <v>2219.46</v>
      </c>
      <c r="R3" t="n">
        <v>785.08</v>
      </c>
      <c r="S3" t="n">
        <v>193.02</v>
      </c>
      <c r="T3" t="n">
        <v>291882.69</v>
      </c>
      <c r="U3" t="n">
        <v>0.25</v>
      </c>
      <c r="V3" t="n">
        <v>0.83</v>
      </c>
      <c r="W3" t="n">
        <v>37.43</v>
      </c>
      <c r="X3" t="n">
        <v>17.61</v>
      </c>
      <c r="Y3" t="n">
        <v>0.5</v>
      </c>
      <c r="Z3" t="n">
        <v>10</v>
      </c>
      <c r="AA3" t="n">
        <v>4538.452482432269</v>
      </c>
      <c r="AB3" t="n">
        <v>6209.710908856722</v>
      </c>
      <c r="AC3" t="n">
        <v>5617.0648150992</v>
      </c>
      <c r="AD3" t="n">
        <v>4538452.482432269</v>
      </c>
      <c r="AE3" t="n">
        <v>6209710.908856723</v>
      </c>
      <c r="AF3" t="n">
        <v>1.334826306663272e-06</v>
      </c>
      <c r="AG3" t="n">
        <v>27.05403645833333</v>
      </c>
      <c r="AH3" t="n">
        <v>5617064.8150992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0.6395999999999999</v>
      </c>
      <c r="E4" t="n">
        <v>156.34</v>
      </c>
      <c r="F4" t="n">
        <v>148.81</v>
      </c>
      <c r="G4" t="n">
        <v>30.16</v>
      </c>
      <c r="H4" t="n">
        <v>0.57</v>
      </c>
      <c r="I4" t="n">
        <v>296</v>
      </c>
      <c r="J4" t="n">
        <v>92.31999999999999</v>
      </c>
      <c r="K4" t="n">
        <v>37.55</v>
      </c>
      <c r="L4" t="n">
        <v>3</v>
      </c>
      <c r="M4" t="n">
        <v>294</v>
      </c>
      <c r="N4" t="n">
        <v>11.77</v>
      </c>
      <c r="O4" t="n">
        <v>11620.34</v>
      </c>
      <c r="P4" t="n">
        <v>1231.57</v>
      </c>
      <c r="Q4" t="n">
        <v>2219.3</v>
      </c>
      <c r="R4" t="n">
        <v>564.96</v>
      </c>
      <c r="S4" t="n">
        <v>193.02</v>
      </c>
      <c r="T4" t="n">
        <v>182690.39</v>
      </c>
      <c r="U4" t="n">
        <v>0.34</v>
      </c>
      <c r="V4" t="n">
        <v>0.86</v>
      </c>
      <c r="W4" t="n">
        <v>37.14</v>
      </c>
      <c r="X4" t="n">
        <v>11.02</v>
      </c>
      <c r="Y4" t="n">
        <v>0.5</v>
      </c>
      <c r="Z4" t="n">
        <v>10</v>
      </c>
      <c r="AA4" t="n">
        <v>4076.521279026771</v>
      </c>
      <c r="AB4" t="n">
        <v>5577.676257390867</v>
      </c>
      <c r="AC4" t="n">
        <v>5045.350663703066</v>
      </c>
      <c r="AD4" t="n">
        <v>4076521.279026771</v>
      </c>
      <c r="AE4" t="n">
        <v>5577676.257390867</v>
      </c>
      <c r="AF4" t="n">
        <v>1.419140468320858e-06</v>
      </c>
      <c r="AG4" t="n">
        <v>25.44596354166667</v>
      </c>
      <c r="AH4" t="n">
        <v>5045350.663703066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0.6589</v>
      </c>
      <c r="E5" t="n">
        <v>151.77</v>
      </c>
      <c r="F5" t="n">
        <v>145.77</v>
      </c>
      <c r="G5" t="n">
        <v>40.68</v>
      </c>
      <c r="H5" t="n">
        <v>0.75</v>
      </c>
      <c r="I5" t="n">
        <v>215</v>
      </c>
      <c r="J5" t="n">
        <v>93.55</v>
      </c>
      <c r="K5" t="n">
        <v>37.55</v>
      </c>
      <c r="L5" t="n">
        <v>4</v>
      </c>
      <c r="M5" t="n">
        <v>213</v>
      </c>
      <c r="N5" t="n">
        <v>12</v>
      </c>
      <c r="O5" t="n">
        <v>11772.07</v>
      </c>
      <c r="P5" t="n">
        <v>1190.83</v>
      </c>
      <c r="Q5" t="n">
        <v>2219.01</v>
      </c>
      <c r="R5" t="n">
        <v>464.05</v>
      </c>
      <c r="S5" t="n">
        <v>193.02</v>
      </c>
      <c r="T5" t="n">
        <v>132637.06</v>
      </c>
      <c r="U5" t="n">
        <v>0.42</v>
      </c>
      <c r="V5" t="n">
        <v>0.88</v>
      </c>
      <c r="W5" t="n">
        <v>37</v>
      </c>
      <c r="X5" t="n">
        <v>7.98</v>
      </c>
      <c r="Y5" t="n">
        <v>0.5</v>
      </c>
      <c r="Z5" t="n">
        <v>10</v>
      </c>
      <c r="AA5" t="n">
        <v>3854.026037765011</v>
      </c>
      <c r="AB5" t="n">
        <v>5273.248452499228</v>
      </c>
      <c r="AC5" t="n">
        <v>4769.977021243188</v>
      </c>
      <c r="AD5" t="n">
        <v>3854026.037765011</v>
      </c>
      <c r="AE5" t="n">
        <v>5273248.452499228</v>
      </c>
      <c r="AF5" t="n">
        <v>1.461963187268001e-06</v>
      </c>
      <c r="AG5" t="n">
        <v>24.7021484375</v>
      </c>
      <c r="AH5" t="n">
        <v>4769977.021243188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0.6706</v>
      </c>
      <c r="E6" t="n">
        <v>149.12</v>
      </c>
      <c r="F6" t="n">
        <v>144</v>
      </c>
      <c r="G6" t="n">
        <v>51.43</v>
      </c>
      <c r="H6" t="n">
        <v>0.93</v>
      </c>
      <c r="I6" t="n">
        <v>168</v>
      </c>
      <c r="J6" t="n">
        <v>94.79000000000001</v>
      </c>
      <c r="K6" t="n">
        <v>37.55</v>
      </c>
      <c r="L6" t="n">
        <v>5</v>
      </c>
      <c r="M6" t="n">
        <v>166</v>
      </c>
      <c r="N6" t="n">
        <v>12.23</v>
      </c>
      <c r="O6" t="n">
        <v>11924.18</v>
      </c>
      <c r="P6" t="n">
        <v>1160.38</v>
      </c>
      <c r="Q6" t="n">
        <v>2219.1</v>
      </c>
      <c r="R6" t="n">
        <v>404.55</v>
      </c>
      <c r="S6" t="n">
        <v>193.02</v>
      </c>
      <c r="T6" t="n">
        <v>103125.01</v>
      </c>
      <c r="U6" t="n">
        <v>0.48</v>
      </c>
      <c r="V6" t="n">
        <v>0.89</v>
      </c>
      <c r="W6" t="n">
        <v>36.93</v>
      </c>
      <c r="X6" t="n">
        <v>6.21</v>
      </c>
      <c r="Y6" t="n">
        <v>0.5</v>
      </c>
      <c r="Z6" t="n">
        <v>10</v>
      </c>
      <c r="AA6" t="n">
        <v>3709.704695278008</v>
      </c>
      <c r="AB6" t="n">
        <v>5075.78162470023</v>
      </c>
      <c r="AC6" t="n">
        <v>4591.356150342901</v>
      </c>
      <c r="AD6" t="n">
        <v>3709704.695278008</v>
      </c>
      <c r="AE6" t="n">
        <v>5075781.624700231</v>
      </c>
      <c r="AF6" t="n">
        <v>1.487923073883627e-06</v>
      </c>
      <c r="AG6" t="n">
        <v>24.27083333333333</v>
      </c>
      <c r="AH6" t="n">
        <v>4591356.150342901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0.6786</v>
      </c>
      <c r="E7" t="n">
        <v>147.35</v>
      </c>
      <c r="F7" t="n">
        <v>142.83</v>
      </c>
      <c r="G7" t="n">
        <v>62.55</v>
      </c>
      <c r="H7" t="n">
        <v>1.1</v>
      </c>
      <c r="I7" t="n">
        <v>137</v>
      </c>
      <c r="J7" t="n">
        <v>96.02</v>
      </c>
      <c r="K7" t="n">
        <v>37.55</v>
      </c>
      <c r="L7" t="n">
        <v>6</v>
      </c>
      <c r="M7" t="n">
        <v>135</v>
      </c>
      <c r="N7" t="n">
        <v>12.47</v>
      </c>
      <c r="O7" t="n">
        <v>12076.67</v>
      </c>
      <c r="P7" t="n">
        <v>1134.79</v>
      </c>
      <c r="Q7" t="n">
        <v>2219.11</v>
      </c>
      <c r="R7" t="n">
        <v>364.83</v>
      </c>
      <c r="S7" t="n">
        <v>193.02</v>
      </c>
      <c r="T7" t="n">
        <v>83418.88</v>
      </c>
      <c r="U7" t="n">
        <v>0.53</v>
      </c>
      <c r="V7" t="n">
        <v>0.9</v>
      </c>
      <c r="W7" t="n">
        <v>36.89</v>
      </c>
      <c r="X7" t="n">
        <v>5.03</v>
      </c>
      <c r="Y7" t="n">
        <v>0.5</v>
      </c>
      <c r="Z7" t="n">
        <v>10</v>
      </c>
      <c r="AA7" t="n">
        <v>3611.487648313068</v>
      </c>
      <c r="AB7" t="n">
        <v>4941.396728012489</v>
      </c>
      <c r="AC7" t="n">
        <v>4469.796759584657</v>
      </c>
      <c r="AD7" t="n">
        <v>3611487.648313068</v>
      </c>
      <c r="AE7" t="n">
        <v>4941396.728012489</v>
      </c>
      <c r="AF7" t="n">
        <v>1.505673423706277e-06</v>
      </c>
      <c r="AG7" t="n">
        <v>23.98274739583333</v>
      </c>
      <c r="AH7" t="n">
        <v>4469796.759584657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0.6842</v>
      </c>
      <c r="E8" t="n">
        <v>146.16</v>
      </c>
      <c r="F8" t="n">
        <v>142.05</v>
      </c>
      <c r="G8" t="n">
        <v>74.11</v>
      </c>
      <c r="H8" t="n">
        <v>1.27</v>
      </c>
      <c r="I8" t="n">
        <v>115</v>
      </c>
      <c r="J8" t="n">
        <v>97.26000000000001</v>
      </c>
      <c r="K8" t="n">
        <v>37.55</v>
      </c>
      <c r="L8" t="n">
        <v>7</v>
      </c>
      <c r="M8" t="n">
        <v>113</v>
      </c>
      <c r="N8" t="n">
        <v>12.71</v>
      </c>
      <c r="O8" t="n">
        <v>12229.54</v>
      </c>
      <c r="P8" t="n">
        <v>1112.27</v>
      </c>
      <c r="Q8" t="n">
        <v>2218.94</v>
      </c>
      <c r="R8" t="n">
        <v>339.37</v>
      </c>
      <c r="S8" t="n">
        <v>193.02</v>
      </c>
      <c r="T8" t="n">
        <v>70799.83</v>
      </c>
      <c r="U8" t="n">
        <v>0.57</v>
      </c>
      <c r="V8" t="n">
        <v>0.9</v>
      </c>
      <c r="W8" t="n">
        <v>36.86</v>
      </c>
      <c r="X8" t="n">
        <v>4.26</v>
      </c>
      <c r="Y8" t="n">
        <v>0.5</v>
      </c>
      <c r="Z8" t="n">
        <v>10</v>
      </c>
      <c r="AA8" t="n">
        <v>3535.312968456944</v>
      </c>
      <c r="AB8" t="n">
        <v>4837.171170443637</v>
      </c>
      <c r="AC8" t="n">
        <v>4375.51834294869</v>
      </c>
      <c r="AD8" t="n">
        <v>3535312.968456944</v>
      </c>
      <c r="AE8" t="n">
        <v>4837171.170443637</v>
      </c>
      <c r="AF8" t="n">
        <v>1.518098668582132e-06</v>
      </c>
      <c r="AG8" t="n">
        <v>23.7890625</v>
      </c>
      <c r="AH8" t="n">
        <v>4375518.34294869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0.6884</v>
      </c>
      <c r="E9" t="n">
        <v>145.27</v>
      </c>
      <c r="F9" t="n">
        <v>141.46</v>
      </c>
      <c r="G9" t="n">
        <v>85.73</v>
      </c>
      <c r="H9" t="n">
        <v>1.43</v>
      </c>
      <c r="I9" t="n">
        <v>99</v>
      </c>
      <c r="J9" t="n">
        <v>98.5</v>
      </c>
      <c r="K9" t="n">
        <v>37.55</v>
      </c>
      <c r="L9" t="n">
        <v>8</v>
      </c>
      <c r="M9" t="n">
        <v>97</v>
      </c>
      <c r="N9" t="n">
        <v>12.95</v>
      </c>
      <c r="O9" t="n">
        <v>12382.79</v>
      </c>
      <c r="P9" t="n">
        <v>1090.14</v>
      </c>
      <c r="Q9" t="n">
        <v>2218.95</v>
      </c>
      <c r="R9" t="n">
        <v>319.42</v>
      </c>
      <c r="S9" t="n">
        <v>193.02</v>
      </c>
      <c r="T9" t="n">
        <v>60906.62</v>
      </c>
      <c r="U9" t="n">
        <v>0.6</v>
      </c>
      <c r="V9" t="n">
        <v>0.91</v>
      </c>
      <c r="W9" t="n">
        <v>36.84</v>
      </c>
      <c r="X9" t="n">
        <v>3.67</v>
      </c>
      <c r="Y9" t="n">
        <v>0.5</v>
      </c>
      <c r="Z9" t="n">
        <v>10</v>
      </c>
      <c r="AA9" t="n">
        <v>3458.1324451158</v>
      </c>
      <c r="AB9" t="n">
        <v>4731.569373443898</v>
      </c>
      <c r="AC9" t="n">
        <v>4279.995033241557</v>
      </c>
      <c r="AD9" t="n">
        <v>3458132.4451158</v>
      </c>
      <c r="AE9" t="n">
        <v>4731569.373443898</v>
      </c>
      <c r="AF9" t="n">
        <v>1.527417602239023e-06</v>
      </c>
      <c r="AG9" t="n">
        <v>23.64420572916667</v>
      </c>
      <c r="AH9" t="n">
        <v>4279995.033241557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0.6921</v>
      </c>
      <c r="E10" t="n">
        <v>144.49</v>
      </c>
      <c r="F10" t="n">
        <v>140.92</v>
      </c>
      <c r="G10" t="n">
        <v>98.31999999999999</v>
      </c>
      <c r="H10" t="n">
        <v>1.59</v>
      </c>
      <c r="I10" t="n">
        <v>86</v>
      </c>
      <c r="J10" t="n">
        <v>99.75</v>
      </c>
      <c r="K10" t="n">
        <v>37.55</v>
      </c>
      <c r="L10" t="n">
        <v>9</v>
      </c>
      <c r="M10" t="n">
        <v>84</v>
      </c>
      <c r="N10" t="n">
        <v>13.2</v>
      </c>
      <c r="O10" t="n">
        <v>12536.43</v>
      </c>
      <c r="P10" t="n">
        <v>1068.34</v>
      </c>
      <c r="Q10" t="n">
        <v>2219.02</v>
      </c>
      <c r="R10" t="n">
        <v>301.84</v>
      </c>
      <c r="S10" t="n">
        <v>193.02</v>
      </c>
      <c r="T10" t="n">
        <v>52177.7</v>
      </c>
      <c r="U10" t="n">
        <v>0.64</v>
      </c>
      <c r="V10" t="n">
        <v>0.91</v>
      </c>
      <c r="W10" t="n">
        <v>36.8</v>
      </c>
      <c r="X10" t="n">
        <v>3.13</v>
      </c>
      <c r="Y10" t="n">
        <v>0.5</v>
      </c>
      <c r="Z10" t="n">
        <v>10</v>
      </c>
      <c r="AA10" t="n">
        <v>3395.37786657771</v>
      </c>
      <c r="AB10" t="n">
        <v>4645.705790551468</v>
      </c>
      <c r="AC10" t="n">
        <v>4202.326150190089</v>
      </c>
      <c r="AD10" t="n">
        <v>3395377.86657771</v>
      </c>
      <c r="AE10" t="n">
        <v>4645705.790551469</v>
      </c>
      <c r="AF10" t="n">
        <v>1.535627139031999e-06</v>
      </c>
      <c r="AG10" t="n">
        <v>23.51725260416667</v>
      </c>
      <c r="AH10" t="n">
        <v>4202326.150190089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0.6948</v>
      </c>
      <c r="E11" t="n">
        <v>143.93</v>
      </c>
      <c r="F11" t="n">
        <v>140.56</v>
      </c>
      <c r="G11" t="n">
        <v>110.97</v>
      </c>
      <c r="H11" t="n">
        <v>1.74</v>
      </c>
      <c r="I11" t="n">
        <v>76</v>
      </c>
      <c r="J11" t="n">
        <v>101</v>
      </c>
      <c r="K11" t="n">
        <v>37.55</v>
      </c>
      <c r="L11" t="n">
        <v>10</v>
      </c>
      <c r="M11" t="n">
        <v>74</v>
      </c>
      <c r="N11" t="n">
        <v>13.45</v>
      </c>
      <c r="O11" t="n">
        <v>12690.46</v>
      </c>
      <c r="P11" t="n">
        <v>1046.46</v>
      </c>
      <c r="Q11" t="n">
        <v>2218.93</v>
      </c>
      <c r="R11" t="n">
        <v>290.12</v>
      </c>
      <c r="S11" t="n">
        <v>193.02</v>
      </c>
      <c r="T11" t="n">
        <v>46368.81</v>
      </c>
      <c r="U11" t="n">
        <v>0.67</v>
      </c>
      <c r="V11" t="n">
        <v>0.91</v>
      </c>
      <c r="W11" t="n">
        <v>36.78</v>
      </c>
      <c r="X11" t="n">
        <v>2.77</v>
      </c>
      <c r="Y11" t="n">
        <v>0.5</v>
      </c>
      <c r="Z11" t="n">
        <v>10</v>
      </c>
      <c r="AA11" t="n">
        <v>3338.360342216909</v>
      </c>
      <c r="AB11" t="n">
        <v>4567.691898285371</v>
      </c>
      <c r="AC11" t="n">
        <v>4131.757794308686</v>
      </c>
      <c r="AD11" t="n">
        <v>3338360.342216909</v>
      </c>
      <c r="AE11" t="n">
        <v>4567691.898285371</v>
      </c>
      <c r="AF11" t="n">
        <v>1.541617882097143e-06</v>
      </c>
      <c r="AG11" t="n">
        <v>23.42610677083333</v>
      </c>
      <c r="AH11" t="n">
        <v>4131757.794308686</v>
      </c>
    </row>
    <row r="12">
      <c r="A12" t="n">
        <v>10</v>
      </c>
      <c r="B12" t="n">
        <v>40</v>
      </c>
      <c r="C12" t="inlineStr">
        <is>
          <t xml:space="preserve">CONCLUIDO	</t>
        </is>
      </c>
      <c r="D12" t="n">
        <v>0.697</v>
      </c>
      <c r="E12" t="n">
        <v>143.48</v>
      </c>
      <c r="F12" t="n">
        <v>140.25</v>
      </c>
      <c r="G12" t="n">
        <v>123.75</v>
      </c>
      <c r="H12" t="n">
        <v>1.89</v>
      </c>
      <c r="I12" t="n">
        <v>68</v>
      </c>
      <c r="J12" t="n">
        <v>102.25</v>
      </c>
      <c r="K12" t="n">
        <v>37.55</v>
      </c>
      <c r="L12" t="n">
        <v>11</v>
      </c>
      <c r="M12" t="n">
        <v>66</v>
      </c>
      <c r="N12" t="n">
        <v>13.7</v>
      </c>
      <c r="O12" t="n">
        <v>12844.88</v>
      </c>
      <c r="P12" t="n">
        <v>1026.1</v>
      </c>
      <c r="Q12" t="n">
        <v>2218.88</v>
      </c>
      <c r="R12" t="n">
        <v>279.91</v>
      </c>
      <c r="S12" t="n">
        <v>193.02</v>
      </c>
      <c r="T12" t="n">
        <v>41302.39</v>
      </c>
      <c r="U12" t="n">
        <v>0.6899999999999999</v>
      </c>
      <c r="V12" t="n">
        <v>0.92</v>
      </c>
      <c r="W12" t="n">
        <v>36.77</v>
      </c>
      <c r="X12" t="n">
        <v>2.47</v>
      </c>
      <c r="Y12" t="n">
        <v>0.5</v>
      </c>
      <c r="Z12" t="n">
        <v>10</v>
      </c>
      <c r="AA12" t="n">
        <v>3287.31757534307</v>
      </c>
      <c r="AB12" t="n">
        <v>4497.852932800632</v>
      </c>
      <c r="AC12" t="n">
        <v>4068.58416167021</v>
      </c>
      <c r="AD12" t="n">
        <v>3287317.57534307</v>
      </c>
      <c r="AE12" t="n">
        <v>4497852.932800632</v>
      </c>
      <c r="AF12" t="n">
        <v>1.546499228298371e-06</v>
      </c>
      <c r="AG12" t="n">
        <v>23.35286458333333</v>
      </c>
      <c r="AH12" t="n">
        <v>4068584.161670209</v>
      </c>
    </row>
    <row r="13">
      <c r="A13" t="n">
        <v>11</v>
      </c>
      <c r="B13" t="n">
        <v>40</v>
      </c>
      <c r="C13" t="inlineStr">
        <is>
          <t xml:space="preserve">CONCLUIDO	</t>
        </is>
      </c>
      <c r="D13" t="n">
        <v>0.6983</v>
      </c>
      <c r="E13" t="n">
        <v>143.21</v>
      </c>
      <c r="F13" t="n">
        <v>140.1</v>
      </c>
      <c r="G13" t="n">
        <v>135.58</v>
      </c>
      <c r="H13" t="n">
        <v>2.04</v>
      </c>
      <c r="I13" t="n">
        <v>62</v>
      </c>
      <c r="J13" t="n">
        <v>103.51</v>
      </c>
      <c r="K13" t="n">
        <v>37.55</v>
      </c>
      <c r="L13" t="n">
        <v>12</v>
      </c>
      <c r="M13" t="n">
        <v>56</v>
      </c>
      <c r="N13" t="n">
        <v>13.95</v>
      </c>
      <c r="O13" t="n">
        <v>12999.7</v>
      </c>
      <c r="P13" t="n">
        <v>1006.63</v>
      </c>
      <c r="Q13" t="n">
        <v>2218.91</v>
      </c>
      <c r="R13" t="n">
        <v>274.41</v>
      </c>
      <c r="S13" t="n">
        <v>193.02</v>
      </c>
      <c r="T13" t="n">
        <v>38582.56</v>
      </c>
      <c r="U13" t="n">
        <v>0.7</v>
      </c>
      <c r="V13" t="n">
        <v>0.92</v>
      </c>
      <c r="W13" t="n">
        <v>36.77</v>
      </c>
      <c r="X13" t="n">
        <v>2.31</v>
      </c>
      <c r="Y13" t="n">
        <v>0.5</v>
      </c>
      <c r="Z13" t="n">
        <v>10</v>
      </c>
      <c r="AA13" t="n">
        <v>3243.025658546558</v>
      </c>
      <c r="AB13" t="n">
        <v>4437.25077821818</v>
      </c>
      <c r="AC13" t="n">
        <v>4013.765791665451</v>
      </c>
      <c r="AD13" t="n">
        <v>3243025.658546558</v>
      </c>
      <c r="AE13" t="n">
        <v>4437250.77821818</v>
      </c>
      <c r="AF13" t="n">
        <v>1.549383660144552e-06</v>
      </c>
      <c r="AG13" t="n">
        <v>23.30891927083333</v>
      </c>
      <c r="AH13" t="n">
        <v>4013765.791665451</v>
      </c>
    </row>
    <row r="14">
      <c r="A14" t="n">
        <v>12</v>
      </c>
      <c r="B14" t="n">
        <v>40</v>
      </c>
      <c r="C14" t="inlineStr">
        <is>
          <t xml:space="preserve">CONCLUIDO	</t>
        </is>
      </c>
      <c r="D14" t="n">
        <v>0.6997</v>
      </c>
      <c r="E14" t="n">
        <v>142.92</v>
      </c>
      <c r="F14" t="n">
        <v>139.9</v>
      </c>
      <c r="G14" t="n">
        <v>147.26</v>
      </c>
      <c r="H14" t="n">
        <v>2.18</v>
      </c>
      <c r="I14" t="n">
        <v>57</v>
      </c>
      <c r="J14" t="n">
        <v>104.76</v>
      </c>
      <c r="K14" t="n">
        <v>37.55</v>
      </c>
      <c r="L14" t="n">
        <v>13</v>
      </c>
      <c r="M14" t="n">
        <v>17</v>
      </c>
      <c r="N14" t="n">
        <v>14.21</v>
      </c>
      <c r="O14" t="n">
        <v>13154.91</v>
      </c>
      <c r="P14" t="n">
        <v>993</v>
      </c>
      <c r="Q14" t="n">
        <v>2219.02</v>
      </c>
      <c r="R14" t="n">
        <v>266.2</v>
      </c>
      <c r="S14" t="n">
        <v>193.02</v>
      </c>
      <c r="T14" t="n">
        <v>34505.02</v>
      </c>
      <c r="U14" t="n">
        <v>0.73</v>
      </c>
      <c r="V14" t="n">
        <v>0.92</v>
      </c>
      <c r="W14" t="n">
        <v>36.8</v>
      </c>
      <c r="X14" t="n">
        <v>2.11</v>
      </c>
      <c r="Y14" t="n">
        <v>0.5</v>
      </c>
      <c r="Z14" t="n">
        <v>10</v>
      </c>
      <c r="AA14" t="n">
        <v>3209.532784935399</v>
      </c>
      <c r="AB14" t="n">
        <v>4391.42435094209</v>
      </c>
      <c r="AC14" t="n">
        <v>3972.312974290798</v>
      </c>
      <c r="AD14" t="n">
        <v>3209532.784935399</v>
      </c>
      <c r="AE14" t="n">
        <v>4391424.35094209</v>
      </c>
      <c r="AF14" t="n">
        <v>1.552489971363516e-06</v>
      </c>
      <c r="AG14" t="n">
        <v>23.26171875</v>
      </c>
      <c r="AH14" t="n">
        <v>3972312.974290797</v>
      </c>
    </row>
    <row r="15">
      <c r="A15" t="n">
        <v>13</v>
      </c>
      <c r="B15" t="n">
        <v>40</v>
      </c>
      <c r="C15" t="inlineStr">
        <is>
          <t xml:space="preserve">CONCLUIDO	</t>
        </is>
      </c>
      <c r="D15" t="n">
        <v>0.6995</v>
      </c>
      <c r="E15" t="n">
        <v>142.95</v>
      </c>
      <c r="F15" t="n">
        <v>139.94</v>
      </c>
      <c r="G15" t="n">
        <v>147.3</v>
      </c>
      <c r="H15" t="n">
        <v>2.33</v>
      </c>
      <c r="I15" t="n">
        <v>57</v>
      </c>
      <c r="J15" t="n">
        <v>106.03</v>
      </c>
      <c r="K15" t="n">
        <v>37.55</v>
      </c>
      <c r="L15" t="n">
        <v>14</v>
      </c>
      <c r="M15" t="n">
        <v>0</v>
      </c>
      <c r="N15" t="n">
        <v>14.47</v>
      </c>
      <c r="O15" t="n">
        <v>13310.53</v>
      </c>
      <c r="P15" t="n">
        <v>1003.58</v>
      </c>
      <c r="Q15" t="n">
        <v>2218.95</v>
      </c>
      <c r="R15" t="n">
        <v>266.56</v>
      </c>
      <c r="S15" t="n">
        <v>193.02</v>
      </c>
      <c r="T15" t="n">
        <v>34685.12</v>
      </c>
      <c r="U15" t="n">
        <v>0.72</v>
      </c>
      <c r="V15" t="n">
        <v>0.92</v>
      </c>
      <c r="W15" t="n">
        <v>36.83</v>
      </c>
      <c r="X15" t="n">
        <v>2.15</v>
      </c>
      <c r="Y15" t="n">
        <v>0.5</v>
      </c>
      <c r="Z15" t="n">
        <v>10</v>
      </c>
      <c r="AA15" t="n">
        <v>3231.172617544353</v>
      </c>
      <c r="AB15" t="n">
        <v>4421.0329245997</v>
      </c>
      <c r="AC15" t="n">
        <v>3999.095747234418</v>
      </c>
      <c r="AD15" t="n">
        <v>3231172.617544353</v>
      </c>
      <c r="AE15" t="n">
        <v>4421032.9245997</v>
      </c>
      <c r="AF15" t="n">
        <v>1.55204621261795e-06</v>
      </c>
      <c r="AG15" t="n">
        <v>23.2666015625</v>
      </c>
      <c r="AH15" t="n">
        <v>3999095.747234419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4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0.3037</v>
      </c>
      <c r="E2" t="n">
        <v>329.26</v>
      </c>
      <c r="F2" t="n">
        <v>233.49</v>
      </c>
      <c r="G2" t="n">
        <v>5.84</v>
      </c>
      <c r="H2" t="n">
        <v>0.09</v>
      </c>
      <c r="I2" t="n">
        <v>2398</v>
      </c>
      <c r="J2" t="n">
        <v>194.77</v>
      </c>
      <c r="K2" t="n">
        <v>54.38</v>
      </c>
      <c r="L2" t="n">
        <v>1</v>
      </c>
      <c r="M2" t="n">
        <v>2396</v>
      </c>
      <c r="N2" t="n">
        <v>39.4</v>
      </c>
      <c r="O2" t="n">
        <v>24256.19</v>
      </c>
      <c r="P2" t="n">
        <v>3285.98</v>
      </c>
      <c r="Q2" t="n">
        <v>2221.91</v>
      </c>
      <c r="R2" t="n">
        <v>3400.91</v>
      </c>
      <c r="S2" t="n">
        <v>193.02</v>
      </c>
      <c r="T2" t="n">
        <v>1590155.28</v>
      </c>
      <c r="U2" t="n">
        <v>0.06</v>
      </c>
      <c r="V2" t="n">
        <v>0.55</v>
      </c>
      <c r="W2" t="n">
        <v>40.61</v>
      </c>
      <c r="X2" t="n">
        <v>95.58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0.4826</v>
      </c>
      <c r="E3" t="n">
        <v>207.22</v>
      </c>
      <c r="F3" t="n">
        <v>170.91</v>
      </c>
      <c r="G3" t="n">
        <v>11.8</v>
      </c>
      <c r="H3" t="n">
        <v>0.18</v>
      </c>
      <c r="I3" t="n">
        <v>869</v>
      </c>
      <c r="J3" t="n">
        <v>196.32</v>
      </c>
      <c r="K3" t="n">
        <v>54.38</v>
      </c>
      <c r="L3" t="n">
        <v>2</v>
      </c>
      <c r="M3" t="n">
        <v>867</v>
      </c>
      <c r="N3" t="n">
        <v>39.95</v>
      </c>
      <c r="O3" t="n">
        <v>24447.22</v>
      </c>
      <c r="P3" t="n">
        <v>2404.86</v>
      </c>
      <c r="Q3" t="n">
        <v>2220.04</v>
      </c>
      <c r="R3" t="n">
        <v>1300.86</v>
      </c>
      <c r="S3" t="n">
        <v>193.02</v>
      </c>
      <c r="T3" t="n">
        <v>547776.55</v>
      </c>
      <c r="U3" t="n">
        <v>0.15</v>
      </c>
      <c r="V3" t="n">
        <v>0.75</v>
      </c>
      <c r="W3" t="n">
        <v>38.13</v>
      </c>
      <c r="X3" t="n">
        <v>33.08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0.5522</v>
      </c>
      <c r="E4" t="n">
        <v>181.1</v>
      </c>
      <c r="F4" t="n">
        <v>157.85</v>
      </c>
      <c r="G4" t="n">
        <v>17.77</v>
      </c>
      <c r="H4" t="n">
        <v>0.27</v>
      </c>
      <c r="I4" t="n">
        <v>533</v>
      </c>
      <c r="J4" t="n">
        <v>197.88</v>
      </c>
      <c r="K4" t="n">
        <v>54.38</v>
      </c>
      <c r="L4" t="n">
        <v>3</v>
      </c>
      <c r="M4" t="n">
        <v>531</v>
      </c>
      <c r="N4" t="n">
        <v>40.5</v>
      </c>
      <c r="O4" t="n">
        <v>24639</v>
      </c>
      <c r="P4" t="n">
        <v>2217.98</v>
      </c>
      <c r="Q4" t="n">
        <v>2219.46</v>
      </c>
      <c r="R4" t="n">
        <v>866.1799999999999</v>
      </c>
      <c r="S4" t="n">
        <v>193.02</v>
      </c>
      <c r="T4" t="n">
        <v>332114.77</v>
      </c>
      <c r="U4" t="n">
        <v>0.22</v>
      </c>
      <c r="V4" t="n">
        <v>0.8100000000000001</v>
      </c>
      <c r="W4" t="n">
        <v>37.53</v>
      </c>
      <c r="X4" t="n">
        <v>20.05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0.5894</v>
      </c>
      <c r="E5" t="n">
        <v>169.68</v>
      </c>
      <c r="F5" t="n">
        <v>152.19</v>
      </c>
      <c r="G5" t="n">
        <v>23.72</v>
      </c>
      <c r="H5" t="n">
        <v>0.36</v>
      </c>
      <c r="I5" t="n">
        <v>385</v>
      </c>
      <c r="J5" t="n">
        <v>199.44</v>
      </c>
      <c r="K5" t="n">
        <v>54.38</v>
      </c>
      <c r="L5" t="n">
        <v>4</v>
      </c>
      <c r="M5" t="n">
        <v>383</v>
      </c>
      <c r="N5" t="n">
        <v>41.06</v>
      </c>
      <c r="O5" t="n">
        <v>24831.54</v>
      </c>
      <c r="P5" t="n">
        <v>2134.58</v>
      </c>
      <c r="Q5" t="n">
        <v>2219.32</v>
      </c>
      <c r="R5" t="n">
        <v>677.34</v>
      </c>
      <c r="S5" t="n">
        <v>193.02</v>
      </c>
      <c r="T5" t="n">
        <v>238436.38</v>
      </c>
      <c r="U5" t="n">
        <v>0.28</v>
      </c>
      <c r="V5" t="n">
        <v>0.84</v>
      </c>
      <c r="W5" t="n">
        <v>37.28</v>
      </c>
      <c r="X5" t="n">
        <v>14.38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0.6127</v>
      </c>
      <c r="E6" t="n">
        <v>163.22</v>
      </c>
      <c r="F6" t="n">
        <v>149</v>
      </c>
      <c r="G6" t="n">
        <v>29.7</v>
      </c>
      <c r="H6" t="n">
        <v>0.44</v>
      </c>
      <c r="I6" t="n">
        <v>301</v>
      </c>
      <c r="J6" t="n">
        <v>201.01</v>
      </c>
      <c r="K6" t="n">
        <v>54.38</v>
      </c>
      <c r="L6" t="n">
        <v>5</v>
      </c>
      <c r="M6" t="n">
        <v>299</v>
      </c>
      <c r="N6" t="n">
        <v>41.63</v>
      </c>
      <c r="O6" t="n">
        <v>25024.84</v>
      </c>
      <c r="P6" t="n">
        <v>2086.02</v>
      </c>
      <c r="Q6" t="n">
        <v>2219.14</v>
      </c>
      <c r="R6" t="n">
        <v>571.11</v>
      </c>
      <c r="S6" t="n">
        <v>193.02</v>
      </c>
      <c r="T6" t="n">
        <v>185738.29</v>
      </c>
      <c r="U6" t="n">
        <v>0.34</v>
      </c>
      <c r="V6" t="n">
        <v>0.86</v>
      </c>
      <c r="W6" t="n">
        <v>37.15</v>
      </c>
      <c r="X6" t="n">
        <v>11.2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0.6286</v>
      </c>
      <c r="E7" t="n">
        <v>159.08</v>
      </c>
      <c r="F7" t="n">
        <v>146.96</v>
      </c>
      <c r="G7" t="n">
        <v>35.7</v>
      </c>
      <c r="H7" t="n">
        <v>0.53</v>
      </c>
      <c r="I7" t="n">
        <v>247</v>
      </c>
      <c r="J7" t="n">
        <v>202.58</v>
      </c>
      <c r="K7" t="n">
        <v>54.38</v>
      </c>
      <c r="L7" t="n">
        <v>6</v>
      </c>
      <c r="M7" t="n">
        <v>245</v>
      </c>
      <c r="N7" t="n">
        <v>42.2</v>
      </c>
      <c r="O7" t="n">
        <v>25218.93</v>
      </c>
      <c r="P7" t="n">
        <v>2053.54</v>
      </c>
      <c r="Q7" t="n">
        <v>2219.16</v>
      </c>
      <c r="R7" t="n">
        <v>503.18</v>
      </c>
      <c r="S7" t="n">
        <v>193.02</v>
      </c>
      <c r="T7" t="n">
        <v>152046.16</v>
      </c>
      <c r="U7" t="n">
        <v>0.38</v>
      </c>
      <c r="V7" t="n">
        <v>0.87</v>
      </c>
      <c r="W7" t="n">
        <v>37.06</v>
      </c>
      <c r="X7" t="n">
        <v>9.16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0.6403</v>
      </c>
      <c r="E8" t="n">
        <v>156.18</v>
      </c>
      <c r="F8" t="n">
        <v>145.54</v>
      </c>
      <c r="G8" t="n">
        <v>41.78</v>
      </c>
      <c r="H8" t="n">
        <v>0.61</v>
      </c>
      <c r="I8" t="n">
        <v>209</v>
      </c>
      <c r="J8" t="n">
        <v>204.16</v>
      </c>
      <c r="K8" t="n">
        <v>54.38</v>
      </c>
      <c r="L8" t="n">
        <v>7</v>
      </c>
      <c r="M8" t="n">
        <v>207</v>
      </c>
      <c r="N8" t="n">
        <v>42.78</v>
      </c>
      <c r="O8" t="n">
        <v>25413.94</v>
      </c>
      <c r="P8" t="n">
        <v>2030.17</v>
      </c>
      <c r="Q8" t="n">
        <v>2219.12</v>
      </c>
      <c r="R8" t="n">
        <v>455.55</v>
      </c>
      <c r="S8" t="n">
        <v>193.02</v>
      </c>
      <c r="T8" t="n">
        <v>128419.31</v>
      </c>
      <c r="U8" t="n">
        <v>0.42</v>
      </c>
      <c r="V8" t="n">
        <v>0.88</v>
      </c>
      <c r="W8" t="n">
        <v>37.01</v>
      </c>
      <c r="X8" t="n">
        <v>7.75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0.6487000000000001</v>
      </c>
      <c r="E9" t="n">
        <v>154.15</v>
      </c>
      <c r="F9" t="n">
        <v>144.56</v>
      </c>
      <c r="G9" t="n">
        <v>47.66</v>
      </c>
      <c r="H9" t="n">
        <v>0.6899999999999999</v>
      </c>
      <c r="I9" t="n">
        <v>182</v>
      </c>
      <c r="J9" t="n">
        <v>205.75</v>
      </c>
      <c r="K9" t="n">
        <v>54.38</v>
      </c>
      <c r="L9" t="n">
        <v>8</v>
      </c>
      <c r="M9" t="n">
        <v>180</v>
      </c>
      <c r="N9" t="n">
        <v>43.37</v>
      </c>
      <c r="O9" t="n">
        <v>25609.61</v>
      </c>
      <c r="P9" t="n">
        <v>2012.26</v>
      </c>
      <c r="Q9" t="n">
        <v>2219.03</v>
      </c>
      <c r="R9" t="n">
        <v>423.14</v>
      </c>
      <c r="S9" t="n">
        <v>193.02</v>
      </c>
      <c r="T9" t="n">
        <v>112349.18</v>
      </c>
      <c r="U9" t="n">
        <v>0.46</v>
      </c>
      <c r="V9" t="n">
        <v>0.89</v>
      </c>
      <c r="W9" t="n">
        <v>36.96</v>
      </c>
      <c r="X9" t="n">
        <v>6.77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0.656</v>
      </c>
      <c r="E10" t="n">
        <v>152.44</v>
      </c>
      <c r="F10" t="n">
        <v>143.7</v>
      </c>
      <c r="G10" t="n">
        <v>53.89</v>
      </c>
      <c r="H10" t="n">
        <v>0.77</v>
      </c>
      <c r="I10" t="n">
        <v>160</v>
      </c>
      <c r="J10" t="n">
        <v>207.34</v>
      </c>
      <c r="K10" t="n">
        <v>54.38</v>
      </c>
      <c r="L10" t="n">
        <v>9</v>
      </c>
      <c r="M10" t="n">
        <v>158</v>
      </c>
      <c r="N10" t="n">
        <v>43.96</v>
      </c>
      <c r="O10" t="n">
        <v>25806.1</v>
      </c>
      <c r="P10" t="n">
        <v>1996.96</v>
      </c>
      <c r="Q10" t="n">
        <v>2219.05</v>
      </c>
      <c r="R10" t="n">
        <v>393.81</v>
      </c>
      <c r="S10" t="n">
        <v>193.02</v>
      </c>
      <c r="T10" t="n">
        <v>97794.96000000001</v>
      </c>
      <c r="U10" t="n">
        <v>0.49</v>
      </c>
      <c r="V10" t="n">
        <v>0.89</v>
      </c>
      <c r="W10" t="n">
        <v>36.94</v>
      </c>
      <c r="X10" t="n">
        <v>5.91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0.6613</v>
      </c>
      <c r="E11" t="n">
        <v>151.22</v>
      </c>
      <c r="F11" t="n">
        <v>143.1</v>
      </c>
      <c r="G11" t="n">
        <v>59.63</v>
      </c>
      <c r="H11" t="n">
        <v>0.85</v>
      </c>
      <c r="I11" t="n">
        <v>144</v>
      </c>
      <c r="J11" t="n">
        <v>208.94</v>
      </c>
      <c r="K11" t="n">
        <v>54.38</v>
      </c>
      <c r="L11" t="n">
        <v>10</v>
      </c>
      <c r="M11" t="n">
        <v>142</v>
      </c>
      <c r="N11" t="n">
        <v>44.56</v>
      </c>
      <c r="O11" t="n">
        <v>26003.41</v>
      </c>
      <c r="P11" t="n">
        <v>1984.86</v>
      </c>
      <c r="Q11" t="n">
        <v>2218.95</v>
      </c>
      <c r="R11" t="n">
        <v>374.37</v>
      </c>
      <c r="S11" t="n">
        <v>193.02</v>
      </c>
      <c r="T11" t="n">
        <v>88154.22</v>
      </c>
      <c r="U11" t="n">
        <v>0.52</v>
      </c>
      <c r="V11" t="n">
        <v>0.9</v>
      </c>
      <c r="W11" t="n">
        <v>36.91</v>
      </c>
      <c r="X11" t="n">
        <v>5.32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0.6659</v>
      </c>
      <c r="E12" t="n">
        <v>150.17</v>
      </c>
      <c r="F12" t="n">
        <v>142.6</v>
      </c>
      <c r="G12" t="n">
        <v>65.81999999999999</v>
      </c>
      <c r="H12" t="n">
        <v>0.93</v>
      </c>
      <c r="I12" t="n">
        <v>130</v>
      </c>
      <c r="J12" t="n">
        <v>210.55</v>
      </c>
      <c r="K12" t="n">
        <v>54.38</v>
      </c>
      <c r="L12" t="n">
        <v>11</v>
      </c>
      <c r="M12" t="n">
        <v>128</v>
      </c>
      <c r="N12" t="n">
        <v>45.17</v>
      </c>
      <c r="O12" t="n">
        <v>26201.54</v>
      </c>
      <c r="P12" t="n">
        <v>1973.64</v>
      </c>
      <c r="Q12" t="n">
        <v>2219.04</v>
      </c>
      <c r="R12" t="n">
        <v>357.86</v>
      </c>
      <c r="S12" t="n">
        <v>193.02</v>
      </c>
      <c r="T12" t="n">
        <v>79968.88</v>
      </c>
      <c r="U12" t="n">
        <v>0.54</v>
      </c>
      <c r="V12" t="n">
        <v>0.9</v>
      </c>
      <c r="W12" t="n">
        <v>36.87</v>
      </c>
      <c r="X12" t="n">
        <v>4.81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0.6697</v>
      </c>
      <c r="E13" t="n">
        <v>149.33</v>
      </c>
      <c r="F13" t="n">
        <v>142.18</v>
      </c>
      <c r="G13" t="n">
        <v>71.69</v>
      </c>
      <c r="H13" t="n">
        <v>1</v>
      </c>
      <c r="I13" t="n">
        <v>119</v>
      </c>
      <c r="J13" t="n">
        <v>212.16</v>
      </c>
      <c r="K13" t="n">
        <v>54.38</v>
      </c>
      <c r="L13" t="n">
        <v>12</v>
      </c>
      <c r="M13" t="n">
        <v>117</v>
      </c>
      <c r="N13" t="n">
        <v>45.78</v>
      </c>
      <c r="O13" t="n">
        <v>26400.51</v>
      </c>
      <c r="P13" t="n">
        <v>1964.09</v>
      </c>
      <c r="Q13" t="n">
        <v>2218.96</v>
      </c>
      <c r="R13" t="n">
        <v>343.89</v>
      </c>
      <c r="S13" t="n">
        <v>193.02</v>
      </c>
      <c r="T13" t="n">
        <v>73037.49000000001</v>
      </c>
      <c r="U13" t="n">
        <v>0.5600000000000001</v>
      </c>
      <c r="V13" t="n">
        <v>0.9</v>
      </c>
      <c r="W13" t="n">
        <v>36.86</v>
      </c>
      <c r="X13" t="n">
        <v>4.39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0.6733</v>
      </c>
      <c r="E14" t="n">
        <v>148.53</v>
      </c>
      <c r="F14" t="n">
        <v>141.77</v>
      </c>
      <c r="G14" t="n">
        <v>78.04000000000001</v>
      </c>
      <c r="H14" t="n">
        <v>1.08</v>
      </c>
      <c r="I14" t="n">
        <v>109</v>
      </c>
      <c r="J14" t="n">
        <v>213.78</v>
      </c>
      <c r="K14" t="n">
        <v>54.38</v>
      </c>
      <c r="L14" t="n">
        <v>13</v>
      </c>
      <c r="M14" t="n">
        <v>107</v>
      </c>
      <c r="N14" t="n">
        <v>46.4</v>
      </c>
      <c r="O14" t="n">
        <v>26600.32</v>
      </c>
      <c r="P14" t="n">
        <v>1955.6</v>
      </c>
      <c r="Q14" t="n">
        <v>2218.89</v>
      </c>
      <c r="R14" t="n">
        <v>330.14</v>
      </c>
      <c r="S14" t="n">
        <v>193.02</v>
      </c>
      <c r="T14" t="n">
        <v>66216.66</v>
      </c>
      <c r="U14" t="n">
        <v>0.58</v>
      </c>
      <c r="V14" t="n">
        <v>0.91</v>
      </c>
      <c r="W14" t="n">
        <v>36.84</v>
      </c>
      <c r="X14" t="n">
        <v>3.99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0.6758</v>
      </c>
      <c r="E15" t="n">
        <v>147.98</v>
      </c>
      <c r="F15" t="n">
        <v>141.54</v>
      </c>
      <c r="G15" t="n">
        <v>84.08</v>
      </c>
      <c r="H15" t="n">
        <v>1.15</v>
      </c>
      <c r="I15" t="n">
        <v>101</v>
      </c>
      <c r="J15" t="n">
        <v>215.41</v>
      </c>
      <c r="K15" t="n">
        <v>54.38</v>
      </c>
      <c r="L15" t="n">
        <v>14</v>
      </c>
      <c r="M15" t="n">
        <v>99</v>
      </c>
      <c r="N15" t="n">
        <v>47.03</v>
      </c>
      <c r="O15" t="n">
        <v>26801</v>
      </c>
      <c r="P15" t="n">
        <v>1949.49</v>
      </c>
      <c r="Q15" t="n">
        <v>2219.03</v>
      </c>
      <c r="R15" t="n">
        <v>322.18</v>
      </c>
      <c r="S15" t="n">
        <v>193.02</v>
      </c>
      <c r="T15" t="n">
        <v>62276.42</v>
      </c>
      <c r="U15" t="n">
        <v>0.6</v>
      </c>
      <c r="V15" t="n">
        <v>0.91</v>
      </c>
      <c r="W15" t="n">
        <v>36.84</v>
      </c>
      <c r="X15" t="n">
        <v>3.75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0.6783</v>
      </c>
      <c r="E16" t="n">
        <v>147.43</v>
      </c>
      <c r="F16" t="n">
        <v>141.26</v>
      </c>
      <c r="G16" t="n">
        <v>90.16</v>
      </c>
      <c r="H16" t="n">
        <v>1.23</v>
      </c>
      <c r="I16" t="n">
        <v>94</v>
      </c>
      <c r="J16" t="n">
        <v>217.04</v>
      </c>
      <c r="K16" t="n">
        <v>54.38</v>
      </c>
      <c r="L16" t="n">
        <v>15</v>
      </c>
      <c r="M16" t="n">
        <v>92</v>
      </c>
      <c r="N16" t="n">
        <v>47.66</v>
      </c>
      <c r="O16" t="n">
        <v>27002.55</v>
      </c>
      <c r="P16" t="n">
        <v>1941.23</v>
      </c>
      <c r="Q16" t="n">
        <v>2218.9</v>
      </c>
      <c r="R16" t="n">
        <v>313.01</v>
      </c>
      <c r="S16" t="n">
        <v>193.02</v>
      </c>
      <c r="T16" t="n">
        <v>57725.7</v>
      </c>
      <c r="U16" t="n">
        <v>0.62</v>
      </c>
      <c r="V16" t="n">
        <v>0.91</v>
      </c>
      <c r="W16" t="n">
        <v>36.82</v>
      </c>
      <c r="X16" t="n">
        <v>3.47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0.6805</v>
      </c>
      <c r="E17" t="n">
        <v>146.96</v>
      </c>
      <c r="F17" t="n">
        <v>141.02</v>
      </c>
      <c r="G17" t="n">
        <v>96.15000000000001</v>
      </c>
      <c r="H17" t="n">
        <v>1.3</v>
      </c>
      <c r="I17" t="n">
        <v>88</v>
      </c>
      <c r="J17" t="n">
        <v>218.68</v>
      </c>
      <c r="K17" t="n">
        <v>54.38</v>
      </c>
      <c r="L17" t="n">
        <v>16</v>
      </c>
      <c r="M17" t="n">
        <v>86</v>
      </c>
      <c r="N17" t="n">
        <v>48.31</v>
      </c>
      <c r="O17" t="n">
        <v>27204.98</v>
      </c>
      <c r="P17" t="n">
        <v>1934.5</v>
      </c>
      <c r="Q17" t="n">
        <v>2218.92</v>
      </c>
      <c r="R17" t="n">
        <v>305.28</v>
      </c>
      <c r="S17" t="n">
        <v>193.02</v>
      </c>
      <c r="T17" t="n">
        <v>53890.3</v>
      </c>
      <c r="U17" t="n">
        <v>0.63</v>
      </c>
      <c r="V17" t="n">
        <v>0.91</v>
      </c>
      <c r="W17" t="n">
        <v>36.8</v>
      </c>
      <c r="X17" t="n">
        <v>3.23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0.6822</v>
      </c>
      <c r="E18" t="n">
        <v>146.58</v>
      </c>
      <c r="F18" t="n">
        <v>140.84</v>
      </c>
      <c r="G18" t="n">
        <v>101.81</v>
      </c>
      <c r="H18" t="n">
        <v>1.37</v>
      </c>
      <c r="I18" t="n">
        <v>83</v>
      </c>
      <c r="J18" t="n">
        <v>220.33</v>
      </c>
      <c r="K18" t="n">
        <v>54.38</v>
      </c>
      <c r="L18" t="n">
        <v>17</v>
      </c>
      <c r="M18" t="n">
        <v>81</v>
      </c>
      <c r="N18" t="n">
        <v>48.95</v>
      </c>
      <c r="O18" t="n">
        <v>27408.3</v>
      </c>
      <c r="P18" t="n">
        <v>1929.03</v>
      </c>
      <c r="Q18" t="n">
        <v>2219.02</v>
      </c>
      <c r="R18" t="n">
        <v>298.96</v>
      </c>
      <c r="S18" t="n">
        <v>193.02</v>
      </c>
      <c r="T18" t="n">
        <v>50751.99</v>
      </c>
      <c r="U18" t="n">
        <v>0.65</v>
      </c>
      <c r="V18" t="n">
        <v>0.91</v>
      </c>
      <c r="W18" t="n">
        <v>36.8</v>
      </c>
      <c r="X18" t="n">
        <v>3.05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0.6838</v>
      </c>
      <c r="E19" t="n">
        <v>146.23</v>
      </c>
      <c r="F19" t="n">
        <v>140.68</v>
      </c>
      <c r="G19" t="n">
        <v>108.22</v>
      </c>
      <c r="H19" t="n">
        <v>1.44</v>
      </c>
      <c r="I19" t="n">
        <v>78</v>
      </c>
      <c r="J19" t="n">
        <v>221.99</v>
      </c>
      <c r="K19" t="n">
        <v>54.38</v>
      </c>
      <c r="L19" t="n">
        <v>18</v>
      </c>
      <c r="M19" t="n">
        <v>76</v>
      </c>
      <c r="N19" t="n">
        <v>49.61</v>
      </c>
      <c r="O19" t="n">
        <v>27612.53</v>
      </c>
      <c r="P19" t="n">
        <v>1924.23</v>
      </c>
      <c r="Q19" t="n">
        <v>2219</v>
      </c>
      <c r="R19" t="n">
        <v>293.55</v>
      </c>
      <c r="S19" t="n">
        <v>193.02</v>
      </c>
      <c r="T19" t="n">
        <v>48075.01</v>
      </c>
      <c r="U19" t="n">
        <v>0.66</v>
      </c>
      <c r="V19" t="n">
        <v>0.91</v>
      </c>
      <c r="W19" t="n">
        <v>36.8</v>
      </c>
      <c r="X19" t="n">
        <v>2.9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0.6854</v>
      </c>
      <c r="E20" t="n">
        <v>145.89</v>
      </c>
      <c r="F20" t="n">
        <v>140.5</v>
      </c>
      <c r="G20" t="n">
        <v>113.92</v>
      </c>
      <c r="H20" t="n">
        <v>1.51</v>
      </c>
      <c r="I20" t="n">
        <v>74</v>
      </c>
      <c r="J20" t="n">
        <v>223.65</v>
      </c>
      <c r="K20" t="n">
        <v>54.38</v>
      </c>
      <c r="L20" t="n">
        <v>19</v>
      </c>
      <c r="M20" t="n">
        <v>72</v>
      </c>
      <c r="N20" t="n">
        <v>50.27</v>
      </c>
      <c r="O20" t="n">
        <v>27817.81</v>
      </c>
      <c r="P20" t="n">
        <v>1917.99</v>
      </c>
      <c r="Q20" t="n">
        <v>2218.89</v>
      </c>
      <c r="R20" t="n">
        <v>287.73</v>
      </c>
      <c r="S20" t="n">
        <v>193.02</v>
      </c>
      <c r="T20" t="n">
        <v>45185.83</v>
      </c>
      <c r="U20" t="n">
        <v>0.67</v>
      </c>
      <c r="V20" t="n">
        <v>0.91</v>
      </c>
      <c r="W20" t="n">
        <v>36.79</v>
      </c>
      <c r="X20" t="n">
        <v>2.71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0.6871</v>
      </c>
      <c r="E21" t="n">
        <v>145.55</v>
      </c>
      <c r="F21" t="n">
        <v>140.31</v>
      </c>
      <c r="G21" t="n">
        <v>120.26</v>
      </c>
      <c r="H21" t="n">
        <v>1.58</v>
      </c>
      <c r="I21" t="n">
        <v>70</v>
      </c>
      <c r="J21" t="n">
        <v>225.32</v>
      </c>
      <c r="K21" t="n">
        <v>54.38</v>
      </c>
      <c r="L21" t="n">
        <v>20</v>
      </c>
      <c r="M21" t="n">
        <v>68</v>
      </c>
      <c r="N21" t="n">
        <v>50.95</v>
      </c>
      <c r="O21" t="n">
        <v>28023.89</v>
      </c>
      <c r="P21" t="n">
        <v>1912.36</v>
      </c>
      <c r="Q21" t="n">
        <v>2218.9</v>
      </c>
      <c r="R21" t="n">
        <v>281.49</v>
      </c>
      <c r="S21" t="n">
        <v>193.02</v>
      </c>
      <c r="T21" t="n">
        <v>42086.65</v>
      </c>
      <c r="U21" t="n">
        <v>0.6899999999999999</v>
      </c>
      <c r="V21" t="n">
        <v>0.92</v>
      </c>
      <c r="W21" t="n">
        <v>36.77</v>
      </c>
      <c r="X21" t="n">
        <v>2.52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0.6884</v>
      </c>
      <c r="E22" t="n">
        <v>145.27</v>
      </c>
      <c r="F22" t="n">
        <v>140.19</v>
      </c>
      <c r="G22" t="n">
        <v>127.45</v>
      </c>
      <c r="H22" t="n">
        <v>1.64</v>
      </c>
      <c r="I22" t="n">
        <v>66</v>
      </c>
      <c r="J22" t="n">
        <v>227</v>
      </c>
      <c r="K22" t="n">
        <v>54.38</v>
      </c>
      <c r="L22" t="n">
        <v>21</v>
      </c>
      <c r="M22" t="n">
        <v>64</v>
      </c>
      <c r="N22" t="n">
        <v>51.62</v>
      </c>
      <c r="O22" t="n">
        <v>28230.92</v>
      </c>
      <c r="P22" t="n">
        <v>1905.93</v>
      </c>
      <c r="Q22" t="n">
        <v>2218.89</v>
      </c>
      <c r="R22" t="n">
        <v>277.64</v>
      </c>
      <c r="S22" t="n">
        <v>193.02</v>
      </c>
      <c r="T22" t="n">
        <v>40178.39</v>
      </c>
      <c r="U22" t="n">
        <v>0.7</v>
      </c>
      <c r="V22" t="n">
        <v>0.92</v>
      </c>
      <c r="W22" t="n">
        <v>36.77</v>
      </c>
      <c r="X22" t="n">
        <v>2.41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0.6894</v>
      </c>
      <c r="E23" t="n">
        <v>145.05</v>
      </c>
      <c r="F23" t="n">
        <v>140.08</v>
      </c>
      <c r="G23" t="n">
        <v>133.41</v>
      </c>
      <c r="H23" t="n">
        <v>1.71</v>
      </c>
      <c r="I23" t="n">
        <v>63</v>
      </c>
      <c r="J23" t="n">
        <v>228.69</v>
      </c>
      <c r="K23" t="n">
        <v>54.38</v>
      </c>
      <c r="L23" t="n">
        <v>22</v>
      </c>
      <c r="M23" t="n">
        <v>61</v>
      </c>
      <c r="N23" t="n">
        <v>52.31</v>
      </c>
      <c r="O23" t="n">
        <v>28438.91</v>
      </c>
      <c r="P23" t="n">
        <v>1902.75</v>
      </c>
      <c r="Q23" t="n">
        <v>2218.84</v>
      </c>
      <c r="R23" t="n">
        <v>274.02</v>
      </c>
      <c r="S23" t="n">
        <v>193.02</v>
      </c>
      <c r="T23" t="n">
        <v>38382.2</v>
      </c>
      <c r="U23" t="n">
        <v>0.7</v>
      </c>
      <c r="V23" t="n">
        <v>0.92</v>
      </c>
      <c r="W23" t="n">
        <v>36.76</v>
      </c>
      <c r="X23" t="n">
        <v>2.3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0.6899999999999999</v>
      </c>
      <c r="E24" t="n">
        <v>144.92</v>
      </c>
      <c r="F24" t="n">
        <v>140.04</v>
      </c>
      <c r="G24" t="n">
        <v>137.74</v>
      </c>
      <c r="H24" t="n">
        <v>1.77</v>
      </c>
      <c r="I24" t="n">
        <v>61</v>
      </c>
      <c r="J24" t="n">
        <v>230.38</v>
      </c>
      <c r="K24" t="n">
        <v>54.38</v>
      </c>
      <c r="L24" t="n">
        <v>23</v>
      </c>
      <c r="M24" t="n">
        <v>59</v>
      </c>
      <c r="N24" t="n">
        <v>53</v>
      </c>
      <c r="O24" t="n">
        <v>28647.87</v>
      </c>
      <c r="P24" t="n">
        <v>1897.61</v>
      </c>
      <c r="Q24" t="n">
        <v>2218.88</v>
      </c>
      <c r="R24" t="n">
        <v>272.28</v>
      </c>
      <c r="S24" t="n">
        <v>193.02</v>
      </c>
      <c r="T24" t="n">
        <v>37521.99</v>
      </c>
      <c r="U24" t="n">
        <v>0.71</v>
      </c>
      <c r="V24" t="n">
        <v>0.92</v>
      </c>
      <c r="W24" t="n">
        <v>36.77</v>
      </c>
      <c r="X24" t="n">
        <v>2.25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0.6913</v>
      </c>
      <c r="E25" t="n">
        <v>144.65</v>
      </c>
      <c r="F25" t="n">
        <v>139.88</v>
      </c>
      <c r="G25" t="n">
        <v>144.7</v>
      </c>
      <c r="H25" t="n">
        <v>1.84</v>
      </c>
      <c r="I25" t="n">
        <v>58</v>
      </c>
      <c r="J25" t="n">
        <v>232.08</v>
      </c>
      <c r="K25" t="n">
        <v>54.38</v>
      </c>
      <c r="L25" t="n">
        <v>24</v>
      </c>
      <c r="M25" t="n">
        <v>56</v>
      </c>
      <c r="N25" t="n">
        <v>53.71</v>
      </c>
      <c r="O25" t="n">
        <v>28857.81</v>
      </c>
      <c r="P25" t="n">
        <v>1893</v>
      </c>
      <c r="Q25" t="n">
        <v>2218.9</v>
      </c>
      <c r="R25" t="n">
        <v>267.58</v>
      </c>
      <c r="S25" t="n">
        <v>193.02</v>
      </c>
      <c r="T25" t="n">
        <v>35187.42</v>
      </c>
      <c r="U25" t="n">
        <v>0.72</v>
      </c>
      <c r="V25" t="n">
        <v>0.92</v>
      </c>
      <c r="W25" t="n">
        <v>36.75</v>
      </c>
      <c r="X25" t="n">
        <v>2.1</v>
      </c>
      <c r="Y25" t="n">
        <v>0.5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0.6919999999999999</v>
      </c>
      <c r="E26" t="n">
        <v>144.51</v>
      </c>
      <c r="F26" t="n">
        <v>139.81</v>
      </c>
      <c r="G26" t="n">
        <v>149.8</v>
      </c>
      <c r="H26" t="n">
        <v>1.9</v>
      </c>
      <c r="I26" t="n">
        <v>56</v>
      </c>
      <c r="J26" t="n">
        <v>233.79</v>
      </c>
      <c r="K26" t="n">
        <v>54.38</v>
      </c>
      <c r="L26" t="n">
        <v>25</v>
      </c>
      <c r="M26" t="n">
        <v>54</v>
      </c>
      <c r="N26" t="n">
        <v>54.42</v>
      </c>
      <c r="O26" t="n">
        <v>29068.74</v>
      </c>
      <c r="P26" t="n">
        <v>1889.65</v>
      </c>
      <c r="Q26" t="n">
        <v>2218.89</v>
      </c>
      <c r="R26" t="n">
        <v>265.16</v>
      </c>
      <c r="S26" t="n">
        <v>193.02</v>
      </c>
      <c r="T26" t="n">
        <v>33987.62</v>
      </c>
      <c r="U26" t="n">
        <v>0.73</v>
      </c>
      <c r="V26" t="n">
        <v>0.92</v>
      </c>
      <c r="W26" t="n">
        <v>36.75</v>
      </c>
      <c r="X26" t="n">
        <v>2.03</v>
      </c>
      <c r="Y26" t="n">
        <v>0.5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0.6931</v>
      </c>
      <c r="E27" t="n">
        <v>144.28</v>
      </c>
      <c r="F27" t="n">
        <v>139.7</v>
      </c>
      <c r="G27" t="n">
        <v>158.15</v>
      </c>
      <c r="H27" t="n">
        <v>1.96</v>
      </c>
      <c r="I27" t="n">
        <v>53</v>
      </c>
      <c r="J27" t="n">
        <v>235.51</v>
      </c>
      <c r="K27" t="n">
        <v>54.38</v>
      </c>
      <c r="L27" t="n">
        <v>26</v>
      </c>
      <c r="M27" t="n">
        <v>51</v>
      </c>
      <c r="N27" t="n">
        <v>55.14</v>
      </c>
      <c r="O27" t="n">
        <v>29280.69</v>
      </c>
      <c r="P27" t="n">
        <v>1884.61</v>
      </c>
      <c r="Q27" t="n">
        <v>2218.96</v>
      </c>
      <c r="R27" t="n">
        <v>261.26</v>
      </c>
      <c r="S27" t="n">
        <v>193.02</v>
      </c>
      <c r="T27" t="n">
        <v>32052.3</v>
      </c>
      <c r="U27" t="n">
        <v>0.74</v>
      </c>
      <c r="V27" t="n">
        <v>0.92</v>
      </c>
      <c r="W27" t="n">
        <v>36.74</v>
      </c>
      <c r="X27" t="n">
        <v>1.91</v>
      </c>
      <c r="Y27" t="n">
        <v>0.5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0.6937</v>
      </c>
      <c r="E28" t="n">
        <v>144.16</v>
      </c>
      <c r="F28" t="n">
        <v>139.66</v>
      </c>
      <c r="G28" t="n">
        <v>164.3</v>
      </c>
      <c r="H28" t="n">
        <v>2.02</v>
      </c>
      <c r="I28" t="n">
        <v>51</v>
      </c>
      <c r="J28" t="n">
        <v>237.24</v>
      </c>
      <c r="K28" t="n">
        <v>54.38</v>
      </c>
      <c r="L28" t="n">
        <v>27</v>
      </c>
      <c r="M28" t="n">
        <v>49</v>
      </c>
      <c r="N28" t="n">
        <v>55.86</v>
      </c>
      <c r="O28" t="n">
        <v>29493.67</v>
      </c>
      <c r="P28" t="n">
        <v>1882.24</v>
      </c>
      <c r="Q28" t="n">
        <v>2218.85</v>
      </c>
      <c r="R28" t="n">
        <v>259.7</v>
      </c>
      <c r="S28" t="n">
        <v>193.02</v>
      </c>
      <c r="T28" t="n">
        <v>31283.35</v>
      </c>
      <c r="U28" t="n">
        <v>0.74</v>
      </c>
      <c r="V28" t="n">
        <v>0.92</v>
      </c>
      <c r="W28" t="n">
        <v>36.75</v>
      </c>
      <c r="X28" t="n">
        <v>1.87</v>
      </c>
      <c r="Y28" t="n">
        <v>0.5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0.6944</v>
      </c>
      <c r="E29" t="n">
        <v>144.01</v>
      </c>
      <c r="F29" t="n">
        <v>139.58</v>
      </c>
      <c r="G29" t="n">
        <v>170.92</v>
      </c>
      <c r="H29" t="n">
        <v>2.08</v>
      </c>
      <c r="I29" t="n">
        <v>49</v>
      </c>
      <c r="J29" t="n">
        <v>238.97</v>
      </c>
      <c r="K29" t="n">
        <v>54.38</v>
      </c>
      <c r="L29" t="n">
        <v>28</v>
      </c>
      <c r="M29" t="n">
        <v>47</v>
      </c>
      <c r="N29" t="n">
        <v>56.6</v>
      </c>
      <c r="O29" t="n">
        <v>29707.68</v>
      </c>
      <c r="P29" t="n">
        <v>1877.3</v>
      </c>
      <c r="Q29" t="n">
        <v>2218.84</v>
      </c>
      <c r="R29" t="n">
        <v>257.39</v>
      </c>
      <c r="S29" t="n">
        <v>193.02</v>
      </c>
      <c r="T29" t="n">
        <v>30139.2</v>
      </c>
      <c r="U29" t="n">
        <v>0.75</v>
      </c>
      <c r="V29" t="n">
        <v>0.92</v>
      </c>
      <c r="W29" t="n">
        <v>36.74</v>
      </c>
      <c r="X29" t="n">
        <v>1.8</v>
      </c>
      <c r="Y29" t="n">
        <v>0.5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0.6948</v>
      </c>
      <c r="E30" t="n">
        <v>143.92</v>
      </c>
      <c r="F30" t="n">
        <v>139.54</v>
      </c>
      <c r="G30" t="n">
        <v>174.42</v>
      </c>
      <c r="H30" t="n">
        <v>2.14</v>
      </c>
      <c r="I30" t="n">
        <v>48</v>
      </c>
      <c r="J30" t="n">
        <v>240.72</v>
      </c>
      <c r="K30" t="n">
        <v>54.38</v>
      </c>
      <c r="L30" t="n">
        <v>29</v>
      </c>
      <c r="M30" t="n">
        <v>46</v>
      </c>
      <c r="N30" t="n">
        <v>57.34</v>
      </c>
      <c r="O30" t="n">
        <v>29922.88</v>
      </c>
      <c r="P30" t="n">
        <v>1873.95</v>
      </c>
      <c r="Q30" t="n">
        <v>2218.86</v>
      </c>
      <c r="R30" t="n">
        <v>256.17</v>
      </c>
      <c r="S30" t="n">
        <v>193.02</v>
      </c>
      <c r="T30" t="n">
        <v>29534</v>
      </c>
      <c r="U30" t="n">
        <v>0.75</v>
      </c>
      <c r="V30" t="n">
        <v>0.92</v>
      </c>
      <c r="W30" t="n">
        <v>36.73</v>
      </c>
      <c r="X30" t="n">
        <v>1.75</v>
      </c>
      <c r="Y30" t="n">
        <v>0.5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0.6956</v>
      </c>
      <c r="E31" t="n">
        <v>143.76</v>
      </c>
      <c r="F31" t="n">
        <v>139.46</v>
      </c>
      <c r="G31" t="n">
        <v>181.9</v>
      </c>
      <c r="H31" t="n">
        <v>2.2</v>
      </c>
      <c r="I31" t="n">
        <v>46</v>
      </c>
      <c r="J31" t="n">
        <v>242.47</v>
      </c>
      <c r="K31" t="n">
        <v>54.38</v>
      </c>
      <c r="L31" t="n">
        <v>30</v>
      </c>
      <c r="M31" t="n">
        <v>44</v>
      </c>
      <c r="N31" t="n">
        <v>58.1</v>
      </c>
      <c r="O31" t="n">
        <v>30139.04</v>
      </c>
      <c r="P31" t="n">
        <v>1872.28</v>
      </c>
      <c r="Q31" t="n">
        <v>2218.89</v>
      </c>
      <c r="R31" t="n">
        <v>253.04</v>
      </c>
      <c r="S31" t="n">
        <v>193.02</v>
      </c>
      <c r="T31" t="n">
        <v>27978.7</v>
      </c>
      <c r="U31" t="n">
        <v>0.76</v>
      </c>
      <c r="V31" t="n">
        <v>0.92</v>
      </c>
      <c r="W31" t="n">
        <v>36.74</v>
      </c>
      <c r="X31" t="n">
        <v>1.67</v>
      </c>
      <c r="Y31" t="n">
        <v>0.5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0.6959</v>
      </c>
      <c r="E32" t="n">
        <v>143.7</v>
      </c>
      <c r="F32" t="n">
        <v>139.43</v>
      </c>
      <c r="G32" t="n">
        <v>185.91</v>
      </c>
      <c r="H32" t="n">
        <v>2.26</v>
      </c>
      <c r="I32" t="n">
        <v>45</v>
      </c>
      <c r="J32" t="n">
        <v>244.23</v>
      </c>
      <c r="K32" t="n">
        <v>54.38</v>
      </c>
      <c r="L32" t="n">
        <v>31</v>
      </c>
      <c r="M32" t="n">
        <v>43</v>
      </c>
      <c r="N32" t="n">
        <v>58.86</v>
      </c>
      <c r="O32" t="n">
        <v>30356.28</v>
      </c>
      <c r="P32" t="n">
        <v>1867.71</v>
      </c>
      <c r="Q32" t="n">
        <v>2218.86</v>
      </c>
      <c r="R32" t="n">
        <v>252.16</v>
      </c>
      <c r="S32" t="n">
        <v>193.02</v>
      </c>
      <c r="T32" t="n">
        <v>27545.99</v>
      </c>
      <c r="U32" t="n">
        <v>0.77</v>
      </c>
      <c r="V32" t="n">
        <v>0.92</v>
      </c>
      <c r="W32" t="n">
        <v>36.74</v>
      </c>
      <c r="X32" t="n">
        <v>1.65</v>
      </c>
      <c r="Y32" t="n">
        <v>0.5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0.6967</v>
      </c>
      <c r="E33" t="n">
        <v>143.54</v>
      </c>
      <c r="F33" t="n">
        <v>139.35</v>
      </c>
      <c r="G33" t="n">
        <v>194.45</v>
      </c>
      <c r="H33" t="n">
        <v>2.31</v>
      </c>
      <c r="I33" t="n">
        <v>43</v>
      </c>
      <c r="J33" t="n">
        <v>246</v>
      </c>
      <c r="K33" t="n">
        <v>54.38</v>
      </c>
      <c r="L33" t="n">
        <v>32</v>
      </c>
      <c r="M33" t="n">
        <v>41</v>
      </c>
      <c r="N33" t="n">
        <v>59.63</v>
      </c>
      <c r="O33" t="n">
        <v>30574.64</v>
      </c>
      <c r="P33" t="n">
        <v>1866.02</v>
      </c>
      <c r="Q33" t="n">
        <v>2218.92</v>
      </c>
      <c r="R33" t="n">
        <v>249.74</v>
      </c>
      <c r="S33" t="n">
        <v>193.02</v>
      </c>
      <c r="T33" t="n">
        <v>26342.02</v>
      </c>
      <c r="U33" t="n">
        <v>0.77</v>
      </c>
      <c r="V33" t="n">
        <v>0.92</v>
      </c>
      <c r="W33" t="n">
        <v>36.73</v>
      </c>
      <c r="X33" t="n">
        <v>1.57</v>
      </c>
      <c r="Y33" t="n">
        <v>0.5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0.6971000000000001</v>
      </c>
      <c r="E34" t="n">
        <v>143.45</v>
      </c>
      <c r="F34" t="n">
        <v>139.3</v>
      </c>
      <c r="G34" t="n">
        <v>199</v>
      </c>
      <c r="H34" t="n">
        <v>2.37</v>
      </c>
      <c r="I34" t="n">
        <v>42</v>
      </c>
      <c r="J34" t="n">
        <v>247.78</v>
      </c>
      <c r="K34" t="n">
        <v>54.38</v>
      </c>
      <c r="L34" t="n">
        <v>33</v>
      </c>
      <c r="M34" t="n">
        <v>40</v>
      </c>
      <c r="N34" t="n">
        <v>60.41</v>
      </c>
      <c r="O34" t="n">
        <v>30794.11</v>
      </c>
      <c r="P34" t="n">
        <v>1860.88</v>
      </c>
      <c r="Q34" t="n">
        <v>2218.88</v>
      </c>
      <c r="R34" t="n">
        <v>247.77</v>
      </c>
      <c r="S34" t="n">
        <v>193.02</v>
      </c>
      <c r="T34" t="n">
        <v>25362.05</v>
      </c>
      <c r="U34" t="n">
        <v>0.78</v>
      </c>
      <c r="V34" t="n">
        <v>0.92</v>
      </c>
      <c r="W34" t="n">
        <v>36.73</v>
      </c>
      <c r="X34" t="n">
        <v>1.51</v>
      </c>
      <c r="Y34" t="n">
        <v>0.5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0.6974</v>
      </c>
      <c r="E35" t="n">
        <v>143.38</v>
      </c>
      <c r="F35" t="n">
        <v>139.27</v>
      </c>
      <c r="G35" t="n">
        <v>203.81</v>
      </c>
      <c r="H35" t="n">
        <v>2.42</v>
      </c>
      <c r="I35" t="n">
        <v>41</v>
      </c>
      <c r="J35" t="n">
        <v>249.57</v>
      </c>
      <c r="K35" t="n">
        <v>54.38</v>
      </c>
      <c r="L35" t="n">
        <v>34</v>
      </c>
      <c r="M35" t="n">
        <v>39</v>
      </c>
      <c r="N35" t="n">
        <v>61.2</v>
      </c>
      <c r="O35" t="n">
        <v>31014.73</v>
      </c>
      <c r="P35" t="n">
        <v>1857.76</v>
      </c>
      <c r="Q35" t="n">
        <v>2218.86</v>
      </c>
      <c r="R35" t="n">
        <v>246.96</v>
      </c>
      <c r="S35" t="n">
        <v>193.02</v>
      </c>
      <c r="T35" t="n">
        <v>24966.61</v>
      </c>
      <c r="U35" t="n">
        <v>0.78</v>
      </c>
      <c r="V35" t="n">
        <v>0.92</v>
      </c>
      <c r="W35" t="n">
        <v>36.73</v>
      </c>
      <c r="X35" t="n">
        <v>1.49</v>
      </c>
      <c r="Y35" t="n">
        <v>0.5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0.6982</v>
      </c>
      <c r="E36" t="n">
        <v>143.23</v>
      </c>
      <c r="F36" t="n">
        <v>139.19</v>
      </c>
      <c r="G36" t="n">
        <v>214.14</v>
      </c>
      <c r="H36" t="n">
        <v>2.48</v>
      </c>
      <c r="I36" t="n">
        <v>39</v>
      </c>
      <c r="J36" t="n">
        <v>251.37</v>
      </c>
      <c r="K36" t="n">
        <v>54.38</v>
      </c>
      <c r="L36" t="n">
        <v>35</v>
      </c>
      <c r="M36" t="n">
        <v>37</v>
      </c>
      <c r="N36" t="n">
        <v>61.99</v>
      </c>
      <c r="O36" t="n">
        <v>31236.5</v>
      </c>
      <c r="P36" t="n">
        <v>1856.32</v>
      </c>
      <c r="Q36" t="n">
        <v>2218.86</v>
      </c>
      <c r="R36" t="n">
        <v>244.52</v>
      </c>
      <c r="S36" t="n">
        <v>193.02</v>
      </c>
      <c r="T36" t="n">
        <v>23752.57</v>
      </c>
      <c r="U36" t="n">
        <v>0.79</v>
      </c>
      <c r="V36" t="n">
        <v>0.92</v>
      </c>
      <c r="W36" t="n">
        <v>36.72</v>
      </c>
      <c r="X36" t="n">
        <v>1.41</v>
      </c>
      <c r="Y36" t="n">
        <v>0.5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0.6986</v>
      </c>
      <c r="E37" t="n">
        <v>143.15</v>
      </c>
      <c r="F37" t="n">
        <v>139.15</v>
      </c>
      <c r="G37" t="n">
        <v>219.71</v>
      </c>
      <c r="H37" t="n">
        <v>2.53</v>
      </c>
      <c r="I37" t="n">
        <v>38</v>
      </c>
      <c r="J37" t="n">
        <v>253.18</v>
      </c>
      <c r="K37" t="n">
        <v>54.38</v>
      </c>
      <c r="L37" t="n">
        <v>36</v>
      </c>
      <c r="M37" t="n">
        <v>36</v>
      </c>
      <c r="N37" t="n">
        <v>62.8</v>
      </c>
      <c r="O37" t="n">
        <v>31459.45</v>
      </c>
      <c r="P37" t="n">
        <v>1854.53</v>
      </c>
      <c r="Q37" t="n">
        <v>2218.89</v>
      </c>
      <c r="R37" t="n">
        <v>243.17</v>
      </c>
      <c r="S37" t="n">
        <v>193.02</v>
      </c>
      <c r="T37" t="n">
        <v>23083.47</v>
      </c>
      <c r="U37" t="n">
        <v>0.79</v>
      </c>
      <c r="V37" t="n">
        <v>0.92</v>
      </c>
      <c r="W37" t="n">
        <v>36.72</v>
      </c>
      <c r="X37" t="n">
        <v>1.37</v>
      </c>
      <c r="Y37" t="n">
        <v>0.5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0.699</v>
      </c>
      <c r="E38" t="n">
        <v>143.06</v>
      </c>
      <c r="F38" t="n">
        <v>139.1</v>
      </c>
      <c r="G38" t="n">
        <v>225.57</v>
      </c>
      <c r="H38" t="n">
        <v>2.58</v>
      </c>
      <c r="I38" t="n">
        <v>37</v>
      </c>
      <c r="J38" t="n">
        <v>255</v>
      </c>
      <c r="K38" t="n">
        <v>54.38</v>
      </c>
      <c r="L38" t="n">
        <v>37</v>
      </c>
      <c r="M38" t="n">
        <v>35</v>
      </c>
      <c r="N38" t="n">
        <v>63.62</v>
      </c>
      <c r="O38" t="n">
        <v>31683.59</v>
      </c>
      <c r="P38" t="n">
        <v>1850.5</v>
      </c>
      <c r="Q38" t="n">
        <v>2218.87</v>
      </c>
      <c r="R38" t="n">
        <v>241.4</v>
      </c>
      <c r="S38" t="n">
        <v>193.02</v>
      </c>
      <c r="T38" t="n">
        <v>22203.56</v>
      </c>
      <c r="U38" t="n">
        <v>0.8</v>
      </c>
      <c r="V38" t="n">
        <v>0.92</v>
      </c>
      <c r="W38" t="n">
        <v>36.72</v>
      </c>
      <c r="X38" t="n">
        <v>1.32</v>
      </c>
      <c r="Y38" t="n">
        <v>0.5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0.6993</v>
      </c>
      <c r="E39" t="n">
        <v>143</v>
      </c>
      <c r="F39" t="n">
        <v>139.08</v>
      </c>
      <c r="G39" t="n">
        <v>231.81</v>
      </c>
      <c r="H39" t="n">
        <v>2.63</v>
      </c>
      <c r="I39" t="n">
        <v>36</v>
      </c>
      <c r="J39" t="n">
        <v>256.82</v>
      </c>
      <c r="K39" t="n">
        <v>54.38</v>
      </c>
      <c r="L39" t="n">
        <v>38</v>
      </c>
      <c r="M39" t="n">
        <v>34</v>
      </c>
      <c r="N39" t="n">
        <v>64.45</v>
      </c>
      <c r="O39" t="n">
        <v>31909.08</v>
      </c>
      <c r="P39" t="n">
        <v>1849.53</v>
      </c>
      <c r="Q39" t="n">
        <v>2218.86</v>
      </c>
      <c r="R39" t="n">
        <v>240.61</v>
      </c>
      <c r="S39" t="n">
        <v>193.02</v>
      </c>
      <c r="T39" t="n">
        <v>21815.22</v>
      </c>
      <c r="U39" t="n">
        <v>0.8</v>
      </c>
      <c r="V39" t="n">
        <v>0.92</v>
      </c>
      <c r="W39" t="n">
        <v>36.73</v>
      </c>
      <c r="X39" t="n">
        <v>1.3</v>
      </c>
      <c r="Y39" t="n">
        <v>0.5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0.6997</v>
      </c>
      <c r="E40" t="n">
        <v>142.91</v>
      </c>
      <c r="F40" t="n">
        <v>139.03</v>
      </c>
      <c r="G40" t="n">
        <v>238.34</v>
      </c>
      <c r="H40" t="n">
        <v>2.68</v>
      </c>
      <c r="I40" t="n">
        <v>35</v>
      </c>
      <c r="J40" t="n">
        <v>258.66</v>
      </c>
      <c r="K40" t="n">
        <v>54.38</v>
      </c>
      <c r="L40" t="n">
        <v>39</v>
      </c>
      <c r="M40" t="n">
        <v>33</v>
      </c>
      <c r="N40" t="n">
        <v>65.28</v>
      </c>
      <c r="O40" t="n">
        <v>32135.68</v>
      </c>
      <c r="P40" t="n">
        <v>1844.87</v>
      </c>
      <c r="Q40" t="n">
        <v>2218.85</v>
      </c>
      <c r="R40" t="n">
        <v>239.03</v>
      </c>
      <c r="S40" t="n">
        <v>193.02</v>
      </c>
      <c r="T40" t="n">
        <v>21030.79</v>
      </c>
      <c r="U40" t="n">
        <v>0.8100000000000001</v>
      </c>
      <c r="V40" t="n">
        <v>0.92</v>
      </c>
      <c r="W40" t="n">
        <v>36.72</v>
      </c>
      <c r="X40" t="n">
        <v>1.25</v>
      </c>
      <c r="Y40" t="n">
        <v>0.5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0.7000999999999999</v>
      </c>
      <c r="E41" t="n">
        <v>142.83</v>
      </c>
      <c r="F41" t="n">
        <v>138.99</v>
      </c>
      <c r="G41" t="n">
        <v>245.28</v>
      </c>
      <c r="H41" t="n">
        <v>2.73</v>
      </c>
      <c r="I41" t="n">
        <v>34</v>
      </c>
      <c r="J41" t="n">
        <v>260.51</v>
      </c>
      <c r="K41" t="n">
        <v>54.38</v>
      </c>
      <c r="L41" t="n">
        <v>40</v>
      </c>
      <c r="M41" t="n">
        <v>32</v>
      </c>
      <c r="N41" t="n">
        <v>66.13</v>
      </c>
      <c r="O41" t="n">
        <v>32363.54</v>
      </c>
      <c r="P41" t="n">
        <v>1842.17</v>
      </c>
      <c r="Q41" t="n">
        <v>2218.83</v>
      </c>
      <c r="R41" t="n">
        <v>237.37</v>
      </c>
      <c r="S41" t="n">
        <v>193.02</v>
      </c>
      <c r="T41" t="n">
        <v>20205.71</v>
      </c>
      <c r="U41" t="n">
        <v>0.8100000000000001</v>
      </c>
      <c r="V41" t="n">
        <v>0.92</v>
      </c>
      <c r="W41" t="n">
        <v>36.72</v>
      </c>
      <c r="X41" t="n">
        <v>1.21</v>
      </c>
      <c r="Y41" t="n">
        <v>0.5</v>
      </c>
      <c r="Z41" t="n">
        <v>10</v>
      </c>
    </row>
    <row r="42">
      <c r="A42" t="n">
        <v>0</v>
      </c>
      <c r="B42" t="n">
        <v>40</v>
      </c>
      <c r="C42" t="inlineStr">
        <is>
          <t xml:space="preserve">CONCLUIDO	</t>
        </is>
      </c>
      <c r="D42" t="n">
        <v>0.4926</v>
      </c>
      <c r="E42" t="n">
        <v>203.02</v>
      </c>
      <c r="F42" t="n">
        <v>180.21</v>
      </c>
      <c r="G42" t="n">
        <v>9.789999999999999</v>
      </c>
      <c r="H42" t="n">
        <v>0.2</v>
      </c>
      <c r="I42" t="n">
        <v>1105</v>
      </c>
      <c r="J42" t="n">
        <v>89.87</v>
      </c>
      <c r="K42" t="n">
        <v>37.55</v>
      </c>
      <c r="L42" t="n">
        <v>1</v>
      </c>
      <c r="M42" t="n">
        <v>1103</v>
      </c>
      <c r="N42" t="n">
        <v>11.32</v>
      </c>
      <c r="O42" t="n">
        <v>11317.98</v>
      </c>
      <c r="P42" t="n">
        <v>1526.41</v>
      </c>
      <c r="Q42" t="n">
        <v>2220.32</v>
      </c>
      <c r="R42" t="n">
        <v>1612.82</v>
      </c>
      <c r="S42" t="n">
        <v>193.02</v>
      </c>
      <c r="T42" t="n">
        <v>702573.17</v>
      </c>
      <c r="U42" t="n">
        <v>0.12</v>
      </c>
      <c r="V42" t="n">
        <v>0.71</v>
      </c>
      <c r="W42" t="n">
        <v>38.5</v>
      </c>
      <c r="X42" t="n">
        <v>42.37</v>
      </c>
      <c r="Y42" t="n">
        <v>0.5</v>
      </c>
      <c r="Z42" t="n">
        <v>10</v>
      </c>
    </row>
    <row r="43">
      <c r="A43" t="n">
        <v>1</v>
      </c>
      <c r="B43" t="n">
        <v>40</v>
      </c>
      <c r="C43" t="inlineStr">
        <is>
          <t xml:space="preserve">CONCLUIDO	</t>
        </is>
      </c>
      <c r="D43" t="n">
        <v>0.6016</v>
      </c>
      <c r="E43" t="n">
        <v>166.22</v>
      </c>
      <c r="F43" t="n">
        <v>155.42</v>
      </c>
      <c r="G43" t="n">
        <v>19.88</v>
      </c>
      <c r="H43" t="n">
        <v>0.39</v>
      </c>
      <c r="I43" t="n">
        <v>469</v>
      </c>
      <c r="J43" t="n">
        <v>91.09999999999999</v>
      </c>
      <c r="K43" t="n">
        <v>37.55</v>
      </c>
      <c r="L43" t="n">
        <v>2</v>
      </c>
      <c r="M43" t="n">
        <v>467</v>
      </c>
      <c r="N43" t="n">
        <v>11.54</v>
      </c>
      <c r="O43" t="n">
        <v>11468.97</v>
      </c>
      <c r="P43" t="n">
        <v>1302.42</v>
      </c>
      <c r="Q43" t="n">
        <v>2219.46</v>
      </c>
      <c r="R43" t="n">
        <v>785.08</v>
      </c>
      <c r="S43" t="n">
        <v>193.02</v>
      </c>
      <c r="T43" t="n">
        <v>291882.69</v>
      </c>
      <c r="U43" t="n">
        <v>0.25</v>
      </c>
      <c r="V43" t="n">
        <v>0.83</v>
      </c>
      <c r="W43" t="n">
        <v>37.43</v>
      </c>
      <c r="X43" t="n">
        <v>17.61</v>
      </c>
      <c r="Y43" t="n">
        <v>0.5</v>
      </c>
      <c r="Z43" t="n">
        <v>10</v>
      </c>
    </row>
    <row r="44">
      <c r="A44" t="n">
        <v>2</v>
      </c>
      <c r="B44" t="n">
        <v>40</v>
      </c>
      <c r="C44" t="inlineStr">
        <is>
          <t xml:space="preserve">CONCLUIDO	</t>
        </is>
      </c>
      <c r="D44" t="n">
        <v>0.6395999999999999</v>
      </c>
      <c r="E44" t="n">
        <v>156.34</v>
      </c>
      <c r="F44" t="n">
        <v>148.81</v>
      </c>
      <c r="G44" t="n">
        <v>30.16</v>
      </c>
      <c r="H44" t="n">
        <v>0.57</v>
      </c>
      <c r="I44" t="n">
        <v>296</v>
      </c>
      <c r="J44" t="n">
        <v>92.31999999999999</v>
      </c>
      <c r="K44" t="n">
        <v>37.55</v>
      </c>
      <c r="L44" t="n">
        <v>3</v>
      </c>
      <c r="M44" t="n">
        <v>294</v>
      </c>
      <c r="N44" t="n">
        <v>11.77</v>
      </c>
      <c r="O44" t="n">
        <v>11620.34</v>
      </c>
      <c r="P44" t="n">
        <v>1231.57</v>
      </c>
      <c r="Q44" t="n">
        <v>2219.3</v>
      </c>
      <c r="R44" t="n">
        <v>564.96</v>
      </c>
      <c r="S44" t="n">
        <v>193.02</v>
      </c>
      <c r="T44" t="n">
        <v>182690.39</v>
      </c>
      <c r="U44" t="n">
        <v>0.34</v>
      </c>
      <c r="V44" t="n">
        <v>0.86</v>
      </c>
      <c r="W44" t="n">
        <v>37.14</v>
      </c>
      <c r="X44" t="n">
        <v>11.02</v>
      </c>
      <c r="Y44" t="n">
        <v>0.5</v>
      </c>
      <c r="Z44" t="n">
        <v>10</v>
      </c>
    </row>
    <row r="45">
      <c r="A45" t="n">
        <v>3</v>
      </c>
      <c r="B45" t="n">
        <v>40</v>
      </c>
      <c r="C45" t="inlineStr">
        <is>
          <t xml:space="preserve">CONCLUIDO	</t>
        </is>
      </c>
      <c r="D45" t="n">
        <v>0.6589</v>
      </c>
      <c r="E45" t="n">
        <v>151.77</v>
      </c>
      <c r="F45" t="n">
        <v>145.77</v>
      </c>
      <c r="G45" t="n">
        <v>40.68</v>
      </c>
      <c r="H45" t="n">
        <v>0.75</v>
      </c>
      <c r="I45" t="n">
        <v>215</v>
      </c>
      <c r="J45" t="n">
        <v>93.55</v>
      </c>
      <c r="K45" t="n">
        <v>37.55</v>
      </c>
      <c r="L45" t="n">
        <v>4</v>
      </c>
      <c r="M45" t="n">
        <v>213</v>
      </c>
      <c r="N45" t="n">
        <v>12</v>
      </c>
      <c r="O45" t="n">
        <v>11772.07</v>
      </c>
      <c r="P45" t="n">
        <v>1190.83</v>
      </c>
      <c r="Q45" t="n">
        <v>2219.01</v>
      </c>
      <c r="R45" t="n">
        <v>464.05</v>
      </c>
      <c r="S45" t="n">
        <v>193.02</v>
      </c>
      <c r="T45" t="n">
        <v>132637.06</v>
      </c>
      <c r="U45" t="n">
        <v>0.42</v>
      </c>
      <c r="V45" t="n">
        <v>0.88</v>
      </c>
      <c r="W45" t="n">
        <v>37</v>
      </c>
      <c r="X45" t="n">
        <v>7.98</v>
      </c>
      <c r="Y45" t="n">
        <v>0.5</v>
      </c>
      <c r="Z45" t="n">
        <v>10</v>
      </c>
    </row>
    <row r="46">
      <c r="A46" t="n">
        <v>4</v>
      </c>
      <c r="B46" t="n">
        <v>40</v>
      </c>
      <c r="C46" t="inlineStr">
        <is>
          <t xml:space="preserve">CONCLUIDO	</t>
        </is>
      </c>
      <c r="D46" t="n">
        <v>0.6706</v>
      </c>
      <c r="E46" t="n">
        <v>149.12</v>
      </c>
      <c r="F46" t="n">
        <v>144</v>
      </c>
      <c r="G46" t="n">
        <v>51.43</v>
      </c>
      <c r="H46" t="n">
        <v>0.93</v>
      </c>
      <c r="I46" t="n">
        <v>168</v>
      </c>
      <c r="J46" t="n">
        <v>94.79000000000001</v>
      </c>
      <c r="K46" t="n">
        <v>37.55</v>
      </c>
      <c r="L46" t="n">
        <v>5</v>
      </c>
      <c r="M46" t="n">
        <v>166</v>
      </c>
      <c r="N46" t="n">
        <v>12.23</v>
      </c>
      <c r="O46" t="n">
        <v>11924.18</v>
      </c>
      <c r="P46" t="n">
        <v>1160.38</v>
      </c>
      <c r="Q46" t="n">
        <v>2219.1</v>
      </c>
      <c r="R46" t="n">
        <v>404.55</v>
      </c>
      <c r="S46" t="n">
        <v>193.02</v>
      </c>
      <c r="T46" t="n">
        <v>103125.01</v>
      </c>
      <c r="U46" t="n">
        <v>0.48</v>
      </c>
      <c r="V46" t="n">
        <v>0.89</v>
      </c>
      <c r="W46" t="n">
        <v>36.93</v>
      </c>
      <c r="X46" t="n">
        <v>6.21</v>
      </c>
      <c r="Y46" t="n">
        <v>0.5</v>
      </c>
      <c r="Z46" t="n">
        <v>10</v>
      </c>
    </row>
    <row r="47">
      <c r="A47" t="n">
        <v>5</v>
      </c>
      <c r="B47" t="n">
        <v>40</v>
      </c>
      <c r="C47" t="inlineStr">
        <is>
          <t xml:space="preserve">CONCLUIDO	</t>
        </is>
      </c>
      <c r="D47" t="n">
        <v>0.6786</v>
      </c>
      <c r="E47" t="n">
        <v>147.35</v>
      </c>
      <c r="F47" t="n">
        <v>142.83</v>
      </c>
      <c r="G47" t="n">
        <v>62.55</v>
      </c>
      <c r="H47" t="n">
        <v>1.1</v>
      </c>
      <c r="I47" t="n">
        <v>137</v>
      </c>
      <c r="J47" t="n">
        <v>96.02</v>
      </c>
      <c r="K47" t="n">
        <v>37.55</v>
      </c>
      <c r="L47" t="n">
        <v>6</v>
      </c>
      <c r="M47" t="n">
        <v>135</v>
      </c>
      <c r="N47" t="n">
        <v>12.47</v>
      </c>
      <c r="O47" t="n">
        <v>12076.67</v>
      </c>
      <c r="P47" t="n">
        <v>1134.79</v>
      </c>
      <c r="Q47" t="n">
        <v>2219.11</v>
      </c>
      <c r="R47" t="n">
        <v>364.83</v>
      </c>
      <c r="S47" t="n">
        <v>193.02</v>
      </c>
      <c r="T47" t="n">
        <v>83418.88</v>
      </c>
      <c r="U47" t="n">
        <v>0.53</v>
      </c>
      <c r="V47" t="n">
        <v>0.9</v>
      </c>
      <c r="W47" t="n">
        <v>36.89</v>
      </c>
      <c r="X47" t="n">
        <v>5.03</v>
      </c>
      <c r="Y47" t="n">
        <v>0.5</v>
      </c>
      <c r="Z47" t="n">
        <v>10</v>
      </c>
    </row>
    <row r="48">
      <c r="A48" t="n">
        <v>6</v>
      </c>
      <c r="B48" t="n">
        <v>40</v>
      </c>
      <c r="C48" t="inlineStr">
        <is>
          <t xml:space="preserve">CONCLUIDO	</t>
        </is>
      </c>
      <c r="D48" t="n">
        <v>0.6842</v>
      </c>
      <c r="E48" t="n">
        <v>146.16</v>
      </c>
      <c r="F48" t="n">
        <v>142.05</v>
      </c>
      <c r="G48" t="n">
        <v>74.11</v>
      </c>
      <c r="H48" t="n">
        <v>1.27</v>
      </c>
      <c r="I48" t="n">
        <v>115</v>
      </c>
      <c r="J48" t="n">
        <v>97.26000000000001</v>
      </c>
      <c r="K48" t="n">
        <v>37.55</v>
      </c>
      <c r="L48" t="n">
        <v>7</v>
      </c>
      <c r="M48" t="n">
        <v>113</v>
      </c>
      <c r="N48" t="n">
        <v>12.71</v>
      </c>
      <c r="O48" t="n">
        <v>12229.54</v>
      </c>
      <c r="P48" t="n">
        <v>1112.27</v>
      </c>
      <c r="Q48" t="n">
        <v>2218.94</v>
      </c>
      <c r="R48" t="n">
        <v>339.37</v>
      </c>
      <c r="S48" t="n">
        <v>193.02</v>
      </c>
      <c r="T48" t="n">
        <v>70799.83</v>
      </c>
      <c r="U48" t="n">
        <v>0.57</v>
      </c>
      <c r="V48" t="n">
        <v>0.9</v>
      </c>
      <c r="W48" t="n">
        <v>36.86</v>
      </c>
      <c r="X48" t="n">
        <v>4.26</v>
      </c>
      <c r="Y48" t="n">
        <v>0.5</v>
      </c>
      <c r="Z48" t="n">
        <v>10</v>
      </c>
    </row>
    <row r="49">
      <c r="A49" t="n">
        <v>7</v>
      </c>
      <c r="B49" t="n">
        <v>40</v>
      </c>
      <c r="C49" t="inlineStr">
        <is>
          <t xml:space="preserve">CONCLUIDO	</t>
        </is>
      </c>
      <c r="D49" t="n">
        <v>0.6884</v>
      </c>
      <c r="E49" t="n">
        <v>145.27</v>
      </c>
      <c r="F49" t="n">
        <v>141.46</v>
      </c>
      <c r="G49" t="n">
        <v>85.73</v>
      </c>
      <c r="H49" t="n">
        <v>1.43</v>
      </c>
      <c r="I49" t="n">
        <v>99</v>
      </c>
      <c r="J49" t="n">
        <v>98.5</v>
      </c>
      <c r="K49" t="n">
        <v>37.55</v>
      </c>
      <c r="L49" t="n">
        <v>8</v>
      </c>
      <c r="M49" t="n">
        <v>97</v>
      </c>
      <c r="N49" t="n">
        <v>12.95</v>
      </c>
      <c r="O49" t="n">
        <v>12382.79</v>
      </c>
      <c r="P49" t="n">
        <v>1090.14</v>
      </c>
      <c r="Q49" t="n">
        <v>2218.95</v>
      </c>
      <c r="R49" t="n">
        <v>319.42</v>
      </c>
      <c r="S49" t="n">
        <v>193.02</v>
      </c>
      <c r="T49" t="n">
        <v>60906.62</v>
      </c>
      <c r="U49" t="n">
        <v>0.6</v>
      </c>
      <c r="V49" t="n">
        <v>0.91</v>
      </c>
      <c r="W49" t="n">
        <v>36.84</v>
      </c>
      <c r="X49" t="n">
        <v>3.67</v>
      </c>
      <c r="Y49" t="n">
        <v>0.5</v>
      </c>
      <c r="Z49" t="n">
        <v>10</v>
      </c>
    </row>
    <row r="50">
      <c r="A50" t="n">
        <v>8</v>
      </c>
      <c r="B50" t="n">
        <v>40</v>
      </c>
      <c r="C50" t="inlineStr">
        <is>
          <t xml:space="preserve">CONCLUIDO	</t>
        </is>
      </c>
      <c r="D50" t="n">
        <v>0.6921</v>
      </c>
      <c r="E50" t="n">
        <v>144.49</v>
      </c>
      <c r="F50" t="n">
        <v>140.92</v>
      </c>
      <c r="G50" t="n">
        <v>98.31999999999999</v>
      </c>
      <c r="H50" t="n">
        <v>1.59</v>
      </c>
      <c r="I50" t="n">
        <v>86</v>
      </c>
      <c r="J50" t="n">
        <v>99.75</v>
      </c>
      <c r="K50" t="n">
        <v>37.55</v>
      </c>
      <c r="L50" t="n">
        <v>9</v>
      </c>
      <c r="M50" t="n">
        <v>84</v>
      </c>
      <c r="N50" t="n">
        <v>13.2</v>
      </c>
      <c r="O50" t="n">
        <v>12536.43</v>
      </c>
      <c r="P50" t="n">
        <v>1068.34</v>
      </c>
      <c r="Q50" t="n">
        <v>2219.02</v>
      </c>
      <c r="R50" t="n">
        <v>301.84</v>
      </c>
      <c r="S50" t="n">
        <v>193.02</v>
      </c>
      <c r="T50" t="n">
        <v>52177.7</v>
      </c>
      <c r="U50" t="n">
        <v>0.64</v>
      </c>
      <c r="V50" t="n">
        <v>0.91</v>
      </c>
      <c r="W50" t="n">
        <v>36.8</v>
      </c>
      <c r="X50" t="n">
        <v>3.13</v>
      </c>
      <c r="Y50" t="n">
        <v>0.5</v>
      </c>
      <c r="Z50" t="n">
        <v>10</v>
      </c>
    </row>
    <row r="51">
      <c r="A51" t="n">
        <v>9</v>
      </c>
      <c r="B51" t="n">
        <v>40</v>
      </c>
      <c r="C51" t="inlineStr">
        <is>
          <t xml:space="preserve">CONCLUIDO	</t>
        </is>
      </c>
      <c r="D51" t="n">
        <v>0.6948</v>
      </c>
      <c r="E51" t="n">
        <v>143.93</v>
      </c>
      <c r="F51" t="n">
        <v>140.56</v>
      </c>
      <c r="G51" t="n">
        <v>110.97</v>
      </c>
      <c r="H51" t="n">
        <v>1.74</v>
      </c>
      <c r="I51" t="n">
        <v>76</v>
      </c>
      <c r="J51" t="n">
        <v>101</v>
      </c>
      <c r="K51" t="n">
        <v>37.55</v>
      </c>
      <c r="L51" t="n">
        <v>10</v>
      </c>
      <c r="M51" t="n">
        <v>74</v>
      </c>
      <c r="N51" t="n">
        <v>13.45</v>
      </c>
      <c r="O51" t="n">
        <v>12690.46</v>
      </c>
      <c r="P51" t="n">
        <v>1046.46</v>
      </c>
      <c r="Q51" t="n">
        <v>2218.93</v>
      </c>
      <c r="R51" t="n">
        <v>290.12</v>
      </c>
      <c r="S51" t="n">
        <v>193.02</v>
      </c>
      <c r="T51" t="n">
        <v>46368.81</v>
      </c>
      <c r="U51" t="n">
        <v>0.67</v>
      </c>
      <c r="V51" t="n">
        <v>0.91</v>
      </c>
      <c r="W51" t="n">
        <v>36.78</v>
      </c>
      <c r="X51" t="n">
        <v>2.77</v>
      </c>
      <c r="Y51" t="n">
        <v>0.5</v>
      </c>
      <c r="Z51" t="n">
        <v>10</v>
      </c>
    </row>
    <row r="52">
      <c r="A52" t="n">
        <v>10</v>
      </c>
      <c r="B52" t="n">
        <v>40</v>
      </c>
      <c r="C52" t="inlineStr">
        <is>
          <t xml:space="preserve">CONCLUIDO	</t>
        </is>
      </c>
      <c r="D52" t="n">
        <v>0.697</v>
      </c>
      <c r="E52" t="n">
        <v>143.48</v>
      </c>
      <c r="F52" t="n">
        <v>140.25</v>
      </c>
      <c r="G52" t="n">
        <v>123.75</v>
      </c>
      <c r="H52" t="n">
        <v>1.89</v>
      </c>
      <c r="I52" t="n">
        <v>68</v>
      </c>
      <c r="J52" t="n">
        <v>102.25</v>
      </c>
      <c r="K52" t="n">
        <v>37.55</v>
      </c>
      <c r="L52" t="n">
        <v>11</v>
      </c>
      <c r="M52" t="n">
        <v>66</v>
      </c>
      <c r="N52" t="n">
        <v>13.7</v>
      </c>
      <c r="O52" t="n">
        <v>12844.88</v>
      </c>
      <c r="P52" t="n">
        <v>1026.1</v>
      </c>
      <c r="Q52" t="n">
        <v>2218.88</v>
      </c>
      <c r="R52" t="n">
        <v>279.91</v>
      </c>
      <c r="S52" t="n">
        <v>193.02</v>
      </c>
      <c r="T52" t="n">
        <v>41302.39</v>
      </c>
      <c r="U52" t="n">
        <v>0.6899999999999999</v>
      </c>
      <c r="V52" t="n">
        <v>0.92</v>
      </c>
      <c r="W52" t="n">
        <v>36.77</v>
      </c>
      <c r="X52" t="n">
        <v>2.47</v>
      </c>
      <c r="Y52" t="n">
        <v>0.5</v>
      </c>
      <c r="Z52" t="n">
        <v>10</v>
      </c>
    </row>
    <row r="53">
      <c r="A53" t="n">
        <v>11</v>
      </c>
      <c r="B53" t="n">
        <v>40</v>
      </c>
      <c r="C53" t="inlineStr">
        <is>
          <t xml:space="preserve">CONCLUIDO	</t>
        </is>
      </c>
      <c r="D53" t="n">
        <v>0.6983</v>
      </c>
      <c r="E53" t="n">
        <v>143.21</v>
      </c>
      <c r="F53" t="n">
        <v>140.1</v>
      </c>
      <c r="G53" t="n">
        <v>135.58</v>
      </c>
      <c r="H53" t="n">
        <v>2.04</v>
      </c>
      <c r="I53" t="n">
        <v>62</v>
      </c>
      <c r="J53" t="n">
        <v>103.51</v>
      </c>
      <c r="K53" t="n">
        <v>37.55</v>
      </c>
      <c r="L53" t="n">
        <v>12</v>
      </c>
      <c r="M53" t="n">
        <v>56</v>
      </c>
      <c r="N53" t="n">
        <v>13.95</v>
      </c>
      <c r="O53" t="n">
        <v>12999.7</v>
      </c>
      <c r="P53" t="n">
        <v>1006.63</v>
      </c>
      <c r="Q53" t="n">
        <v>2218.91</v>
      </c>
      <c r="R53" t="n">
        <v>274.41</v>
      </c>
      <c r="S53" t="n">
        <v>193.02</v>
      </c>
      <c r="T53" t="n">
        <v>38582.56</v>
      </c>
      <c r="U53" t="n">
        <v>0.7</v>
      </c>
      <c r="V53" t="n">
        <v>0.92</v>
      </c>
      <c r="W53" t="n">
        <v>36.77</v>
      </c>
      <c r="X53" t="n">
        <v>2.31</v>
      </c>
      <c r="Y53" t="n">
        <v>0.5</v>
      </c>
      <c r="Z53" t="n">
        <v>10</v>
      </c>
    </row>
    <row r="54">
      <c r="A54" t="n">
        <v>12</v>
      </c>
      <c r="B54" t="n">
        <v>40</v>
      </c>
      <c r="C54" t="inlineStr">
        <is>
          <t xml:space="preserve">CONCLUIDO	</t>
        </is>
      </c>
      <c r="D54" t="n">
        <v>0.6997</v>
      </c>
      <c r="E54" t="n">
        <v>142.92</v>
      </c>
      <c r="F54" t="n">
        <v>139.9</v>
      </c>
      <c r="G54" t="n">
        <v>147.26</v>
      </c>
      <c r="H54" t="n">
        <v>2.18</v>
      </c>
      <c r="I54" t="n">
        <v>57</v>
      </c>
      <c r="J54" t="n">
        <v>104.76</v>
      </c>
      <c r="K54" t="n">
        <v>37.55</v>
      </c>
      <c r="L54" t="n">
        <v>13</v>
      </c>
      <c r="M54" t="n">
        <v>17</v>
      </c>
      <c r="N54" t="n">
        <v>14.21</v>
      </c>
      <c r="O54" t="n">
        <v>13154.91</v>
      </c>
      <c r="P54" t="n">
        <v>993</v>
      </c>
      <c r="Q54" t="n">
        <v>2219.02</v>
      </c>
      <c r="R54" t="n">
        <v>266.2</v>
      </c>
      <c r="S54" t="n">
        <v>193.02</v>
      </c>
      <c r="T54" t="n">
        <v>34505.02</v>
      </c>
      <c r="U54" t="n">
        <v>0.73</v>
      </c>
      <c r="V54" t="n">
        <v>0.92</v>
      </c>
      <c r="W54" t="n">
        <v>36.8</v>
      </c>
      <c r="X54" t="n">
        <v>2.11</v>
      </c>
      <c r="Y54" t="n">
        <v>0.5</v>
      </c>
      <c r="Z54" t="n">
        <v>10</v>
      </c>
    </row>
    <row r="55">
      <c r="A55" t="n">
        <v>13</v>
      </c>
      <c r="B55" t="n">
        <v>40</v>
      </c>
      <c r="C55" t="inlineStr">
        <is>
          <t xml:space="preserve">CONCLUIDO	</t>
        </is>
      </c>
      <c r="D55" t="n">
        <v>0.6995</v>
      </c>
      <c r="E55" t="n">
        <v>142.95</v>
      </c>
      <c r="F55" t="n">
        <v>139.94</v>
      </c>
      <c r="G55" t="n">
        <v>147.3</v>
      </c>
      <c r="H55" t="n">
        <v>2.33</v>
      </c>
      <c r="I55" t="n">
        <v>57</v>
      </c>
      <c r="J55" t="n">
        <v>106.03</v>
      </c>
      <c r="K55" t="n">
        <v>37.55</v>
      </c>
      <c r="L55" t="n">
        <v>14</v>
      </c>
      <c r="M55" t="n">
        <v>0</v>
      </c>
      <c r="N55" t="n">
        <v>14.47</v>
      </c>
      <c r="O55" t="n">
        <v>13310.53</v>
      </c>
      <c r="P55" t="n">
        <v>1003.58</v>
      </c>
      <c r="Q55" t="n">
        <v>2218.95</v>
      </c>
      <c r="R55" t="n">
        <v>266.56</v>
      </c>
      <c r="S55" t="n">
        <v>193.02</v>
      </c>
      <c r="T55" t="n">
        <v>34685.12</v>
      </c>
      <c r="U55" t="n">
        <v>0.72</v>
      </c>
      <c r="V55" t="n">
        <v>0.92</v>
      </c>
      <c r="W55" t="n">
        <v>36.83</v>
      </c>
      <c r="X55" t="n">
        <v>2.15</v>
      </c>
      <c r="Y55" t="n">
        <v>0.5</v>
      </c>
      <c r="Z55" t="n">
        <v>10</v>
      </c>
    </row>
    <row r="56">
      <c r="A56" t="n">
        <v>0</v>
      </c>
      <c r="B56" t="n">
        <v>30</v>
      </c>
      <c r="C56" t="inlineStr">
        <is>
          <t xml:space="preserve">CONCLUIDO	</t>
        </is>
      </c>
      <c r="D56" t="n">
        <v>0.5327</v>
      </c>
      <c r="E56" t="n">
        <v>187.73</v>
      </c>
      <c r="F56" t="n">
        <v>171.94</v>
      </c>
      <c r="G56" t="n">
        <v>11.5</v>
      </c>
      <c r="H56" t="n">
        <v>0.24</v>
      </c>
      <c r="I56" t="n">
        <v>897</v>
      </c>
      <c r="J56" t="n">
        <v>71.52</v>
      </c>
      <c r="K56" t="n">
        <v>32.27</v>
      </c>
      <c r="L56" t="n">
        <v>1</v>
      </c>
      <c r="M56" t="n">
        <v>895</v>
      </c>
      <c r="N56" t="n">
        <v>8.25</v>
      </c>
      <c r="O56" t="n">
        <v>9054.6</v>
      </c>
      <c r="P56" t="n">
        <v>1240.44</v>
      </c>
      <c r="Q56" t="n">
        <v>2220.09</v>
      </c>
      <c r="R56" t="n">
        <v>1337.38</v>
      </c>
      <c r="S56" t="n">
        <v>193.02</v>
      </c>
      <c r="T56" t="n">
        <v>565894.71</v>
      </c>
      <c r="U56" t="n">
        <v>0.14</v>
      </c>
      <c r="V56" t="n">
        <v>0.75</v>
      </c>
      <c r="W56" t="n">
        <v>38.12</v>
      </c>
      <c r="X56" t="n">
        <v>34.11</v>
      </c>
      <c r="Y56" t="n">
        <v>0.5</v>
      </c>
      <c r="Z56" t="n">
        <v>10</v>
      </c>
    </row>
    <row r="57">
      <c r="A57" t="n">
        <v>1</v>
      </c>
      <c r="B57" t="n">
        <v>30</v>
      </c>
      <c r="C57" t="inlineStr">
        <is>
          <t xml:space="preserve">CONCLUIDO	</t>
        </is>
      </c>
      <c r="D57" t="n">
        <v>0.624</v>
      </c>
      <c r="E57" t="n">
        <v>160.25</v>
      </c>
      <c r="F57" t="n">
        <v>152.36</v>
      </c>
      <c r="G57" t="n">
        <v>23.5</v>
      </c>
      <c r="H57" t="n">
        <v>0.48</v>
      </c>
      <c r="I57" t="n">
        <v>389</v>
      </c>
      <c r="J57" t="n">
        <v>72.7</v>
      </c>
      <c r="K57" t="n">
        <v>32.27</v>
      </c>
      <c r="L57" t="n">
        <v>2</v>
      </c>
      <c r="M57" t="n">
        <v>387</v>
      </c>
      <c r="N57" t="n">
        <v>8.43</v>
      </c>
      <c r="O57" t="n">
        <v>9200.25</v>
      </c>
      <c r="P57" t="n">
        <v>1079.65</v>
      </c>
      <c r="Q57" t="n">
        <v>2219.17</v>
      </c>
      <c r="R57" t="n">
        <v>682.77</v>
      </c>
      <c r="S57" t="n">
        <v>193.02</v>
      </c>
      <c r="T57" t="n">
        <v>241127.22</v>
      </c>
      <c r="U57" t="n">
        <v>0.28</v>
      </c>
      <c r="V57" t="n">
        <v>0.84</v>
      </c>
      <c r="W57" t="n">
        <v>37.31</v>
      </c>
      <c r="X57" t="n">
        <v>14.56</v>
      </c>
      <c r="Y57" t="n">
        <v>0.5</v>
      </c>
      <c r="Z57" t="n">
        <v>10</v>
      </c>
    </row>
    <row r="58">
      <c r="A58" t="n">
        <v>2</v>
      </c>
      <c r="B58" t="n">
        <v>30</v>
      </c>
      <c r="C58" t="inlineStr">
        <is>
          <t xml:space="preserve">CONCLUIDO	</t>
        </is>
      </c>
      <c r="D58" t="n">
        <v>0.6556</v>
      </c>
      <c r="E58" t="n">
        <v>152.52</v>
      </c>
      <c r="F58" t="n">
        <v>146.87</v>
      </c>
      <c r="G58" t="n">
        <v>35.97</v>
      </c>
      <c r="H58" t="n">
        <v>0.71</v>
      </c>
      <c r="I58" t="n">
        <v>245</v>
      </c>
      <c r="J58" t="n">
        <v>73.88</v>
      </c>
      <c r="K58" t="n">
        <v>32.27</v>
      </c>
      <c r="L58" t="n">
        <v>3</v>
      </c>
      <c r="M58" t="n">
        <v>243</v>
      </c>
      <c r="N58" t="n">
        <v>8.609999999999999</v>
      </c>
      <c r="O58" t="n">
        <v>9346.23</v>
      </c>
      <c r="P58" t="n">
        <v>1020.02</v>
      </c>
      <c r="Q58" t="n">
        <v>2219.11</v>
      </c>
      <c r="R58" t="n">
        <v>500.34</v>
      </c>
      <c r="S58" t="n">
        <v>193.02</v>
      </c>
      <c r="T58" t="n">
        <v>150635.88</v>
      </c>
      <c r="U58" t="n">
        <v>0.39</v>
      </c>
      <c r="V58" t="n">
        <v>0.87</v>
      </c>
      <c r="W58" t="n">
        <v>37.05</v>
      </c>
      <c r="X58" t="n">
        <v>9.07</v>
      </c>
      <c r="Y58" t="n">
        <v>0.5</v>
      </c>
      <c r="Z58" t="n">
        <v>10</v>
      </c>
    </row>
    <row r="59">
      <c r="A59" t="n">
        <v>3</v>
      </c>
      <c r="B59" t="n">
        <v>30</v>
      </c>
      <c r="C59" t="inlineStr">
        <is>
          <t xml:space="preserve">CONCLUIDO	</t>
        </is>
      </c>
      <c r="D59" t="n">
        <v>0.6713</v>
      </c>
      <c r="E59" t="n">
        <v>148.96</v>
      </c>
      <c r="F59" t="n">
        <v>144.36</v>
      </c>
      <c r="G59" t="n">
        <v>48.94</v>
      </c>
      <c r="H59" t="n">
        <v>0.93</v>
      </c>
      <c r="I59" t="n">
        <v>177</v>
      </c>
      <c r="J59" t="n">
        <v>75.06999999999999</v>
      </c>
      <c r="K59" t="n">
        <v>32.27</v>
      </c>
      <c r="L59" t="n">
        <v>4</v>
      </c>
      <c r="M59" t="n">
        <v>175</v>
      </c>
      <c r="N59" t="n">
        <v>8.800000000000001</v>
      </c>
      <c r="O59" t="n">
        <v>9492.549999999999</v>
      </c>
      <c r="P59" t="n">
        <v>981.28</v>
      </c>
      <c r="Q59" t="n">
        <v>2219.08</v>
      </c>
      <c r="R59" t="n">
        <v>416.16</v>
      </c>
      <c r="S59" t="n">
        <v>193.02</v>
      </c>
      <c r="T59" t="n">
        <v>108886.34</v>
      </c>
      <c r="U59" t="n">
        <v>0.46</v>
      </c>
      <c r="V59" t="n">
        <v>0.89</v>
      </c>
      <c r="W59" t="n">
        <v>36.96</v>
      </c>
      <c r="X59" t="n">
        <v>6.57</v>
      </c>
      <c r="Y59" t="n">
        <v>0.5</v>
      </c>
      <c r="Z59" t="n">
        <v>10</v>
      </c>
    </row>
    <row r="60">
      <c r="A60" t="n">
        <v>4</v>
      </c>
      <c r="B60" t="n">
        <v>30</v>
      </c>
      <c r="C60" t="inlineStr">
        <is>
          <t xml:space="preserve">CONCLUIDO	</t>
        </is>
      </c>
      <c r="D60" t="n">
        <v>0.6812</v>
      </c>
      <c r="E60" t="n">
        <v>146.8</v>
      </c>
      <c r="F60" t="n">
        <v>142.83</v>
      </c>
      <c r="G60" t="n">
        <v>62.55</v>
      </c>
      <c r="H60" t="n">
        <v>1.15</v>
      </c>
      <c r="I60" t="n">
        <v>137</v>
      </c>
      <c r="J60" t="n">
        <v>76.26000000000001</v>
      </c>
      <c r="K60" t="n">
        <v>32.27</v>
      </c>
      <c r="L60" t="n">
        <v>5</v>
      </c>
      <c r="M60" t="n">
        <v>135</v>
      </c>
      <c r="N60" t="n">
        <v>8.99</v>
      </c>
      <c r="O60" t="n">
        <v>9639.200000000001</v>
      </c>
      <c r="P60" t="n">
        <v>948.1</v>
      </c>
      <c r="Q60" t="n">
        <v>2218.9</v>
      </c>
      <c r="R60" t="n">
        <v>364.77</v>
      </c>
      <c r="S60" t="n">
        <v>193.02</v>
      </c>
      <c r="T60" t="n">
        <v>83390.49000000001</v>
      </c>
      <c r="U60" t="n">
        <v>0.53</v>
      </c>
      <c r="V60" t="n">
        <v>0.9</v>
      </c>
      <c r="W60" t="n">
        <v>36.91</v>
      </c>
      <c r="X60" t="n">
        <v>5.04</v>
      </c>
      <c r="Y60" t="n">
        <v>0.5</v>
      </c>
      <c r="Z60" t="n">
        <v>10</v>
      </c>
    </row>
    <row r="61">
      <c r="A61" t="n">
        <v>5</v>
      </c>
      <c r="B61" t="n">
        <v>30</v>
      </c>
      <c r="C61" t="inlineStr">
        <is>
          <t xml:space="preserve">CONCLUIDO	</t>
        </is>
      </c>
      <c r="D61" t="n">
        <v>0.6875</v>
      </c>
      <c r="E61" t="n">
        <v>145.46</v>
      </c>
      <c r="F61" t="n">
        <v>141.89</v>
      </c>
      <c r="G61" t="n">
        <v>76.7</v>
      </c>
      <c r="H61" t="n">
        <v>1.36</v>
      </c>
      <c r="I61" t="n">
        <v>111</v>
      </c>
      <c r="J61" t="n">
        <v>77.45</v>
      </c>
      <c r="K61" t="n">
        <v>32.27</v>
      </c>
      <c r="L61" t="n">
        <v>6</v>
      </c>
      <c r="M61" t="n">
        <v>109</v>
      </c>
      <c r="N61" t="n">
        <v>9.18</v>
      </c>
      <c r="O61" t="n">
        <v>9786.190000000001</v>
      </c>
      <c r="P61" t="n">
        <v>918.35</v>
      </c>
      <c r="Q61" t="n">
        <v>2218.93</v>
      </c>
      <c r="R61" t="n">
        <v>334.23</v>
      </c>
      <c r="S61" t="n">
        <v>193.02</v>
      </c>
      <c r="T61" t="n">
        <v>68248.64999999999</v>
      </c>
      <c r="U61" t="n">
        <v>0.58</v>
      </c>
      <c r="V61" t="n">
        <v>0.9</v>
      </c>
      <c r="W61" t="n">
        <v>36.84</v>
      </c>
      <c r="X61" t="n">
        <v>4.1</v>
      </c>
      <c r="Y61" t="n">
        <v>0.5</v>
      </c>
      <c r="Z61" t="n">
        <v>10</v>
      </c>
    </row>
    <row r="62">
      <c r="A62" t="n">
        <v>6</v>
      </c>
      <c r="B62" t="n">
        <v>30</v>
      </c>
      <c r="C62" t="inlineStr">
        <is>
          <t xml:space="preserve">CONCLUIDO	</t>
        </is>
      </c>
      <c r="D62" t="n">
        <v>0.6923</v>
      </c>
      <c r="E62" t="n">
        <v>144.44</v>
      </c>
      <c r="F62" t="n">
        <v>141.16</v>
      </c>
      <c r="G62" t="n">
        <v>92.06</v>
      </c>
      <c r="H62" t="n">
        <v>1.56</v>
      </c>
      <c r="I62" t="n">
        <v>92</v>
      </c>
      <c r="J62" t="n">
        <v>78.65000000000001</v>
      </c>
      <c r="K62" t="n">
        <v>32.27</v>
      </c>
      <c r="L62" t="n">
        <v>7</v>
      </c>
      <c r="M62" t="n">
        <v>90</v>
      </c>
      <c r="N62" t="n">
        <v>9.380000000000001</v>
      </c>
      <c r="O62" t="n">
        <v>9933.52</v>
      </c>
      <c r="P62" t="n">
        <v>888.16</v>
      </c>
      <c r="Q62" t="n">
        <v>2218.91</v>
      </c>
      <c r="R62" t="n">
        <v>309.86</v>
      </c>
      <c r="S62" t="n">
        <v>193.02</v>
      </c>
      <c r="T62" t="n">
        <v>56158.22</v>
      </c>
      <c r="U62" t="n">
        <v>0.62</v>
      </c>
      <c r="V62" t="n">
        <v>0.91</v>
      </c>
      <c r="W62" t="n">
        <v>36.81</v>
      </c>
      <c r="X62" t="n">
        <v>3.38</v>
      </c>
      <c r="Y62" t="n">
        <v>0.5</v>
      </c>
      <c r="Z62" t="n">
        <v>10</v>
      </c>
    </row>
    <row r="63">
      <c r="A63" t="n">
        <v>7</v>
      </c>
      <c r="B63" t="n">
        <v>30</v>
      </c>
      <c r="C63" t="inlineStr">
        <is>
          <t xml:space="preserve">CONCLUIDO	</t>
        </is>
      </c>
      <c r="D63" t="n">
        <v>0.6955</v>
      </c>
      <c r="E63" t="n">
        <v>143.77</v>
      </c>
      <c r="F63" t="n">
        <v>140.7</v>
      </c>
      <c r="G63" t="n">
        <v>106.86</v>
      </c>
      <c r="H63" t="n">
        <v>1.75</v>
      </c>
      <c r="I63" t="n">
        <v>79</v>
      </c>
      <c r="J63" t="n">
        <v>79.84</v>
      </c>
      <c r="K63" t="n">
        <v>32.27</v>
      </c>
      <c r="L63" t="n">
        <v>8</v>
      </c>
      <c r="M63" t="n">
        <v>58</v>
      </c>
      <c r="N63" t="n">
        <v>9.57</v>
      </c>
      <c r="O63" t="n">
        <v>10081.19</v>
      </c>
      <c r="P63" t="n">
        <v>862.61</v>
      </c>
      <c r="Q63" t="n">
        <v>2218.95</v>
      </c>
      <c r="R63" t="n">
        <v>293.83</v>
      </c>
      <c r="S63" t="n">
        <v>193.02</v>
      </c>
      <c r="T63" t="n">
        <v>48208.88</v>
      </c>
      <c r="U63" t="n">
        <v>0.66</v>
      </c>
      <c r="V63" t="n">
        <v>0.91</v>
      </c>
      <c r="W63" t="n">
        <v>36.81</v>
      </c>
      <c r="X63" t="n">
        <v>2.92</v>
      </c>
      <c r="Y63" t="n">
        <v>0.5</v>
      </c>
      <c r="Z63" t="n">
        <v>10</v>
      </c>
    </row>
    <row r="64">
      <c r="A64" t="n">
        <v>8</v>
      </c>
      <c r="B64" t="n">
        <v>30</v>
      </c>
      <c r="C64" t="inlineStr">
        <is>
          <t xml:space="preserve">CONCLUIDO	</t>
        </is>
      </c>
      <c r="D64" t="n">
        <v>0.6964</v>
      </c>
      <c r="E64" t="n">
        <v>143.6</v>
      </c>
      <c r="F64" t="n">
        <v>140.59</v>
      </c>
      <c r="G64" t="n">
        <v>112.47</v>
      </c>
      <c r="H64" t="n">
        <v>1.94</v>
      </c>
      <c r="I64" t="n">
        <v>75</v>
      </c>
      <c r="J64" t="n">
        <v>81.04000000000001</v>
      </c>
      <c r="K64" t="n">
        <v>32.27</v>
      </c>
      <c r="L64" t="n">
        <v>9</v>
      </c>
      <c r="M64" t="n">
        <v>0</v>
      </c>
      <c r="N64" t="n">
        <v>9.77</v>
      </c>
      <c r="O64" t="n">
        <v>10229.34</v>
      </c>
      <c r="P64" t="n">
        <v>860.58</v>
      </c>
      <c r="Q64" t="n">
        <v>2219</v>
      </c>
      <c r="R64" t="n">
        <v>287.32</v>
      </c>
      <c r="S64" t="n">
        <v>193.02</v>
      </c>
      <c r="T64" t="n">
        <v>44974.7</v>
      </c>
      <c r="U64" t="n">
        <v>0.67</v>
      </c>
      <c r="V64" t="n">
        <v>0.91</v>
      </c>
      <c r="W64" t="n">
        <v>36.88</v>
      </c>
      <c r="X64" t="n">
        <v>2.8</v>
      </c>
      <c r="Y64" t="n">
        <v>0.5</v>
      </c>
      <c r="Z64" t="n">
        <v>10</v>
      </c>
    </row>
    <row r="65">
      <c r="A65" t="n">
        <v>0</v>
      </c>
      <c r="B65" t="n">
        <v>15</v>
      </c>
      <c r="C65" t="inlineStr">
        <is>
          <t xml:space="preserve">CONCLUIDO	</t>
        </is>
      </c>
      <c r="D65" t="n">
        <v>0.6063</v>
      </c>
      <c r="E65" t="n">
        <v>164.94</v>
      </c>
      <c r="F65" t="n">
        <v>157.45</v>
      </c>
      <c r="G65" t="n">
        <v>18.13</v>
      </c>
      <c r="H65" t="n">
        <v>0.43</v>
      </c>
      <c r="I65" t="n">
        <v>521</v>
      </c>
      <c r="J65" t="n">
        <v>39.78</v>
      </c>
      <c r="K65" t="n">
        <v>19.54</v>
      </c>
      <c r="L65" t="n">
        <v>1</v>
      </c>
      <c r="M65" t="n">
        <v>519</v>
      </c>
      <c r="N65" t="n">
        <v>4.24</v>
      </c>
      <c r="O65" t="n">
        <v>5140</v>
      </c>
      <c r="P65" t="n">
        <v>721.79</v>
      </c>
      <c r="Q65" t="n">
        <v>2219.39</v>
      </c>
      <c r="R65" t="n">
        <v>852</v>
      </c>
      <c r="S65" t="n">
        <v>193.02</v>
      </c>
      <c r="T65" t="n">
        <v>325084.14</v>
      </c>
      <c r="U65" t="n">
        <v>0.23</v>
      </c>
      <c r="V65" t="n">
        <v>0.82</v>
      </c>
      <c r="W65" t="n">
        <v>37.55</v>
      </c>
      <c r="X65" t="n">
        <v>19.65</v>
      </c>
      <c r="Y65" t="n">
        <v>0.5</v>
      </c>
      <c r="Z65" t="n">
        <v>10</v>
      </c>
    </row>
    <row r="66">
      <c r="A66" t="n">
        <v>1</v>
      </c>
      <c r="B66" t="n">
        <v>15</v>
      </c>
      <c r="C66" t="inlineStr">
        <is>
          <t xml:space="preserve">CONCLUIDO	</t>
        </is>
      </c>
      <c r="D66" t="n">
        <v>0.6646</v>
      </c>
      <c r="E66" t="n">
        <v>150.47</v>
      </c>
      <c r="F66" t="n">
        <v>146.25</v>
      </c>
      <c r="G66" t="n">
        <v>38.66</v>
      </c>
      <c r="H66" t="n">
        <v>0.84</v>
      </c>
      <c r="I66" t="n">
        <v>227</v>
      </c>
      <c r="J66" t="n">
        <v>40.89</v>
      </c>
      <c r="K66" t="n">
        <v>19.54</v>
      </c>
      <c r="L66" t="n">
        <v>2</v>
      </c>
      <c r="M66" t="n">
        <v>225</v>
      </c>
      <c r="N66" t="n">
        <v>4.35</v>
      </c>
      <c r="O66" t="n">
        <v>5277.26</v>
      </c>
      <c r="P66" t="n">
        <v>628.4299999999999</v>
      </c>
      <c r="Q66" t="n">
        <v>2219.11</v>
      </c>
      <c r="R66" t="n">
        <v>479.33</v>
      </c>
      <c r="S66" t="n">
        <v>193.02</v>
      </c>
      <c r="T66" t="n">
        <v>140217.41</v>
      </c>
      <c r="U66" t="n">
        <v>0.4</v>
      </c>
      <c r="V66" t="n">
        <v>0.88</v>
      </c>
      <c r="W66" t="n">
        <v>37.05</v>
      </c>
      <c r="X66" t="n">
        <v>8.460000000000001</v>
      </c>
      <c r="Y66" t="n">
        <v>0.5</v>
      </c>
      <c r="Z66" t="n">
        <v>10</v>
      </c>
    </row>
    <row r="67">
      <c r="A67" t="n">
        <v>2</v>
      </c>
      <c r="B67" t="n">
        <v>15</v>
      </c>
      <c r="C67" t="inlineStr">
        <is>
          <t xml:space="preserve">CONCLUIDO	</t>
        </is>
      </c>
      <c r="D67" t="n">
        <v>0.6811</v>
      </c>
      <c r="E67" t="n">
        <v>146.82</v>
      </c>
      <c r="F67" t="n">
        <v>143.45</v>
      </c>
      <c r="G67" t="n">
        <v>57.38</v>
      </c>
      <c r="H67" t="n">
        <v>1.22</v>
      </c>
      <c r="I67" t="n">
        <v>150</v>
      </c>
      <c r="J67" t="n">
        <v>42.01</v>
      </c>
      <c r="K67" t="n">
        <v>19.54</v>
      </c>
      <c r="L67" t="n">
        <v>3</v>
      </c>
      <c r="M67" t="n">
        <v>23</v>
      </c>
      <c r="N67" t="n">
        <v>4.46</v>
      </c>
      <c r="O67" t="n">
        <v>5414.79</v>
      </c>
      <c r="P67" t="n">
        <v>580.1799999999999</v>
      </c>
      <c r="Q67" t="n">
        <v>2219.23</v>
      </c>
      <c r="R67" t="n">
        <v>380.43</v>
      </c>
      <c r="S67" t="n">
        <v>193.02</v>
      </c>
      <c r="T67" t="n">
        <v>91152.16</v>
      </c>
      <c r="U67" t="n">
        <v>0.51</v>
      </c>
      <c r="V67" t="n">
        <v>0.89</v>
      </c>
      <c r="W67" t="n">
        <v>37.08</v>
      </c>
      <c r="X67" t="n">
        <v>5.66</v>
      </c>
      <c r="Y67" t="n">
        <v>0.5</v>
      </c>
      <c r="Z67" t="n">
        <v>10</v>
      </c>
    </row>
    <row r="68">
      <c r="A68" t="n">
        <v>3</v>
      </c>
      <c r="B68" t="n">
        <v>15</v>
      </c>
      <c r="C68" t="inlineStr">
        <is>
          <t xml:space="preserve">CONCLUIDO	</t>
        </is>
      </c>
      <c r="D68" t="n">
        <v>0.6811</v>
      </c>
      <c r="E68" t="n">
        <v>146.81</v>
      </c>
      <c r="F68" t="n">
        <v>143.46</v>
      </c>
      <c r="G68" t="n">
        <v>57.77</v>
      </c>
      <c r="H68" t="n">
        <v>1.59</v>
      </c>
      <c r="I68" t="n">
        <v>149</v>
      </c>
      <c r="J68" t="n">
        <v>43.13</v>
      </c>
      <c r="K68" t="n">
        <v>19.54</v>
      </c>
      <c r="L68" t="n">
        <v>4</v>
      </c>
      <c r="M68" t="n">
        <v>0</v>
      </c>
      <c r="N68" t="n">
        <v>4.58</v>
      </c>
      <c r="O68" t="n">
        <v>5552.61</v>
      </c>
      <c r="P68" t="n">
        <v>593.52</v>
      </c>
      <c r="Q68" t="n">
        <v>2219.32</v>
      </c>
      <c r="R68" t="n">
        <v>378.65</v>
      </c>
      <c r="S68" t="n">
        <v>193.02</v>
      </c>
      <c r="T68" t="n">
        <v>90268.98</v>
      </c>
      <c r="U68" t="n">
        <v>0.51</v>
      </c>
      <c r="V68" t="n">
        <v>0.89</v>
      </c>
      <c r="W68" t="n">
        <v>37.12</v>
      </c>
      <c r="X68" t="n">
        <v>5.66</v>
      </c>
      <c r="Y68" t="n">
        <v>0.5</v>
      </c>
      <c r="Z68" t="n">
        <v>10</v>
      </c>
    </row>
    <row r="69">
      <c r="A69" t="n">
        <v>0</v>
      </c>
      <c r="B69" t="n">
        <v>70</v>
      </c>
      <c r="C69" t="inlineStr">
        <is>
          <t xml:space="preserve">CONCLUIDO	</t>
        </is>
      </c>
      <c r="D69" t="n">
        <v>0.3903</v>
      </c>
      <c r="E69" t="n">
        <v>256.2</v>
      </c>
      <c r="F69" t="n">
        <v>204.63</v>
      </c>
      <c r="G69" t="n">
        <v>7.19</v>
      </c>
      <c r="H69" t="n">
        <v>0.12</v>
      </c>
      <c r="I69" t="n">
        <v>1708</v>
      </c>
      <c r="J69" t="n">
        <v>141.81</v>
      </c>
      <c r="K69" t="n">
        <v>47.83</v>
      </c>
      <c r="L69" t="n">
        <v>1</v>
      </c>
      <c r="M69" t="n">
        <v>1706</v>
      </c>
      <c r="N69" t="n">
        <v>22.98</v>
      </c>
      <c r="O69" t="n">
        <v>17723.39</v>
      </c>
      <c r="P69" t="n">
        <v>2350.1</v>
      </c>
      <c r="Q69" t="n">
        <v>2221.25</v>
      </c>
      <c r="R69" t="n">
        <v>2429.25</v>
      </c>
      <c r="S69" t="n">
        <v>193.02</v>
      </c>
      <c r="T69" t="n">
        <v>1107775.26</v>
      </c>
      <c r="U69" t="n">
        <v>0.08</v>
      </c>
      <c r="V69" t="n">
        <v>0.63</v>
      </c>
      <c r="W69" t="n">
        <v>39.51</v>
      </c>
      <c r="X69" t="n">
        <v>66.75</v>
      </c>
      <c r="Y69" t="n">
        <v>0.5</v>
      </c>
      <c r="Z69" t="n">
        <v>10</v>
      </c>
    </row>
    <row r="70">
      <c r="A70" t="n">
        <v>1</v>
      </c>
      <c r="B70" t="n">
        <v>70</v>
      </c>
      <c r="C70" t="inlineStr">
        <is>
          <t xml:space="preserve">CONCLUIDO	</t>
        </is>
      </c>
      <c r="D70" t="n">
        <v>0.5403</v>
      </c>
      <c r="E70" t="n">
        <v>185.08</v>
      </c>
      <c r="F70" t="n">
        <v>163.35</v>
      </c>
      <c r="G70" t="n">
        <v>14.52</v>
      </c>
      <c r="H70" t="n">
        <v>0.25</v>
      </c>
      <c r="I70" t="n">
        <v>675</v>
      </c>
      <c r="J70" t="n">
        <v>143.17</v>
      </c>
      <c r="K70" t="n">
        <v>47.83</v>
      </c>
      <c r="L70" t="n">
        <v>2</v>
      </c>
      <c r="M70" t="n">
        <v>673</v>
      </c>
      <c r="N70" t="n">
        <v>23.34</v>
      </c>
      <c r="O70" t="n">
        <v>17891.86</v>
      </c>
      <c r="P70" t="n">
        <v>1870.48</v>
      </c>
      <c r="Q70" t="n">
        <v>2219.63</v>
      </c>
      <c r="R70" t="n">
        <v>1049.05</v>
      </c>
      <c r="S70" t="n">
        <v>193.02</v>
      </c>
      <c r="T70" t="n">
        <v>422837.71</v>
      </c>
      <c r="U70" t="n">
        <v>0.18</v>
      </c>
      <c r="V70" t="n">
        <v>0.79</v>
      </c>
      <c r="W70" t="n">
        <v>37.78</v>
      </c>
      <c r="X70" t="n">
        <v>25.53</v>
      </c>
      <c r="Y70" t="n">
        <v>0.5</v>
      </c>
      <c r="Z70" t="n">
        <v>10</v>
      </c>
    </row>
    <row r="71">
      <c r="A71" t="n">
        <v>2</v>
      </c>
      <c r="B71" t="n">
        <v>70</v>
      </c>
      <c r="C71" t="inlineStr">
        <is>
          <t xml:space="preserve">CONCLUIDO	</t>
        </is>
      </c>
      <c r="D71" t="n">
        <v>0.5953000000000001</v>
      </c>
      <c r="E71" t="n">
        <v>167.99</v>
      </c>
      <c r="F71" t="n">
        <v>153.6</v>
      </c>
      <c r="G71" t="n">
        <v>21.89</v>
      </c>
      <c r="H71" t="n">
        <v>0.37</v>
      </c>
      <c r="I71" t="n">
        <v>421</v>
      </c>
      <c r="J71" t="n">
        <v>144.54</v>
      </c>
      <c r="K71" t="n">
        <v>47.83</v>
      </c>
      <c r="L71" t="n">
        <v>3</v>
      </c>
      <c r="M71" t="n">
        <v>419</v>
      </c>
      <c r="N71" t="n">
        <v>23.71</v>
      </c>
      <c r="O71" t="n">
        <v>18060.85</v>
      </c>
      <c r="P71" t="n">
        <v>1751.33</v>
      </c>
      <c r="Q71" t="n">
        <v>2219.35</v>
      </c>
      <c r="R71" t="n">
        <v>723.78</v>
      </c>
      <c r="S71" t="n">
        <v>193.02</v>
      </c>
      <c r="T71" t="n">
        <v>261476.44</v>
      </c>
      <c r="U71" t="n">
        <v>0.27</v>
      </c>
      <c r="V71" t="n">
        <v>0.84</v>
      </c>
      <c r="W71" t="n">
        <v>37.37</v>
      </c>
      <c r="X71" t="n">
        <v>15.8</v>
      </c>
      <c r="Y71" t="n">
        <v>0.5</v>
      </c>
      <c r="Z71" t="n">
        <v>10</v>
      </c>
    </row>
    <row r="72">
      <c r="A72" t="n">
        <v>3</v>
      </c>
      <c r="B72" t="n">
        <v>70</v>
      </c>
      <c r="C72" t="inlineStr">
        <is>
          <t xml:space="preserve">CONCLUIDO	</t>
        </is>
      </c>
      <c r="D72" t="n">
        <v>0.6242</v>
      </c>
      <c r="E72" t="n">
        <v>160.2</v>
      </c>
      <c r="F72" t="n">
        <v>149.16</v>
      </c>
      <c r="G72" t="n">
        <v>29.34</v>
      </c>
      <c r="H72" t="n">
        <v>0.49</v>
      </c>
      <c r="I72" t="n">
        <v>305</v>
      </c>
      <c r="J72" t="n">
        <v>145.92</v>
      </c>
      <c r="K72" t="n">
        <v>47.83</v>
      </c>
      <c r="L72" t="n">
        <v>4</v>
      </c>
      <c r="M72" t="n">
        <v>303</v>
      </c>
      <c r="N72" t="n">
        <v>24.09</v>
      </c>
      <c r="O72" t="n">
        <v>18230.35</v>
      </c>
      <c r="P72" t="n">
        <v>1692.6</v>
      </c>
      <c r="Q72" t="n">
        <v>2219.19</v>
      </c>
      <c r="R72" t="n">
        <v>576.65</v>
      </c>
      <c r="S72" t="n">
        <v>193.02</v>
      </c>
      <c r="T72" t="n">
        <v>188491.51</v>
      </c>
      <c r="U72" t="n">
        <v>0.33</v>
      </c>
      <c r="V72" t="n">
        <v>0.86</v>
      </c>
      <c r="W72" t="n">
        <v>37.15</v>
      </c>
      <c r="X72" t="n">
        <v>11.36</v>
      </c>
      <c r="Y72" t="n">
        <v>0.5</v>
      </c>
      <c r="Z72" t="n">
        <v>10</v>
      </c>
    </row>
    <row r="73">
      <c r="A73" t="n">
        <v>4</v>
      </c>
      <c r="B73" t="n">
        <v>70</v>
      </c>
      <c r="C73" t="inlineStr">
        <is>
          <t xml:space="preserve">CONCLUIDO	</t>
        </is>
      </c>
      <c r="D73" t="n">
        <v>0.6418</v>
      </c>
      <c r="E73" t="n">
        <v>155.81</v>
      </c>
      <c r="F73" t="n">
        <v>146.68</v>
      </c>
      <c r="G73" t="n">
        <v>36.82</v>
      </c>
      <c r="H73" t="n">
        <v>0.6</v>
      </c>
      <c r="I73" t="n">
        <v>239</v>
      </c>
      <c r="J73" t="n">
        <v>147.3</v>
      </c>
      <c r="K73" t="n">
        <v>47.83</v>
      </c>
      <c r="L73" t="n">
        <v>5</v>
      </c>
      <c r="M73" t="n">
        <v>237</v>
      </c>
      <c r="N73" t="n">
        <v>24.47</v>
      </c>
      <c r="O73" t="n">
        <v>18400.38</v>
      </c>
      <c r="P73" t="n">
        <v>1656.61</v>
      </c>
      <c r="Q73" t="n">
        <v>2219.19</v>
      </c>
      <c r="R73" t="n">
        <v>493.41</v>
      </c>
      <c r="S73" t="n">
        <v>193.02</v>
      </c>
      <c r="T73" t="n">
        <v>147199.68</v>
      </c>
      <c r="U73" t="n">
        <v>0.39</v>
      </c>
      <c r="V73" t="n">
        <v>0.88</v>
      </c>
      <c r="W73" t="n">
        <v>37.06</v>
      </c>
      <c r="X73" t="n">
        <v>8.880000000000001</v>
      </c>
      <c r="Y73" t="n">
        <v>0.5</v>
      </c>
      <c r="Z73" t="n">
        <v>10</v>
      </c>
    </row>
    <row r="74">
      <c r="A74" t="n">
        <v>5</v>
      </c>
      <c r="B74" t="n">
        <v>70</v>
      </c>
      <c r="C74" t="inlineStr">
        <is>
          <t xml:space="preserve">CONCLUIDO	</t>
        </is>
      </c>
      <c r="D74" t="n">
        <v>0.6538</v>
      </c>
      <c r="E74" t="n">
        <v>152.95</v>
      </c>
      <c r="F74" t="n">
        <v>145.06</v>
      </c>
      <c r="G74" t="n">
        <v>44.41</v>
      </c>
      <c r="H74" t="n">
        <v>0.71</v>
      </c>
      <c r="I74" t="n">
        <v>196</v>
      </c>
      <c r="J74" t="n">
        <v>148.68</v>
      </c>
      <c r="K74" t="n">
        <v>47.83</v>
      </c>
      <c r="L74" t="n">
        <v>6</v>
      </c>
      <c r="M74" t="n">
        <v>194</v>
      </c>
      <c r="N74" t="n">
        <v>24.85</v>
      </c>
      <c r="O74" t="n">
        <v>18570.94</v>
      </c>
      <c r="P74" t="n">
        <v>1630.43</v>
      </c>
      <c r="Q74" t="n">
        <v>2219.04</v>
      </c>
      <c r="R74" t="n">
        <v>440.02</v>
      </c>
      <c r="S74" t="n">
        <v>193.02</v>
      </c>
      <c r="T74" t="n">
        <v>120718.21</v>
      </c>
      <c r="U74" t="n">
        <v>0.44</v>
      </c>
      <c r="V74" t="n">
        <v>0.89</v>
      </c>
      <c r="W74" t="n">
        <v>36.98</v>
      </c>
      <c r="X74" t="n">
        <v>7.27</v>
      </c>
      <c r="Y74" t="n">
        <v>0.5</v>
      </c>
      <c r="Z74" t="n">
        <v>10</v>
      </c>
    </row>
    <row r="75">
      <c r="A75" t="n">
        <v>6</v>
      </c>
      <c r="B75" t="n">
        <v>70</v>
      </c>
      <c r="C75" t="inlineStr">
        <is>
          <t xml:space="preserve">CONCLUIDO	</t>
        </is>
      </c>
      <c r="D75" t="n">
        <v>0.6624</v>
      </c>
      <c r="E75" t="n">
        <v>150.97</v>
      </c>
      <c r="F75" t="n">
        <v>143.95</v>
      </c>
      <c r="G75" t="n">
        <v>52.03</v>
      </c>
      <c r="H75" t="n">
        <v>0.83</v>
      </c>
      <c r="I75" t="n">
        <v>166</v>
      </c>
      <c r="J75" t="n">
        <v>150.07</v>
      </c>
      <c r="K75" t="n">
        <v>47.83</v>
      </c>
      <c r="L75" t="n">
        <v>7</v>
      </c>
      <c r="M75" t="n">
        <v>164</v>
      </c>
      <c r="N75" t="n">
        <v>25.24</v>
      </c>
      <c r="O75" t="n">
        <v>18742.03</v>
      </c>
      <c r="P75" t="n">
        <v>1610.37</v>
      </c>
      <c r="Q75" t="n">
        <v>2219.03</v>
      </c>
      <c r="R75" t="n">
        <v>402.78</v>
      </c>
      <c r="S75" t="n">
        <v>193.02</v>
      </c>
      <c r="T75" t="n">
        <v>102250.85</v>
      </c>
      <c r="U75" t="n">
        <v>0.48</v>
      </c>
      <c r="V75" t="n">
        <v>0.89</v>
      </c>
      <c r="W75" t="n">
        <v>36.93</v>
      </c>
      <c r="X75" t="n">
        <v>6.16</v>
      </c>
      <c r="Y75" t="n">
        <v>0.5</v>
      </c>
      <c r="Z75" t="n">
        <v>10</v>
      </c>
    </row>
    <row r="76">
      <c r="A76" t="n">
        <v>7</v>
      </c>
      <c r="B76" t="n">
        <v>70</v>
      </c>
      <c r="C76" t="inlineStr">
        <is>
          <t xml:space="preserve">CONCLUIDO	</t>
        </is>
      </c>
      <c r="D76" t="n">
        <v>0.6689000000000001</v>
      </c>
      <c r="E76" t="n">
        <v>149.49</v>
      </c>
      <c r="F76" t="n">
        <v>143.1</v>
      </c>
      <c r="G76" t="n">
        <v>59.63</v>
      </c>
      <c r="H76" t="n">
        <v>0.9399999999999999</v>
      </c>
      <c r="I76" t="n">
        <v>144</v>
      </c>
      <c r="J76" t="n">
        <v>151.46</v>
      </c>
      <c r="K76" t="n">
        <v>47.83</v>
      </c>
      <c r="L76" t="n">
        <v>8</v>
      </c>
      <c r="M76" t="n">
        <v>142</v>
      </c>
      <c r="N76" t="n">
        <v>25.63</v>
      </c>
      <c r="O76" t="n">
        <v>18913.66</v>
      </c>
      <c r="P76" t="n">
        <v>1592.69</v>
      </c>
      <c r="Q76" t="n">
        <v>2219.06</v>
      </c>
      <c r="R76" t="n">
        <v>373.96</v>
      </c>
      <c r="S76" t="n">
        <v>193.02</v>
      </c>
      <c r="T76" t="n">
        <v>87948.67999999999</v>
      </c>
      <c r="U76" t="n">
        <v>0.52</v>
      </c>
      <c r="V76" t="n">
        <v>0.9</v>
      </c>
      <c r="W76" t="n">
        <v>36.91</v>
      </c>
      <c r="X76" t="n">
        <v>5.31</v>
      </c>
      <c r="Y76" t="n">
        <v>0.5</v>
      </c>
      <c r="Z76" t="n">
        <v>10</v>
      </c>
    </row>
    <row r="77">
      <c r="A77" t="n">
        <v>8</v>
      </c>
      <c r="B77" t="n">
        <v>70</v>
      </c>
      <c r="C77" t="inlineStr">
        <is>
          <t xml:space="preserve">CONCLUIDO	</t>
        </is>
      </c>
      <c r="D77" t="n">
        <v>0.6739000000000001</v>
      </c>
      <c r="E77" t="n">
        <v>148.39</v>
      </c>
      <c r="F77" t="n">
        <v>142.49</v>
      </c>
      <c r="G77" t="n">
        <v>67.31999999999999</v>
      </c>
      <c r="H77" t="n">
        <v>1.04</v>
      </c>
      <c r="I77" t="n">
        <v>127</v>
      </c>
      <c r="J77" t="n">
        <v>152.85</v>
      </c>
      <c r="K77" t="n">
        <v>47.83</v>
      </c>
      <c r="L77" t="n">
        <v>9</v>
      </c>
      <c r="M77" t="n">
        <v>125</v>
      </c>
      <c r="N77" t="n">
        <v>26.03</v>
      </c>
      <c r="O77" t="n">
        <v>19085.83</v>
      </c>
      <c r="P77" t="n">
        <v>1577.76</v>
      </c>
      <c r="Q77" t="n">
        <v>2218.97</v>
      </c>
      <c r="R77" t="n">
        <v>353.98</v>
      </c>
      <c r="S77" t="n">
        <v>193.02</v>
      </c>
      <c r="T77" t="n">
        <v>78043.41</v>
      </c>
      <c r="U77" t="n">
        <v>0.55</v>
      </c>
      <c r="V77" t="n">
        <v>0.9</v>
      </c>
      <c r="W77" t="n">
        <v>36.88</v>
      </c>
      <c r="X77" t="n">
        <v>4.71</v>
      </c>
      <c r="Y77" t="n">
        <v>0.5</v>
      </c>
      <c r="Z77" t="n">
        <v>10</v>
      </c>
    </row>
    <row r="78">
      <c r="A78" t="n">
        <v>9</v>
      </c>
      <c r="B78" t="n">
        <v>70</v>
      </c>
      <c r="C78" t="inlineStr">
        <is>
          <t xml:space="preserve">CONCLUIDO	</t>
        </is>
      </c>
      <c r="D78" t="n">
        <v>0.6783</v>
      </c>
      <c r="E78" t="n">
        <v>147.43</v>
      </c>
      <c r="F78" t="n">
        <v>141.93</v>
      </c>
      <c r="G78" t="n">
        <v>75.36</v>
      </c>
      <c r="H78" t="n">
        <v>1.15</v>
      </c>
      <c r="I78" t="n">
        <v>113</v>
      </c>
      <c r="J78" t="n">
        <v>154.25</v>
      </c>
      <c r="K78" t="n">
        <v>47.83</v>
      </c>
      <c r="L78" t="n">
        <v>10</v>
      </c>
      <c r="M78" t="n">
        <v>111</v>
      </c>
      <c r="N78" t="n">
        <v>26.43</v>
      </c>
      <c r="O78" t="n">
        <v>19258.55</v>
      </c>
      <c r="P78" t="n">
        <v>1563.79</v>
      </c>
      <c r="Q78" t="n">
        <v>2218.94</v>
      </c>
      <c r="R78" t="n">
        <v>335.51</v>
      </c>
      <c r="S78" t="n">
        <v>193.02</v>
      </c>
      <c r="T78" t="n">
        <v>68877.75</v>
      </c>
      <c r="U78" t="n">
        <v>0.58</v>
      </c>
      <c r="V78" t="n">
        <v>0.9</v>
      </c>
      <c r="W78" t="n">
        <v>36.85</v>
      </c>
      <c r="X78" t="n">
        <v>4.14</v>
      </c>
      <c r="Y78" t="n">
        <v>0.5</v>
      </c>
      <c r="Z78" t="n">
        <v>10</v>
      </c>
    </row>
    <row r="79">
      <c r="A79" t="n">
        <v>10</v>
      </c>
      <c r="B79" t="n">
        <v>70</v>
      </c>
      <c r="C79" t="inlineStr">
        <is>
          <t xml:space="preserve">CONCLUIDO	</t>
        </is>
      </c>
      <c r="D79" t="n">
        <v>0.6818</v>
      </c>
      <c r="E79" t="n">
        <v>146.67</v>
      </c>
      <c r="F79" t="n">
        <v>141.49</v>
      </c>
      <c r="G79" t="n">
        <v>83.23</v>
      </c>
      <c r="H79" t="n">
        <v>1.25</v>
      </c>
      <c r="I79" t="n">
        <v>102</v>
      </c>
      <c r="J79" t="n">
        <v>155.66</v>
      </c>
      <c r="K79" t="n">
        <v>47.83</v>
      </c>
      <c r="L79" t="n">
        <v>11</v>
      </c>
      <c r="M79" t="n">
        <v>100</v>
      </c>
      <c r="N79" t="n">
        <v>26.83</v>
      </c>
      <c r="O79" t="n">
        <v>19431.82</v>
      </c>
      <c r="P79" t="n">
        <v>1551.4</v>
      </c>
      <c r="Q79" t="n">
        <v>2218.99</v>
      </c>
      <c r="R79" t="n">
        <v>320.86</v>
      </c>
      <c r="S79" t="n">
        <v>193.02</v>
      </c>
      <c r="T79" t="n">
        <v>61608.32</v>
      </c>
      <c r="U79" t="n">
        <v>0.6</v>
      </c>
      <c r="V79" t="n">
        <v>0.91</v>
      </c>
      <c r="W79" t="n">
        <v>36.83</v>
      </c>
      <c r="X79" t="n">
        <v>3.7</v>
      </c>
      <c r="Y79" t="n">
        <v>0.5</v>
      </c>
      <c r="Z79" t="n">
        <v>10</v>
      </c>
    </row>
    <row r="80">
      <c r="A80" t="n">
        <v>11</v>
      </c>
      <c r="B80" t="n">
        <v>70</v>
      </c>
      <c r="C80" t="inlineStr">
        <is>
          <t xml:space="preserve">CONCLUIDO	</t>
        </is>
      </c>
      <c r="D80" t="n">
        <v>0.6844</v>
      </c>
      <c r="E80" t="n">
        <v>146.12</v>
      </c>
      <c r="F80" t="n">
        <v>141.21</v>
      </c>
      <c r="G80" t="n">
        <v>91.09999999999999</v>
      </c>
      <c r="H80" t="n">
        <v>1.35</v>
      </c>
      <c r="I80" t="n">
        <v>93</v>
      </c>
      <c r="J80" t="n">
        <v>157.07</v>
      </c>
      <c r="K80" t="n">
        <v>47.83</v>
      </c>
      <c r="L80" t="n">
        <v>12</v>
      </c>
      <c r="M80" t="n">
        <v>91</v>
      </c>
      <c r="N80" t="n">
        <v>27.24</v>
      </c>
      <c r="O80" t="n">
        <v>19605.66</v>
      </c>
      <c r="P80" t="n">
        <v>1540.33</v>
      </c>
      <c r="Q80" t="n">
        <v>2219.01</v>
      </c>
      <c r="R80" t="n">
        <v>310.95</v>
      </c>
      <c r="S80" t="n">
        <v>193.02</v>
      </c>
      <c r="T80" t="n">
        <v>56697.56</v>
      </c>
      <c r="U80" t="n">
        <v>0.62</v>
      </c>
      <c r="V80" t="n">
        <v>0.91</v>
      </c>
      <c r="W80" t="n">
        <v>36.83</v>
      </c>
      <c r="X80" t="n">
        <v>3.42</v>
      </c>
      <c r="Y80" t="n">
        <v>0.5</v>
      </c>
      <c r="Z80" t="n">
        <v>10</v>
      </c>
    </row>
    <row r="81">
      <c r="A81" t="n">
        <v>12</v>
      </c>
      <c r="B81" t="n">
        <v>70</v>
      </c>
      <c r="C81" t="inlineStr">
        <is>
          <t xml:space="preserve">CONCLUIDO	</t>
        </is>
      </c>
      <c r="D81" t="n">
        <v>0.6864</v>
      </c>
      <c r="E81" t="n">
        <v>145.68</v>
      </c>
      <c r="F81" t="n">
        <v>140.97</v>
      </c>
      <c r="G81" t="n">
        <v>98.34999999999999</v>
      </c>
      <c r="H81" t="n">
        <v>1.45</v>
      </c>
      <c r="I81" t="n">
        <v>86</v>
      </c>
      <c r="J81" t="n">
        <v>158.48</v>
      </c>
      <c r="K81" t="n">
        <v>47.83</v>
      </c>
      <c r="L81" t="n">
        <v>13</v>
      </c>
      <c r="M81" t="n">
        <v>84</v>
      </c>
      <c r="N81" t="n">
        <v>27.65</v>
      </c>
      <c r="O81" t="n">
        <v>19780.06</v>
      </c>
      <c r="P81" t="n">
        <v>1528.57</v>
      </c>
      <c r="Q81" t="n">
        <v>2218.98</v>
      </c>
      <c r="R81" t="n">
        <v>303.3</v>
      </c>
      <c r="S81" t="n">
        <v>193.02</v>
      </c>
      <c r="T81" t="n">
        <v>52909.64</v>
      </c>
      <c r="U81" t="n">
        <v>0.64</v>
      </c>
      <c r="V81" t="n">
        <v>0.91</v>
      </c>
      <c r="W81" t="n">
        <v>36.81</v>
      </c>
      <c r="X81" t="n">
        <v>3.18</v>
      </c>
      <c r="Y81" t="n">
        <v>0.5</v>
      </c>
      <c r="Z81" t="n">
        <v>10</v>
      </c>
    </row>
    <row r="82">
      <c r="A82" t="n">
        <v>13</v>
      </c>
      <c r="B82" t="n">
        <v>70</v>
      </c>
      <c r="C82" t="inlineStr">
        <is>
          <t xml:space="preserve">CONCLUIDO	</t>
        </is>
      </c>
      <c r="D82" t="n">
        <v>0.6888</v>
      </c>
      <c r="E82" t="n">
        <v>145.19</v>
      </c>
      <c r="F82" t="n">
        <v>140.68</v>
      </c>
      <c r="G82" t="n">
        <v>106.84</v>
      </c>
      <c r="H82" t="n">
        <v>1.55</v>
      </c>
      <c r="I82" t="n">
        <v>79</v>
      </c>
      <c r="J82" t="n">
        <v>159.9</v>
      </c>
      <c r="K82" t="n">
        <v>47.83</v>
      </c>
      <c r="L82" t="n">
        <v>14</v>
      </c>
      <c r="M82" t="n">
        <v>77</v>
      </c>
      <c r="N82" t="n">
        <v>28.07</v>
      </c>
      <c r="O82" t="n">
        <v>19955.16</v>
      </c>
      <c r="P82" t="n">
        <v>1517.67</v>
      </c>
      <c r="Q82" t="n">
        <v>2218.9</v>
      </c>
      <c r="R82" t="n">
        <v>293.83</v>
      </c>
      <c r="S82" t="n">
        <v>193.02</v>
      </c>
      <c r="T82" t="n">
        <v>48208.41</v>
      </c>
      <c r="U82" t="n">
        <v>0.66</v>
      </c>
      <c r="V82" t="n">
        <v>0.91</v>
      </c>
      <c r="W82" t="n">
        <v>36.79</v>
      </c>
      <c r="X82" t="n">
        <v>2.89</v>
      </c>
      <c r="Y82" t="n">
        <v>0.5</v>
      </c>
      <c r="Z82" t="n">
        <v>10</v>
      </c>
    </row>
    <row r="83">
      <c r="A83" t="n">
        <v>14</v>
      </c>
      <c r="B83" t="n">
        <v>70</v>
      </c>
      <c r="C83" t="inlineStr">
        <is>
          <t xml:space="preserve">CONCLUIDO	</t>
        </is>
      </c>
      <c r="D83" t="n">
        <v>0.6908</v>
      </c>
      <c r="E83" t="n">
        <v>144.75</v>
      </c>
      <c r="F83" t="n">
        <v>140.42</v>
      </c>
      <c r="G83" t="n">
        <v>115.41</v>
      </c>
      <c r="H83" t="n">
        <v>1.65</v>
      </c>
      <c r="I83" t="n">
        <v>73</v>
      </c>
      <c r="J83" t="n">
        <v>161.32</v>
      </c>
      <c r="K83" t="n">
        <v>47.83</v>
      </c>
      <c r="L83" t="n">
        <v>15</v>
      </c>
      <c r="M83" t="n">
        <v>71</v>
      </c>
      <c r="N83" t="n">
        <v>28.5</v>
      </c>
      <c r="O83" t="n">
        <v>20130.71</v>
      </c>
      <c r="P83" t="n">
        <v>1506.39</v>
      </c>
      <c r="Q83" t="n">
        <v>2218.89</v>
      </c>
      <c r="R83" t="n">
        <v>285.21</v>
      </c>
      <c r="S83" t="n">
        <v>193.02</v>
      </c>
      <c r="T83" t="n">
        <v>43931.12</v>
      </c>
      <c r="U83" t="n">
        <v>0.68</v>
      </c>
      <c r="V83" t="n">
        <v>0.91</v>
      </c>
      <c r="W83" t="n">
        <v>36.78</v>
      </c>
      <c r="X83" t="n">
        <v>2.63</v>
      </c>
      <c r="Y83" t="n">
        <v>0.5</v>
      </c>
      <c r="Z83" t="n">
        <v>10</v>
      </c>
    </row>
    <row r="84">
      <c r="A84" t="n">
        <v>15</v>
      </c>
      <c r="B84" t="n">
        <v>70</v>
      </c>
      <c r="C84" t="inlineStr">
        <is>
          <t xml:space="preserve">CONCLUIDO	</t>
        </is>
      </c>
      <c r="D84" t="n">
        <v>0.6923</v>
      </c>
      <c r="E84" t="n">
        <v>144.44</v>
      </c>
      <c r="F84" t="n">
        <v>140.25</v>
      </c>
      <c r="G84" t="n">
        <v>123.75</v>
      </c>
      <c r="H84" t="n">
        <v>1.74</v>
      </c>
      <c r="I84" t="n">
        <v>68</v>
      </c>
      <c r="J84" t="n">
        <v>162.75</v>
      </c>
      <c r="K84" t="n">
        <v>47.83</v>
      </c>
      <c r="L84" t="n">
        <v>16</v>
      </c>
      <c r="M84" t="n">
        <v>66</v>
      </c>
      <c r="N84" t="n">
        <v>28.92</v>
      </c>
      <c r="O84" t="n">
        <v>20306.85</v>
      </c>
      <c r="P84" t="n">
        <v>1496.91</v>
      </c>
      <c r="Q84" t="n">
        <v>2218.9</v>
      </c>
      <c r="R84" t="n">
        <v>279.65</v>
      </c>
      <c r="S84" t="n">
        <v>193.02</v>
      </c>
      <c r="T84" t="n">
        <v>41176.01</v>
      </c>
      <c r="U84" t="n">
        <v>0.6899999999999999</v>
      </c>
      <c r="V84" t="n">
        <v>0.92</v>
      </c>
      <c r="W84" t="n">
        <v>36.77</v>
      </c>
      <c r="X84" t="n">
        <v>2.46</v>
      </c>
      <c r="Y84" t="n">
        <v>0.5</v>
      </c>
      <c r="Z84" t="n">
        <v>10</v>
      </c>
    </row>
    <row r="85">
      <c r="A85" t="n">
        <v>16</v>
      </c>
      <c r="B85" t="n">
        <v>70</v>
      </c>
      <c r="C85" t="inlineStr">
        <is>
          <t xml:space="preserve">CONCLUIDO	</t>
        </is>
      </c>
      <c r="D85" t="n">
        <v>0.6934</v>
      </c>
      <c r="E85" t="n">
        <v>144.22</v>
      </c>
      <c r="F85" t="n">
        <v>140.15</v>
      </c>
      <c r="G85" t="n">
        <v>131.39</v>
      </c>
      <c r="H85" t="n">
        <v>1.83</v>
      </c>
      <c r="I85" t="n">
        <v>64</v>
      </c>
      <c r="J85" t="n">
        <v>164.19</v>
      </c>
      <c r="K85" t="n">
        <v>47.83</v>
      </c>
      <c r="L85" t="n">
        <v>17</v>
      </c>
      <c r="M85" t="n">
        <v>62</v>
      </c>
      <c r="N85" t="n">
        <v>29.36</v>
      </c>
      <c r="O85" t="n">
        <v>20483.57</v>
      </c>
      <c r="P85" t="n">
        <v>1487.21</v>
      </c>
      <c r="Q85" t="n">
        <v>2218.91</v>
      </c>
      <c r="R85" t="n">
        <v>276.25</v>
      </c>
      <c r="S85" t="n">
        <v>193.02</v>
      </c>
      <c r="T85" t="n">
        <v>39496.66</v>
      </c>
      <c r="U85" t="n">
        <v>0.7</v>
      </c>
      <c r="V85" t="n">
        <v>0.92</v>
      </c>
      <c r="W85" t="n">
        <v>36.76</v>
      </c>
      <c r="X85" t="n">
        <v>2.36</v>
      </c>
      <c r="Y85" t="n">
        <v>0.5</v>
      </c>
      <c r="Z85" t="n">
        <v>10</v>
      </c>
    </row>
    <row r="86">
      <c r="A86" t="n">
        <v>17</v>
      </c>
      <c r="B86" t="n">
        <v>70</v>
      </c>
      <c r="C86" t="inlineStr">
        <is>
          <t xml:space="preserve">CONCLUIDO	</t>
        </is>
      </c>
      <c r="D86" t="n">
        <v>0.6948</v>
      </c>
      <c r="E86" t="n">
        <v>143.93</v>
      </c>
      <c r="F86" t="n">
        <v>139.97</v>
      </c>
      <c r="G86" t="n">
        <v>139.97</v>
      </c>
      <c r="H86" t="n">
        <v>1.93</v>
      </c>
      <c r="I86" t="n">
        <v>60</v>
      </c>
      <c r="J86" t="n">
        <v>165.62</v>
      </c>
      <c r="K86" t="n">
        <v>47.83</v>
      </c>
      <c r="L86" t="n">
        <v>18</v>
      </c>
      <c r="M86" t="n">
        <v>58</v>
      </c>
      <c r="N86" t="n">
        <v>29.8</v>
      </c>
      <c r="O86" t="n">
        <v>20660.89</v>
      </c>
      <c r="P86" t="n">
        <v>1477.38</v>
      </c>
      <c r="Q86" t="n">
        <v>2218.92</v>
      </c>
      <c r="R86" t="n">
        <v>269.65</v>
      </c>
      <c r="S86" t="n">
        <v>193.02</v>
      </c>
      <c r="T86" t="n">
        <v>36213.62</v>
      </c>
      <c r="U86" t="n">
        <v>0.72</v>
      </c>
      <c r="V86" t="n">
        <v>0.92</v>
      </c>
      <c r="W86" t="n">
        <v>36.77</v>
      </c>
      <c r="X86" t="n">
        <v>2.18</v>
      </c>
      <c r="Y86" t="n">
        <v>0.5</v>
      </c>
      <c r="Z86" t="n">
        <v>10</v>
      </c>
    </row>
    <row r="87">
      <c r="A87" t="n">
        <v>18</v>
      </c>
      <c r="B87" t="n">
        <v>70</v>
      </c>
      <c r="C87" t="inlineStr">
        <is>
          <t xml:space="preserve">CONCLUIDO	</t>
        </is>
      </c>
      <c r="D87" t="n">
        <v>0.6956</v>
      </c>
      <c r="E87" t="n">
        <v>143.76</v>
      </c>
      <c r="F87" t="n">
        <v>139.88</v>
      </c>
      <c r="G87" t="n">
        <v>147.25</v>
      </c>
      <c r="H87" t="n">
        <v>2.02</v>
      </c>
      <c r="I87" t="n">
        <v>57</v>
      </c>
      <c r="J87" t="n">
        <v>167.07</v>
      </c>
      <c r="K87" t="n">
        <v>47.83</v>
      </c>
      <c r="L87" t="n">
        <v>19</v>
      </c>
      <c r="M87" t="n">
        <v>55</v>
      </c>
      <c r="N87" t="n">
        <v>30.24</v>
      </c>
      <c r="O87" t="n">
        <v>20838.81</v>
      </c>
      <c r="P87" t="n">
        <v>1466</v>
      </c>
      <c r="Q87" t="n">
        <v>2218.86</v>
      </c>
      <c r="R87" t="n">
        <v>267.02</v>
      </c>
      <c r="S87" t="n">
        <v>193.02</v>
      </c>
      <c r="T87" t="n">
        <v>34915.86</v>
      </c>
      <c r="U87" t="n">
        <v>0.72</v>
      </c>
      <c r="V87" t="n">
        <v>0.92</v>
      </c>
      <c r="W87" t="n">
        <v>36.77</v>
      </c>
      <c r="X87" t="n">
        <v>2.1</v>
      </c>
      <c r="Y87" t="n">
        <v>0.5</v>
      </c>
      <c r="Z87" t="n">
        <v>10</v>
      </c>
    </row>
    <row r="88">
      <c r="A88" t="n">
        <v>19</v>
      </c>
      <c r="B88" t="n">
        <v>70</v>
      </c>
      <c r="C88" t="inlineStr">
        <is>
          <t xml:space="preserve">CONCLUIDO	</t>
        </is>
      </c>
      <c r="D88" t="n">
        <v>0.6967</v>
      </c>
      <c r="E88" t="n">
        <v>143.54</v>
      </c>
      <c r="F88" t="n">
        <v>139.75</v>
      </c>
      <c r="G88" t="n">
        <v>155.28</v>
      </c>
      <c r="H88" t="n">
        <v>2.1</v>
      </c>
      <c r="I88" t="n">
        <v>54</v>
      </c>
      <c r="J88" t="n">
        <v>168.51</v>
      </c>
      <c r="K88" t="n">
        <v>47.83</v>
      </c>
      <c r="L88" t="n">
        <v>20</v>
      </c>
      <c r="M88" t="n">
        <v>52</v>
      </c>
      <c r="N88" t="n">
        <v>30.69</v>
      </c>
      <c r="O88" t="n">
        <v>21017.33</v>
      </c>
      <c r="P88" t="n">
        <v>1459.6</v>
      </c>
      <c r="Q88" t="n">
        <v>2218.88</v>
      </c>
      <c r="R88" t="n">
        <v>263.43</v>
      </c>
      <c r="S88" t="n">
        <v>193.02</v>
      </c>
      <c r="T88" t="n">
        <v>33136.65</v>
      </c>
      <c r="U88" t="n">
        <v>0.73</v>
      </c>
      <c r="V88" t="n">
        <v>0.92</v>
      </c>
      <c r="W88" t="n">
        <v>36.74</v>
      </c>
      <c r="X88" t="n">
        <v>1.97</v>
      </c>
      <c r="Y88" t="n">
        <v>0.5</v>
      </c>
      <c r="Z88" t="n">
        <v>10</v>
      </c>
    </row>
    <row r="89">
      <c r="A89" t="n">
        <v>20</v>
      </c>
      <c r="B89" t="n">
        <v>70</v>
      </c>
      <c r="C89" t="inlineStr">
        <is>
          <t xml:space="preserve">CONCLUIDO	</t>
        </is>
      </c>
      <c r="D89" t="n">
        <v>0.6977</v>
      </c>
      <c r="E89" t="n">
        <v>143.33</v>
      </c>
      <c r="F89" t="n">
        <v>139.63</v>
      </c>
      <c r="G89" t="n">
        <v>164.27</v>
      </c>
      <c r="H89" t="n">
        <v>2.19</v>
      </c>
      <c r="I89" t="n">
        <v>51</v>
      </c>
      <c r="J89" t="n">
        <v>169.97</v>
      </c>
      <c r="K89" t="n">
        <v>47.83</v>
      </c>
      <c r="L89" t="n">
        <v>21</v>
      </c>
      <c r="M89" t="n">
        <v>49</v>
      </c>
      <c r="N89" t="n">
        <v>31.14</v>
      </c>
      <c r="O89" t="n">
        <v>21196.47</v>
      </c>
      <c r="P89" t="n">
        <v>1449.25</v>
      </c>
      <c r="Q89" t="n">
        <v>2218.85</v>
      </c>
      <c r="R89" t="n">
        <v>258.78</v>
      </c>
      <c r="S89" t="n">
        <v>193.02</v>
      </c>
      <c r="T89" t="n">
        <v>30823.69</v>
      </c>
      <c r="U89" t="n">
        <v>0.75</v>
      </c>
      <c r="V89" t="n">
        <v>0.92</v>
      </c>
      <c r="W89" t="n">
        <v>36.75</v>
      </c>
      <c r="X89" t="n">
        <v>1.85</v>
      </c>
      <c r="Y89" t="n">
        <v>0.5</v>
      </c>
      <c r="Z89" t="n">
        <v>10</v>
      </c>
    </row>
    <row r="90">
      <c r="A90" t="n">
        <v>21</v>
      </c>
      <c r="B90" t="n">
        <v>70</v>
      </c>
      <c r="C90" t="inlineStr">
        <is>
          <t xml:space="preserve">CONCLUIDO	</t>
        </is>
      </c>
      <c r="D90" t="n">
        <v>0.6986</v>
      </c>
      <c r="E90" t="n">
        <v>143.15</v>
      </c>
      <c r="F90" t="n">
        <v>139.53</v>
      </c>
      <c r="G90" t="n">
        <v>174.42</v>
      </c>
      <c r="H90" t="n">
        <v>2.28</v>
      </c>
      <c r="I90" t="n">
        <v>48</v>
      </c>
      <c r="J90" t="n">
        <v>171.42</v>
      </c>
      <c r="K90" t="n">
        <v>47.83</v>
      </c>
      <c r="L90" t="n">
        <v>22</v>
      </c>
      <c r="M90" t="n">
        <v>46</v>
      </c>
      <c r="N90" t="n">
        <v>31.6</v>
      </c>
      <c r="O90" t="n">
        <v>21376.23</v>
      </c>
      <c r="P90" t="n">
        <v>1440.18</v>
      </c>
      <c r="Q90" t="n">
        <v>2218.86</v>
      </c>
      <c r="R90" t="n">
        <v>255.98</v>
      </c>
      <c r="S90" t="n">
        <v>193.02</v>
      </c>
      <c r="T90" t="n">
        <v>29440.28</v>
      </c>
      <c r="U90" t="n">
        <v>0.75</v>
      </c>
      <c r="V90" t="n">
        <v>0.92</v>
      </c>
      <c r="W90" t="n">
        <v>36.74</v>
      </c>
      <c r="X90" t="n">
        <v>1.75</v>
      </c>
      <c r="Y90" t="n">
        <v>0.5</v>
      </c>
      <c r="Z90" t="n">
        <v>10</v>
      </c>
    </row>
    <row r="91">
      <c r="A91" t="n">
        <v>22</v>
      </c>
      <c r="B91" t="n">
        <v>70</v>
      </c>
      <c r="C91" t="inlineStr">
        <is>
          <t xml:space="preserve">CONCLUIDO	</t>
        </is>
      </c>
      <c r="D91" t="n">
        <v>0.6991000000000001</v>
      </c>
      <c r="E91" t="n">
        <v>143.04</v>
      </c>
      <c r="F91" t="n">
        <v>139.49</v>
      </c>
      <c r="G91" t="n">
        <v>181.94</v>
      </c>
      <c r="H91" t="n">
        <v>2.36</v>
      </c>
      <c r="I91" t="n">
        <v>46</v>
      </c>
      <c r="J91" t="n">
        <v>172.89</v>
      </c>
      <c r="K91" t="n">
        <v>47.83</v>
      </c>
      <c r="L91" t="n">
        <v>23</v>
      </c>
      <c r="M91" t="n">
        <v>44</v>
      </c>
      <c r="N91" t="n">
        <v>32.06</v>
      </c>
      <c r="O91" t="n">
        <v>21556.61</v>
      </c>
      <c r="P91" t="n">
        <v>1430.84</v>
      </c>
      <c r="Q91" t="n">
        <v>2218.87</v>
      </c>
      <c r="R91" t="n">
        <v>253.89</v>
      </c>
      <c r="S91" t="n">
        <v>193.02</v>
      </c>
      <c r="T91" t="n">
        <v>28405</v>
      </c>
      <c r="U91" t="n">
        <v>0.76</v>
      </c>
      <c r="V91" t="n">
        <v>0.92</v>
      </c>
      <c r="W91" t="n">
        <v>36.75</v>
      </c>
      <c r="X91" t="n">
        <v>1.7</v>
      </c>
      <c r="Y91" t="n">
        <v>0.5</v>
      </c>
      <c r="Z91" t="n">
        <v>10</v>
      </c>
    </row>
    <row r="92">
      <c r="A92" t="n">
        <v>23</v>
      </c>
      <c r="B92" t="n">
        <v>70</v>
      </c>
      <c r="C92" t="inlineStr">
        <is>
          <t xml:space="preserve">CONCLUIDO	</t>
        </is>
      </c>
      <c r="D92" t="n">
        <v>0.6999</v>
      </c>
      <c r="E92" t="n">
        <v>142.88</v>
      </c>
      <c r="F92" t="n">
        <v>139.38</v>
      </c>
      <c r="G92" t="n">
        <v>190.06</v>
      </c>
      <c r="H92" t="n">
        <v>2.44</v>
      </c>
      <c r="I92" t="n">
        <v>44</v>
      </c>
      <c r="J92" t="n">
        <v>174.35</v>
      </c>
      <c r="K92" t="n">
        <v>47.83</v>
      </c>
      <c r="L92" t="n">
        <v>24</v>
      </c>
      <c r="M92" t="n">
        <v>42</v>
      </c>
      <c r="N92" t="n">
        <v>32.53</v>
      </c>
      <c r="O92" t="n">
        <v>21737.62</v>
      </c>
      <c r="P92" t="n">
        <v>1422.41</v>
      </c>
      <c r="Q92" t="n">
        <v>2218.87</v>
      </c>
      <c r="R92" t="n">
        <v>250.83</v>
      </c>
      <c r="S92" t="n">
        <v>193.02</v>
      </c>
      <c r="T92" t="n">
        <v>26884.87</v>
      </c>
      <c r="U92" t="n">
        <v>0.77</v>
      </c>
      <c r="V92" t="n">
        <v>0.92</v>
      </c>
      <c r="W92" t="n">
        <v>36.73</v>
      </c>
      <c r="X92" t="n">
        <v>1.6</v>
      </c>
      <c r="Y92" t="n">
        <v>0.5</v>
      </c>
      <c r="Z92" t="n">
        <v>10</v>
      </c>
    </row>
    <row r="93">
      <c r="A93" t="n">
        <v>24</v>
      </c>
      <c r="B93" t="n">
        <v>70</v>
      </c>
      <c r="C93" t="inlineStr">
        <is>
          <t xml:space="preserve">CONCLUIDO	</t>
        </is>
      </c>
      <c r="D93" t="n">
        <v>0.7006</v>
      </c>
      <c r="E93" t="n">
        <v>142.73</v>
      </c>
      <c r="F93" t="n">
        <v>139.29</v>
      </c>
      <c r="G93" t="n">
        <v>198.98</v>
      </c>
      <c r="H93" t="n">
        <v>2.52</v>
      </c>
      <c r="I93" t="n">
        <v>42</v>
      </c>
      <c r="J93" t="n">
        <v>175.83</v>
      </c>
      <c r="K93" t="n">
        <v>47.83</v>
      </c>
      <c r="L93" t="n">
        <v>25</v>
      </c>
      <c r="M93" t="n">
        <v>40</v>
      </c>
      <c r="N93" t="n">
        <v>33</v>
      </c>
      <c r="O93" t="n">
        <v>21919.27</v>
      </c>
      <c r="P93" t="n">
        <v>1409.62</v>
      </c>
      <c r="Q93" t="n">
        <v>2218.91</v>
      </c>
      <c r="R93" t="n">
        <v>247.68</v>
      </c>
      <c r="S93" t="n">
        <v>193.02</v>
      </c>
      <c r="T93" t="n">
        <v>25319.98</v>
      </c>
      <c r="U93" t="n">
        <v>0.78</v>
      </c>
      <c r="V93" t="n">
        <v>0.92</v>
      </c>
      <c r="W93" t="n">
        <v>36.73</v>
      </c>
      <c r="X93" t="n">
        <v>1.51</v>
      </c>
      <c r="Y93" t="n">
        <v>0.5</v>
      </c>
      <c r="Z93" t="n">
        <v>10</v>
      </c>
    </row>
    <row r="94">
      <c r="A94" t="n">
        <v>25</v>
      </c>
      <c r="B94" t="n">
        <v>70</v>
      </c>
      <c r="C94" t="inlineStr">
        <is>
          <t xml:space="preserve">CONCLUIDO	</t>
        </is>
      </c>
      <c r="D94" t="n">
        <v>0.7012</v>
      </c>
      <c r="E94" t="n">
        <v>142.6</v>
      </c>
      <c r="F94" t="n">
        <v>139.22</v>
      </c>
      <c r="G94" t="n">
        <v>208.83</v>
      </c>
      <c r="H94" t="n">
        <v>2.6</v>
      </c>
      <c r="I94" t="n">
        <v>40</v>
      </c>
      <c r="J94" t="n">
        <v>177.3</v>
      </c>
      <c r="K94" t="n">
        <v>47.83</v>
      </c>
      <c r="L94" t="n">
        <v>26</v>
      </c>
      <c r="M94" t="n">
        <v>38</v>
      </c>
      <c r="N94" t="n">
        <v>33.48</v>
      </c>
      <c r="O94" t="n">
        <v>22101.56</v>
      </c>
      <c r="P94" t="n">
        <v>1400.47</v>
      </c>
      <c r="Q94" t="n">
        <v>2218.85</v>
      </c>
      <c r="R94" t="n">
        <v>245.6</v>
      </c>
      <c r="S94" t="n">
        <v>193.02</v>
      </c>
      <c r="T94" t="n">
        <v>24290.59</v>
      </c>
      <c r="U94" t="n">
        <v>0.79</v>
      </c>
      <c r="V94" t="n">
        <v>0.92</v>
      </c>
      <c r="W94" t="n">
        <v>36.72</v>
      </c>
      <c r="X94" t="n">
        <v>1.44</v>
      </c>
      <c r="Y94" t="n">
        <v>0.5</v>
      </c>
      <c r="Z94" t="n">
        <v>10</v>
      </c>
    </row>
    <row r="95">
      <c r="A95" t="n">
        <v>26</v>
      </c>
      <c r="B95" t="n">
        <v>70</v>
      </c>
      <c r="C95" t="inlineStr">
        <is>
          <t xml:space="preserve">CONCLUIDO	</t>
        </is>
      </c>
      <c r="D95" t="n">
        <v>0.7019</v>
      </c>
      <c r="E95" t="n">
        <v>142.48</v>
      </c>
      <c r="F95" t="n">
        <v>139.15</v>
      </c>
      <c r="G95" t="n">
        <v>219.72</v>
      </c>
      <c r="H95" t="n">
        <v>2.68</v>
      </c>
      <c r="I95" t="n">
        <v>38</v>
      </c>
      <c r="J95" t="n">
        <v>178.79</v>
      </c>
      <c r="K95" t="n">
        <v>47.83</v>
      </c>
      <c r="L95" t="n">
        <v>27</v>
      </c>
      <c r="M95" t="n">
        <v>36</v>
      </c>
      <c r="N95" t="n">
        <v>33.96</v>
      </c>
      <c r="O95" t="n">
        <v>22284.51</v>
      </c>
      <c r="P95" t="n">
        <v>1392.67</v>
      </c>
      <c r="Q95" t="n">
        <v>2218.87</v>
      </c>
      <c r="R95" t="n">
        <v>243.13</v>
      </c>
      <c r="S95" t="n">
        <v>193.02</v>
      </c>
      <c r="T95" t="n">
        <v>23064.83</v>
      </c>
      <c r="U95" t="n">
        <v>0.79</v>
      </c>
      <c r="V95" t="n">
        <v>0.92</v>
      </c>
      <c r="W95" t="n">
        <v>36.72</v>
      </c>
      <c r="X95" t="n">
        <v>1.37</v>
      </c>
      <c r="Y95" t="n">
        <v>0.5</v>
      </c>
      <c r="Z95" t="n">
        <v>10</v>
      </c>
    </row>
    <row r="96">
      <c r="A96" t="n">
        <v>27</v>
      </c>
      <c r="B96" t="n">
        <v>70</v>
      </c>
      <c r="C96" t="inlineStr">
        <is>
          <t xml:space="preserve">CONCLUIDO	</t>
        </is>
      </c>
      <c r="D96" t="n">
        <v>0.7022</v>
      </c>
      <c r="E96" t="n">
        <v>142.42</v>
      </c>
      <c r="F96" t="n">
        <v>139.12</v>
      </c>
      <c r="G96" t="n">
        <v>225.6</v>
      </c>
      <c r="H96" t="n">
        <v>2.75</v>
      </c>
      <c r="I96" t="n">
        <v>37</v>
      </c>
      <c r="J96" t="n">
        <v>180.28</v>
      </c>
      <c r="K96" t="n">
        <v>47.83</v>
      </c>
      <c r="L96" t="n">
        <v>28</v>
      </c>
      <c r="M96" t="n">
        <v>34</v>
      </c>
      <c r="N96" t="n">
        <v>34.45</v>
      </c>
      <c r="O96" t="n">
        <v>22468.11</v>
      </c>
      <c r="P96" t="n">
        <v>1382.25</v>
      </c>
      <c r="Q96" t="n">
        <v>2218.86</v>
      </c>
      <c r="R96" t="n">
        <v>241.95</v>
      </c>
      <c r="S96" t="n">
        <v>193.02</v>
      </c>
      <c r="T96" t="n">
        <v>22481.2</v>
      </c>
      <c r="U96" t="n">
        <v>0.8</v>
      </c>
      <c r="V96" t="n">
        <v>0.92</v>
      </c>
      <c r="W96" t="n">
        <v>36.72</v>
      </c>
      <c r="X96" t="n">
        <v>1.34</v>
      </c>
      <c r="Y96" t="n">
        <v>0.5</v>
      </c>
      <c r="Z96" t="n">
        <v>10</v>
      </c>
    </row>
    <row r="97">
      <c r="A97" t="n">
        <v>28</v>
      </c>
      <c r="B97" t="n">
        <v>70</v>
      </c>
      <c r="C97" t="inlineStr">
        <is>
          <t xml:space="preserve">CONCLUIDO	</t>
        </is>
      </c>
      <c r="D97" t="n">
        <v>0.7029</v>
      </c>
      <c r="E97" t="n">
        <v>142.27</v>
      </c>
      <c r="F97" t="n">
        <v>139.03</v>
      </c>
      <c r="G97" t="n">
        <v>238.34</v>
      </c>
      <c r="H97" t="n">
        <v>2.83</v>
      </c>
      <c r="I97" t="n">
        <v>35</v>
      </c>
      <c r="J97" t="n">
        <v>181.77</v>
      </c>
      <c r="K97" t="n">
        <v>47.83</v>
      </c>
      <c r="L97" t="n">
        <v>29</v>
      </c>
      <c r="M97" t="n">
        <v>31</v>
      </c>
      <c r="N97" t="n">
        <v>34.94</v>
      </c>
      <c r="O97" t="n">
        <v>22652.51</v>
      </c>
      <c r="P97" t="n">
        <v>1372.65</v>
      </c>
      <c r="Q97" t="n">
        <v>2218.89</v>
      </c>
      <c r="R97" t="n">
        <v>239.13</v>
      </c>
      <c r="S97" t="n">
        <v>193.02</v>
      </c>
      <c r="T97" t="n">
        <v>21077.48</v>
      </c>
      <c r="U97" t="n">
        <v>0.8100000000000001</v>
      </c>
      <c r="V97" t="n">
        <v>0.92</v>
      </c>
      <c r="W97" t="n">
        <v>36.71</v>
      </c>
      <c r="X97" t="n">
        <v>1.25</v>
      </c>
      <c r="Y97" t="n">
        <v>0.5</v>
      </c>
      <c r="Z97" t="n">
        <v>10</v>
      </c>
    </row>
    <row r="98">
      <c r="A98" t="n">
        <v>29</v>
      </c>
      <c r="B98" t="n">
        <v>70</v>
      </c>
      <c r="C98" t="inlineStr">
        <is>
          <t xml:space="preserve">CONCLUIDO	</t>
        </is>
      </c>
      <c r="D98" t="n">
        <v>0.7032</v>
      </c>
      <c r="E98" t="n">
        <v>142.21</v>
      </c>
      <c r="F98" t="n">
        <v>139</v>
      </c>
      <c r="G98" t="n">
        <v>245.3</v>
      </c>
      <c r="H98" t="n">
        <v>2.9</v>
      </c>
      <c r="I98" t="n">
        <v>34</v>
      </c>
      <c r="J98" t="n">
        <v>183.27</v>
      </c>
      <c r="K98" t="n">
        <v>47.83</v>
      </c>
      <c r="L98" t="n">
        <v>30</v>
      </c>
      <c r="M98" t="n">
        <v>23</v>
      </c>
      <c r="N98" t="n">
        <v>35.44</v>
      </c>
      <c r="O98" t="n">
        <v>22837.46</v>
      </c>
      <c r="P98" t="n">
        <v>1370.78</v>
      </c>
      <c r="Q98" t="n">
        <v>2218.92</v>
      </c>
      <c r="R98" t="n">
        <v>237.68</v>
      </c>
      <c r="S98" t="n">
        <v>193.02</v>
      </c>
      <c r="T98" t="n">
        <v>20358.11</v>
      </c>
      <c r="U98" t="n">
        <v>0.8100000000000001</v>
      </c>
      <c r="V98" t="n">
        <v>0.92</v>
      </c>
      <c r="W98" t="n">
        <v>36.73</v>
      </c>
      <c r="X98" t="n">
        <v>1.22</v>
      </c>
      <c r="Y98" t="n">
        <v>0.5</v>
      </c>
      <c r="Z98" t="n">
        <v>10</v>
      </c>
    </row>
    <row r="99">
      <c r="A99" t="n">
        <v>30</v>
      </c>
      <c r="B99" t="n">
        <v>70</v>
      </c>
      <c r="C99" t="inlineStr">
        <is>
          <t xml:space="preserve">CONCLUIDO	</t>
        </is>
      </c>
      <c r="D99" t="n">
        <v>0.7030999999999999</v>
      </c>
      <c r="E99" t="n">
        <v>142.23</v>
      </c>
      <c r="F99" t="n">
        <v>139.02</v>
      </c>
      <c r="G99" t="n">
        <v>245.33</v>
      </c>
      <c r="H99" t="n">
        <v>2.98</v>
      </c>
      <c r="I99" t="n">
        <v>34</v>
      </c>
      <c r="J99" t="n">
        <v>184.78</v>
      </c>
      <c r="K99" t="n">
        <v>47.83</v>
      </c>
      <c r="L99" t="n">
        <v>31</v>
      </c>
      <c r="M99" t="n">
        <v>13</v>
      </c>
      <c r="N99" t="n">
        <v>35.95</v>
      </c>
      <c r="O99" t="n">
        <v>23023.09</v>
      </c>
      <c r="P99" t="n">
        <v>1368.36</v>
      </c>
      <c r="Q99" t="n">
        <v>2218.87</v>
      </c>
      <c r="R99" t="n">
        <v>237.88</v>
      </c>
      <c r="S99" t="n">
        <v>193.02</v>
      </c>
      <c r="T99" t="n">
        <v>20460.08</v>
      </c>
      <c r="U99" t="n">
        <v>0.8100000000000001</v>
      </c>
      <c r="V99" t="n">
        <v>0.92</v>
      </c>
      <c r="W99" t="n">
        <v>36.74</v>
      </c>
      <c r="X99" t="n">
        <v>1.24</v>
      </c>
      <c r="Y99" t="n">
        <v>0.5</v>
      </c>
      <c r="Z99" t="n">
        <v>10</v>
      </c>
    </row>
    <row r="100">
      <c r="A100" t="n">
        <v>31</v>
      </c>
      <c r="B100" t="n">
        <v>70</v>
      </c>
      <c r="C100" t="inlineStr">
        <is>
          <t xml:space="preserve">CONCLUIDO	</t>
        </is>
      </c>
      <c r="D100" t="n">
        <v>0.7033</v>
      </c>
      <c r="E100" t="n">
        <v>142.18</v>
      </c>
      <c r="F100" t="n">
        <v>139</v>
      </c>
      <c r="G100" t="n">
        <v>252.72</v>
      </c>
      <c r="H100" t="n">
        <v>3.05</v>
      </c>
      <c r="I100" t="n">
        <v>33</v>
      </c>
      <c r="J100" t="n">
        <v>186.29</v>
      </c>
      <c r="K100" t="n">
        <v>47.83</v>
      </c>
      <c r="L100" t="n">
        <v>32</v>
      </c>
      <c r="M100" t="n">
        <v>2</v>
      </c>
      <c r="N100" t="n">
        <v>36.46</v>
      </c>
      <c r="O100" t="n">
        <v>23209.42</v>
      </c>
      <c r="P100" t="n">
        <v>1372.15</v>
      </c>
      <c r="Q100" t="n">
        <v>2218.91</v>
      </c>
      <c r="R100" t="n">
        <v>236.47</v>
      </c>
      <c r="S100" t="n">
        <v>193.02</v>
      </c>
      <c r="T100" t="n">
        <v>19758.26</v>
      </c>
      <c r="U100" t="n">
        <v>0.82</v>
      </c>
      <c r="V100" t="n">
        <v>0.92</v>
      </c>
      <c r="W100" t="n">
        <v>36.76</v>
      </c>
      <c r="X100" t="n">
        <v>1.22</v>
      </c>
      <c r="Y100" t="n">
        <v>0.5</v>
      </c>
      <c r="Z100" t="n">
        <v>10</v>
      </c>
    </row>
    <row r="101">
      <c r="A101" t="n">
        <v>32</v>
      </c>
      <c r="B101" t="n">
        <v>70</v>
      </c>
      <c r="C101" t="inlineStr">
        <is>
          <t xml:space="preserve">CONCLUIDO	</t>
        </is>
      </c>
      <c r="D101" t="n">
        <v>0.7033</v>
      </c>
      <c r="E101" t="n">
        <v>142.19</v>
      </c>
      <c r="F101" t="n">
        <v>139.01</v>
      </c>
      <c r="G101" t="n">
        <v>252.74</v>
      </c>
      <c r="H101" t="n">
        <v>3.12</v>
      </c>
      <c r="I101" t="n">
        <v>33</v>
      </c>
      <c r="J101" t="n">
        <v>187.8</v>
      </c>
      <c r="K101" t="n">
        <v>47.83</v>
      </c>
      <c r="L101" t="n">
        <v>33</v>
      </c>
      <c r="M101" t="n">
        <v>0</v>
      </c>
      <c r="N101" t="n">
        <v>36.98</v>
      </c>
      <c r="O101" t="n">
        <v>23396.44</v>
      </c>
      <c r="P101" t="n">
        <v>1382.27</v>
      </c>
      <c r="Q101" t="n">
        <v>2218.96</v>
      </c>
      <c r="R101" t="n">
        <v>236.9</v>
      </c>
      <c r="S101" t="n">
        <v>193.02</v>
      </c>
      <c r="T101" t="n">
        <v>19974.44</v>
      </c>
      <c r="U101" t="n">
        <v>0.8100000000000001</v>
      </c>
      <c r="V101" t="n">
        <v>0.92</v>
      </c>
      <c r="W101" t="n">
        <v>36.76</v>
      </c>
      <c r="X101" t="n">
        <v>1.23</v>
      </c>
      <c r="Y101" t="n">
        <v>0.5</v>
      </c>
      <c r="Z101" t="n">
        <v>10</v>
      </c>
    </row>
    <row r="102">
      <c r="A102" t="n">
        <v>0</v>
      </c>
      <c r="B102" t="n">
        <v>90</v>
      </c>
      <c r="C102" t="inlineStr">
        <is>
          <t xml:space="preserve">CONCLUIDO	</t>
        </is>
      </c>
      <c r="D102" t="n">
        <v>0.3313</v>
      </c>
      <c r="E102" t="n">
        <v>301.82</v>
      </c>
      <c r="F102" t="n">
        <v>222.95</v>
      </c>
      <c r="G102" t="n">
        <v>6.22</v>
      </c>
      <c r="H102" t="n">
        <v>0.1</v>
      </c>
      <c r="I102" t="n">
        <v>2150</v>
      </c>
      <c r="J102" t="n">
        <v>176.73</v>
      </c>
      <c r="K102" t="n">
        <v>52.44</v>
      </c>
      <c r="L102" t="n">
        <v>1</v>
      </c>
      <c r="M102" t="n">
        <v>2148</v>
      </c>
      <c r="N102" t="n">
        <v>33.29</v>
      </c>
      <c r="O102" t="n">
        <v>22031.19</v>
      </c>
      <c r="P102" t="n">
        <v>2950.05</v>
      </c>
      <c r="Q102" t="n">
        <v>2221.99</v>
      </c>
      <c r="R102" t="n">
        <v>3047.02</v>
      </c>
      <c r="S102" t="n">
        <v>193.02</v>
      </c>
      <c r="T102" t="n">
        <v>1414449.5</v>
      </c>
      <c r="U102" t="n">
        <v>0.06</v>
      </c>
      <c r="V102" t="n">
        <v>0.58</v>
      </c>
      <c r="W102" t="n">
        <v>40.19</v>
      </c>
      <c r="X102" t="n">
        <v>85.06</v>
      </c>
      <c r="Y102" t="n">
        <v>0.5</v>
      </c>
      <c r="Z102" t="n">
        <v>10</v>
      </c>
    </row>
    <row r="103">
      <c r="A103" t="n">
        <v>1</v>
      </c>
      <c r="B103" t="n">
        <v>90</v>
      </c>
      <c r="C103" t="inlineStr">
        <is>
          <t xml:space="preserve">CONCLUIDO	</t>
        </is>
      </c>
      <c r="D103" t="n">
        <v>0.5019</v>
      </c>
      <c r="E103" t="n">
        <v>199.26</v>
      </c>
      <c r="F103" t="n">
        <v>168.28</v>
      </c>
      <c r="G103" t="n">
        <v>12.57</v>
      </c>
      <c r="H103" t="n">
        <v>0.2</v>
      </c>
      <c r="I103" t="n">
        <v>803</v>
      </c>
      <c r="J103" t="n">
        <v>178.21</v>
      </c>
      <c r="K103" t="n">
        <v>52.44</v>
      </c>
      <c r="L103" t="n">
        <v>2</v>
      </c>
      <c r="M103" t="n">
        <v>801</v>
      </c>
      <c r="N103" t="n">
        <v>33.77</v>
      </c>
      <c r="O103" t="n">
        <v>22213.89</v>
      </c>
      <c r="P103" t="n">
        <v>2224.73</v>
      </c>
      <c r="Q103" t="n">
        <v>2219.66</v>
      </c>
      <c r="R103" t="n">
        <v>1214.78</v>
      </c>
      <c r="S103" t="n">
        <v>193.02</v>
      </c>
      <c r="T103" t="n">
        <v>505064.34</v>
      </c>
      <c r="U103" t="n">
        <v>0.16</v>
      </c>
      <c r="V103" t="n">
        <v>0.76</v>
      </c>
      <c r="W103" t="n">
        <v>37.98</v>
      </c>
      <c r="X103" t="n">
        <v>30.46</v>
      </c>
      <c r="Y103" t="n">
        <v>0.5</v>
      </c>
      <c r="Z103" t="n">
        <v>10</v>
      </c>
    </row>
    <row r="104">
      <c r="A104" t="n">
        <v>2</v>
      </c>
      <c r="B104" t="n">
        <v>90</v>
      </c>
      <c r="C104" t="inlineStr">
        <is>
          <t xml:space="preserve">CONCLUIDO	</t>
        </is>
      </c>
      <c r="D104" t="n">
        <v>0.5665</v>
      </c>
      <c r="E104" t="n">
        <v>176.51</v>
      </c>
      <c r="F104" t="n">
        <v>156.46</v>
      </c>
      <c r="G104" t="n">
        <v>18.93</v>
      </c>
      <c r="H104" t="n">
        <v>0.3</v>
      </c>
      <c r="I104" t="n">
        <v>496</v>
      </c>
      <c r="J104" t="n">
        <v>179.7</v>
      </c>
      <c r="K104" t="n">
        <v>52.44</v>
      </c>
      <c r="L104" t="n">
        <v>3</v>
      </c>
      <c r="M104" t="n">
        <v>494</v>
      </c>
      <c r="N104" t="n">
        <v>34.26</v>
      </c>
      <c r="O104" t="n">
        <v>22397.24</v>
      </c>
      <c r="P104" t="n">
        <v>2063.91</v>
      </c>
      <c r="Q104" t="n">
        <v>2219.43</v>
      </c>
      <c r="R104" t="n">
        <v>819.63</v>
      </c>
      <c r="S104" t="n">
        <v>193.02</v>
      </c>
      <c r="T104" t="n">
        <v>309022.3</v>
      </c>
      <c r="U104" t="n">
        <v>0.24</v>
      </c>
      <c r="V104" t="n">
        <v>0.82</v>
      </c>
      <c r="W104" t="n">
        <v>37.48</v>
      </c>
      <c r="X104" t="n">
        <v>18.65</v>
      </c>
      <c r="Y104" t="n">
        <v>0.5</v>
      </c>
      <c r="Z104" t="n">
        <v>10</v>
      </c>
    </row>
    <row r="105">
      <c r="A105" t="n">
        <v>3</v>
      </c>
      <c r="B105" t="n">
        <v>90</v>
      </c>
      <c r="C105" t="inlineStr">
        <is>
          <t xml:space="preserve">CONCLUIDO	</t>
        </is>
      </c>
      <c r="D105" t="n">
        <v>0.6012999999999999</v>
      </c>
      <c r="E105" t="n">
        <v>166.32</v>
      </c>
      <c r="F105" t="n">
        <v>151.17</v>
      </c>
      <c r="G105" t="n">
        <v>25.34</v>
      </c>
      <c r="H105" t="n">
        <v>0.39</v>
      </c>
      <c r="I105" t="n">
        <v>358</v>
      </c>
      <c r="J105" t="n">
        <v>181.19</v>
      </c>
      <c r="K105" t="n">
        <v>52.44</v>
      </c>
      <c r="L105" t="n">
        <v>4</v>
      </c>
      <c r="M105" t="n">
        <v>356</v>
      </c>
      <c r="N105" t="n">
        <v>34.75</v>
      </c>
      <c r="O105" t="n">
        <v>22581.25</v>
      </c>
      <c r="P105" t="n">
        <v>1989.1</v>
      </c>
      <c r="Q105" t="n">
        <v>2219.16</v>
      </c>
      <c r="R105" t="n">
        <v>643.61</v>
      </c>
      <c r="S105" t="n">
        <v>193.02</v>
      </c>
      <c r="T105" t="n">
        <v>221703.75</v>
      </c>
      <c r="U105" t="n">
        <v>0.3</v>
      </c>
      <c r="V105" t="n">
        <v>0.85</v>
      </c>
      <c r="W105" t="n">
        <v>37.24</v>
      </c>
      <c r="X105" t="n">
        <v>13.37</v>
      </c>
      <c r="Y105" t="n">
        <v>0.5</v>
      </c>
      <c r="Z105" t="n">
        <v>10</v>
      </c>
    </row>
    <row r="106">
      <c r="A106" t="n">
        <v>4</v>
      </c>
      <c r="B106" t="n">
        <v>90</v>
      </c>
      <c r="C106" t="inlineStr">
        <is>
          <t xml:space="preserve">CONCLUIDO	</t>
        </is>
      </c>
      <c r="D106" t="n">
        <v>0.6228</v>
      </c>
      <c r="E106" t="n">
        <v>160.58</v>
      </c>
      <c r="F106" t="n">
        <v>148.2</v>
      </c>
      <c r="G106" t="n">
        <v>31.76</v>
      </c>
      <c r="H106" t="n">
        <v>0.49</v>
      </c>
      <c r="I106" t="n">
        <v>280</v>
      </c>
      <c r="J106" t="n">
        <v>182.69</v>
      </c>
      <c r="K106" t="n">
        <v>52.44</v>
      </c>
      <c r="L106" t="n">
        <v>5</v>
      </c>
      <c r="M106" t="n">
        <v>278</v>
      </c>
      <c r="N106" t="n">
        <v>35.25</v>
      </c>
      <c r="O106" t="n">
        <v>22766.06</v>
      </c>
      <c r="P106" t="n">
        <v>1944.93</v>
      </c>
      <c r="Q106" t="n">
        <v>2219.05</v>
      </c>
      <c r="R106" t="n">
        <v>544.54</v>
      </c>
      <c r="S106" t="n">
        <v>193.02</v>
      </c>
      <c r="T106" t="n">
        <v>172559.01</v>
      </c>
      <c r="U106" t="n">
        <v>0.35</v>
      </c>
      <c r="V106" t="n">
        <v>0.87</v>
      </c>
      <c r="W106" t="n">
        <v>37.12</v>
      </c>
      <c r="X106" t="n">
        <v>10.41</v>
      </c>
      <c r="Y106" t="n">
        <v>0.5</v>
      </c>
      <c r="Z106" t="n">
        <v>10</v>
      </c>
    </row>
    <row r="107">
      <c r="A107" t="n">
        <v>5</v>
      </c>
      <c r="B107" t="n">
        <v>90</v>
      </c>
      <c r="C107" t="inlineStr">
        <is>
          <t xml:space="preserve">CONCLUIDO	</t>
        </is>
      </c>
      <c r="D107" t="n">
        <v>0.6372</v>
      </c>
      <c r="E107" t="n">
        <v>156.94</v>
      </c>
      <c r="F107" t="n">
        <v>146.34</v>
      </c>
      <c r="G107" t="n">
        <v>38.18</v>
      </c>
      <c r="H107" t="n">
        <v>0.58</v>
      </c>
      <c r="I107" t="n">
        <v>230</v>
      </c>
      <c r="J107" t="n">
        <v>184.19</v>
      </c>
      <c r="K107" t="n">
        <v>52.44</v>
      </c>
      <c r="L107" t="n">
        <v>6</v>
      </c>
      <c r="M107" t="n">
        <v>228</v>
      </c>
      <c r="N107" t="n">
        <v>35.75</v>
      </c>
      <c r="O107" t="n">
        <v>22951.43</v>
      </c>
      <c r="P107" t="n">
        <v>1915.57</v>
      </c>
      <c r="Q107" t="n">
        <v>2219.1</v>
      </c>
      <c r="R107" t="n">
        <v>482</v>
      </c>
      <c r="S107" t="n">
        <v>193.02</v>
      </c>
      <c r="T107" t="n">
        <v>141540.89</v>
      </c>
      <c r="U107" t="n">
        <v>0.4</v>
      </c>
      <c r="V107" t="n">
        <v>0.88</v>
      </c>
      <c r="W107" t="n">
        <v>37.05</v>
      </c>
      <c r="X107" t="n">
        <v>8.550000000000001</v>
      </c>
      <c r="Y107" t="n">
        <v>0.5</v>
      </c>
      <c r="Z107" t="n">
        <v>10</v>
      </c>
    </row>
    <row r="108">
      <c r="A108" t="n">
        <v>6</v>
      </c>
      <c r="B108" t="n">
        <v>90</v>
      </c>
      <c r="C108" t="inlineStr">
        <is>
          <t xml:space="preserve">CONCLUIDO	</t>
        </is>
      </c>
      <c r="D108" t="n">
        <v>0.6478</v>
      </c>
      <c r="E108" t="n">
        <v>154.37</v>
      </c>
      <c r="F108" t="n">
        <v>145.01</v>
      </c>
      <c r="G108" t="n">
        <v>44.62</v>
      </c>
      <c r="H108" t="n">
        <v>0.67</v>
      </c>
      <c r="I108" t="n">
        <v>195</v>
      </c>
      <c r="J108" t="n">
        <v>185.7</v>
      </c>
      <c r="K108" t="n">
        <v>52.44</v>
      </c>
      <c r="L108" t="n">
        <v>7</v>
      </c>
      <c r="M108" t="n">
        <v>193</v>
      </c>
      <c r="N108" t="n">
        <v>36.26</v>
      </c>
      <c r="O108" t="n">
        <v>23137.49</v>
      </c>
      <c r="P108" t="n">
        <v>1893.31</v>
      </c>
      <c r="Q108" t="n">
        <v>2219.1</v>
      </c>
      <c r="R108" t="n">
        <v>437.71</v>
      </c>
      <c r="S108" t="n">
        <v>193.02</v>
      </c>
      <c r="T108" t="n">
        <v>119568.84</v>
      </c>
      <c r="U108" t="n">
        <v>0.44</v>
      </c>
      <c r="V108" t="n">
        <v>0.89</v>
      </c>
      <c r="W108" t="n">
        <v>36.99</v>
      </c>
      <c r="X108" t="n">
        <v>7.22</v>
      </c>
      <c r="Y108" t="n">
        <v>0.5</v>
      </c>
      <c r="Z108" t="n">
        <v>10</v>
      </c>
    </row>
    <row r="109">
      <c r="A109" t="n">
        <v>7</v>
      </c>
      <c r="B109" t="n">
        <v>90</v>
      </c>
      <c r="C109" t="inlineStr">
        <is>
          <t xml:space="preserve">CONCLUIDO	</t>
        </is>
      </c>
      <c r="D109" t="n">
        <v>0.6558</v>
      </c>
      <c r="E109" t="n">
        <v>152.49</v>
      </c>
      <c r="F109" t="n">
        <v>144.06</v>
      </c>
      <c r="G109" t="n">
        <v>51.15</v>
      </c>
      <c r="H109" t="n">
        <v>0.76</v>
      </c>
      <c r="I109" t="n">
        <v>169</v>
      </c>
      <c r="J109" t="n">
        <v>187.22</v>
      </c>
      <c r="K109" t="n">
        <v>52.44</v>
      </c>
      <c r="L109" t="n">
        <v>8</v>
      </c>
      <c r="M109" t="n">
        <v>167</v>
      </c>
      <c r="N109" t="n">
        <v>36.78</v>
      </c>
      <c r="O109" t="n">
        <v>23324.24</v>
      </c>
      <c r="P109" t="n">
        <v>1875.61</v>
      </c>
      <c r="Q109" t="n">
        <v>2219.11</v>
      </c>
      <c r="R109" t="n">
        <v>406.13</v>
      </c>
      <c r="S109" t="n">
        <v>193.02</v>
      </c>
      <c r="T109" t="n">
        <v>103906.9</v>
      </c>
      <c r="U109" t="n">
        <v>0.48</v>
      </c>
      <c r="V109" t="n">
        <v>0.89</v>
      </c>
      <c r="W109" t="n">
        <v>36.95</v>
      </c>
      <c r="X109" t="n">
        <v>6.27</v>
      </c>
      <c r="Y109" t="n">
        <v>0.5</v>
      </c>
      <c r="Z109" t="n">
        <v>10</v>
      </c>
    </row>
    <row r="110">
      <c r="A110" t="n">
        <v>8</v>
      </c>
      <c r="B110" t="n">
        <v>90</v>
      </c>
      <c r="C110" t="inlineStr">
        <is>
          <t xml:space="preserve">CONCLUIDO	</t>
        </is>
      </c>
      <c r="D110" t="n">
        <v>0.6618000000000001</v>
      </c>
      <c r="E110" t="n">
        <v>151.1</v>
      </c>
      <c r="F110" t="n">
        <v>143.35</v>
      </c>
      <c r="G110" t="n">
        <v>57.34</v>
      </c>
      <c r="H110" t="n">
        <v>0.85</v>
      </c>
      <c r="I110" t="n">
        <v>150</v>
      </c>
      <c r="J110" t="n">
        <v>188.74</v>
      </c>
      <c r="K110" t="n">
        <v>52.44</v>
      </c>
      <c r="L110" t="n">
        <v>9</v>
      </c>
      <c r="M110" t="n">
        <v>148</v>
      </c>
      <c r="N110" t="n">
        <v>37.3</v>
      </c>
      <c r="O110" t="n">
        <v>23511.69</v>
      </c>
      <c r="P110" t="n">
        <v>1861.53</v>
      </c>
      <c r="Q110" t="n">
        <v>2218.98</v>
      </c>
      <c r="R110" t="n">
        <v>382.01</v>
      </c>
      <c r="S110" t="n">
        <v>193.02</v>
      </c>
      <c r="T110" t="n">
        <v>91942.49000000001</v>
      </c>
      <c r="U110" t="n">
        <v>0.51</v>
      </c>
      <c r="V110" t="n">
        <v>0.9</v>
      </c>
      <c r="W110" t="n">
        <v>36.92</v>
      </c>
      <c r="X110" t="n">
        <v>5.56</v>
      </c>
      <c r="Y110" t="n">
        <v>0.5</v>
      </c>
      <c r="Z110" t="n">
        <v>10</v>
      </c>
    </row>
    <row r="111">
      <c r="A111" t="n">
        <v>9</v>
      </c>
      <c r="B111" t="n">
        <v>90</v>
      </c>
      <c r="C111" t="inlineStr">
        <is>
          <t xml:space="preserve">CONCLUIDO	</t>
        </is>
      </c>
      <c r="D111" t="n">
        <v>0.6669</v>
      </c>
      <c r="E111" t="n">
        <v>149.94</v>
      </c>
      <c r="F111" t="n">
        <v>142.76</v>
      </c>
      <c r="G111" t="n">
        <v>63.92</v>
      </c>
      <c r="H111" t="n">
        <v>0.93</v>
      </c>
      <c r="I111" t="n">
        <v>134</v>
      </c>
      <c r="J111" t="n">
        <v>190.26</v>
      </c>
      <c r="K111" t="n">
        <v>52.44</v>
      </c>
      <c r="L111" t="n">
        <v>10</v>
      </c>
      <c r="M111" t="n">
        <v>132</v>
      </c>
      <c r="N111" t="n">
        <v>37.82</v>
      </c>
      <c r="O111" t="n">
        <v>23699.85</v>
      </c>
      <c r="P111" t="n">
        <v>1848.61</v>
      </c>
      <c r="Q111" t="n">
        <v>2218.98</v>
      </c>
      <c r="R111" t="n">
        <v>362.7</v>
      </c>
      <c r="S111" t="n">
        <v>193.02</v>
      </c>
      <c r="T111" t="n">
        <v>82367.8</v>
      </c>
      <c r="U111" t="n">
        <v>0.53</v>
      </c>
      <c r="V111" t="n">
        <v>0.9</v>
      </c>
      <c r="W111" t="n">
        <v>36.9</v>
      </c>
      <c r="X111" t="n">
        <v>4.97</v>
      </c>
      <c r="Y111" t="n">
        <v>0.5</v>
      </c>
      <c r="Z111" t="n">
        <v>10</v>
      </c>
    </row>
    <row r="112">
      <c r="A112" t="n">
        <v>10</v>
      </c>
      <c r="B112" t="n">
        <v>90</v>
      </c>
      <c r="C112" t="inlineStr">
        <is>
          <t xml:space="preserve">CONCLUIDO	</t>
        </is>
      </c>
      <c r="D112" t="n">
        <v>0.6711</v>
      </c>
      <c r="E112" t="n">
        <v>149</v>
      </c>
      <c r="F112" t="n">
        <v>142.28</v>
      </c>
      <c r="G112" t="n">
        <v>70.55</v>
      </c>
      <c r="H112" t="n">
        <v>1.02</v>
      </c>
      <c r="I112" t="n">
        <v>121</v>
      </c>
      <c r="J112" t="n">
        <v>191.79</v>
      </c>
      <c r="K112" t="n">
        <v>52.44</v>
      </c>
      <c r="L112" t="n">
        <v>11</v>
      </c>
      <c r="M112" t="n">
        <v>119</v>
      </c>
      <c r="N112" t="n">
        <v>38.35</v>
      </c>
      <c r="O112" t="n">
        <v>23888.73</v>
      </c>
      <c r="P112" t="n">
        <v>1838.21</v>
      </c>
      <c r="Q112" t="n">
        <v>2219.02</v>
      </c>
      <c r="R112" t="n">
        <v>347.14</v>
      </c>
      <c r="S112" t="n">
        <v>193.02</v>
      </c>
      <c r="T112" t="n">
        <v>74655.11</v>
      </c>
      <c r="U112" t="n">
        <v>0.5600000000000001</v>
      </c>
      <c r="V112" t="n">
        <v>0.9</v>
      </c>
      <c r="W112" t="n">
        <v>36.86</v>
      </c>
      <c r="X112" t="n">
        <v>4.49</v>
      </c>
      <c r="Y112" t="n">
        <v>0.5</v>
      </c>
      <c r="Z112" t="n">
        <v>10</v>
      </c>
    </row>
    <row r="113">
      <c r="A113" t="n">
        <v>11</v>
      </c>
      <c r="B113" t="n">
        <v>90</v>
      </c>
      <c r="C113" t="inlineStr">
        <is>
          <t xml:space="preserve">CONCLUIDO	</t>
        </is>
      </c>
      <c r="D113" t="n">
        <v>0.6749000000000001</v>
      </c>
      <c r="E113" t="n">
        <v>148.17</v>
      </c>
      <c r="F113" t="n">
        <v>141.84</v>
      </c>
      <c r="G113" t="n">
        <v>77.37</v>
      </c>
      <c r="H113" t="n">
        <v>1.1</v>
      </c>
      <c r="I113" t="n">
        <v>110</v>
      </c>
      <c r="J113" t="n">
        <v>193.33</v>
      </c>
      <c r="K113" t="n">
        <v>52.44</v>
      </c>
      <c r="L113" t="n">
        <v>12</v>
      </c>
      <c r="M113" t="n">
        <v>108</v>
      </c>
      <c r="N113" t="n">
        <v>38.89</v>
      </c>
      <c r="O113" t="n">
        <v>24078.33</v>
      </c>
      <c r="P113" t="n">
        <v>1826.85</v>
      </c>
      <c r="Q113" t="n">
        <v>2218.85</v>
      </c>
      <c r="R113" t="n">
        <v>332.32</v>
      </c>
      <c r="S113" t="n">
        <v>193.02</v>
      </c>
      <c r="T113" t="n">
        <v>67300.03</v>
      </c>
      <c r="U113" t="n">
        <v>0.58</v>
      </c>
      <c r="V113" t="n">
        <v>0.91</v>
      </c>
      <c r="W113" t="n">
        <v>36.85</v>
      </c>
      <c r="X113" t="n">
        <v>4.05</v>
      </c>
      <c r="Y113" t="n">
        <v>0.5</v>
      </c>
      <c r="Z113" t="n">
        <v>10</v>
      </c>
    </row>
    <row r="114">
      <c r="A114" t="n">
        <v>12</v>
      </c>
      <c r="B114" t="n">
        <v>90</v>
      </c>
      <c r="C114" t="inlineStr">
        <is>
          <t xml:space="preserve">CONCLUIDO	</t>
        </is>
      </c>
      <c r="D114" t="n">
        <v>0.6776</v>
      </c>
      <c r="E114" t="n">
        <v>147.59</v>
      </c>
      <c r="F114" t="n">
        <v>141.54</v>
      </c>
      <c r="G114" t="n">
        <v>83.26000000000001</v>
      </c>
      <c r="H114" t="n">
        <v>1.18</v>
      </c>
      <c r="I114" t="n">
        <v>102</v>
      </c>
      <c r="J114" t="n">
        <v>194.88</v>
      </c>
      <c r="K114" t="n">
        <v>52.44</v>
      </c>
      <c r="L114" t="n">
        <v>13</v>
      </c>
      <c r="M114" t="n">
        <v>100</v>
      </c>
      <c r="N114" t="n">
        <v>39.43</v>
      </c>
      <c r="O114" t="n">
        <v>24268.67</v>
      </c>
      <c r="P114" t="n">
        <v>1818.59</v>
      </c>
      <c r="Q114" t="n">
        <v>2218.91</v>
      </c>
      <c r="R114" t="n">
        <v>322.17</v>
      </c>
      <c r="S114" t="n">
        <v>193.02</v>
      </c>
      <c r="T114" t="n">
        <v>62264.7</v>
      </c>
      <c r="U114" t="n">
        <v>0.6</v>
      </c>
      <c r="V114" t="n">
        <v>0.91</v>
      </c>
      <c r="W114" t="n">
        <v>36.84</v>
      </c>
      <c r="X114" t="n">
        <v>3.75</v>
      </c>
      <c r="Y114" t="n">
        <v>0.5</v>
      </c>
      <c r="Z114" t="n">
        <v>10</v>
      </c>
    </row>
    <row r="115">
      <c r="A115" t="n">
        <v>13</v>
      </c>
      <c r="B115" t="n">
        <v>90</v>
      </c>
      <c r="C115" t="inlineStr">
        <is>
          <t xml:space="preserve">CONCLUIDO	</t>
        </is>
      </c>
      <c r="D115" t="n">
        <v>0.6801</v>
      </c>
      <c r="E115" t="n">
        <v>147.03</v>
      </c>
      <c r="F115" t="n">
        <v>141.27</v>
      </c>
      <c r="G115" t="n">
        <v>90.17</v>
      </c>
      <c r="H115" t="n">
        <v>1.27</v>
      </c>
      <c r="I115" t="n">
        <v>94</v>
      </c>
      <c r="J115" t="n">
        <v>196.42</v>
      </c>
      <c r="K115" t="n">
        <v>52.44</v>
      </c>
      <c r="L115" t="n">
        <v>14</v>
      </c>
      <c r="M115" t="n">
        <v>92</v>
      </c>
      <c r="N115" t="n">
        <v>39.98</v>
      </c>
      <c r="O115" t="n">
        <v>24459.75</v>
      </c>
      <c r="P115" t="n">
        <v>1810.29</v>
      </c>
      <c r="Q115" t="n">
        <v>2218.91</v>
      </c>
      <c r="R115" t="n">
        <v>313.05</v>
      </c>
      <c r="S115" t="n">
        <v>193.02</v>
      </c>
      <c r="T115" t="n">
        <v>57741.88</v>
      </c>
      <c r="U115" t="n">
        <v>0.62</v>
      </c>
      <c r="V115" t="n">
        <v>0.91</v>
      </c>
      <c r="W115" t="n">
        <v>36.82</v>
      </c>
      <c r="X115" t="n">
        <v>3.48</v>
      </c>
      <c r="Y115" t="n">
        <v>0.5</v>
      </c>
      <c r="Z115" t="n">
        <v>10</v>
      </c>
    </row>
    <row r="116">
      <c r="A116" t="n">
        <v>14</v>
      </c>
      <c r="B116" t="n">
        <v>90</v>
      </c>
      <c r="C116" t="inlineStr">
        <is>
          <t xml:space="preserve">CONCLUIDO	</t>
        </is>
      </c>
      <c r="D116" t="n">
        <v>0.6826</v>
      </c>
      <c r="E116" t="n">
        <v>146.51</v>
      </c>
      <c r="F116" t="n">
        <v>141</v>
      </c>
      <c r="G116" t="n">
        <v>97.23999999999999</v>
      </c>
      <c r="H116" t="n">
        <v>1.35</v>
      </c>
      <c r="I116" t="n">
        <v>87</v>
      </c>
      <c r="J116" t="n">
        <v>197.98</v>
      </c>
      <c r="K116" t="n">
        <v>52.44</v>
      </c>
      <c r="L116" t="n">
        <v>15</v>
      </c>
      <c r="M116" t="n">
        <v>85</v>
      </c>
      <c r="N116" t="n">
        <v>40.54</v>
      </c>
      <c r="O116" t="n">
        <v>24651.58</v>
      </c>
      <c r="P116" t="n">
        <v>1801.98</v>
      </c>
      <c r="Q116" t="n">
        <v>2218.94</v>
      </c>
      <c r="R116" t="n">
        <v>304.29</v>
      </c>
      <c r="S116" t="n">
        <v>193.02</v>
      </c>
      <c r="T116" t="n">
        <v>53398.8</v>
      </c>
      <c r="U116" t="n">
        <v>0.63</v>
      </c>
      <c r="V116" t="n">
        <v>0.91</v>
      </c>
      <c r="W116" t="n">
        <v>36.81</v>
      </c>
      <c r="X116" t="n">
        <v>3.21</v>
      </c>
      <c r="Y116" t="n">
        <v>0.5</v>
      </c>
      <c r="Z116" t="n">
        <v>10</v>
      </c>
    </row>
    <row r="117">
      <c r="A117" t="n">
        <v>15</v>
      </c>
      <c r="B117" t="n">
        <v>90</v>
      </c>
      <c r="C117" t="inlineStr">
        <is>
          <t xml:space="preserve">CONCLUIDO	</t>
        </is>
      </c>
      <c r="D117" t="n">
        <v>0.6844</v>
      </c>
      <c r="E117" t="n">
        <v>146.12</v>
      </c>
      <c r="F117" t="n">
        <v>140.78</v>
      </c>
      <c r="G117" t="n">
        <v>103.01</v>
      </c>
      <c r="H117" t="n">
        <v>1.42</v>
      </c>
      <c r="I117" t="n">
        <v>82</v>
      </c>
      <c r="J117" t="n">
        <v>199.54</v>
      </c>
      <c r="K117" t="n">
        <v>52.44</v>
      </c>
      <c r="L117" t="n">
        <v>16</v>
      </c>
      <c r="M117" t="n">
        <v>80</v>
      </c>
      <c r="N117" t="n">
        <v>41.1</v>
      </c>
      <c r="O117" t="n">
        <v>24844.17</v>
      </c>
      <c r="P117" t="n">
        <v>1793.63</v>
      </c>
      <c r="Q117" t="n">
        <v>2218.88</v>
      </c>
      <c r="R117" t="n">
        <v>297.51</v>
      </c>
      <c r="S117" t="n">
        <v>193.02</v>
      </c>
      <c r="T117" t="n">
        <v>50036.28</v>
      </c>
      <c r="U117" t="n">
        <v>0.65</v>
      </c>
      <c r="V117" t="n">
        <v>0.91</v>
      </c>
      <c r="W117" t="n">
        <v>36.79</v>
      </c>
      <c r="X117" t="n">
        <v>3</v>
      </c>
      <c r="Y117" t="n">
        <v>0.5</v>
      </c>
      <c r="Z117" t="n">
        <v>10</v>
      </c>
    </row>
    <row r="118">
      <c r="A118" t="n">
        <v>16</v>
      </c>
      <c r="B118" t="n">
        <v>90</v>
      </c>
      <c r="C118" t="inlineStr">
        <is>
          <t xml:space="preserve">CONCLUIDO	</t>
        </is>
      </c>
      <c r="D118" t="n">
        <v>0.6862</v>
      </c>
      <c r="E118" t="n">
        <v>145.73</v>
      </c>
      <c r="F118" t="n">
        <v>140.57</v>
      </c>
      <c r="G118" t="n">
        <v>109.54</v>
      </c>
      <c r="H118" t="n">
        <v>1.5</v>
      </c>
      <c r="I118" t="n">
        <v>77</v>
      </c>
      <c r="J118" t="n">
        <v>201.11</v>
      </c>
      <c r="K118" t="n">
        <v>52.44</v>
      </c>
      <c r="L118" t="n">
        <v>17</v>
      </c>
      <c r="M118" t="n">
        <v>75</v>
      </c>
      <c r="N118" t="n">
        <v>41.67</v>
      </c>
      <c r="O118" t="n">
        <v>25037.53</v>
      </c>
      <c r="P118" t="n">
        <v>1786.82</v>
      </c>
      <c r="Q118" t="n">
        <v>2218.96</v>
      </c>
      <c r="R118" t="n">
        <v>290.49</v>
      </c>
      <c r="S118" t="n">
        <v>193.02</v>
      </c>
      <c r="T118" t="n">
        <v>46548.35</v>
      </c>
      <c r="U118" t="n">
        <v>0.66</v>
      </c>
      <c r="V118" t="n">
        <v>0.91</v>
      </c>
      <c r="W118" t="n">
        <v>36.78</v>
      </c>
      <c r="X118" t="n">
        <v>2.79</v>
      </c>
      <c r="Y118" t="n">
        <v>0.5</v>
      </c>
      <c r="Z118" t="n">
        <v>10</v>
      </c>
    </row>
    <row r="119">
      <c r="A119" t="n">
        <v>17</v>
      </c>
      <c r="B119" t="n">
        <v>90</v>
      </c>
      <c r="C119" t="inlineStr">
        <is>
          <t xml:space="preserve">CONCLUIDO	</t>
        </is>
      </c>
      <c r="D119" t="n">
        <v>0.6879</v>
      </c>
      <c r="E119" t="n">
        <v>145.37</v>
      </c>
      <c r="F119" t="n">
        <v>140.39</v>
      </c>
      <c r="G119" t="n">
        <v>116.99</v>
      </c>
      <c r="H119" t="n">
        <v>1.58</v>
      </c>
      <c r="I119" t="n">
        <v>72</v>
      </c>
      <c r="J119" t="n">
        <v>202.68</v>
      </c>
      <c r="K119" t="n">
        <v>52.44</v>
      </c>
      <c r="L119" t="n">
        <v>18</v>
      </c>
      <c r="M119" t="n">
        <v>70</v>
      </c>
      <c r="N119" t="n">
        <v>42.24</v>
      </c>
      <c r="O119" t="n">
        <v>25231.66</v>
      </c>
      <c r="P119" t="n">
        <v>1780.02</v>
      </c>
      <c r="Q119" t="n">
        <v>2218.92</v>
      </c>
      <c r="R119" t="n">
        <v>284.72</v>
      </c>
      <c r="S119" t="n">
        <v>193.02</v>
      </c>
      <c r="T119" t="n">
        <v>43688.46</v>
      </c>
      <c r="U119" t="n">
        <v>0.68</v>
      </c>
      <c r="V119" t="n">
        <v>0.91</v>
      </c>
      <c r="W119" t="n">
        <v>36.77</v>
      </c>
      <c r="X119" t="n">
        <v>2.61</v>
      </c>
      <c r="Y119" t="n">
        <v>0.5</v>
      </c>
      <c r="Z119" t="n">
        <v>10</v>
      </c>
    </row>
    <row r="120">
      <c r="A120" t="n">
        <v>18</v>
      </c>
      <c r="B120" t="n">
        <v>90</v>
      </c>
      <c r="C120" t="inlineStr">
        <is>
          <t xml:space="preserve">CONCLUIDO	</t>
        </is>
      </c>
      <c r="D120" t="n">
        <v>0.6893</v>
      </c>
      <c r="E120" t="n">
        <v>145.08</v>
      </c>
      <c r="F120" t="n">
        <v>140.24</v>
      </c>
      <c r="G120" t="n">
        <v>123.74</v>
      </c>
      <c r="H120" t="n">
        <v>1.65</v>
      </c>
      <c r="I120" t="n">
        <v>68</v>
      </c>
      <c r="J120" t="n">
        <v>204.26</v>
      </c>
      <c r="K120" t="n">
        <v>52.44</v>
      </c>
      <c r="L120" t="n">
        <v>19</v>
      </c>
      <c r="M120" t="n">
        <v>66</v>
      </c>
      <c r="N120" t="n">
        <v>42.82</v>
      </c>
      <c r="O120" t="n">
        <v>25426.72</v>
      </c>
      <c r="P120" t="n">
        <v>1773.64</v>
      </c>
      <c r="Q120" t="n">
        <v>2218.87</v>
      </c>
      <c r="R120" t="n">
        <v>279.53</v>
      </c>
      <c r="S120" t="n">
        <v>193.02</v>
      </c>
      <c r="T120" t="n">
        <v>41115.64</v>
      </c>
      <c r="U120" t="n">
        <v>0.6899999999999999</v>
      </c>
      <c r="V120" t="n">
        <v>0.92</v>
      </c>
      <c r="W120" t="n">
        <v>36.77</v>
      </c>
      <c r="X120" t="n">
        <v>2.46</v>
      </c>
      <c r="Y120" t="n">
        <v>0.5</v>
      </c>
      <c r="Z120" t="n">
        <v>10</v>
      </c>
    </row>
    <row r="121">
      <c r="A121" t="n">
        <v>19</v>
      </c>
      <c r="B121" t="n">
        <v>90</v>
      </c>
      <c r="C121" t="inlineStr">
        <is>
          <t xml:space="preserve">CONCLUIDO	</t>
        </is>
      </c>
      <c r="D121" t="n">
        <v>0.6901</v>
      </c>
      <c r="E121" t="n">
        <v>144.9</v>
      </c>
      <c r="F121" t="n">
        <v>140.17</v>
      </c>
      <c r="G121" t="n">
        <v>129.39</v>
      </c>
      <c r="H121" t="n">
        <v>1.73</v>
      </c>
      <c r="I121" t="n">
        <v>65</v>
      </c>
      <c r="J121" t="n">
        <v>205.85</v>
      </c>
      <c r="K121" t="n">
        <v>52.44</v>
      </c>
      <c r="L121" t="n">
        <v>20</v>
      </c>
      <c r="M121" t="n">
        <v>63</v>
      </c>
      <c r="N121" t="n">
        <v>43.41</v>
      </c>
      <c r="O121" t="n">
        <v>25622.45</v>
      </c>
      <c r="P121" t="n">
        <v>1769.39</v>
      </c>
      <c r="Q121" t="n">
        <v>2218.88</v>
      </c>
      <c r="R121" t="n">
        <v>277.09</v>
      </c>
      <c r="S121" t="n">
        <v>193.02</v>
      </c>
      <c r="T121" t="n">
        <v>39907.86</v>
      </c>
      <c r="U121" t="n">
        <v>0.7</v>
      </c>
      <c r="V121" t="n">
        <v>0.92</v>
      </c>
      <c r="W121" t="n">
        <v>36.77</v>
      </c>
      <c r="X121" t="n">
        <v>2.39</v>
      </c>
      <c r="Y121" t="n">
        <v>0.5</v>
      </c>
      <c r="Z121" t="n">
        <v>10</v>
      </c>
    </row>
    <row r="122">
      <c r="A122" t="n">
        <v>20</v>
      </c>
      <c r="B122" t="n">
        <v>90</v>
      </c>
      <c r="C122" t="inlineStr">
        <is>
          <t xml:space="preserve">CONCLUIDO	</t>
        </is>
      </c>
      <c r="D122" t="n">
        <v>0.6915</v>
      </c>
      <c r="E122" t="n">
        <v>144.6</v>
      </c>
      <c r="F122" t="n">
        <v>140.02</v>
      </c>
      <c r="G122" t="n">
        <v>137.72</v>
      </c>
      <c r="H122" t="n">
        <v>1.8</v>
      </c>
      <c r="I122" t="n">
        <v>61</v>
      </c>
      <c r="J122" t="n">
        <v>207.45</v>
      </c>
      <c r="K122" t="n">
        <v>52.44</v>
      </c>
      <c r="L122" t="n">
        <v>21</v>
      </c>
      <c r="M122" t="n">
        <v>59</v>
      </c>
      <c r="N122" t="n">
        <v>44</v>
      </c>
      <c r="O122" t="n">
        <v>25818.99</v>
      </c>
      <c r="P122" t="n">
        <v>1760.57</v>
      </c>
      <c r="Q122" t="n">
        <v>2218.97</v>
      </c>
      <c r="R122" t="n">
        <v>271.84</v>
      </c>
      <c r="S122" t="n">
        <v>193.02</v>
      </c>
      <c r="T122" t="n">
        <v>37304.68</v>
      </c>
      <c r="U122" t="n">
        <v>0.71</v>
      </c>
      <c r="V122" t="n">
        <v>0.92</v>
      </c>
      <c r="W122" t="n">
        <v>36.76</v>
      </c>
      <c r="X122" t="n">
        <v>2.23</v>
      </c>
      <c r="Y122" t="n">
        <v>0.5</v>
      </c>
      <c r="Z122" t="n">
        <v>10</v>
      </c>
    </row>
    <row r="123">
      <c r="A123" t="n">
        <v>21</v>
      </c>
      <c r="B123" t="n">
        <v>90</v>
      </c>
      <c r="C123" t="inlineStr">
        <is>
          <t xml:space="preserve">CONCLUIDO	</t>
        </is>
      </c>
      <c r="D123" t="n">
        <v>0.6922</v>
      </c>
      <c r="E123" t="n">
        <v>144.47</v>
      </c>
      <c r="F123" t="n">
        <v>139.95</v>
      </c>
      <c r="G123" t="n">
        <v>142.32</v>
      </c>
      <c r="H123" t="n">
        <v>1.87</v>
      </c>
      <c r="I123" t="n">
        <v>59</v>
      </c>
      <c r="J123" t="n">
        <v>209.05</v>
      </c>
      <c r="K123" t="n">
        <v>52.44</v>
      </c>
      <c r="L123" t="n">
        <v>22</v>
      </c>
      <c r="M123" t="n">
        <v>57</v>
      </c>
      <c r="N123" t="n">
        <v>44.6</v>
      </c>
      <c r="O123" t="n">
        <v>26016.35</v>
      </c>
      <c r="P123" t="n">
        <v>1755.49</v>
      </c>
      <c r="Q123" t="n">
        <v>2218.9</v>
      </c>
      <c r="R123" t="n">
        <v>269.76</v>
      </c>
      <c r="S123" t="n">
        <v>193.02</v>
      </c>
      <c r="T123" t="n">
        <v>36274.42</v>
      </c>
      <c r="U123" t="n">
        <v>0.72</v>
      </c>
      <c r="V123" t="n">
        <v>0.92</v>
      </c>
      <c r="W123" t="n">
        <v>36.76</v>
      </c>
      <c r="X123" t="n">
        <v>2.17</v>
      </c>
      <c r="Y123" t="n">
        <v>0.5</v>
      </c>
      <c r="Z123" t="n">
        <v>10</v>
      </c>
    </row>
    <row r="124">
      <c r="A124" t="n">
        <v>22</v>
      </c>
      <c r="B124" t="n">
        <v>90</v>
      </c>
      <c r="C124" t="inlineStr">
        <is>
          <t xml:space="preserve">CONCLUIDO	</t>
        </is>
      </c>
      <c r="D124" t="n">
        <v>0.6933</v>
      </c>
      <c r="E124" t="n">
        <v>144.24</v>
      </c>
      <c r="F124" t="n">
        <v>139.82</v>
      </c>
      <c r="G124" t="n">
        <v>149.81</v>
      </c>
      <c r="H124" t="n">
        <v>1.94</v>
      </c>
      <c r="I124" t="n">
        <v>56</v>
      </c>
      <c r="J124" t="n">
        <v>210.65</v>
      </c>
      <c r="K124" t="n">
        <v>52.44</v>
      </c>
      <c r="L124" t="n">
        <v>23</v>
      </c>
      <c r="M124" t="n">
        <v>54</v>
      </c>
      <c r="N124" t="n">
        <v>45.21</v>
      </c>
      <c r="O124" t="n">
        <v>26214.54</v>
      </c>
      <c r="P124" t="n">
        <v>1751.42</v>
      </c>
      <c r="Q124" t="n">
        <v>2218.91</v>
      </c>
      <c r="R124" t="n">
        <v>265.27</v>
      </c>
      <c r="S124" t="n">
        <v>193.02</v>
      </c>
      <c r="T124" t="n">
        <v>34046.07</v>
      </c>
      <c r="U124" t="n">
        <v>0.73</v>
      </c>
      <c r="V124" t="n">
        <v>0.92</v>
      </c>
      <c r="W124" t="n">
        <v>36.76</v>
      </c>
      <c r="X124" t="n">
        <v>2.04</v>
      </c>
      <c r="Y124" t="n">
        <v>0.5</v>
      </c>
      <c r="Z124" t="n">
        <v>10</v>
      </c>
    </row>
    <row r="125">
      <c r="A125" t="n">
        <v>23</v>
      </c>
      <c r="B125" t="n">
        <v>90</v>
      </c>
      <c r="C125" t="inlineStr">
        <is>
          <t xml:space="preserve">CONCLUIDO	</t>
        </is>
      </c>
      <c r="D125" t="n">
        <v>0.6944</v>
      </c>
      <c r="E125" t="n">
        <v>144</v>
      </c>
      <c r="F125" t="n">
        <v>139.7</v>
      </c>
      <c r="G125" t="n">
        <v>158.15</v>
      </c>
      <c r="H125" t="n">
        <v>2.01</v>
      </c>
      <c r="I125" t="n">
        <v>53</v>
      </c>
      <c r="J125" t="n">
        <v>212.27</v>
      </c>
      <c r="K125" t="n">
        <v>52.44</v>
      </c>
      <c r="L125" t="n">
        <v>24</v>
      </c>
      <c r="M125" t="n">
        <v>51</v>
      </c>
      <c r="N125" t="n">
        <v>45.82</v>
      </c>
      <c r="O125" t="n">
        <v>26413.56</v>
      </c>
      <c r="P125" t="n">
        <v>1743.59</v>
      </c>
      <c r="Q125" t="n">
        <v>2218.93</v>
      </c>
      <c r="R125" t="n">
        <v>261.18</v>
      </c>
      <c r="S125" t="n">
        <v>193.02</v>
      </c>
      <c r="T125" t="n">
        <v>32014.63</v>
      </c>
      <c r="U125" t="n">
        <v>0.74</v>
      </c>
      <c r="V125" t="n">
        <v>0.92</v>
      </c>
      <c r="W125" t="n">
        <v>36.75</v>
      </c>
      <c r="X125" t="n">
        <v>1.91</v>
      </c>
      <c r="Y125" t="n">
        <v>0.5</v>
      </c>
      <c r="Z125" t="n">
        <v>10</v>
      </c>
    </row>
    <row r="126">
      <c r="A126" t="n">
        <v>24</v>
      </c>
      <c r="B126" t="n">
        <v>90</v>
      </c>
      <c r="C126" t="inlineStr">
        <is>
          <t xml:space="preserve">CONCLUIDO	</t>
        </is>
      </c>
      <c r="D126" t="n">
        <v>0.695</v>
      </c>
      <c r="E126" t="n">
        <v>143.89</v>
      </c>
      <c r="F126" t="n">
        <v>139.66</v>
      </c>
      <c r="G126" t="n">
        <v>164.3</v>
      </c>
      <c r="H126" t="n">
        <v>2.08</v>
      </c>
      <c r="I126" t="n">
        <v>51</v>
      </c>
      <c r="J126" t="n">
        <v>213.89</v>
      </c>
      <c r="K126" t="n">
        <v>52.44</v>
      </c>
      <c r="L126" t="n">
        <v>25</v>
      </c>
      <c r="M126" t="n">
        <v>49</v>
      </c>
      <c r="N126" t="n">
        <v>46.44</v>
      </c>
      <c r="O126" t="n">
        <v>26613.43</v>
      </c>
      <c r="P126" t="n">
        <v>1739.21</v>
      </c>
      <c r="Q126" t="n">
        <v>2218.84</v>
      </c>
      <c r="R126" t="n">
        <v>259.92</v>
      </c>
      <c r="S126" t="n">
        <v>193.02</v>
      </c>
      <c r="T126" t="n">
        <v>31393.61</v>
      </c>
      <c r="U126" t="n">
        <v>0.74</v>
      </c>
      <c r="V126" t="n">
        <v>0.92</v>
      </c>
      <c r="W126" t="n">
        <v>36.75</v>
      </c>
      <c r="X126" t="n">
        <v>1.88</v>
      </c>
      <c r="Y126" t="n">
        <v>0.5</v>
      </c>
      <c r="Z126" t="n">
        <v>10</v>
      </c>
    </row>
    <row r="127">
      <c r="A127" t="n">
        <v>25</v>
      </c>
      <c r="B127" t="n">
        <v>90</v>
      </c>
      <c r="C127" t="inlineStr">
        <is>
          <t xml:space="preserve">CONCLUIDO	</t>
        </is>
      </c>
      <c r="D127" t="n">
        <v>0.6958</v>
      </c>
      <c r="E127" t="n">
        <v>143.72</v>
      </c>
      <c r="F127" t="n">
        <v>139.56</v>
      </c>
      <c r="G127" t="n">
        <v>170.89</v>
      </c>
      <c r="H127" t="n">
        <v>2.14</v>
      </c>
      <c r="I127" t="n">
        <v>49</v>
      </c>
      <c r="J127" t="n">
        <v>215.51</v>
      </c>
      <c r="K127" t="n">
        <v>52.44</v>
      </c>
      <c r="L127" t="n">
        <v>26</v>
      </c>
      <c r="M127" t="n">
        <v>47</v>
      </c>
      <c r="N127" t="n">
        <v>47.07</v>
      </c>
      <c r="O127" t="n">
        <v>26814.17</v>
      </c>
      <c r="P127" t="n">
        <v>1732.99</v>
      </c>
      <c r="Q127" t="n">
        <v>2218.88</v>
      </c>
      <c r="R127" t="n">
        <v>256.68</v>
      </c>
      <c r="S127" t="n">
        <v>193.02</v>
      </c>
      <c r="T127" t="n">
        <v>29785.71</v>
      </c>
      <c r="U127" t="n">
        <v>0.75</v>
      </c>
      <c r="V127" t="n">
        <v>0.92</v>
      </c>
      <c r="W127" t="n">
        <v>36.74</v>
      </c>
      <c r="X127" t="n">
        <v>1.77</v>
      </c>
      <c r="Y127" t="n">
        <v>0.5</v>
      </c>
      <c r="Z127" t="n">
        <v>10</v>
      </c>
    </row>
    <row r="128">
      <c r="A128" t="n">
        <v>26</v>
      </c>
      <c r="B128" t="n">
        <v>90</v>
      </c>
      <c r="C128" t="inlineStr">
        <is>
          <t xml:space="preserve">CONCLUIDO	</t>
        </is>
      </c>
      <c r="D128" t="n">
        <v>0.6966</v>
      </c>
      <c r="E128" t="n">
        <v>143.56</v>
      </c>
      <c r="F128" t="n">
        <v>139.47</v>
      </c>
      <c r="G128" t="n">
        <v>178.05</v>
      </c>
      <c r="H128" t="n">
        <v>2.21</v>
      </c>
      <c r="I128" t="n">
        <v>47</v>
      </c>
      <c r="J128" t="n">
        <v>217.15</v>
      </c>
      <c r="K128" t="n">
        <v>52.44</v>
      </c>
      <c r="L128" t="n">
        <v>27</v>
      </c>
      <c r="M128" t="n">
        <v>45</v>
      </c>
      <c r="N128" t="n">
        <v>47.71</v>
      </c>
      <c r="O128" t="n">
        <v>27015.77</v>
      </c>
      <c r="P128" t="n">
        <v>1726.52</v>
      </c>
      <c r="Q128" t="n">
        <v>2218.86</v>
      </c>
      <c r="R128" t="n">
        <v>253.53</v>
      </c>
      <c r="S128" t="n">
        <v>193.02</v>
      </c>
      <c r="T128" t="n">
        <v>28219.63</v>
      </c>
      <c r="U128" t="n">
        <v>0.76</v>
      </c>
      <c r="V128" t="n">
        <v>0.92</v>
      </c>
      <c r="W128" t="n">
        <v>36.74</v>
      </c>
      <c r="X128" t="n">
        <v>1.69</v>
      </c>
      <c r="Y128" t="n">
        <v>0.5</v>
      </c>
      <c r="Z128" t="n">
        <v>10</v>
      </c>
    </row>
    <row r="129">
      <c r="A129" t="n">
        <v>27</v>
      </c>
      <c r="B129" t="n">
        <v>90</v>
      </c>
      <c r="C129" t="inlineStr">
        <is>
          <t xml:space="preserve">CONCLUIDO	</t>
        </is>
      </c>
      <c r="D129" t="n">
        <v>0.6972</v>
      </c>
      <c r="E129" t="n">
        <v>143.43</v>
      </c>
      <c r="F129" t="n">
        <v>139.41</v>
      </c>
      <c r="G129" t="n">
        <v>185.88</v>
      </c>
      <c r="H129" t="n">
        <v>2.27</v>
      </c>
      <c r="I129" t="n">
        <v>45</v>
      </c>
      <c r="J129" t="n">
        <v>218.79</v>
      </c>
      <c r="K129" t="n">
        <v>52.44</v>
      </c>
      <c r="L129" t="n">
        <v>28</v>
      </c>
      <c r="M129" t="n">
        <v>43</v>
      </c>
      <c r="N129" t="n">
        <v>48.35</v>
      </c>
      <c r="O129" t="n">
        <v>27218.26</v>
      </c>
      <c r="P129" t="n">
        <v>1720.9</v>
      </c>
      <c r="Q129" t="n">
        <v>2218.85</v>
      </c>
      <c r="R129" t="n">
        <v>251.63</v>
      </c>
      <c r="S129" t="n">
        <v>193.02</v>
      </c>
      <c r="T129" t="n">
        <v>27278.91</v>
      </c>
      <c r="U129" t="n">
        <v>0.77</v>
      </c>
      <c r="V129" t="n">
        <v>0.92</v>
      </c>
      <c r="W129" t="n">
        <v>36.74</v>
      </c>
      <c r="X129" t="n">
        <v>1.63</v>
      </c>
      <c r="Y129" t="n">
        <v>0.5</v>
      </c>
      <c r="Z129" t="n">
        <v>10</v>
      </c>
    </row>
    <row r="130">
      <c r="A130" t="n">
        <v>28</v>
      </c>
      <c r="B130" t="n">
        <v>90</v>
      </c>
      <c r="C130" t="inlineStr">
        <is>
          <t xml:space="preserve">CONCLUIDO	</t>
        </is>
      </c>
      <c r="D130" t="n">
        <v>0.6975</v>
      </c>
      <c r="E130" t="n">
        <v>143.37</v>
      </c>
      <c r="F130" t="n">
        <v>139.39</v>
      </c>
      <c r="G130" t="n">
        <v>190.07</v>
      </c>
      <c r="H130" t="n">
        <v>2.34</v>
      </c>
      <c r="I130" t="n">
        <v>44</v>
      </c>
      <c r="J130" t="n">
        <v>220.44</v>
      </c>
      <c r="K130" t="n">
        <v>52.44</v>
      </c>
      <c r="L130" t="n">
        <v>29</v>
      </c>
      <c r="M130" t="n">
        <v>42</v>
      </c>
      <c r="N130" t="n">
        <v>49</v>
      </c>
      <c r="O130" t="n">
        <v>27421.64</v>
      </c>
      <c r="P130" t="n">
        <v>1720.2</v>
      </c>
      <c r="Q130" t="n">
        <v>2218.85</v>
      </c>
      <c r="R130" t="n">
        <v>250.86</v>
      </c>
      <c r="S130" t="n">
        <v>193.02</v>
      </c>
      <c r="T130" t="n">
        <v>26897.84</v>
      </c>
      <c r="U130" t="n">
        <v>0.77</v>
      </c>
      <c r="V130" t="n">
        <v>0.92</v>
      </c>
      <c r="W130" t="n">
        <v>36.73</v>
      </c>
      <c r="X130" t="n">
        <v>1.6</v>
      </c>
      <c r="Y130" t="n">
        <v>0.5</v>
      </c>
      <c r="Z130" t="n">
        <v>10</v>
      </c>
    </row>
    <row r="131">
      <c r="A131" t="n">
        <v>29</v>
      </c>
      <c r="B131" t="n">
        <v>90</v>
      </c>
      <c r="C131" t="inlineStr">
        <is>
          <t xml:space="preserve">CONCLUIDO	</t>
        </is>
      </c>
      <c r="D131" t="n">
        <v>0.6983</v>
      </c>
      <c r="E131" t="n">
        <v>143.21</v>
      </c>
      <c r="F131" t="n">
        <v>139.29</v>
      </c>
      <c r="G131" t="n">
        <v>198.99</v>
      </c>
      <c r="H131" t="n">
        <v>2.4</v>
      </c>
      <c r="I131" t="n">
        <v>42</v>
      </c>
      <c r="J131" t="n">
        <v>222.1</v>
      </c>
      <c r="K131" t="n">
        <v>52.44</v>
      </c>
      <c r="L131" t="n">
        <v>30</v>
      </c>
      <c r="M131" t="n">
        <v>40</v>
      </c>
      <c r="N131" t="n">
        <v>49.65</v>
      </c>
      <c r="O131" t="n">
        <v>27625.93</v>
      </c>
      <c r="P131" t="n">
        <v>1714.05</v>
      </c>
      <c r="Q131" t="n">
        <v>2218.83</v>
      </c>
      <c r="R131" t="n">
        <v>247.55</v>
      </c>
      <c r="S131" t="n">
        <v>193.02</v>
      </c>
      <c r="T131" t="n">
        <v>25253.48</v>
      </c>
      <c r="U131" t="n">
        <v>0.78</v>
      </c>
      <c r="V131" t="n">
        <v>0.92</v>
      </c>
      <c r="W131" t="n">
        <v>36.73</v>
      </c>
      <c r="X131" t="n">
        <v>1.51</v>
      </c>
      <c r="Y131" t="n">
        <v>0.5</v>
      </c>
      <c r="Z131" t="n">
        <v>10</v>
      </c>
    </row>
    <row r="132">
      <c r="A132" t="n">
        <v>30</v>
      </c>
      <c r="B132" t="n">
        <v>90</v>
      </c>
      <c r="C132" t="inlineStr">
        <is>
          <t xml:space="preserve">CONCLUIDO	</t>
        </is>
      </c>
      <c r="D132" t="n">
        <v>0.6987</v>
      </c>
      <c r="E132" t="n">
        <v>143.13</v>
      </c>
      <c r="F132" t="n">
        <v>139.25</v>
      </c>
      <c r="G132" t="n">
        <v>203.79</v>
      </c>
      <c r="H132" t="n">
        <v>2.46</v>
      </c>
      <c r="I132" t="n">
        <v>41</v>
      </c>
      <c r="J132" t="n">
        <v>223.76</v>
      </c>
      <c r="K132" t="n">
        <v>52.44</v>
      </c>
      <c r="L132" t="n">
        <v>31</v>
      </c>
      <c r="M132" t="n">
        <v>39</v>
      </c>
      <c r="N132" t="n">
        <v>50.32</v>
      </c>
      <c r="O132" t="n">
        <v>27831.27</v>
      </c>
      <c r="P132" t="n">
        <v>1709.83</v>
      </c>
      <c r="Q132" t="n">
        <v>2218.86</v>
      </c>
      <c r="R132" t="n">
        <v>246.42</v>
      </c>
      <c r="S132" t="n">
        <v>193.02</v>
      </c>
      <c r="T132" t="n">
        <v>24693.4</v>
      </c>
      <c r="U132" t="n">
        <v>0.78</v>
      </c>
      <c r="V132" t="n">
        <v>0.92</v>
      </c>
      <c r="W132" t="n">
        <v>36.73</v>
      </c>
      <c r="X132" t="n">
        <v>1.47</v>
      </c>
      <c r="Y132" t="n">
        <v>0.5</v>
      </c>
      <c r="Z132" t="n">
        <v>10</v>
      </c>
    </row>
    <row r="133">
      <c r="A133" t="n">
        <v>31</v>
      </c>
      <c r="B133" t="n">
        <v>90</v>
      </c>
      <c r="C133" t="inlineStr">
        <is>
          <t xml:space="preserve">CONCLUIDO	</t>
        </is>
      </c>
      <c r="D133" t="n">
        <v>0.6989</v>
      </c>
      <c r="E133" t="n">
        <v>143.08</v>
      </c>
      <c r="F133" t="n">
        <v>139.24</v>
      </c>
      <c r="G133" t="n">
        <v>208.86</v>
      </c>
      <c r="H133" t="n">
        <v>2.52</v>
      </c>
      <c r="I133" t="n">
        <v>40</v>
      </c>
      <c r="J133" t="n">
        <v>225.43</v>
      </c>
      <c r="K133" t="n">
        <v>52.44</v>
      </c>
      <c r="L133" t="n">
        <v>32</v>
      </c>
      <c r="M133" t="n">
        <v>38</v>
      </c>
      <c r="N133" t="n">
        <v>50.99</v>
      </c>
      <c r="O133" t="n">
        <v>28037.42</v>
      </c>
      <c r="P133" t="n">
        <v>1703.41</v>
      </c>
      <c r="Q133" t="n">
        <v>2218.86</v>
      </c>
      <c r="R133" t="n">
        <v>245.66</v>
      </c>
      <c r="S133" t="n">
        <v>193.02</v>
      </c>
      <c r="T133" t="n">
        <v>24319.73</v>
      </c>
      <c r="U133" t="n">
        <v>0.79</v>
      </c>
      <c r="V133" t="n">
        <v>0.92</v>
      </c>
      <c r="W133" t="n">
        <v>36.73</v>
      </c>
      <c r="X133" t="n">
        <v>1.45</v>
      </c>
      <c r="Y133" t="n">
        <v>0.5</v>
      </c>
      <c r="Z133" t="n">
        <v>10</v>
      </c>
    </row>
    <row r="134">
      <c r="A134" t="n">
        <v>32</v>
      </c>
      <c r="B134" t="n">
        <v>90</v>
      </c>
      <c r="C134" t="inlineStr">
        <is>
          <t xml:space="preserve">CONCLUIDO	</t>
        </is>
      </c>
      <c r="D134" t="n">
        <v>0.6996</v>
      </c>
      <c r="E134" t="n">
        <v>142.93</v>
      </c>
      <c r="F134" t="n">
        <v>139.16</v>
      </c>
      <c r="G134" t="n">
        <v>219.72</v>
      </c>
      <c r="H134" t="n">
        <v>2.58</v>
      </c>
      <c r="I134" t="n">
        <v>38</v>
      </c>
      <c r="J134" t="n">
        <v>227.11</v>
      </c>
      <c r="K134" t="n">
        <v>52.44</v>
      </c>
      <c r="L134" t="n">
        <v>33</v>
      </c>
      <c r="M134" t="n">
        <v>36</v>
      </c>
      <c r="N134" t="n">
        <v>51.67</v>
      </c>
      <c r="O134" t="n">
        <v>28244.51</v>
      </c>
      <c r="P134" t="n">
        <v>1700.76</v>
      </c>
      <c r="Q134" t="n">
        <v>2218.85</v>
      </c>
      <c r="R134" t="n">
        <v>243.12</v>
      </c>
      <c r="S134" t="n">
        <v>193.02</v>
      </c>
      <c r="T134" t="n">
        <v>23058.82</v>
      </c>
      <c r="U134" t="n">
        <v>0.79</v>
      </c>
      <c r="V134" t="n">
        <v>0.92</v>
      </c>
      <c r="W134" t="n">
        <v>36.73</v>
      </c>
      <c r="X134" t="n">
        <v>1.38</v>
      </c>
      <c r="Y134" t="n">
        <v>0.5</v>
      </c>
      <c r="Z134" t="n">
        <v>10</v>
      </c>
    </row>
    <row r="135">
      <c r="A135" t="n">
        <v>33</v>
      </c>
      <c r="B135" t="n">
        <v>90</v>
      </c>
      <c r="C135" t="inlineStr">
        <is>
          <t xml:space="preserve">CONCLUIDO	</t>
        </is>
      </c>
      <c r="D135" t="n">
        <v>0.6999</v>
      </c>
      <c r="E135" t="n">
        <v>142.88</v>
      </c>
      <c r="F135" t="n">
        <v>139.14</v>
      </c>
      <c r="G135" t="n">
        <v>225.63</v>
      </c>
      <c r="H135" t="n">
        <v>2.64</v>
      </c>
      <c r="I135" t="n">
        <v>37</v>
      </c>
      <c r="J135" t="n">
        <v>228.8</v>
      </c>
      <c r="K135" t="n">
        <v>52.44</v>
      </c>
      <c r="L135" t="n">
        <v>34</v>
      </c>
      <c r="M135" t="n">
        <v>35</v>
      </c>
      <c r="N135" t="n">
        <v>52.36</v>
      </c>
      <c r="O135" t="n">
        <v>28452.56</v>
      </c>
      <c r="P135" t="n">
        <v>1695.97</v>
      </c>
      <c r="Q135" t="n">
        <v>2218.9</v>
      </c>
      <c r="R135" t="n">
        <v>242.36</v>
      </c>
      <c r="S135" t="n">
        <v>193.02</v>
      </c>
      <c r="T135" t="n">
        <v>22683.49</v>
      </c>
      <c r="U135" t="n">
        <v>0.8</v>
      </c>
      <c r="V135" t="n">
        <v>0.92</v>
      </c>
      <c r="W135" t="n">
        <v>36.73</v>
      </c>
      <c r="X135" t="n">
        <v>1.36</v>
      </c>
      <c r="Y135" t="n">
        <v>0.5</v>
      </c>
      <c r="Z135" t="n">
        <v>10</v>
      </c>
    </row>
    <row r="136">
      <c r="A136" t="n">
        <v>34</v>
      </c>
      <c r="B136" t="n">
        <v>90</v>
      </c>
      <c r="C136" t="inlineStr">
        <is>
          <t xml:space="preserve">CONCLUIDO	</t>
        </is>
      </c>
      <c r="D136" t="n">
        <v>0.7004</v>
      </c>
      <c r="E136" t="n">
        <v>142.77</v>
      </c>
      <c r="F136" t="n">
        <v>139.07</v>
      </c>
      <c r="G136" t="n">
        <v>231.78</v>
      </c>
      <c r="H136" t="n">
        <v>2.7</v>
      </c>
      <c r="I136" t="n">
        <v>36</v>
      </c>
      <c r="J136" t="n">
        <v>230.49</v>
      </c>
      <c r="K136" t="n">
        <v>52.44</v>
      </c>
      <c r="L136" t="n">
        <v>35</v>
      </c>
      <c r="M136" t="n">
        <v>34</v>
      </c>
      <c r="N136" t="n">
        <v>53.05</v>
      </c>
      <c r="O136" t="n">
        <v>28661.58</v>
      </c>
      <c r="P136" t="n">
        <v>1691.24</v>
      </c>
      <c r="Q136" t="n">
        <v>2218.85</v>
      </c>
      <c r="R136" t="n">
        <v>240.35</v>
      </c>
      <c r="S136" t="n">
        <v>193.02</v>
      </c>
      <c r="T136" t="n">
        <v>21686.55</v>
      </c>
      <c r="U136" t="n">
        <v>0.8</v>
      </c>
      <c r="V136" t="n">
        <v>0.92</v>
      </c>
      <c r="W136" t="n">
        <v>36.72</v>
      </c>
      <c r="X136" t="n">
        <v>1.28</v>
      </c>
      <c r="Y136" t="n">
        <v>0.5</v>
      </c>
      <c r="Z136" t="n">
        <v>10</v>
      </c>
    </row>
    <row r="137">
      <c r="A137" t="n">
        <v>35</v>
      </c>
      <c r="B137" t="n">
        <v>90</v>
      </c>
      <c r="C137" t="inlineStr">
        <is>
          <t xml:space="preserve">CONCLUIDO	</t>
        </is>
      </c>
      <c r="D137" t="n">
        <v>0.7008</v>
      </c>
      <c r="E137" t="n">
        <v>142.69</v>
      </c>
      <c r="F137" t="n">
        <v>139.03</v>
      </c>
      <c r="G137" t="n">
        <v>238.34</v>
      </c>
      <c r="H137" t="n">
        <v>2.76</v>
      </c>
      <c r="I137" t="n">
        <v>35</v>
      </c>
      <c r="J137" t="n">
        <v>232.2</v>
      </c>
      <c r="K137" t="n">
        <v>52.44</v>
      </c>
      <c r="L137" t="n">
        <v>36</v>
      </c>
      <c r="M137" t="n">
        <v>33</v>
      </c>
      <c r="N137" t="n">
        <v>53.75</v>
      </c>
      <c r="O137" t="n">
        <v>28871.58</v>
      </c>
      <c r="P137" t="n">
        <v>1685.52</v>
      </c>
      <c r="Q137" t="n">
        <v>2218.86</v>
      </c>
      <c r="R137" t="n">
        <v>238.75</v>
      </c>
      <c r="S137" t="n">
        <v>193.02</v>
      </c>
      <c r="T137" t="n">
        <v>20889.35</v>
      </c>
      <c r="U137" t="n">
        <v>0.8100000000000001</v>
      </c>
      <c r="V137" t="n">
        <v>0.92</v>
      </c>
      <c r="W137" t="n">
        <v>36.72</v>
      </c>
      <c r="X137" t="n">
        <v>1.25</v>
      </c>
      <c r="Y137" t="n">
        <v>0.5</v>
      </c>
      <c r="Z137" t="n">
        <v>10</v>
      </c>
    </row>
    <row r="138">
      <c r="A138" t="n">
        <v>36</v>
      </c>
      <c r="B138" t="n">
        <v>90</v>
      </c>
      <c r="C138" t="inlineStr">
        <is>
          <t xml:space="preserve">CONCLUIDO	</t>
        </is>
      </c>
      <c r="D138" t="n">
        <v>0.7010999999999999</v>
      </c>
      <c r="E138" t="n">
        <v>142.63</v>
      </c>
      <c r="F138" t="n">
        <v>139</v>
      </c>
      <c r="G138" t="n">
        <v>245.3</v>
      </c>
      <c r="H138" t="n">
        <v>2.81</v>
      </c>
      <c r="I138" t="n">
        <v>34</v>
      </c>
      <c r="J138" t="n">
        <v>233.91</v>
      </c>
      <c r="K138" t="n">
        <v>52.44</v>
      </c>
      <c r="L138" t="n">
        <v>37</v>
      </c>
      <c r="M138" t="n">
        <v>32</v>
      </c>
      <c r="N138" t="n">
        <v>54.46</v>
      </c>
      <c r="O138" t="n">
        <v>29082.59</v>
      </c>
      <c r="P138" t="n">
        <v>1684.23</v>
      </c>
      <c r="Q138" t="n">
        <v>2218.88</v>
      </c>
      <c r="R138" t="n">
        <v>237.89</v>
      </c>
      <c r="S138" t="n">
        <v>193.02</v>
      </c>
      <c r="T138" t="n">
        <v>20463.24</v>
      </c>
      <c r="U138" t="n">
        <v>0.8100000000000001</v>
      </c>
      <c r="V138" t="n">
        <v>0.92</v>
      </c>
      <c r="W138" t="n">
        <v>36.72</v>
      </c>
      <c r="X138" t="n">
        <v>1.22</v>
      </c>
      <c r="Y138" t="n">
        <v>0.5</v>
      </c>
      <c r="Z138" t="n">
        <v>10</v>
      </c>
    </row>
    <row r="139">
      <c r="A139" t="n">
        <v>37</v>
      </c>
      <c r="B139" t="n">
        <v>90</v>
      </c>
      <c r="C139" t="inlineStr">
        <is>
          <t xml:space="preserve">CONCLUIDO	</t>
        </is>
      </c>
      <c r="D139" t="n">
        <v>0.7015</v>
      </c>
      <c r="E139" t="n">
        <v>142.55</v>
      </c>
      <c r="F139" t="n">
        <v>138.96</v>
      </c>
      <c r="G139" t="n">
        <v>252.65</v>
      </c>
      <c r="H139" t="n">
        <v>2.87</v>
      </c>
      <c r="I139" t="n">
        <v>33</v>
      </c>
      <c r="J139" t="n">
        <v>235.63</v>
      </c>
      <c r="K139" t="n">
        <v>52.44</v>
      </c>
      <c r="L139" t="n">
        <v>38</v>
      </c>
      <c r="M139" t="n">
        <v>31</v>
      </c>
      <c r="N139" t="n">
        <v>55.18</v>
      </c>
      <c r="O139" t="n">
        <v>29294.6</v>
      </c>
      <c r="P139" t="n">
        <v>1677.97</v>
      </c>
      <c r="Q139" t="n">
        <v>2218.83</v>
      </c>
      <c r="R139" t="n">
        <v>236.53</v>
      </c>
      <c r="S139" t="n">
        <v>193.02</v>
      </c>
      <c r="T139" t="n">
        <v>19787.07</v>
      </c>
      <c r="U139" t="n">
        <v>0.82</v>
      </c>
      <c r="V139" t="n">
        <v>0.92</v>
      </c>
      <c r="W139" t="n">
        <v>36.72</v>
      </c>
      <c r="X139" t="n">
        <v>1.18</v>
      </c>
      <c r="Y139" t="n">
        <v>0.5</v>
      </c>
      <c r="Z139" t="n">
        <v>10</v>
      </c>
    </row>
    <row r="140">
      <c r="A140" t="n">
        <v>38</v>
      </c>
      <c r="B140" t="n">
        <v>90</v>
      </c>
      <c r="C140" t="inlineStr">
        <is>
          <t xml:space="preserve">CONCLUIDO	</t>
        </is>
      </c>
      <c r="D140" t="n">
        <v>0.7019</v>
      </c>
      <c r="E140" t="n">
        <v>142.47</v>
      </c>
      <c r="F140" t="n">
        <v>138.91</v>
      </c>
      <c r="G140" t="n">
        <v>260.46</v>
      </c>
      <c r="H140" t="n">
        <v>2.92</v>
      </c>
      <c r="I140" t="n">
        <v>32</v>
      </c>
      <c r="J140" t="n">
        <v>237.35</v>
      </c>
      <c r="K140" t="n">
        <v>52.44</v>
      </c>
      <c r="L140" t="n">
        <v>39</v>
      </c>
      <c r="M140" t="n">
        <v>30</v>
      </c>
      <c r="N140" t="n">
        <v>55.91</v>
      </c>
      <c r="O140" t="n">
        <v>29507.65</v>
      </c>
      <c r="P140" t="n">
        <v>1673.4</v>
      </c>
      <c r="Q140" t="n">
        <v>2218.89</v>
      </c>
      <c r="R140" t="n">
        <v>235.25</v>
      </c>
      <c r="S140" t="n">
        <v>193.02</v>
      </c>
      <c r="T140" t="n">
        <v>19152.9</v>
      </c>
      <c r="U140" t="n">
        <v>0.82</v>
      </c>
      <c r="V140" t="n">
        <v>0.92</v>
      </c>
      <c r="W140" t="n">
        <v>36.71</v>
      </c>
      <c r="X140" t="n">
        <v>1.13</v>
      </c>
      <c r="Y140" t="n">
        <v>0.5</v>
      </c>
      <c r="Z140" t="n">
        <v>10</v>
      </c>
    </row>
    <row r="141">
      <c r="A141" t="n">
        <v>39</v>
      </c>
      <c r="B141" t="n">
        <v>90</v>
      </c>
      <c r="C141" t="inlineStr">
        <is>
          <t xml:space="preserve">CONCLUIDO	</t>
        </is>
      </c>
      <c r="D141" t="n">
        <v>0.7022</v>
      </c>
      <c r="E141" t="n">
        <v>142.42</v>
      </c>
      <c r="F141" t="n">
        <v>138.9</v>
      </c>
      <c r="G141" t="n">
        <v>268.83</v>
      </c>
      <c r="H141" t="n">
        <v>2.98</v>
      </c>
      <c r="I141" t="n">
        <v>31</v>
      </c>
      <c r="J141" t="n">
        <v>239.09</v>
      </c>
      <c r="K141" t="n">
        <v>52.44</v>
      </c>
      <c r="L141" t="n">
        <v>40</v>
      </c>
      <c r="M141" t="n">
        <v>29</v>
      </c>
      <c r="N141" t="n">
        <v>56.65</v>
      </c>
      <c r="O141" t="n">
        <v>29721.73</v>
      </c>
      <c r="P141" t="n">
        <v>1669.98</v>
      </c>
      <c r="Q141" t="n">
        <v>2218.92</v>
      </c>
      <c r="R141" t="n">
        <v>234.43</v>
      </c>
      <c r="S141" t="n">
        <v>193.02</v>
      </c>
      <c r="T141" t="n">
        <v>18749.42</v>
      </c>
      <c r="U141" t="n">
        <v>0.82</v>
      </c>
      <c r="V141" t="n">
        <v>0.92</v>
      </c>
      <c r="W141" t="n">
        <v>36.71</v>
      </c>
      <c r="X141" t="n">
        <v>1.11</v>
      </c>
      <c r="Y141" t="n">
        <v>0.5</v>
      </c>
      <c r="Z141" t="n">
        <v>10</v>
      </c>
    </row>
    <row r="142">
      <c r="A142" t="n">
        <v>0</v>
      </c>
      <c r="B142" t="n">
        <v>10</v>
      </c>
      <c r="C142" t="inlineStr">
        <is>
          <t xml:space="preserve">CONCLUIDO	</t>
        </is>
      </c>
      <c r="D142" t="n">
        <v>0.6422</v>
      </c>
      <c r="E142" t="n">
        <v>155.71</v>
      </c>
      <c r="F142" t="n">
        <v>150.33</v>
      </c>
      <c r="G142" t="n">
        <v>26.85</v>
      </c>
      <c r="H142" t="n">
        <v>0.64</v>
      </c>
      <c r="I142" t="n">
        <v>336</v>
      </c>
      <c r="J142" t="n">
        <v>26.11</v>
      </c>
      <c r="K142" t="n">
        <v>12.1</v>
      </c>
      <c r="L142" t="n">
        <v>1</v>
      </c>
      <c r="M142" t="n">
        <v>334</v>
      </c>
      <c r="N142" t="n">
        <v>3.01</v>
      </c>
      <c r="O142" t="n">
        <v>3454.41</v>
      </c>
      <c r="P142" t="n">
        <v>465.85</v>
      </c>
      <c r="Q142" t="n">
        <v>2219.33</v>
      </c>
      <c r="R142" t="n">
        <v>616.13</v>
      </c>
      <c r="S142" t="n">
        <v>193.02</v>
      </c>
      <c r="T142" t="n">
        <v>208075.75</v>
      </c>
      <c r="U142" t="n">
        <v>0.31</v>
      </c>
      <c r="V142" t="n">
        <v>0.85</v>
      </c>
      <c r="W142" t="n">
        <v>37.19</v>
      </c>
      <c r="X142" t="n">
        <v>12.53</v>
      </c>
      <c r="Y142" t="n">
        <v>0.5</v>
      </c>
      <c r="Z142" t="n">
        <v>10</v>
      </c>
    </row>
    <row r="143">
      <c r="A143" t="n">
        <v>1</v>
      </c>
      <c r="B143" t="n">
        <v>10</v>
      </c>
      <c r="C143" t="inlineStr">
        <is>
          <t xml:space="preserve">CONCLUIDO	</t>
        </is>
      </c>
      <c r="D143" t="n">
        <v>0.6649</v>
      </c>
      <c r="E143" t="n">
        <v>150.41</v>
      </c>
      <c r="F143" t="n">
        <v>146.28</v>
      </c>
      <c r="G143" t="n">
        <v>39.36</v>
      </c>
      <c r="H143" t="n">
        <v>1.23</v>
      </c>
      <c r="I143" t="n">
        <v>223</v>
      </c>
      <c r="J143" t="n">
        <v>27.2</v>
      </c>
      <c r="K143" t="n">
        <v>12.1</v>
      </c>
      <c r="L143" t="n">
        <v>2</v>
      </c>
      <c r="M143" t="n">
        <v>0</v>
      </c>
      <c r="N143" t="n">
        <v>3.1</v>
      </c>
      <c r="O143" t="n">
        <v>3588.35</v>
      </c>
      <c r="P143" t="n">
        <v>434.52</v>
      </c>
      <c r="Q143" t="n">
        <v>2219.64</v>
      </c>
      <c r="R143" t="n">
        <v>469.94</v>
      </c>
      <c r="S143" t="n">
        <v>193.02</v>
      </c>
      <c r="T143" t="n">
        <v>135542.05</v>
      </c>
      <c r="U143" t="n">
        <v>0.41</v>
      </c>
      <c r="V143" t="n">
        <v>0.88</v>
      </c>
      <c r="W143" t="n">
        <v>37.33</v>
      </c>
      <c r="X143" t="n">
        <v>8.49</v>
      </c>
      <c r="Y143" t="n">
        <v>0.5</v>
      </c>
      <c r="Z143" t="n">
        <v>10</v>
      </c>
    </row>
    <row r="144">
      <c r="A144" t="n">
        <v>0</v>
      </c>
      <c r="B144" t="n">
        <v>45</v>
      </c>
      <c r="C144" t="inlineStr">
        <is>
          <t xml:space="preserve">CONCLUIDO	</t>
        </is>
      </c>
      <c r="D144" t="n">
        <v>0.4741</v>
      </c>
      <c r="E144" t="n">
        <v>210.92</v>
      </c>
      <c r="F144" t="n">
        <v>184.16</v>
      </c>
      <c r="G144" t="n">
        <v>9.17</v>
      </c>
      <c r="H144" t="n">
        <v>0.18</v>
      </c>
      <c r="I144" t="n">
        <v>1205</v>
      </c>
      <c r="J144" t="n">
        <v>98.70999999999999</v>
      </c>
      <c r="K144" t="n">
        <v>39.72</v>
      </c>
      <c r="L144" t="n">
        <v>1</v>
      </c>
      <c r="M144" t="n">
        <v>1203</v>
      </c>
      <c r="N144" t="n">
        <v>12.99</v>
      </c>
      <c r="O144" t="n">
        <v>12407.75</v>
      </c>
      <c r="P144" t="n">
        <v>1663.22</v>
      </c>
      <c r="Q144" t="n">
        <v>2220.45</v>
      </c>
      <c r="R144" t="n">
        <v>1745.48</v>
      </c>
      <c r="S144" t="n">
        <v>193.02</v>
      </c>
      <c r="T144" t="n">
        <v>768401.97</v>
      </c>
      <c r="U144" t="n">
        <v>0.11</v>
      </c>
      <c r="V144" t="n">
        <v>0.7</v>
      </c>
      <c r="W144" t="n">
        <v>38.63</v>
      </c>
      <c r="X144" t="n">
        <v>46.32</v>
      </c>
      <c r="Y144" t="n">
        <v>0.5</v>
      </c>
      <c r="Z144" t="n">
        <v>10</v>
      </c>
    </row>
    <row r="145">
      <c r="A145" t="n">
        <v>1</v>
      </c>
      <c r="B145" t="n">
        <v>45</v>
      </c>
      <c r="C145" t="inlineStr">
        <is>
          <t xml:space="preserve">CONCLUIDO	</t>
        </is>
      </c>
      <c r="D145" t="n">
        <v>0.5911</v>
      </c>
      <c r="E145" t="n">
        <v>169.17</v>
      </c>
      <c r="F145" t="n">
        <v>156.78</v>
      </c>
      <c r="G145" t="n">
        <v>18.59</v>
      </c>
      <c r="H145" t="n">
        <v>0.35</v>
      </c>
      <c r="I145" t="n">
        <v>506</v>
      </c>
      <c r="J145" t="n">
        <v>99.95</v>
      </c>
      <c r="K145" t="n">
        <v>39.72</v>
      </c>
      <c r="L145" t="n">
        <v>2</v>
      </c>
      <c r="M145" t="n">
        <v>504</v>
      </c>
      <c r="N145" t="n">
        <v>13.24</v>
      </c>
      <c r="O145" t="n">
        <v>12561.45</v>
      </c>
      <c r="P145" t="n">
        <v>1403.77</v>
      </c>
      <c r="Q145" t="n">
        <v>2219.54</v>
      </c>
      <c r="R145" t="n">
        <v>830.6900000000001</v>
      </c>
      <c r="S145" t="n">
        <v>193.02</v>
      </c>
      <c r="T145" t="n">
        <v>314504.19</v>
      </c>
      <c r="U145" t="n">
        <v>0.23</v>
      </c>
      <c r="V145" t="n">
        <v>0.82</v>
      </c>
      <c r="W145" t="n">
        <v>37.49</v>
      </c>
      <c r="X145" t="n">
        <v>18.98</v>
      </c>
      <c r="Y145" t="n">
        <v>0.5</v>
      </c>
      <c r="Z145" t="n">
        <v>10</v>
      </c>
    </row>
    <row r="146">
      <c r="A146" t="n">
        <v>2</v>
      </c>
      <c r="B146" t="n">
        <v>45</v>
      </c>
      <c r="C146" t="inlineStr">
        <is>
          <t xml:space="preserve">CONCLUIDO	</t>
        </is>
      </c>
      <c r="D146" t="n">
        <v>0.632</v>
      </c>
      <c r="E146" t="n">
        <v>158.24</v>
      </c>
      <c r="F146" t="n">
        <v>149.69</v>
      </c>
      <c r="G146" t="n">
        <v>28.16</v>
      </c>
      <c r="H146" t="n">
        <v>0.52</v>
      </c>
      <c r="I146" t="n">
        <v>319</v>
      </c>
      <c r="J146" t="n">
        <v>101.2</v>
      </c>
      <c r="K146" t="n">
        <v>39.72</v>
      </c>
      <c r="L146" t="n">
        <v>3</v>
      </c>
      <c r="M146" t="n">
        <v>317</v>
      </c>
      <c r="N146" t="n">
        <v>13.49</v>
      </c>
      <c r="O146" t="n">
        <v>12715.54</v>
      </c>
      <c r="P146" t="n">
        <v>1326.88</v>
      </c>
      <c r="Q146" t="n">
        <v>2219.37</v>
      </c>
      <c r="R146" t="n">
        <v>594.42</v>
      </c>
      <c r="S146" t="n">
        <v>193.02</v>
      </c>
      <c r="T146" t="n">
        <v>197306.17</v>
      </c>
      <c r="U146" t="n">
        <v>0.32</v>
      </c>
      <c r="V146" t="n">
        <v>0.86</v>
      </c>
      <c r="W146" t="n">
        <v>37.17</v>
      </c>
      <c r="X146" t="n">
        <v>11.89</v>
      </c>
      <c r="Y146" t="n">
        <v>0.5</v>
      </c>
      <c r="Z146" t="n">
        <v>10</v>
      </c>
    </row>
    <row r="147">
      <c r="A147" t="n">
        <v>3</v>
      </c>
      <c r="B147" t="n">
        <v>45</v>
      </c>
      <c r="C147" t="inlineStr">
        <is>
          <t xml:space="preserve">CONCLUIDO	</t>
        </is>
      </c>
      <c r="D147" t="n">
        <v>0.6529</v>
      </c>
      <c r="E147" t="n">
        <v>153.15</v>
      </c>
      <c r="F147" t="n">
        <v>146.4</v>
      </c>
      <c r="G147" t="n">
        <v>37.86</v>
      </c>
      <c r="H147" t="n">
        <v>0.6899999999999999</v>
      </c>
      <c r="I147" t="n">
        <v>232</v>
      </c>
      <c r="J147" t="n">
        <v>102.45</v>
      </c>
      <c r="K147" t="n">
        <v>39.72</v>
      </c>
      <c r="L147" t="n">
        <v>4</v>
      </c>
      <c r="M147" t="n">
        <v>230</v>
      </c>
      <c r="N147" t="n">
        <v>13.74</v>
      </c>
      <c r="O147" t="n">
        <v>12870.03</v>
      </c>
      <c r="P147" t="n">
        <v>1284.17</v>
      </c>
      <c r="Q147" t="n">
        <v>2219.1</v>
      </c>
      <c r="R147" t="n">
        <v>483.55</v>
      </c>
      <c r="S147" t="n">
        <v>193.02</v>
      </c>
      <c r="T147" t="n">
        <v>142302.18</v>
      </c>
      <c r="U147" t="n">
        <v>0.4</v>
      </c>
      <c r="V147" t="n">
        <v>0.88</v>
      </c>
      <c r="W147" t="n">
        <v>37.06</v>
      </c>
      <c r="X147" t="n">
        <v>8.609999999999999</v>
      </c>
      <c r="Y147" t="n">
        <v>0.5</v>
      </c>
      <c r="Z147" t="n">
        <v>10</v>
      </c>
    </row>
    <row r="148">
      <c r="A148" t="n">
        <v>4</v>
      </c>
      <c r="B148" t="n">
        <v>45</v>
      </c>
      <c r="C148" t="inlineStr">
        <is>
          <t xml:space="preserve">CONCLUIDO	</t>
        </is>
      </c>
      <c r="D148" t="n">
        <v>0.6657999999999999</v>
      </c>
      <c r="E148" t="n">
        <v>150.2</v>
      </c>
      <c r="F148" t="n">
        <v>144.49</v>
      </c>
      <c r="G148" t="n">
        <v>47.9</v>
      </c>
      <c r="H148" t="n">
        <v>0.85</v>
      </c>
      <c r="I148" t="n">
        <v>181</v>
      </c>
      <c r="J148" t="n">
        <v>103.71</v>
      </c>
      <c r="K148" t="n">
        <v>39.72</v>
      </c>
      <c r="L148" t="n">
        <v>5</v>
      </c>
      <c r="M148" t="n">
        <v>179</v>
      </c>
      <c r="N148" t="n">
        <v>14</v>
      </c>
      <c r="O148" t="n">
        <v>13024.91</v>
      </c>
      <c r="P148" t="n">
        <v>1253.1</v>
      </c>
      <c r="Q148" t="n">
        <v>2219.08</v>
      </c>
      <c r="R148" t="n">
        <v>420.61</v>
      </c>
      <c r="S148" t="n">
        <v>193.02</v>
      </c>
      <c r="T148" t="n">
        <v>111089.89</v>
      </c>
      <c r="U148" t="n">
        <v>0.46</v>
      </c>
      <c r="V148" t="n">
        <v>0.89</v>
      </c>
      <c r="W148" t="n">
        <v>36.96</v>
      </c>
      <c r="X148" t="n">
        <v>6.7</v>
      </c>
      <c r="Y148" t="n">
        <v>0.5</v>
      </c>
      <c r="Z148" t="n">
        <v>10</v>
      </c>
    </row>
    <row r="149">
      <c r="A149" t="n">
        <v>5</v>
      </c>
      <c r="B149" t="n">
        <v>45</v>
      </c>
      <c r="C149" t="inlineStr">
        <is>
          <t xml:space="preserve">CONCLUIDO	</t>
        </is>
      </c>
      <c r="D149" t="n">
        <v>0.6743</v>
      </c>
      <c r="E149" t="n">
        <v>148.29</v>
      </c>
      <c r="F149" t="n">
        <v>143.26</v>
      </c>
      <c r="G149" t="n">
        <v>58.08</v>
      </c>
      <c r="H149" t="n">
        <v>1.01</v>
      </c>
      <c r="I149" t="n">
        <v>148</v>
      </c>
      <c r="J149" t="n">
        <v>104.97</v>
      </c>
      <c r="K149" t="n">
        <v>39.72</v>
      </c>
      <c r="L149" t="n">
        <v>6</v>
      </c>
      <c r="M149" t="n">
        <v>146</v>
      </c>
      <c r="N149" t="n">
        <v>14.25</v>
      </c>
      <c r="O149" t="n">
        <v>13180.19</v>
      </c>
      <c r="P149" t="n">
        <v>1228.29</v>
      </c>
      <c r="Q149" t="n">
        <v>2219.08</v>
      </c>
      <c r="R149" t="n">
        <v>379.87</v>
      </c>
      <c r="S149" t="n">
        <v>193.02</v>
      </c>
      <c r="T149" t="n">
        <v>90883.74000000001</v>
      </c>
      <c r="U149" t="n">
        <v>0.51</v>
      </c>
      <c r="V149" t="n">
        <v>0.9</v>
      </c>
      <c r="W149" t="n">
        <v>36.9</v>
      </c>
      <c r="X149" t="n">
        <v>5.47</v>
      </c>
      <c r="Y149" t="n">
        <v>0.5</v>
      </c>
      <c r="Z149" t="n">
        <v>10</v>
      </c>
    </row>
    <row r="150">
      <c r="A150" t="n">
        <v>6</v>
      </c>
      <c r="B150" t="n">
        <v>45</v>
      </c>
      <c r="C150" t="inlineStr">
        <is>
          <t xml:space="preserve">CONCLUIDO	</t>
        </is>
      </c>
      <c r="D150" t="n">
        <v>0.6805</v>
      </c>
      <c r="E150" t="n">
        <v>146.95</v>
      </c>
      <c r="F150" t="n">
        <v>142.39</v>
      </c>
      <c r="G150" t="n">
        <v>68.34999999999999</v>
      </c>
      <c r="H150" t="n">
        <v>1.16</v>
      </c>
      <c r="I150" t="n">
        <v>125</v>
      </c>
      <c r="J150" t="n">
        <v>106.23</v>
      </c>
      <c r="K150" t="n">
        <v>39.72</v>
      </c>
      <c r="L150" t="n">
        <v>7</v>
      </c>
      <c r="M150" t="n">
        <v>123</v>
      </c>
      <c r="N150" t="n">
        <v>14.52</v>
      </c>
      <c r="O150" t="n">
        <v>13335.87</v>
      </c>
      <c r="P150" t="n">
        <v>1208.01</v>
      </c>
      <c r="Q150" t="n">
        <v>2219.01</v>
      </c>
      <c r="R150" t="n">
        <v>350.48</v>
      </c>
      <c r="S150" t="n">
        <v>193.02</v>
      </c>
      <c r="T150" t="n">
        <v>76301.86</v>
      </c>
      <c r="U150" t="n">
        <v>0.55</v>
      </c>
      <c r="V150" t="n">
        <v>0.9</v>
      </c>
      <c r="W150" t="n">
        <v>36.88</v>
      </c>
      <c r="X150" t="n">
        <v>4.6</v>
      </c>
      <c r="Y150" t="n">
        <v>0.5</v>
      </c>
      <c r="Z150" t="n">
        <v>10</v>
      </c>
    </row>
    <row r="151">
      <c r="A151" t="n">
        <v>7</v>
      </c>
      <c r="B151" t="n">
        <v>45</v>
      </c>
      <c r="C151" t="inlineStr">
        <is>
          <t xml:space="preserve">CONCLUIDO	</t>
        </is>
      </c>
      <c r="D151" t="n">
        <v>0.6851</v>
      </c>
      <c r="E151" t="n">
        <v>145.97</v>
      </c>
      <c r="F151" t="n">
        <v>141.76</v>
      </c>
      <c r="G151" t="n">
        <v>78.75</v>
      </c>
      <c r="H151" t="n">
        <v>1.31</v>
      </c>
      <c r="I151" t="n">
        <v>108</v>
      </c>
      <c r="J151" t="n">
        <v>107.5</v>
      </c>
      <c r="K151" t="n">
        <v>39.72</v>
      </c>
      <c r="L151" t="n">
        <v>8</v>
      </c>
      <c r="M151" t="n">
        <v>106</v>
      </c>
      <c r="N151" t="n">
        <v>14.78</v>
      </c>
      <c r="O151" t="n">
        <v>13491.96</v>
      </c>
      <c r="P151" t="n">
        <v>1186.47</v>
      </c>
      <c r="Q151" t="n">
        <v>2218.96</v>
      </c>
      <c r="R151" t="n">
        <v>329.72</v>
      </c>
      <c r="S151" t="n">
        <v>193.02</v>
      </c>
      <c r="T151" t="n">
        <v>66006.8</v>
      </c>
      <c r="U151" t="n">
        <v>0.59</v>
      </c>
      <c r="V151" t="n">
        <v>0.91</v>
      </c>
      <c r="W151" t="n">
        <v>36.84</v>
      </c>
      <c r="X151" t="n">
        <v>3.97</v>
      </c>
      <c r="Y151" t="n">
        <v>0.5</v>
      </c>
      <c r="Z151" t="n">
        <v>10</v>
      </c>
    </row>
    <row r="152">
      <c r="A152" t="n">
        <v>8</v>
      </c>
      <c r="B152" t="n">
        <v>45</v>
      </c>
      <c r="C152" t="inlineStr">
        <is>
          <t xml:space="preserve">CONCLUIDO	</t>
        </is>
      </c>
      <c r="D152" t="n">
        <v>0.6889</v>
      </c>
      <c r="E152" t="n">
        <v>145.16</v>
      </c>
      <c r="F152" t="n">
        <v>141.24</v>
      </c>
      <c r="G152" t="n">
        <v>90.16</v>
      </c>
      <c r="H152" t="n">
        <v>1.46</v>
      </c>
      <c r="I152" t="n">
        <v>94</v>
      </c>
      <c r="J152" t="n">
        <v>108.77</v>
      </c>
      <c r="K152" t="n">
        <v>39.72</v>
      </c>
      <c r="L152" t="n">
        <v>9</v>
      </c>
      <c r="M152" t="n">
        <v>92</v>
      </c>
      <c r="N152" t="n">
        <v>15.05</v>
      </c>
      <c r="O152" t="n">
        <v>13648.58</v>
      </c>
      <c r="P152" t="n">
        <v>1167.32</v>
      </c>
      <c r="Q152" t="n">
        <v>2218.94</v>
      </c>
      <c r="R152" t="n">
        <v>312.61</v>
      </c>
      <c r="S152" t="n">
        <v>193.02</v>
      </c>
      <c r="T152" t="n">
        <v>57526.25</v>
      </c>
      <c r="U152" t="n">
        <v>0.62</v>
      </c>
      <c r="V152" t="n">
        <v>0.91</v>
      </c>
      <c r="W152" t="n">
        <v>36.82</v>
      </c>
      <c r="X152" t="n">
        <v>3.46</v>
      </c>
      <c r="Y152" t="n">
        <v>0.5</v>
      </c>
      <c r="Z152" t="n">
        <v>10</v>
      </c>
    </row>
    <row r="153">
      <c r="A153" t="n">
        <v>9</v>
      </c>
      <c r="B153" t="n">
        <v>45</v>
      </c>
      <c r="C153" t="inlineStr">
        <is>
          <t xml:space="preserve">CONCLUIDO	</t>
        </is>
      </c>
      <c r="D153" t="n">
        <v>0.6916</v>
      </c>
      <c r="E153" t="n">
        <v>144.58</v>
      </c>
      <c r="F153" t="n">
        <v>140.87</v>
      </c>
      <c r="G153" t="n">
        <v>100.62</v>
      </c>
      <c r="H153" t="n">
        <v>1.6</v>
      </c>
      <c r="I153" t="n">
        <v>84</v>
      </c>
      <c r="J153" t="n">
        <v>110.04</v>
      </c>
      <c r="K153" t="n">
        <v>39.72</v>
      </c>
      <c r="L153" t="n">
        <v>10</v>
      </c>
      <c r="M153" t="n">
        <v>82</v>
      </c>
      <c r="N153" t="n">
        <v>15.32</v>
      </c>
      <c r="O153" t="n">
        <v>13805.5</v>
      </c>
      <c r="P153" t="n">
        <v>1148.52</v>
      </c>
      <c r="Q153" t="n">
        <v>2218.93</v>
      </c>
      <c r="R153" t="n">
        <v>300.45</v>
      </c>
      <c r="S153" t="n">
        <v>193.02</v>
      </c>
      <c r="T153" t="n">
        <v>51491.82</v>
      </c>
      <c r="U153" t="n">
        <v>0.64</v>
      </c>
      <c r="V153" t="n">
        <v>0.91</v>
      </c>
      <c r="W153" t="n">
        <v>36.79</v>
      </c>
      <c r="X153" t="n">
        <v>3.08</v>
      </c>
      <c r="Y153" t="n">
        <v>0.5</v>
      </c>
      <c r="Z153" t="n">
        <v>10</v>
      </c>
    </row>
    <row r="154">
      <c r="A154" t="n">
        <v>10</v>
      </c>
      <c r="B154" t="n">
        <v>45</v>
      </c>
      <c r="C154" t="inlineStr">
        <is>
          <t xml:space="preserve">CONCLUIDO	</t>
        </is>
      </c>
      <c r="D154" t="n">
        <v>0.6941000000000001</v>
      </c>
      <c r="E154" t="n">
        <v>144.07</v>
      </c>
      <c r="F154" t="n">
        <v>140.54</v>
      </c>
      <c r="G154" t="n">
        <v>112.43</v>
      </c>
      <c r="H154" t="n">
        <v>1.74</v>
      </c>
      <c r="I154" t="n">
        <v>75</v>
      </c>
      <c r="J154" t="n">
        <v>111.32</v>
      </c>
      <c r="K154" t="n">
        <v>39.72</v>
      </c>
      <c r="L154" t="n">
        <v>11</v>
      </c>
      <c r="M154" t="n">
        <v>73</v>
      </c>
      <c r="N154" t="n">
        <v>15.6</v>
      </c>
      <c r="O154" t="n">
        <v>13962.83</v>
      </c>
      <c r="P154" t="n">
        <v>1130.64</v>
      </c>
      <c r="Q154" t="n">
        <v>2218.9</v>
      </c>
      <c r="R154" t="n">
        <v>288.84</v>
      </c>
      <c r="S154" t="n">
        <v>193.02</v>
      </c>
      <c r="T154" t="n">
        <v>45731.78</v>
      </c>
      <c r="U154" t="n">
        <v>0.67</v>
      </c>
      <c r="V154" t="n">
        <v>0.91</v>
      </c>
      <c r="W154" t="n">
        <v>36.79</v>
      </c>
      <c r="X154" t="n">
        <v>2.75</v>
      </c>
      <c r="Y154" t="n">
        <v>0.5</v>
      </c>
      <c r="Z154" t="n">
        <v>10</v>
      </c>
    </row>
    <row r="155">
      <c r="A155" t="n">
        <v>11</v>
      </c>
      <c r="B155" t="n">
        <v>45</v>
      </c>
      <c r="C155" t="inlineStr">
        <is>
          <t xml:space="preserve">CONCLUIDO	</t>
        </is>
      </c>
      <c r="D155" t="n">
        <v>0.6961000000000001</v>
      </c>
      <c r="E155" t="n">
        <v>143.65</v>
      </c>
      <c r="F155" t="n">
        <v>140.26</v>
      </c>
      <c r="G155" t="n">
        <v>123.76</v>
      </c>
      <c r="H155" t="n">
        <v>1.88</v>
      </c>
      <c r="I155" t="n">
        <v>68</v>
      </c>
      <c r="J155" t="n">
        <v>112.59</v>
      </c>
      <c r="K155" t="n">
        <v>39.72</v>
      </c>
      <c r="L155" t="n">
        <v>12</v>
      </c>
      <c r="M155" t="n">
        <v>66</v>
      </c>
      <c r="N155" t="n">
        <v>15.88</v>
      </c>
      <c r="O155" t="n">
        <v>14120.58</v>
      </c>
      <c r="P155" t="n">
        <v>1110.65</v>
      </c>
      <c r="Q155" t="n">
        <v>2218.91</v>
      </c>
      <c r="R155" t="n">
        <v>280.25</v>
      </c>
      <c r="S155" t="n">
        <v>193.02</v>
      </c>
      <c r="T155" t="n">
        <v>41472.78</v>
      </c>
      <c r="U155" t="n">
        <v>0.6899999999999999</v>
      </c>
      <c r="V155" t="n">
        <v>0.92</v>
      </c>
      <c r="W155" t="n">
        <v>36.77</v>
      </c>
      <c r="X155" t="n">
        <v>2.48</v>
      </c>
      <c r="Y155" t="n">
        <v>0.5</v>
      </c>
      <c r="Z155" t="n">
        <v>10</v>
      </c>
    </row>
    <row r="156">
      <c r="A156" t="n">
        <v>12</v>
      </c>
      <c r="B156" t="n">
        <v>45</v>
      </c>
      <c r="C156" t="inlineStr">
        <is>
          <t xml:space="preserve">CONCLUIDO	</t>
        </is>
      </c>
      <c r="D156" t="n">
        <v>0.6977</v>
      </c>
      <c r="E156" t="n">
        <v>143.34</v>
      </c>
      <c r="F156" t="n">
        <v>140.08</v>
      </c>
      <c r="G156" t="n">
        <v>135.56</v>
      </c>
      <c r="H156" t="n">
        <v>2.01</v>
      </c>
      <c r="I156" t="n">
        <v>62</v>
      </c>
      <c r="J156" t="n">
        <v>113.88</v>
      </c>
      <c r="K156" t="n">
        <v>39.72</v>
      </c>
      <c r="L156" t="n">
        <v>13</v>
      </c>
      <c r="M156" t="n">
        <v>60</v>
      </c>
      <c r="N156" t="n">
        <v>16.16</v>
      </c>
      <c r="O156" t="n">
        <v>14278.75</v>
      </c>
      <c r="P156" t="n">
        <v>1093.97</v>
      </c>
      <c r="Q156" t="n">
        <v>2218.9</v>
      </c>
      <c r="R156" t="n">
        <v>273.87</v>
      </c>
      <c r="S156" t="n">
        <v>193.02</v>
      </c>
      <c r="T156" t="n">
        <v>38312.41</v>
      </c>
      <c r="U156" t="n">
        <v>0.7</v>
      </c>
      <c r="V156" t="n">
        <v>0.92</v>
      </c>
      <c r="W156" t="n">
        <v>36.76</v>
      </c>
      <c r="X156" t="n">
        <v>2.29</v>
      </c>
      <c r="Y156" t="n">
        <v>0.5</v>
      </c>
      <c r="Z156" t="n">
        <v>10</v>
      </c>
    </row>
    <row r="157">
      <c r="A157" t="n">
        <v>13</v>
      </c>
      <c r="B157" t="n">
        <v>45</v>
      </c>
      <c r="C157" t="inlineStr">
        <is>
          <t xml:space="preserve">CONCLUIDO	</t>
        </is>
      </c>
      <c r="D157" t="n">
        <v>0.6994</v>
      </c>
      <c r="E157" t="n">
        <v>142.98</v>
      </c>
      <c r="F157" t="n">
        <v>139.84</v>
      </c>
      <c r="G157" t="n">
        <v>149.83</v>
      </c>
      <c r="H157" t="n">
        <v>2.14</v>
      </c>
      <c r="I157" t="n">
        <v>56</v>
      </c>
      <c r="J157" t="n">
        <v>115.16</v>
      </c>
      <c r="K157" t="n">
        <v>39.72</v>
      </c>
      <c r="L157" t="n">
        <v>14</v>
      </c>
      <c r="M157" t="n">
        <v>52</v>
      </c>
      <c r="N157" t="n">
        <v>16.45</v>
      </c>
      <c r="O157" t="n">
        <v>14437.35</v>
      </c>
      <c r="P157" t="n">
        <v>1075.43</v>
      </c>
      <c r="Q157" t="n">
        <v>2218.84</v>
      </c>
      <c r="R157" t="n">
        <v>265.78</v>
      </c>
      <c r="S157" t="n">
        <v>193.02</v>
      </c>
      <c r="T157" t="n">
        <v>34298.62</v>
      </c>
      <c r="U157" t="n">
        <v>0.73</v>
      </c>
      <c r="V157" t="n">
        <v>0.92</v>
      </c>
      <c r="W157" t="n">
        <v>36.76</v>
      </c>
      <c r="X157" t="n">
        <v>2.06</v>
      </c>
      <c r="Y157" t="n">
        <v>0.5</v>
      </c>
      <c r="Z157" t="n">
        <v>10</v>
      </c>
    </row>
    <row r="158">
      <c r="A158" t="n">
        <v>14</v>
      </c>
      <c r="B158" t="n">
        <v>45</v>
      </c>
      <c r="C158" t="inlineStr">
        <is>
          <t xml:space="preserve">CONCLUIDO	</t>
        </is>
      </c>
      <c r="D158" t="n">
        <v>0.7002</v>
      </c>
      <c r="E158" t="n">
        <v>142.81</v>
      </c>
      <c r="F158" t="n">
        <v>139.73</v>
      </c>
      <c r="G158" t="n">
        <v>158.19</v>
      </c>
      <c r="H158" t="n">
        <v>2.27</v>
      </c>
      <c r="I158" t="n">
        <v>53</v>
      </c>
      <c r="J158" t="n">
        <v>116.45</v>
      </c>
      <c r="K158" t="n">
        <v>39.72</v>
      </c>
      <c r="L158" t="n">
        <v>15</v>
      </c>
      <c r="M158" t="n">
        <v>33</v>
      </c>
      <c r="N158" t="n">
        <v>16.74</v>
      </c>
      <c r="O158" t="n">
        <v>14596.38</v>
      </c>
      <c r="P158" t="n">
        <v>1060.89</v>
      </c>
      <c r="Q158" t="n">
        <v>2218.9</v>
      </c>
      <c r="R158" t="n">
        <v>261.23</v>
      </c>
      <c r="S158" t="n">
        <v>193.02</v>
      </c>
      <c r="T158" t="n">
        <v>32037.48</v>
      </c>
      <c r="U158" t="n">
        <v>0.74</v>
      </c>
      <c r="V158" t="n">
        <v>0.92</v>
      </c>
      <c r="W158" t="n">
        <v>36.78</v>
      </c>
      <c r="X158" t="n">
        <v>1.95</v>
      </c>
      <c r="Y158" t="n">
        <v>0.5</v>
      </c>
      <c r="Z158" t="n">
        <v>10</v>
      </c>
    </row>
    <row r="159">
      <c r="A159" t="n">
        <v>15</v>
      </c>
      <c r="B159" t="n">
        <v>45</v>
      </c>
      <c r="C159" t="inlineStr">
        <is>
          <t xml:space="preserve">CONCLUIDO	</t>
        </is>
      </c>
      <c r="D159" t="n">
        <v>0.7007</v>
      </c>
      <c r="E159" t="n">
        <v>142.72</v>
      </c>
      <c r="F159" t="n">
        <v>139.68</v>
      </c>
      <c r="G159" t="n">
        <v>164.33</v>
      </c>
      <c r="H159" t="n">
        <v>2.4</v>
      </c>
      <c r="I159" t="n">
        <v>51</v>
      </c>
      <c r="J159" t="n">
        <v>117.75</v>
      </c>
      <c r="K159" t="n">
        <v>39.72</v>
      </c>
      <c r="L159" t="n">
        <v>16</v>
      </c>
      <c r="M159" t="n">
        <v>5</v>
      </c>
      <c r="N159" t="n">
        <v>17.03</v>
      </c>
      <c r="O159" t="n">
        <v>14755.84</v>
      </c>
      <c r="P159" t="n">
        <v>1061.31</v>
      </c>
      <c r="Q159" t="n">
        <v>2219.08</v>
      </c>
      <c r="R159" t="n">
        <v>258.54</v>
      </c>
      <c r="S159" t="n">
        <v>193.02</v>
      </c>
      <c r="T159" t="n">
        <v>30705.96</v>
      </c>
      <c r="U159" t="n">
        <v>0.75</v>
      </c>
      <c r="V159" t="n">
        <v>0.92</v>
      </c>
      <c r="W159" t="n">
        <v>36.81</v>
      </c>
      <c r="X159" t="n">
        <v>1.9</v>
      </c>
      <c r="Y159" t="n">
        <v>0.5</v>
      </c>
      <c r="Z159" t="n">
        <v>10</v>
      </c>
    </row>
    <row r="160">
      <c r="A160" t="n">
        <v>16</v>
      </c>
      <c r="B160" t="n">
        <v>45</v>
      </c>
      <c r="C160" t="inlineStr">
        <is>
          <t xml:space="preserve">CONCLUIDO	</t>
        </is>
      </c>
      <c r="D160" t="n">
        <v>0.7007</v>
      </c>
      <c r="E160" t="n">
        <v>142.72</v>
      </c>
      <c r="F160" t="n">
        <v>139.68</v>
      </c>
      <c r="G160" t="n">
        <v>164.33</v>
      </c>
      <c r="H160" t="n">
        <v>2.52</v>
      </c>
      <c r="I160" t="n">
        <v>51</v>
      </c>
      <c r="J160" t="n">
        <v>119.04</v>
      </c>
      <c r="K160" t="n">
        <v>39.72</v>
      </c>
      <c r="L160" t="n">
        <v>17</v>
      </c>
      <c r="M160" t="n">
        <v>0</v>
      </c>
      <c r="N160" t="n">
        <v>17.33</v>
      </c>
      <c r="O160" t="n">
        <v>14915.73</v>
      </c>
      <c r="P160" t="n">
        <v>1071.66</v>
      </c>
      <c r="Q160" t="n">
        <v>2218.93</v>
      </c>
      <c r="R160" t="n">
        <v>258.66</v>
      </c>
      <c r="S160" t="n">
        <v>193.02</v>
      </c>
      <c r="T160" t="n">
        <v>30766.72</v>
      </c>
      <c r="U160" t="n">
        <v>0.75</v>
      </c>
      <c r="V160" t="n">
        <v>0.92</v>
      </c>
      <c r="W160" t="n">
        <v>36.8</v>
      </c>
      <c r="X160" t="n">
        <v>1.9</v>
      </c>
      <c r="Y160" t="n">
        <v>0.5</v>
      </c>
      <c r="Z160" t="n">
        <v>10</v>
      </c>
    </row>
    <row r="161">
      <c r="A161" t="n">
        <v>0</v>
      </c>
      <c r="B161" t="n">
        <v>60</v>
      </c>
      <c r="C161" t="inlineStr">
        <is>
          <t xml:space="preserve">CONCLUIDO	</t>
        </is>
      </c>
      <c r="D161" t="n">
        <v>0.4224</v>
      </c>
      <c r="E161" t="n">
        <v>236.74</v>
      </c>
      <c r="F161" t="n">
        <v>196.19</v>
      </c>
      <c r="G161" t="n">
        <v>7.83</v>
      </c>
      <c r="H161" t="n">
        <v>0.14</v>
      </c>
      <c r="I161" t="n">
        <v>1503</v>
      </c>
      <c r="J161" t="n">
        <v>124.63</v>
      </c>
      <c r="K161" t="n">
        <v>45</v>
      </c>
      <c r="L161" t="n">
        <v>1</v>
      </c>
      <c r="M161" t="n">
        <v>1501</v>
      </c>
      <c r="N161" t="n">
        <v>18.64</v>
      </c>
      <c r="O161" t="n">
        <v>15605.44</v>
      </c>
      <c r="P161" t="n">
        <v>2070.84</v>
      </c>
      <c r="Q161" t="n">
        <v>2221.15</v>
      </c>
      <c r="R161" t="n">
        <v>2147.58</v>
      </c>
      <c r="S161" t="n">
        <v>193.02</v>
      </c>
      <c r="T161" t="n">
        <v>967964.22</v>
      </c>
      <c r="U161" t="n">
        <v>0.09</v>
      </c>
      <c r="V161" t="n">
        <v>0.65</v>
      </c>
      <c r="W161" t="n">
        <v>39.16</v>
      </c>
      <c r="X161" t="n">
        <v>58.34</v>
      </c>
      <c r="Y161" t="n">
        <v>0.5</v>
      </c>
      <c r="Z161" t="n">
        <v>10</v>
      </c>
    </row>
    <row r="162">
      <c r="A162" t="n">
        <v>1</v>
      </c>
      <c r="B162" t="n">
        <v>60</v>
      </c>
      <c r="C162" t="inlineStr">
        <is>
          <t xml:space="preserve">CONCLUIDO	</t>
        </is>
      </c>
      <c r="D162" t="n">
        <v>0.5602</v>
      </c>
      <c r="E162" t="n">
        <v>178.5</v>
      </c>
      <c r="F162" t="n">
        <v>160.8</v>
      </c>
      <c r="G162" t="n">
        <v>15.84</v>
      </c>
      <c r="H162" t="n">
        <v>0.28</v>
      </c>
      <c r="I162" t="n">
        <v>609</v>
      </c>
      <c r="J162" t="n">
        <v>125.95</v>
      </c>
      <c r="K162" t="n">
        <v>45</v>
      </c>
      <c r="L162" t="n">
        <v>2</v>
      </c>
      <c r="M162" t="n">
        <v>607</v>
      </c>
      <c r="N162" t="n">
        <v>18.95</v>
      </c>
      <c r="O162" t="n">
        <v>15767.7</v>
      </c>
      <c r="P162" t="n">
        <v>1689.37</v>
      </c>
      <c r="Q162" t="n">
        <v>2219.64</v>
      </c>
      <c r="R162" t="n">
        <v>964.0599999999999</v>
      </c>
      <c r="S162" t="n">
        <v>193.02</v>
      </c>
      <c r="T162" t="n">
        <v>380674.83</v>
      </c>
      <c r="U162" t="n">
        <v>0.2</v>
      </c>
      <c r="V162" t="n">
        <v>0.8</v>
      </c>
      <c r="W162" t="n">
        <v>37.68</v>
      </c>
      <c r="X162" t="n">
        <v>22.99</v>
      </c>
      <c r="Y162" t="n">
        <v>0.5</v>
      </c>
      <c r="Z162" t="n">
        <v>10</v>
      </c>
    </row>
    <row r="163">
      <c r="A163" t="n">
        <v>2</v>
      </c>
      <c r="B163" t="n">
        <v>60</v>
      </c>
      <c r="C163" t="inlineStr">
        <is>
          <t xml:space="preserve">CONCLUIDO	</t>
        </is>
      </c>
      <c r="D163" t="n">
        <v>0.6101</v>
      </c>
      <c r="E163" t="n">
        <v>163.91</v>
      </c>
      <c r="F163" t="n">
        <v>152.04</v>
      </c>
      <c r="G163" t="n">
        <v>23.94</v>
      </c>
      <c r="H163" t="n">
        <v>0.42</v>
      </c>
      <c r="I163" t="n">
        <v>381</v>
      </c>
      <c r="J163" t="n">
        <v>127.27</v>
      </c>
      <c r="K163" t="n">
        <v>45</v>
      </c>
      <c r="L163" t="n">
        <v>3</v>
      </c>
      <c r="M163" t="n">
        <v>379</v>
      </c>
      <c r="N163" t="n">
        <v>19.27</v>
      </c>
      <c r="O163" t="n">
        <v>15930.42</v>
      </c>
      <c r="P163" t="n">
        <v>1587.6</v>
      </c>
      <c r="Q163" t="n">
        <v>2219.26</v>
      </c>
      <c r="R163" t="n">
        <v>672.28</v>
      </c>
      <c r="S163" t="n">
        <v>193.02</v>
      </c>
      <c r="T163" t="n">
        <v>235922.99</v>
      </c>
      <c r="U163" t="n">
        <v>0.29</v>
      </c>
      <c r="V163" t="n">
        <v>0.84</v>
      </c>
      <c r="W163" t="n">
        <v>37.29</v>
      </c>
      <c r="X163" t="n">
        <v>14.24</v>
      </c>
      <c r="Y163" t="n">
        <v>0.5</v>
      </c>
      <c r="Z163" t="n">
        <v>10</v>
      </c>
    </row>
    <row r="164">
      <c r="A164" t="n">
        <v>3</v>
      </c>
      <c r="B164" t="n">
        <v>60</v>
      </c>
      <c r="C164" t="inlineStr">
        <is>
          <t xml:space="preserve">CONCLUIDO	</t>
        </is>
      </c>
      <c r="D164" t="n">
        <v>0.6356000000000001</v>
      </c>
      <c r="E164" t="n">
        <v>157.34</v>
      </c>
      <c r="F164" t="n">
        <v>148.13</v>
      </c>
      <c r="G164" t="n">
        <v>32.09</v>
      </c>
      <c r="H164" t="n">
        <v>0.55</v>
      </c>
      <c r="I164" t="n">
        <v>277</v>
      </c>
      <c r="J164" t="n">
        <v>128.59</v>
      </c>
      <c r="K164" t="n">
        <v>45</v>
      </c>
      <c r="L164" t="n">
        <v>4</v>
      </c>
      <c r="M164" t="n">
        <v>275</v>
      </c>
      <c r="N164" t="n">
        <v>19.59</v>
      </c>
      <c r="O164" t="n">
        <v>16093.6</v>
      </c>
      <c r="P164" t="n">
        <v>1537.61</v>
      </c>
      <c r="Q164" t="n">
        <v>2219.2</v>
      </c>
      <c r="R164" t="n">
        <v>541.42</v>
      </c>
      <c r="S164" t="n">
        <v>193.02</v>
      </c>
      <c r="T164" t="n">
        <v>171011.92</v>
      </c>
      <c r="U164" t="n">
        <v>0.36</v>
      </c>
      <c r="V164" t="n">
        <v>0.87</v>
      </c>
      <c r="W164" t="n">
        <v>37.14</v>
      </c>
      <c r="X164" t="n">
        <v>10.34</v>
      </c>
      <c r="Y164" t="n">
        <v>0.5</v>
      </c>
      <c r="Z164" t="n">
        <v>10</v>
      </c>
    </row>
    <row r="165">
      <c r="A165" t="n">
        <v>4</v>
      </c>
      <c r="B165" t="n">
        <v>60</v>
      </c>
      <c r="C165" t="inlineStr">
        <is>
          <t xml:space="preserve">CONCLUIDO	</t>
        </is>
      </c>
      <c r="D165" t="n">
        <v>0.6513</v>
      </c>
      <c r="E165" t="n">
        <v>153.54</v>
      </c>
      <c r="F165" t="n">
        <v>145.87</v>
      </c>
      <c r="G165" t="n">
        <v>40.33</v>
      </c>
      <c r="H165" t="n">
        <v>0.68</v>
      </c>
      <c r="I165" t="n">
        <v>217</v>
      </c>
      <c r="J165" t="n">
        <v>129.92</v>
      </c>
      <c r="K165" t="n">
        <v>45</v>
      </c>
      <c r="L165" t="n">
        <v>5</v>
      </c>
      <c r="M165" t="n">
        <v>215</v>
      </c>
      <c r="N165" t="n">
        <v>19.92</v>
      </c>
      <c r="O165" t="n">
        <v>16257.24</v>
      </c>
      <c r="P165" t="n">
        <v>1504.35</v>
      </c>
      <c r="Q165" t="n">
        <v>2219.07</v>
      </c>
      <c r="R165" t="n">
        <v>466.04</v>
      </c>
      <c r="S165" t="n">
        <v>193.02</v>
      </c>
      <c r="T165" t="n">
        <v>133625.48</v>
      </c>
      <c r="U165" t="n">
        <v>0.41</v>
      </c>
      <c r="V165" t="n">
        <v>0.88</v>
      </c>
      <c r="W165" t="n">
        <v>37.03</v>
      </c>
      <c r="X165" t="n">
        <v>8.07</v>
      </c>
      <c r="Y165" t="n">
        <v>0.5</v>
      </c>
      <c r="Z165" t="n">
        <v>10</v>
      </c>
    </row>
    <row r="166">
      <c r="A166" t="n">
        <v>5</v>
      </c>
      <c r="B166" t="n">
        <v>60</v>
      </c>
      <c r="C166" t="inlineStr">
        <is>
          <t xml:space="preserve">CONCLUIDO	</t>
        </is>
      </c>
      <c r="D166" t="n">
        <v>0.6619</v>
      </c>
      <c r="E166" t="n">
        <v>151.08</v>
      </c>
      <c r="F166" t="n">
        <v>144.39</v>
      </c>
      <c r="G166" t="n">
        <v>48.67</v>
      </c>
      <c r="H166" t="n">
        <v>0.8100000000000001</v>
      </c>
      <c r="I166" t="n">
        <v>178</v>
      </c>
      <c r="J166" t="n">
        <v>131.25</v>
      </c>
      <c r="K166" t="n">
        <v>45</v>
      </c>
      <c r="L166" t="n">
        <v>6</v>
      </c>
      <c r="M166" t="n">
        <v>176</v>
      </c>
      <c r="N166" t="n">
        <v>20.25</v>
      </c>
      <c r="O166" t="n">
        <v>16421.36</v>
      </c>
      <c r="P166" t="n">
        <v>1478.71</v>
      </c>
      <c r="Q166" t="n">
        <v>2219</v>
      </c>
      <c r="R166" t="n">
        <v>417.5</v>
      </c>
      <c r="S166" t="n">
        <v>193.02</v>
      </c>
      <c r="T166" t="n">
        <v>109549.53</v>
      </c>
      <c r="U166" t="n">
        <v>0.46</v>
      </c>
      <c r="V166" t="n">
        <v>0.89</v>
      </c>
      <c r="W166" t="n">
        <v>36.96</v>
      </c>
      <c r="X166" t="n">
        <v>6.61</v>
      </c>
      <c r="Y166" t="n">
        <v>0.5</v>
      </c>
      <c r="Z166" t="n">
        <v>10</v>
      </c>
    </row>
    <row r="167">
      <c r="A167" t="n">
        <v>6</v>
      </c>
      <c r="B167" t="n">
        <v>60</v>
      </c>
      <c r="C167" t="inlineStr">
        <is>
          <t xml:space="preserve">CONCLUIDO	</t>
        </is>
      </c>
      <c r="D167" t="n">
        <v>0.6696</v>
      </c>
      <c r="E167" t="n">
        <v>149.35</v>
      </c>
      <c r="F167" t="n">
        <v>143.36</v>
      </c>
      <c r="G167" t="n">
        <v>56.96</v>
      </c>
      <c r="H167" t="n">
        <v>0.93</v>
      </c>
      <c r="I167" t="n">
        <v>151</v>
      </c>
      <c r="J167" t="n">
        <v>132.58</v>
      </c>
      <c r="K167" t="n">
        <v>45</v>
      </c>
      <c r="L167" t="n">
        <v>7</v>
      </c>
      <c r="M167" t="n">
        <v>149</v>
      </c>
      <c r="N167" t="n">
        <v>20.59</v>
      </c>
      <c r="O167" t="n">
        <v>16585.95</v>
      </c>
      <c r="P167" t="n">
        <v>1458.34</v>
      </c>
      <c r="Q167" t="n">
        <v>2218.98</v>
      </c>
      <c r="R167" t="n">
        <v>383.13</v>
      </c>
      <c r="S167" t="n">
        <v>193.02</v>
      </c>
      <c r="T167" t="n">
        <v>92499.72</v>
      </c>
      <c r="U167" t="n">
        <v>0.5</v>
      </c>
      <c r="V167" t="n">
        <v>0.9</v>
      </c>
      <c r="W167" t="n">
        <v>36.91</v>
      </c>
      <c r="X167" t="n">
        <v>5.57</v>
      </c>
      <c r="Y167" t="n">
        <v>0.5</v>
      </c>
      <c r="Z167" t="n">
        <v>10</v>
      </c>
    </row>
    <row r="168">
      <c r="A168" t="n">
        <v>7</v>
      </c>
      <c r="B168" t="n">
        <v>60</v>
      </c>
      <c r="C168" t="inlineStr">
        <is>
          <t xml:space="preserve">CONCLUIDO	</t>
        </is>
      </c>
      <c r="D168" t="n">
        <v>0.6755</v>
      </c>
      <c r="E168" t="n">
        <v>148.04</v>
      </c>
      <c r="F168" t="n">
        <v>142.59</v>
      </c>
      <c r="G168" t="n">
        <v>65.81</v>
      </c>
      <c r="H168" t="n">
        <v>1.06</v>
      </c>
      <c r="I168" t="n">
        <v>130</v>
      </c>
      <c r="J168" t="n">
        <v>133.92</v>
      </c>
      <c r="K168" t="n">
        <v>45</v>
      </c>
      <c r="L168" t="n">
        <v>8</v>
      </c>
      <c r="M168" t="n">
        <v>128</v>
      </c>
      <c r="N168" t="n">
        <v>20.93</v>
      </c>
      <c r="O168" t="n">
        <v>16751.02</v>
      </c>
      <c r="P168" t="n">
        <v>1439.54</v>
      </c>
      <c r="Q168" t="n">
        <v>2219.02</v>
      </c>
      <c r="R168" t="n">
        <v>357.36</v>
      </c>
      <c r="S168" t="n">
        <v>193.02</v>
      </c>
      <c r="T168" t="n">
        <v>79720.86</v>
      </c>
      <c r="U168" t="n">
        <v>0.54</v>
      </c>
      <c r="V168" t="n">
        <v>0.9</v>
      </c>
      <c r="W168" t="n">
        <v>36.88</v>
      </c>
      <c r="X168" t="n">
        <v>4.8</v>
      </c>
      <c r="Y168" t="n">
        <v>0.5</v>
      </c>
      <c r="Z168" t="n">
        <v>10</v>
      </c>
    </row>
    <row r="169">
      <c r="A169" t="n">
        <v>8</v>
      </c>
      <c r="B169" t="n">
        <v>60</v>
      </c>
      <c r="C169" t="inlineStr">
        <is>
          <t xml:space="preserve">CONCLUIDO	</t>
        </is>
      </c>
      <c r="D169" t="n">
        <v>0.6798999999999999</v>
      </c>
      <c r="E169" t="n">
        <v>147.08</v>
      </c>
      <c r="F169" t="n">
        <v>142</v>
      </c>
      <c r="G169" t="n">
        <v>74.09</v>
      </c>
      <c r="H169" t="n">
        <v>1.18</v>
      </c>
      <c r="I169" t="n">
        <v>115</v>
      </c>
      <c r="J169" t="n">
        <v>135.27</v>
      </c>
      <c r="K169" t="n">
        <v>45</v>
      </c>
      <c r="L169" t="n">
        <v>9</v>
      </c>
      <c r="M169" t="n">
        <v>113</v>
      </c>
      <c r="N169" t="n">
        <v>21.27</v>
      </c>
      <c r="O169" t="n">
        <v>16916.71</v>
      </c>
      <c r="P169" t="n">
        <v>1424.56</v>
      </c>
      <c r="Q169" t="n">
        <v>2219</v>
      </c>
      <c r="R169" t="n">
        <v>338.19</v>
      </c>
      <c r="S169" t="n">
        <v>193.02</v>
      </c>
      <c r="T169" t="n">
        <v>70207.25</v>
      </c>
      <c r="U169" t="n">
        <v>0.57</v>
      </c>
      <c r="V169" t="n">
        <v>0.9</v>
      </c>
      <c r="W169" t="n">
        <v>36.84</v>
      </c>
      <c r="X169" t="n">
        <v>4.22</v>
      </c>
      <c r="Y169" t="n">
        <v>0.5</v>
      </c>
      <c r="Z169" t="n">
        <v>10</v>
      </c>
    </row>
    <row r="170">
      <c r="A170" t="n">
        <v>9</v>
      </c>
      <c r="B170" t="n">
        <v>60</v>
      </c>
      <c r="C170" t="inlineStr">
        <is>
          <t xml:space="preserve">CONCLUIDO	</t>
        </is>
      </c>
      <c r="D170" t="n">
        <v>0.6838</v>
      </c>
      <c r="E170" t="n">
        <v>146.24</v>
      </c>
      <c r="F170" t="n">
        <v>141.5</v>
      </c>
      <c r="G170" t="n">
        <v>83.23999999999999</v>
      </c>
      <c r="H170" t="n">
        <v>1.29</v>
      </c>
      <c r="I170" t="n">
        <v>102</v>
      </c>
      <c r="J170" t="n">
        <v>136.61</v>
      </c>
      <c r="K170" t="n">
        <v>45</v>
      </c>
      <c r="L170" t="n">
        <v>10</v>
      </c>
      <c r="M170" t="n">
        <v>100</v>
      </c>
      <c r="N170" t="n">
        <v>21.61</v>
      </c>
      <c r="O170" t="n">
        <v>17082.76</v>
      </c>
      <c r="P170" t="n">
        <v>1410.05</v>
      </c>
      <c r="Q170" t="n">
        <v>2218.97</v>
      </c>
      <c r="R170" t="n">
        <v>321.01</v>
      </c>
      <c r="S170" t="n">
        <v>193.02</v>
      </c>
      <c r="T170" t="n">
        <v>61684.81</v>
      </c>
      <c r="U170" t="n">
        <v>0.6</v>
      </c>
      <c r="V170" t="n">
        <v>0.91</v>
      </c>
      <c r="W170" t="n">
        <v>36.83</v>
      </c>
      <c r="X170" t="n">
        <v>3.71</v>
      </c>
      <c r="Y170" t="n">
        <v>0.5</v>
      </c>
      <c r="Z170" t="n">
        <v>10</v>
      </c>
    </row>
    <row r="171">
      <c r="A171" t="n">
        <v>10</v>
      </c>
      <c r="B171" t="n">
        <v>60</v>
      </c>
      <c r="C171" t="inlineStr">
        <is>
          <t xml:space="preserve">CONCLUIDO	</t>
        </is>
      </c>
      <c r="D171" t="n">
        <v>0.6866</v>
      </c>
      <c r="E171" t="n">
        <v>145.65</v>
      </c>
      <c r="F171" t="n">
        <v>141.16</v>
      </c>
      <c r="G171" t="n">
        <v>92.06</v>
      </c>
      <c r="H171" t="n">
        <v>1.41</v>
      </c>
      <c r="I171" t="n">
        <v>92</v>
      </c>
      <c r="J171" t="n">
        <v>137.96</v>
      </c>
      <c r="K171" t="n">
        <v>45</v>
      </c>
      <c r="L171" t="n">
        <v>11</v>
      </c>
      <c r="M171" t="n">
        <v>90</v>
      </c>
      <c r="N171" t="n">
        <v>21.96</v>
      </c>
      <c r="O171" t="n">
        <v>17249.3</v>
      </c>
      <c r="P171" t="n">
        <v>1395.21</v>
      </c>
      <c r="Q171" t="n">
        <v>2218.98</v>
      </c>
      <c r="R171" t="n">
        <v>310.45</v>
      </c>
      <c r="S171" t="n">
        <v>193.02</v>
      </c>
      <c r="T171" t="n">
        <v>56455.72</v>
      </c>
      <c r="U171" t="n">
        <v>0.62</v>
      </c>
      <c r="V171" t="n">
        <v>0.91</v>
      </c>
      <c r="W171" t="n">
        <v>36.8</v>
      </c>
      <c r="X171" t="n">
        <v>3.38</v>
      </c>
      <c r="Y171" t="n">
        <v>0.5</v>
      </c>
      <c r="Z171" t="n">
        <v>10</v>
      </c>
    </row>
    <row r="172">
      <c r="A172" t="n">
        <v>11</v>
      </c>
      <c r="B172" t="n">
        <v>60</v>
      </c>
      <c r="C172" t="inlineStr">
        <is>
          <t xml:space="preserve">CONCLUIDO	</t>
        </is>
      </c>
      <c r="D172" t="n">
        <v>0.6889999999999999</v>
      </c>
      <c r="E172" t="n">
        <v>145.13</v>
      </c>
      <c r="F172" t="n">
        <v>140.85</v>
      </c>
      <c r="G172" t="n">
        <v>100.61</v>
      </c>
      <c r="H172" t="n">
        <v>1.52</v>
      </c>
      <c r="I172" t="n">
        <v>84</v>
      </c>
      <c r="J172" t="n">
        <v>139.32</v>
      </c>
      <c r="K172" t="n">
        <v>45</v>
      </c>
      <c r="L172" t="n">
        <v>12</v>
      </c>
      <c r="M172" t="n">
        <v>82</v>
      </c>
      <c r="N172" t="n">
        <v>22.32</v>
      </c>
      <c r="O172" t="n">
        <v>17416.34</v>
      </c>
      <c r="P172" t="n">
        <v>1382.38</v>
      </c>
      <c r="Q172" t="n">
        <v>2218.94</v>
      </c>
      <c r="R172" t="n">
        <v>299.74</v>
      </c>
      <c r="S172" t="n">
        <v>193.02</v>
      </c>
      <c r="T172" t="n">
        <v>51140.64</v>
      </c>
      <c r="U172" t="n">
        <v>0.64</v>
      </c>
      <c r="V172" t="n">
        <v>0.91</v>
      </c>
      <c r="W172" t="n">
        <v>36.79</v>
      </c>
      <c r="X172" t="n">
        <v>3.07</v>
      </c>
      <c r="Y172" t="n">
        <v>0.5</v>
      </c>
      <c r="Z172" t="n">
        <v>10</v>
      </c>
    </row>
    <row r="173">
      <c r="A173" t="n">
        <v>12</v>
      </c>
      <c r="B173" t="n">
        <v>60</v>
      </c>
      <c r="C173" t="inlineStr">
        <is>
          <t xml:space="preserve">CONCLUIDO	</t>
        </is>
      </c>
      <c r="D173" t="n">
        <v>0.6911</v>
      </c>
      <c r="E173" t="n">
        <v>144.69</v>
      </c>
      <c r="F173" t="n">
        <v>140.59</v>
      </c>
      <c r="G173" t="n">
        <v>109.55</v>
      </c>
      <c r="H173" t="n">
        <v>1.63</v>
      </c>
      <c r="I173" t="n">
        <v>77</v>
      </c>
      <c r="J173" t="n">
        <v>140.67</v>
      </c>
      <c r="K173" t="n">
        <v>45</v>
      </c>
      <c r="L173" t="n">
        <v>13</v>
      </c>
      <c r="M173" t="n">
        <v>75</v>
      </c>
      <c r="N173" t="n">
        <v>22.68</v>
      </c>
      <c r="O173" t="n">
        <v>17583.88</v>
      </c>
      <c r="P173" t="n">
        <v>1369</v>
      </c>
      <c r="Q173" t="n">
        <v>2218.94</v>
      </c>
      <c r="R173" t="n">
        <v>290.68</v>
      </c>
      <c r="S173" t="n">
        <v>193.02</v>
      </c>
      <c r="T173" t="n">
        <v>46642.47</v>
      </c>
      <c r="U173" t="n">
        <v>0.66</v>
      </c>
      <c r="V173" t="n">
        <v>0.91</v>
      </c>
      <c r="W173" t="n">
        <v>36.79</v>
      </c>
      <c r="X173" t="n">
        <v>2.8</v>
      </c>
      <c r="Y173" t="n">
        <v>0.5</v>
      </c>
      <c r="Z173" t="n">
        <v>10</v>
      </c>
    </row>
    <row r="174">
      <c r="A174" t="n">
        <v>13</v>
      </c>
      <c r="B174" t="n">
        <v>60</v>
      </c>
      <c r="C174" t="inlineStr">
        <is>
          <t xml:space="preserve">CONCLUIDO	</t>
        </is>
      </c>
      <c r="D174" t="n">
        <v>0.6929</v>
      </c>
      <c r="E174" t="n">
        <v>144.32</v>
      </c>
      <c r="F174" t="n">
        <v>140.37</v>
      </c>
      <c r="G174" t="n">
        <v>118.62</v>
      </c>
      <c r="H174" t="n">
        <v>1.74</v>
      </c>
      <c r="I174" t="n">
        <v>71</v>
      </c>
      <c r="J174" t="n">
        <v>142.04</v>
      </c>
      <c r="K174" t="n">
        <v>45</v>
      </c>
      <c r="L174" t="n">
        <v>14</v>
      </c>
      <c r="M174" t="n">
        <v>69</v>
      </c>
      <c r="N174" t="n">
        <v>23.04</v>
      </c>
      <c r="O174" t="n">
        <v>17751.93</v>
      </c>
      <c r="P174" t="n">
        <v>1356.21</v>
      </c>
      <c r="Q174" t="n">
        <v>2218.88</v>
      </c>
      <c r="R174" t="n">
        <v>283.3</v>
      </c>
      <c r="S174" t="n">
        <v>193.02</v>
      </c>
      <c r="T174" t="n">
        <v>42985.33</v>
      </c>
      <c r="U174" t="n">
        <v>0.68</v>
      </c>
      <c r="V174" t="n">
        <v>0.91</v>
      </c>
      <c r="W174" t="n">
        <v>36.79</v>
      </c>
      <c r="X174" t="n">
        <v>2.59</v>
      </c>
      <c r="Y174" t="n">
        <v>0.5</v>
      </c>
      <c r="Z174" t="n">
        <v>10</v>
      </c>
    </row>
    <row r="175">
      <c r="A175" t="n">
        <v>14</v>
      </c>
      <c r="B175" t="n">
        <v>60</v>
      </c>
      <c r="C175" t="inlineStr">
        <is>
          <t xml:space="preserve">CONCLUIDO	</t>
        </is>
      </c>
      <c r="D175" t="n">
        <v>0.6948</v>
      </c>
      <c r="E175" t="n">
        <v>143.92</v>
      </c>
      <c r="F175" t="n">
        <v>140.13</v>
      </c>
      <c r="G175" t="n">
        <v>129.35</v>
      </c>
      <c r="H175" t="n">
        <v>1.85</v>
      </c>
      <c r="I175" t="n">
        <v>65</v>
      </c>
      <c r="J175" t="n">
        <v>143.4</v>
      </c>
      <c r="K175" t="n">
        <v>45</v>
      </c>
      <c r="L175" t="n">
        <v>15</v>
      </c>
      <c r="M175" t="n">
        <v>63</v>
      </c>
      <c r="N175" t="n">
        <v>23.41</v>
      </c>
      <c r="O175" t="n">
        <v>17920.49</v>
      </c>
      <c r="P175" t="n">
        <v>1340.23</v>
      </c>
      <c r="Q175" t="n">
        <v>2218.92</v>
      </c>
      <c r="R175" t="n">
        <v>275.31</v>
      </c>
      <c r="S175" t="n">
        <v>193.02</v>
      </c>
      <c r="T175" t="n">
        <v>39020.71</v>
      </c>
      <c r="U175" t="n">
        <v>0.7</v>
      </c>
      <c r="V175" t="n">
        <v>0.92</v>
      </c>
      <c r="W175" t="n">
        <v>36.77</v>
      </c>
      <c r="X175" t="n">
        <v>2.34</v>
      </c>
      <c r="Y175" t="n">
        <v>0.5</v>
      </c>
      <c r="Z175" t="n">
        <v>10</v>
      </c>
    </row>
    <row r="176">
      <c r="A176" t="n">
        <v>15</v>
      </c>
      <c r="B176" t="n">
        <v>60</v>
      </c>
      <c r="C176" t="inlineStr">
        <is>
          <t xml:space="preserve">CONCLUIDO	</t>
        </is>
      </c>
      <c r="D176" t="n">
        <v>0.6959</v>
      </c>
      <c r="E176" t="n">
        <v>143.69</v>
      </c>
      <c r="F176" t="n">
        <v>140</v>
      </c>
      <c r="G176" t="n">
        <v>137.7</v>
      </c>
      <c r="H176" t="n">
        <v>1.96</v>
      </c>
      <c r="I176" t="n">
        <v>61</v>
      </c>
      <c r="J176" t="n">
        <v>144.77</v>
      </c>
      <c r="K176" t="n">
        <v>45</v>
      </c>
      <c r="L176" t="n">
        <v>16</v>
      </c>
      <c r="M176" t="n">
        <v>59</v>
      </c>
      <c r="N176" t="n">
        <v>23.78</v>
      </c>
      <c r="O176" t="n">
        <v>18089.56</v>
      </c>
      <c r="P176" t="n">
        <v>1331.07</v>
      </c>
      <c r="Q176" t="n">
        <v>2218.83</v>
      </c>
      <c r="R176" t="n">
        <v>271.16</v>
      </c>
      <c r="S176" t="n">
        <v>193.02</v>
      </c>
      <c r="T176" t="n">
        <v>36963.42</v>
      </c>
      <c r="U176" t="n">
        <v>0.71</v>
      </c>
      <c r="V176" t="n">
        <v>0.92</v>
      </c>
      <c r="W176" t="n">
        <v>36.76</v>
      </c>
      <c r="X176" t="n">
        <v>2.22</v>
      </c>
      <c r="Y176" t="n">
        <v>0.5</v>
      </c>
      <c r="Z176" t="n">
        <v>10</v>
      </c>
    </row>
    <row r="177">
      <c r="A177" t="n">
        <v>16</v>
      </c>
      <c r="B177" t="n">
        <v>60</v>
      </c>
      <c r="C177" t="inlineStr">
        <is>
          <t xml:space="preserve">CONCLUIDO	</t>
        </is>
      </c>
      <c r="D177" t="n">
        <v>0.697</v>
      </c>
      <c r="E177" t="n">
        <v>143.47</v>
      </c>
      <c r="F177" t="n">
        <v>139.88</v>
      </c>
      <c r="G177" t="n">
        <v>147.24</v>
      </c>
      <c r="H177" t="n">
        <v>2.06</v>
      </c>
      <c r="I177" t="n">
        <v>57</v>
      </c>
      <c r="J177" t="n">
        <v>146.15</v>
      </c>
      <c r="K177" t="n">
        <v>45</v>
      </c>
      <c r="L177" t="n">
        <v>17</v>
      </c>
      <c r="M177" t="n">
        <v>55</v>
      </c>
      <c r="N177" t="n">
        <v>24.15</v>
      </c>
      <c r="O177" t="n">
        <v>18259.16</v>
      </c>
      <c r="P177" t="n">
        <v>1318.93</v>
      </c>
      <c r="Q177" t="n">
        <v>2218.88</v>
      </c>
      <c r="R177" t="n">
        <v>267.3</v>
      </c>
      <c r="S177" t="n">
        <v>193.02</v>
      </c>
      <c r="T177" t="n">
        <v>35053</v>
      </c>
      <c r="U177" t="n">
        <v>0.72</v>
      </c>
      <c r="V177" t="n">
        <v>0.92</v>
      </c>
      <c r="W177" t="n">
        <v>36.76</v>
      </c>
      <c r="X177" t="n">
        <v>2.1</v>
      </c>
      <c r="Y177" t="n">
        <v>0.5</v>
      </c>
      <c r="Z177" t="n">
        <v>10</v>
      </c>
    </row>
    <row r="178">
      <c r="A178" t="n">
        <v>17</v>
      </c>
      <c r="B178" t="n">
        <v>60</v>
      </c>
      <c r="C178" t="inlineStr">
        <is>
          <t xml:space="preserve">CONCLUIDO	</t>
        </is>
      </c>
      <c r="D178" t="n">
        <v>0.6984</v>
      </c>
      <c r="E178" t="n">
        <v>143.19</v>
      </c>
      <c r="F178" t="n">
        <v>139.71</v>
      </c>
      <c r="G178" t="n">
        <v>158.16</v>
      </c>
      <c r="H178" t="n">
        <v>2.16</v>
      </c>
      <c r="I178" t="n">
        <v>53</v>
      </c>
      <c r="J178" t="n">
        <v>147.53</v>
      </c>
      <c r="K178" t="n">
        <v>45</v>
      </c>
      <c r="L178" t="n">
        <v>18</v>
      </c>
      <c r="M178" t="n">
        <v>51</v>
      </c>
      <c r="N178" t="n">
        <v>24.53</v>
      </c>
      <c r="O178" t="n">
        <v>18429.27</v>
      </c>
      <c r="P178" t="n">
        <v>1305.88</v>
      </c>
      <c r="Q178" t="n">
        <v>2218.86</v>
      </c>
      <c r="R178" t="n">
        <v>261.34</v>
      </c>
      <c r="S178" t="n">
        <v>193.02</v>
      </c>
      <c r="T178" t="n">
        <v>32093.32</v>
      </c>
      <c r="U178" t="n">
        <v>0.74</v>
      </c>
      <c r="V178" t="n">
        <v>0.92</v>
      </c>
      <c r="W178" t="n">
        <v>36.75</v>
      </c>
      <c r="X178" t="n">
        <v>1.92</v>
      </c>
      <c r="Y178" t="n">
        <v>0.5</v>
      </c>
      <c r="Z178" t="n">
        <v>10</v>
      </c>
    </row>
    <row r="179">
      <c r="A179" t="n">
        <v>18</v>
      </c>
      <c r="B179" t="n">
        <v>60</v>
      </c>
      <c r="C179" t="inlineStr">
        <is>
          <t xml:space="preserve">CONCLUIDO	</t>
        </is>
      </c>
      <c r="D179" t="n">
        <v>0.6993</v>
      </c>
      <c r="E179" t="n">
        <v>143.01</v>
      </c>
      <c r="F179" t="n">
        <v>139.6</v>
      </c>
      <c r="G179" t="n">
        <v>167.52</v>
      </c>
      <c r="H179" t="n">
        <v>2.26</v>
      </c>
      <c r="I179" t="n">
        <v>50</v>
      </c>
      <c r="J179" t="n">
        <v>148.91</v>
      </c>
      <c r="K179" t="n">
        <v>45</v>
      </c>
      <c r="L179" t="n">
        <v>19</v>
      </c>
      <c r="M179" t="n">
        <v>48</v>
      </c>
      <c r="N179" t="n">
        <v>24.92</v>
      </c>
      <c r="O179" t="n">
        <v>18599.92</v>
      </c>
      <c r="P179" t="n">
        <v>1295.24</v>
      </c>
      <c r="Q179" t="n">
        <v>2218.86</v>
      </c>
      <c r="R179" t="n">
        <v>257.87</v>
      </c>
      <c r="S179" t="n">
        <v>193.02</v>
      </c>
      <c r="T179" t="n">
        <v>30372.7</v>
      </c>
      <c r="U179" t="n">
        <v>0.75</v>
      </c>
      <c r="V179" t="n">
        <v>0.92</v>
      </c>
      <c r="W179" t="n">
        <v>36.75</v>
      </c>
      <c r="X179" t="n">
        <v>1.82</v>
      </c>
      <c r="Y179" t="n">
        <v>0.5</v>
      </c>
      <c r="Z179" t="n">
        <v>10</v>
      </c>
    </row>
    <row r="180">
      <c r="A180" t="n">
        <v>19</v>
      </c>
      <c r="B180" t="n">
        <v>60</v>
      </c>
      <c r="C180" t="inlineStr">
        <is>
          <t xml:space="preserve">CONCLUIDO	</t>
        </is>
      </c>
      <c r="D180" t="n">
        <v>0.7003</v>
      </c>
      <c r="E180" t="n">
        <v>142.8</v>
      </c>
      <c r="F180" t="n">
        <v>139.47</v>
      </c>
      <c r="G180" t="n">
        <v>178.05</v>
      </c>
      <c r="H180" t="n">
        <v>2.36</v>
      </c>
      <c r="I180" t="n">
        <v>47</v>
      </c>
      <c r="J180" t="n">
        <v>150.3</v>
      </c>
      <c r="K180" t="n">
        <v>45</v>
      </c>
      <c r="L180" t="n">
        <v>20</v>
      </c>
      <c r="M180" t="n">
        <v>45</v>
      </c>
      <c r="N180" t="n">
        <v>25.3</v>
      </c>
      <c r="O180" t="n">
        <v>18771.1</v>
      </c>
      <c r="P180" t="n">
        <v>1279.93</v>
      </c>
      <c r="Q180" t="n">
        <v>2218.86</v>
      </c>
      <c r="R180" t="n">
        <v>253.55</v>
      </c>
      <c r="S180" t="n">
        <v>193.02</v>
      </c>
      <c r="T180" t="n">
        <v>28227.01</v>
      </c>
      <c r="U180" t="n">
        <v>0.76</v>
      </c>
      <c r="V180" t="n">
        <v>0.92</v>
      </c>
      <c r="W180" t="n">
        <v>36.74</v>
      </c>
      <c r="X180" t="n">
        <v>1.69</v>
      </c>
      <c r="Y180" t="n">
        <v>0.5</v>
      </c>
      <c r="Z180" t="n">
        <v>10</v>
      </c>
    </row>
    <row r="181">
      <c r="A181" t="n">
        <v>20</v>
      </c>
      <c r="B181" t="n">
        <v>60</v>
      </c>
      <c r="C181" t="inlineStr">
        <is>
          <t xml:space="preserve">CONCLUIDO	</t>
        </is>
      </c>
      <c r="D181" t="n">
        <v>0.7007</v>
      </c>
      <c r="E181" t="n">
        <v>142.71</v>
      </c>
      <c r="F181" t="n">
        <v>139.42</v>
      </c>
      <c r="G181" t="n">
        <v>185.9</v>
      </c>
      <c r="H181" t="n">
        <v>2.45</v>
      </c>
      <c r="I181" t="n">
        <v>45</v>
      </c>
      <c r="J181" t="n">
        <v>151.69</v>
      </c>
      <c r="K181" t="n">
        <v>45</v>
      </c>
      <c r="L181" t="n">
        <v>21</v>
      </c>
      <c r="M181" t="n">
        <v>43</v>
      </c>
      <c r="N181" t="n">
        <v>25.7</v>
      </c>
      <c r="O181" t="n">
        <v>18942.82</v>
      </c>
      <c r="P181" t="n">
        <v>1270.4</v>
      </c>
      <c r="Q181" t="n">
        <v>2218.92</v>
      </c>
      <c r="R181" t="n">
        <v>251.94</v>
      </c>
      <c r="S181" t="n">
        <v>193.02</v>
      </c>
      <c r="T181" t="n">
        <v>27432.98</v>
      </c>
      <c r="U181" t="n">
        <v>0.77</v>
      </c>
      <c r="V181" t="n">
        <v>0.92</v>
      </c>
      <c r="W181" t="n">
        <v>36.74</v>
      </c>
      <c r="X181" t="n">
        <v>1.64</v>
      </c>
      <c r="Y181" t="n">
        <v>0.5</v>
      </c>
      <c r="Z181" t="n">
        <v>10</v>
      </c>
    </row>
    <row r="182">
      <c r="A182" t="n">
        <v>21</v>
      </c>
      <c r="B182" t="n">
        <v>60</v>
      </c>
      <c r="C182" t="inlineStr">
        <is>
          <t xml:space="preserve">CONCLUIDO	</t>
        </is>
      </c>
      <c r="D182" t="n">
        <v>0.7017</v>
      </c>
      <c r="E182" t="n">
        <v>142.52</v>
      </c>
      <c r="F182" t="n">
        <v>139.31</v>
      </c>
      <c r="G182" t="n">
        <v>199.01</v>
      </c>
      <c r="H182" t="n">
        <v>2.54</v>
      </c>
      <c r="I182" t="n">
        <v>42</v>
      </c>
      <c r="J182" t="n">
        <v>153.09</v>
      </c>
      <c r="K182" t="n">
        <v>45</v>
      </c>
      <c r="L182" t="n">
        <v>22</v>
      </c>
      <c r="M182" t="n">
        <v>40</v>
      </c>
      <c r="N182" t="n">
        <v>26.09</v>
      </c>
      <c r="O182" t="n">
        <v>19115.09</v>
      </c>
      <c r="P182" t="n">
        <v>1257.27</v>
      </c>
      <c r="Q182" t="n">
        <v>2218.88</v>
      </c>
      <c r="R182" t="n">
        <v>248.19</v>
      </c>
      <c r="S182" t="n">
        <v>193.02</v>
      </c>
      <c r="T182" t="n">
        <v>25576.26</v>
      </c>
      <c r="U182" t="n">
        <v>0.78</v>
      </c>
      <c r="V182" t="n">
        <v>0.92</v>
      </c>
      <c r="W182" t="n">
        <v>36.73</v>
      </c>
      <c r="X182" t="n">
        <v>1.53</v>
      </c>
      <c r="Y182" t="n">
        <v>0.5</v>
      </c>
      <c r="Z182" t="n">
        <v>10</v>
      </c>
    </row>
    <row r="183">
      <c r="A183" t="n">
        <v>22</v>
      </c>
      <c r="B183" t="n">
        <v>60</v>
      </c>
      <c r="C183" t="inlineStr">
        <is>
          <t xml:space="preserve">CONCLUIDO	</t>
        </is>
      </c>
      <c r="D183" t="n">
        <v>0.7023</v>
      </c>
      <c r="E183" t="n">
        <v>142.39</v>
      </c>
      <c r="F183" t="n">
        <v>139.24</v>
      </c>
      <c r="G183" t="n">
        <v>208.85</v>
      </c>
      <c r="H183" t="n">
        <v>2.64</v>
      </c>
      <c r="I183" t="n">
        <v>40</v>
      </c>
      <c r="J183" t="n">
        <v>154.49</v>
      </c>
      <c r="K183" t="n">
        <v>45</v>
      </c>
      <c r="L183" t="n">
        <v>23</v>
      </c>
      <c r="M183" t="n">
        <v>31</v>
      </c>
      <c r="N183" t="n">
        <v>26.49</v>
      </c>
      <c r="O183" t="n">
        <v>19287.9</v>
      </c>
      <c r="P183" t="n">
        <v>1243.48</v>
      </c>
      <c r="Q183" t="n">
        <v>2218.87</v>
      </c>
      <c r="R183" t="n">
        <v>245.55</v>
      </c>
      <c r="S183" t="n">
        <v>193.02</v>
      </c>
      <c r="T183" t="n">
        <v>24266.12</v>
      </c>
      <c r="U183" t="n">
        <v>0.79</v>
      </c>
      <c r="V183" t="n">
        <v>0.92</v>
      </c>
      <c r="W183" t="n">
        <v>36.73</v>
      </c>
      <c r="X183" t="n">
        <v>1.45</v>
      </c>
      <c r="Y183" t="n">
        <v>0.5</v>
      </c>
      <c r="Z183" t="n">
        <v>10</v>
      </c>
    </row>
    <row r="184">
      <c r="A184" t="n">
        <v>23</v>
      </c>
      <c r="B184" t="n">
        <v>60</v>
      </c>
      <c r="C184" t="inlineStr">
        <is>
          <t xml:space="preserve">CONCLUIDO	</t>
        </is>
      </c>
      <c r="D184" t="n">
        <v>0.7025</v>
      </c>
      <c r="E184" t="n">
        <v>142.34</v>
      </c>
      <c r="F184" t="n">
        <v>139.21</v>
      </c>
      <c r="G184" t="n">
        <v>214.17</v>
      </c>
      <c r="H184" t="n">
        <v>2.73</v>
      </c>
      <c r="I184" t="n">
        <v>39</v>
      </c>
      <c r="J184" t="n">
        <v>155.9</v>
      </c>
      <c r="K184" t="n">
        <v>45</v>
      </c>
      <c r="L184" t="n">
        <v>24</v>
      </c>
      <c r="M184" t="n">
        <v>19</v>
      </c>
      <c r="N184" t="n">
        <v>26.9</v>
      </c>
      <c r="O184" t="n">
        <v>19461.27</v>
      </c>
      <c r="P184" t="n">
        <v>1242.56</v>
      </c>
      <c r="Q184" t="n">
        <v>2218.91</v>
      </c>
      <c r="R184" t="n">
        <v>243.91</v>
      </c>
      <c r="S184" t="n">
        <v>193.02</v>
      </c>
      <c r="T184" t="n">
        <v>23447.17</v>
      </c>
      <c r="U184" t="n">
        <v>0.79</v>
      </c>
      <c r="V184" t="n">
        <v>0.92</v>
      </c>
      <c r="W184" t="n">
        <v>36.76</v>
      </c>
      <c r="X184" t="n">
        <v>1.43</v>
      </c>
      <c r="Y184" t="n">
        <v>0.5</v>
      </c>
      <c r="Z184" t="n">
        <v>10</v>
      </c>
    </row>
    <row r="185">
      <c r="A185" t="n">
        <v>24</v>
      </c>
      <c r="B185" t="n">
        <v>60</v>
      </c>
      <c r="C185" t="inlineStr">
        <is>
          <t xml:space="preserve">CONCLUIDO	</t>
        </is>
      </c>
      <c r="D185" t="n">
        <v>0.7025</v>
      </c>
      <c r="E185" t="n">
        <v>142.36</v>
      </c>
      <c r="F185" t="n">
        <v>139.23</v>
      </c>
      <c r="G185" t="n">
        <v>214.2</v>
      </c>
      <c r="H185" t="n">
        <v>2.81</v>
      </c>
      <c r="I185" t="n">
        <v>39</v>
      </c>
      <c r="J185" t="n">
        <v>157.31</v>
      </c>
      <c r="K185" t="n">
        <v>45</v>
      </c>
      <c r="L185" t="n">
        <v>25</v>
      </c>
      <c r="M185" t="n">
        <v>2</v>
      </c>
      <c r="N185" t="n">
        <v>27.31</v>
      </c>
      <c r="O185" t="n">
        <v>19635.2</v>
      </c>
      <c r="P185" t="n">
        <v>1245.16</v>
      </c>
      <c r="Q185" t="n">
        <v>2218.87</v>
      </c>
      <c r="R185" t="n">
        <v>243.83</v>
      </c>
      <c r="S185" t="n">
        <v>193.02</v>
      </c>
      <c r="T185" t="n">
        <v>23411.58</v>
      </c>
      <c r="U185" t="n">
        <v>0.79</v>
      </c>
      <c r="V185" t="n">
        <v>0.92</v>
      </c>
      <c r="W185" t="n">
        <v>36.78</v>
      </c>
      <c r="X185" t="n">
        <v>1.45</v>
      </c>
      <c r="Y185" t="n">
        <v>0.5</v>
      </c>
      <c r="Z185" t="n">
        <v>10</v>
      </c>
    </row>
    <row r="186">
      <c r="A186" t="n">
        <v>25</v>
      </c>
      <c r="B186" t="n">
        <v>60</v>
      </c>
      <c r="C186" t="inlineStr">
        <is>
          <t xml:space="preserve">CONCLUIDO	</t>
        </is>
      </c>
      <c r="D186" t="n">
        <v>0.7028</v>
      </c>
      <c r="E186" t="n">
        <v>142.29</v>
      </c>
      <c r="F186" t="n">
        <v>139.19</v>
      </c>
      <c r="G186" t="n">
        <v>219.77</v>
      </c>
      <c r="H186" t="n">
        <v>2.9</v>
      </c>
      <c r="I186" t="n">
        <v>38</v>
      </c>
      <c r="J186" t="n">
        <v>158.72</v>
      </c>
      <c r="K186" t="n">
        <v>45</v>
      </c>
      <c r="L186" t="n">
        <v>26</v>
      </c>
      <c r="M186" t="n">
        <v>0</v>
      </c>
      <c r="N186" t="n">
        <v>27.72</v>
      </c>
      <c r="O186" t="n">
        <v>19809.69</v>
      </c>
      <c r="P186" t="n">
        <v>1254.63</v>
      </c>
      <c r="Q186" t="n">
        <v>2218.88</v>
      </c>
      <c r="R186" t="n">
        <v>242.38</v>
      </c>
      <c r="S186" t="n">
        <v>193.02</v>
      </c>
      <c r="T186" t="n">
        <v>22689.92</v>
      </c>
      <c r="U186" t="n">
        <v>0.8</v>
      </c>
      <c r="V186" t="n">
        <v>0.92</v>
      </c>
      <c r="W186" t="n">
        <v>36.78</v>
      </c>
      <c r="X186" t="n">
        <v>1.41</v>
      </c>
      <c r="Y186" t="n">
        <v>0.5</v>
      </c>
      <c r="Z186" t="n">
        <v>10</v>
      </c>
    </row>
    <row r="187">
      <c r="A187" t="n">
        <v>0</v>
      </c>
      <c r="B187" t="n">
        <v>80</v>
      </c>
      <c r="C187" t="inlineStr">
        <is>
          <t xml:space="preserve">CONCLUIDO	</t>
        </is>
      </c>
      <c r="D187" t="n">
        <v>0.3601</v>
      </c>
      <c r="E187" t="n">
        <v>277.7</v>
      </c>
      <c r="F187" t="n">
        <v>213.45</v>
      </c>
      <c r="G187" t="n">
        <v>6.66</v>
      </c>
      <c r="H187" t="n">
        <v>0.11</v>
      </c>
      <c r="I187" t="n">
        <v>1922</v>
      </c>
      <c r="J187" t="n">
        <v>159.12</v>
      </c>
      <c r="K187" t="n">
        <v>50.28</v>
      </c>
      <c r="L187" t="n">
        <v>1</v>
      </c>
      <c r="M187" t="n">
        <v>1920</v>
      </c>
      <c r="N187" t="n">
        <v>27.84</v>
      </c>
      <c r="O187" t="n">
        <v>19859.16</v>
      </c>
      <c r="P187" t="n">
        <v>2640.82</v>
      </c>
      <c r="Q187" t="n">
        <v>2221.5</v>
      </c>
      <c r="R187" t="n">
        <v>2726.71</v>
      </c>
      <c r="S187" t="n">
        <v>193.02</v>
      </c>
      <c r="T187" t="n">
        <v>1255433.77</v>
      </c>
      <c r="U187" t="n">
        <v>0.07000000000000001</v>
      </c>
      <c r="V187" t="n">
        <v>0.6</v>
      </c>
      <c r="W187" t="n">
        <v>39.82</v>
      </c>
      <c r="X187" t="n">
        <v>75.56999999999999</v>
      </c>
      <c r="Y187" t="n">
        <v>0.5</v>
      </c>
      <c r="Z187" t="n">
        <v>10</v>
      </c>
    </row>
    <row r="188">
      <c r="A188" t="n">
        <v>1</v>
      </c>
      <c r="B188" t="n">
        <v>80</v>
      </c>
      <c r="C188" t="inlineStr">
        <is>
          <t xml:space="preserve">CONCLUIDO	</t>
        </is>
      </c>
      <c r="D188" t="n">
        <v>0.521</v>
      </c>
      <c r="E188" t="n">
        <v>191.95</v>
      </c>
      <c r="F188" t="n">
        <v>165.82</v>
      </c>
      <c r="G188" t="n">
        <v>13.46</v>
      </c>
      <c r="H188" t="n">
        <v>0.22</v>
      </c>
      <c r="I188" t="n">
        <v>739</v>
      </c>
      <c r="J188" t="n">
        <v>160.54</v>
      </c>
      <c r="K188" t="n">
        <v>50.28</v>
      </c>
      <c r="L188" t="n">
        <v>2</v>
      </c>
      <c r="M188" t="n">
        <v>737</v>
      </c>
      <c r="N188" t="n">
        <v>28.26</v>
      </c>
      <c r="O188" t="n">
        <v>20034.4</v>
      </c>
      <c r="P188" t="n">
        <v>2047.79</v>
      </c>
      <c r="Q188" t="n">
        <v>2219.75</v>
      </c>
      <c r="R188" t="n">
        <v>1131.73</v>
      </c>
      <c r="S188" t="n">
        <v>193.02</v>
      </c>
      <c r="T188" t="n">
        <v>463860.79</v>
      </c>
      <c r="U188" t="n">
        <v>0.17</v>
      </c>
      <c r="V188" t="n">
        <v>0.77</v>
      </c>
      <c r="W188" t="n">
        <v>37.88</v>
      </c>
      <c r="X188" t="n">
        <v>28</v>
      </c>
      <c r="Y188" t="n">
        <v>0.5</v>
      </c>
      <c r="Z188" t="n">
        <v>10</v>
      </c>
    </row>
    <row r="189">
      <c r="A189" t="n">
        <v>2</v>
      </c>
      <c r="B189" t="n">
        <v>80</v>
      </c>
      <c r="C189" t="inlineStr">
        <is>
          <t xml:space="preserve">CONCLUIDO	</t>
        </is>
      </c>
      <c r="D189" t="n">
        <v>0.5808</v>
      </c>
      <c r="E189" t="n">
        <v>172.17</v>
      </c>
      <c r="F189" t="n">
        <v>155.06</v>
      </c>
      <c r="G189" t="n">
        <v>20.27</v>
      </c>
      <c r="H189" t="n">
        <v>0.33</v>
      </c>
      <c r="I189" t="n">
        <v>459</v>
      </c>
      <c r="J189" t="n">
        <v>161.97</v>
      </c>
      <c r="K189" t="n">
        <v>50.28</v>
      </c>
      <c r="L189" t="n">
        <v>3</v>
      </c>
      <c r="M189" t="n">
        <v>457</v>
      </c>
      <c r="N189" t="n">
        <v>28.69</v>
      </c>
      <c r="O189" t="n">
        <v>20210.21</v>
      </c>
      <c r="P189" t="n">
        <v>1908.98</v>
      </c>
      <c r="Q189" t="n">
        <v>2219.36</v>
      </c>
      <c r="R189" t="n">
        <v>772.05</v>
      </c>
      <c r="S189" t="n">
        <v>193.02</v>
      </c>
      <c r="T189" t="n">
        <v>285420.25</v>
      </c>
      <c r="U189" t="n">
        <v>0.25</v>
      </c>
      <c r="V189" t="n">
        <v>0.83</v>
      </c>
      <c r="W189" t="n">
        <v>37.44</v>
      </c>
      <c r="X189" t="n">
        <v>17.25</v>
      </c>
      <c r="Y189" t="n">
        <v>0.5</v>
      </c>
      <c r="Z189" t="n">
        <v>10</v>
      </c>
    </row>
    <row r="190">
      <c r="A190" t="n">
        <v>3</v>
      </c>
      <c r="B190" t="n">
        <v>80</v>
      </c>
      <c r="C190" t="inlineStr">
        <is>
          <t xml:space="preserve">CONCLUIDO	</t>
        </is>
      </c>
      <c r="D190" t="n">
        <v>0.6127</v>
      </c>
      <c r="E190" t="n">
        <v>163.21</v>
      </c>
      <c r="F190" t="n">
        <v>150.19</v>
      </c>
      <c r="G190" t="n">
        <v>27.14</v>
      </c>
      <c r="H190" t="n">
        <v>0.43</v>
      </c>
      <c r="I190" t="n">
        <v>332</v>
      </c>
      <c r="J190" t="n">
        <v>163.4</v>
      </c>
      <c r="K190" t="n">
        <v>50.28</v>
      </c>
      <c r="L190" t="n">
        <v>4</v>
      </c>
      <c r="M190" t="n">
        <v>330</v>
      </c>
      <c r="N190" t="n">
        <v>29.12</v>
      </c>
      <c r="O190" t="n">
        <v>20386.62</v>
      </c>
      <c r="P190" t="n">
        <v>1842.64</v>
      </c>
      <c r="Q190" t="n">
        <v>2219.26</v>
      </c>
      <c r="R190" t="n">
        <v>610.29</v>
      </c>
      <c r="S190" t="n">
        <v>193.02</v>
      </c>
      <c r="T190" t="n">
        <v>205172.07</v>
      </c>
      <c r="U190" t="n">
        <v>0.32</v>
      </c>
      <c r="V190" t="n">
        <v>0.85</v>
      </c>
      <c r="W190" t="n">
        <v>37.21</v>
      </c>
      <c r="X190" t="n">
        <v>12.39</v>
      </c>
      <c r="Y190" t="n">
        <v>0.5</v>
      </c>
      <c r="Z190" t="n">
        <v>10</v>
      </c>
    </row>
    <row r="191">
      <c r="A191" t="n">
        <v>4</v>
      </c>
      <c r="B191" t="n">
        <v>80</v>
      </c>
      <c r="C191" t="inlineStr">
        <is>
          <t xml:space="preserve">CONCLUIDO	</t>
        </is>
      </c>
      <c r="D191" t="n">
        <v>0.6324</v>
      </c>
      <c r="E191" t="n">
        <v>158.14</v>
      </c>
      <c r="F191" t="n">
        <v>147.44</v>
      </c>
      <c r="G191" t="n">
        <v>34.02</v>
      </c>
      <c r="H191" t="n">
        <v>0.54</v>
      </c>
      <c r="I191" t="n">
        <v>260</v>
      </c>
      <c r="J191" t="n">
        <v>164.83</v>
      </c>
      <c r="K191" t="n">
        <v>50.28</v>
      </c>
      <c r="L191" t="n">
        <v>5</v>
      </c>
      <c r="M191" t="n">
        <v>258</v>
      </c>
      <c r="N191" t="n">
        <v>29.55</v>
      </c>
      <c r="O191" t="n">
        <v>20563.61</v>
      </c>
      <c r="P191" t="n">
        <v>1802.43</v>
      </c>
      <c r="Q191" t="n">
        <v>2219.15</v>
      </c>
      <c r="R191" t="n">
        <v>519.29</v>
      </c>
      <c r="S191" t="n">
        <v>193.02</v>
      </c>
      <c r="T191" t="n">
        <v>160032.26</v>
      </c>
      <c r="U191" t="n">
        <v>0.37</v>
      </c>
      <c r="V191" t="n">
        <v>0.87</v>
      </c>
      <c r="W191" t="n">
        <v>37.08</v>
      </c>
      <c r="X191" t="n">
        <v>9.640000000000001</v>
      </c>
      <c r="Y191" t="n">
        <v>0.5</v>
      </c>
      <c r="Z191" t="n">
        <v>10</v>
      </c>
    </row>
    <row r="192">
      <c r="A192" t="n">
        <v>5</v>
      </c>
      <c r="B192" t="n">
        <v>80</v>
      </c>
      <c r="C192" t="inlineStr">
        <is>
          <t xml:space="preserve">CONCLUIDO	</t>
        </is>
      </c>
      <c r="D192" t="n">
        <v>0.6457000000000001</v>
      </c>
      <c r="E192" t="n">
        <v>154.88</v>
      </c>
      <c r="F192" t="n">
        <v>145.69</v>
      </c>
      <c r="G192" t="n">
        <v>41.04</v>
      </c>
      <c r="H192" t="n">
        <v>0.64</v>
      </c>
      <c r="I192" t="n">
        <v>213</v>
      </c>
      <c r="J192" t="n">
        <v>166.27</v>
      </c>
      <c r="K192" t="n">
        <v>50.28</v>
      </c>
      <c r="L192" t="n">
        <v>6</v>
      </c>
      <c r="M192" t="n">
        <v>211</v>
      </c>
      <c r="N192" t="n">
        <v>29.99</v>
      </c>
      <c r="O192" t="n">
        <v>20741.2</v>
      </c>
      <c r="P192" t="n">
        <v>1774.8</v>
      </c>
      <c r="Q192" t="n">
        <v>2219.06</v>
      </c>
      <c r="R192" t="n">
        <v>460.22</v>
      </c>
      <c r="S192" t="n">
        <v>193.02</v>
      </c>
      <c r="T192" t="n">
        <v>130734.81</v>
      </c>
      <c r="U192" t="n">
        <v>0.42</v>
      </c>
      <c r="V192" t="n">
        <v>0.88</v>
      </c>
      <c r="W192" t="n">
        <v>37.03</v>
      </c>
      <c r="X192" t="n">
        <v>7.9</v>
      </c>
      <c r="Y192" t="n">
        <v>0.5</v>
      </c>
      <c r="Z192" t="n">
        <v>10</v>
      </c>
    </row>
    <row r="193">
      <c r="A193" t="n">
        <v>6</v>
      </c>
      <c r="B193" t="n">
        <v>80</v>
      </c>
      <c r="C193" t="inlineStr">
        <is>
          <t xml:space="preserve">CONCLUIDO	</t>
        </is>
      </c>
      <c r="D193" t="n">
        <v>0.6551</v>
      </c>
      <c r="E193" t="n">
        <v>152.64</v>
      </c>
      <c r="F193" t="n">
        <v>144.48</v>
      </c>
      <c r="G193" t="n">
        <v>47.89</v>
      </c>
      <c r="H193" t="n">
        <v>0.74</v>
      </c>
      <c r="I193" t="n">
        <v>181</v>
      </c>
      <c r="J193" t="n">
        <v>167.72</v>
      </c>
      <c r="K193" t="n">
        <v>50.28</v>
      </c>
      <c r="L193" t="n">
        <v>7</v>
      </c>
      <c r="M193" t="n">
        <v>179</v>
      </c>
      <c r="N193" t="n">
        <v>30.44</v>
      </c>
      <c r="O193" t="n">
        <v>20919.39</v>
      </c>
      <c r="P193" t="n">
        <v>1753.64</v>
      </c>
      <c r="Q193" t="n">
        <v>2218.99</v>
      </c>
      <c r="R193" t="n">
        <v>420.44</v>
      </c>
      <c r="S193" t="n">
        <v>193.02</v>
      </c>
      <c r="T193" t="n">
        <v>111003.02</v>
      </c>
      <c r="U193" t="n">
        <v>0.46</v>
      </c>
      <c r="V193" t="n">
        <v>0.89</v>
      </c>
      <c r="W193" t="n">
        <v>36.96</v>
      </c>
      <c r="X193" t="n">
        <v>6.7</v>
      </c>
      <c r="Y193" t="n">
        <v>0.5</v>
      </c>
      <c r="Z193" t="n">
        <v>10</v>
      </c>
    </row>
    <row r="194">
      <c r="A194" t="n">
        <v>7</v>
      </c>
      <c r="B194" t="n">
        <v>80</v>
      </c>
      <c r="C194" t="inlineStr">
        <is>
          <t xml:space="preserve">CONCLUIDO	</t>
        </is>
      </c>
      <c r="D194" t="n">
        <v>0.6624</v>
      </c>
      <c r="E194" t="n">
        <v>150.96</v>
      </c>
      <c r="F194" t="n">
        <v>143.57</v>
      </c>
      <c r="G194" t="n">
        <v>54.87</v>
      </c>
      <c r="H194" t="n">
        <v>0.84</v>
      </c>
      <c r="I194" t="n">
        <v>157</v>
      </c>
      <c r="J194" t="n">
        <v>169.17</v>
      </c>
      <c r="K194" t="n">
        <v>50.28</v>
      </c>
      <c r="L194" t="n">
        <v>8</v>
      </c>
      <c r="M194" t="n">
        <v>155</v>
      </c>
      <c r="N194" t="n">
        <v>30.89</v>
      </c>
      <c r="O194" t="n">
        <v>21098.19</v>
      </c>
      <c r="P194" t="n">
        <v>1736.6</v>
      </c>
      <c r="Q194" t="n">
        <v>2219.05</v>
      </c>
      <c r="R194" t="n">
        <v>390.23</v>
      </c>
      <c r="S194" t="n">
        <v>193.02</v>
      </c>
      <c r="T194" t="n">
        <v>96021.08</v>
      </c>
      <c r="U194" t="n">
        <v>0.49</v>
      </c>
      <c r="V194" t="n">
        <v>0.89</v>
      </c>
      <c r="W194" t="n">
        <v>36.92</v>
      </c>
      <c r="X194" t="n">
        <v>5.79</v>
      </c>
      <c r="Y194" t="n">
        <v>0.5</v>
      </c>
      <c r="Z194" t="n">
        <v>10</v>
      </c>
    </row>
    <row r="195">
      <c r="A195" t="n">
        <v>8</v>
      </c>
      <c r="B195" t="n">
        <v>80</v>
      </c>
      <c r="C195" t="inlineStr">
        <is>
          <t xml:space="preserve">CONCLUIDO	</t>
        </is>
      </c>
      <c r="D195" t="n">
        <v>0.6682</v>
      </c>
      <c r="E195" t="n">
        <v>149.65</v>
      </c>
      <c r="F195" t="n">
        <v>142.88</v>
      </c>
      <c r="G195" t="n">
        <v>62.12</v>
      </c>
      <c r="H195" t="n">
        <v>0.9399999999999999</v>
      </c>
      <c r="I195" t="n">
        <v>138</v>
      </c>
      <c r="J195" t="n">
        <v>170.62</v>
      </c>
      <c r="K195" t="n">
        <v>50.28</v>
      </c>
      <c r="L195" t="n">
        <v>9</v>
      </c>
      <c r="M195" t="n">
        <v>136</v>
      </c>
      <c r="N195" t="n">
        <v>31.34</v>
      </c>
      <c r="O195" t="n">
        <v>21277.6</v>
      </c>
      <c r="P195" t="n">
        <v>1721.59</v>
      </c>
      <c r="Q195" t="n">
        <v>2218.98</v>
      </c>
      <c r="R195" t="n">
        <v>367.21</v>
      </c>
      <c r="S195" t="n">
        <v>193.02</v>
      </c>
      <c r="T195" t="n">
        <v>84604.14999999999</v>
      </c>
      <c r="U195" t="n">
        <v>0.53</v>
      </c>
      <c r="V195" t="n">
        <v>0.9</v>
      </c>
      <c r="W195" t="n">
        <v>36.88</v>
      </c>
      <c r="X195" t="n">
        <v>5.09</v>
      </c>
      <c r="Y195" t="n">
        <v>0.5</v>
      </c>
      <c r="Z195" t="n">
        <v>10</v>
      </c>
    </row>
    <row r="196">
      <c r="A196" t="n">
        <v>9</v>
      </c>
      <c r="B196" t="n">
        <v>80</v>
      </c>
      <c r="C196" t="inlineStr">
        <is>
          <t xml:space="preserve">CONCLUIDO	</t>
        </is>
      </c>
      <c r="D196" t="n">
        <v>0.6724</v>
      </c>
      <c r="E196" t="n">
        <v>148.71</v>
      </c>
      <c r="F196" t="n">
        <v>142.39</v>
      </c>
      <c r="G196" t="n">
        <v>68.90000000000001</v>
      </c>
      <c r="H196" t="n">
        <v>1.03</v>
      </c>
      <c r="I196" t="n">
        <v>124</v>
      </c>
      <c r="J196" t="n">
        <v>172.08</v>
      </c>
      <c r="K196" t="n">
        <v>50.28</v>
      </c>
      <c r="L196" t="n">
        <v>10</v>
      </c>
      <c r="M196" t="n">
        <v>122</v>
      </c>
      <c r="N196" t="n">
        <v>31.8</v>
      </c>
      <c r="O196" t="n">
        <v>21457.64</v>
      </c>
      <c r="P196" t="n">
        <v>1709.58</v>
      </c>
      <c r="Q196" t="n">
        <v>2218.97</v>
      </c>
      <c r="R196" t="n">
        <v>350.83</v>
      </c>
      <c r="S196" t="n">
        <v>193.02</v>
      </c>
      <c r="T196" t="n">
        <v>76482.67</v>
      </c>
      <c r="U196" t="n">
        <v>0.55</v>
      </c>
      <c r="V196" t="n">
        <v>0.9</v>
      </c>
      <c r="W196" t="n">
        <v>36.87</v>
      </c>
      <c r="X196" t="n">
        <v>4.61</v>
      </c>
      <c r="Y196" t="n">
        <v>0.5</v>
      </c>
      <c r="Z196" t="n">
        <v>10</v>
      </c>
    </row>
    <row r="197">
      <c r="A197" t="n">
        <v>10</v>
      </c>
      <c r="B197" t="n">
        <v>80</v>
      </c>
      <c r="C197" t="inlineStr">
        <is>
          <t xml:space="preserve">CONCLUIDO	</t>
        </is>
      </c>
      <c r="D197" t="n">
        <v>0.6763</v>
      </c>
      <c r="E197" t="n">
        <v>147.86</v>
      </c>
      <c r="F197" t="n">
        <v>141.93</v>
      </c>
      <c r="G197" t="n">
        <v>76.03</v>
      </c>
      <c r="H197" t="n">
        <v>1.12</v>
      </c>
      <c r="I197" t="n">
        <v>112</v>
      </c>
      <c r="J197" t="n">
        <v>173.55</v>
      </c>
      <c r="K197" t="n">
        <v>50.28</v>
      </c>
      <c r="L197" t="n">
        <v>11</v>
      </c>
      <c r="M197" t="n">
        <v>110</v>
      </c>
      <c r="N197" t="n">
        <v>32.27</v>
      </c>
      <c r="O197" t="n">
        <v>21638.31</v>
      </c>
      <c r="P197" t="n">
        <v>1697.59</v>
      </c>
      <c r="Q197" t="n">
        <v>2219.04</v>
      </c>
      <c r="R197" t="n">
        <v>335.51</v>
      </c>
      <c r="S197" t="n">
        <v>193.02</v>
      </c>
      <c r="T197" t="n">
        <v>68883.45</v>
      </c>
      <c r="U197" t="n">
        <v>0.58</v>
      </c>
      <c r="V197" t="n">
        <v>0.9</v>
      </c>
      <c r="W197" t="n">
        <v>36.85</v>
      </c>
      <c r="X197" t="n">
        <v>4.14</v>
      </c>
      <c r="Y197" t="n">
        <v>0.5</v>
      </c>
      <c r="Z197" t="n">
        <v>10</v>
      </c>
    </row>
    <row r="198">
      <c r="A198" t="n">
        <v>11</v>
      </c>
      <c r="B198" t="n">
        <v>80</v>
      </c>
      <c r="C198" t="inlineStr">
        <is>
          <t xml:space="preserve">CONCLUIDO	</t>
        </is>
      </c>
      <c r="D198" t="n">
        <v>0.6797</v>
      </c>
      <c r="E198" t="n">
        <v>147.13</v>
      </c>
      <c r="F198" t="n">
        <v>141.52</v>
      </c>
      <c r="G198" t="n">
        <v>83.25</v>
      </c>
      <c r="H198" t="n">
        <v>1.22</v>
      </c>
      <c r="I198" t="n">
        <v>102</v>
      </c>
      <c r="J198" t="n">
        <v>175.02</v>
      </c>
      <c r="K198" t="n">
        <v>50.28</v>
      </c>
      <c r="L198" t="n">
        <v>12</v>
      </c>
      <c r="M198" t="n">
        <v>100</v>
      </c>
      <c r="N198" t="n">
        <v>32.74</v>
      </c>
      <c r="O198" t="n">
        <v>21819.6</v>
      </c>
      <c r="P198" t="n">
        <v>1686.96</v>
      </c>
      <c r="Q198" t="n">
        <v>2218.95</v>
      </c>
      <c r="R198" t="n">
        <v>322.15</v>
      </c>
      <c r="S198" t="n">
        <v>193.02</v>
      </c>
      <c r="T198" t="n">
        <v>62253.74</v>
      </c>
      <c r="U198" t="n">
        <v>0.6</v>
      </c>
      <c r="V198" t="n">
        <v>0.91</v>
      </c>
      <c r="W198" t="n">
        <v>36.82</v>
      </c>
      <c r="X198" t="n">
        <v>3.74</v>
      </c>
      <c r="Y198" t="n">
        <v>0.5</v>
      </c>
      <c r="Z198" t="n">
        <v>10</v>
      </c>
    </row>
    <row r="199">
      <c r="A199" t="n">
        <v>12</v>
      </c>
      <c r="B199" t="n">
        <v>80</v>
      </c>
      <c r="C199" t="inlineStr">
        <is>
          <t xml:space="preserve">CONCLUIDO	</t>
        </is>
      </c>
      <c r="D199" t="n">
        <v>0.6823</v>
      </c>
      <c r="E199" t="n">
        <v>146.56</v>
      </c>
      <c r="F199" t="n">
        <v>141.21</v>
      </c>
      <c r="G199" t="n">
        <v>90.13</v>
      </c>
      <c r="H199" t="n">
        <v>1.31</v>
      </c>
      <c r="I199" t="n">
        <v>94</v>
      </c>
      <c r="J199" t="n">
        <v>176.49</v>
      </c>
      <c r="K199" t="n">
        <v>50.28</v>
      </c>
      <c r="L199" t="n">
        <v>13</v>
      </c>
      <c r="M199" t="n">
        <v>92</v>
      </c>
      <c r="N199" t="n">
        <v>33.21</v>
      </c>
      <c r="O199" t="n">
        <v>22001.54</v>
      </c>
      <c r="P199" t="n">
        <v>1676.76</v>
      </c>
      <c r="Q199" t="n">
        <v>2218.9</v>
      </c>
      <c r="R199" t="n">
        <v>311.62</v>
      </c>
      <c r="S199" t="n">
        <v>193.02</v>
      </c>
      <c r="T199" t="n">
        <v>57029.89</v>
      </c>
      <c r="U199" t="n">
        <v>0.62</v>
      </c>
      <c r="V199" t="n">
        <v>0.91</v>
      </c>
      <c r="W199" t="n">
        <v>36.81</v>
      </c>
      <c r="X199" t="n">
        <v>3.43</v>
      </c>
      <c r="Y199" t="n">
        <v>0.5</v>
      </c>
      <c r="Z199" t="n">
        <v>10</v>
      </c>
    </row>
    <row r="200">
      <c r="A200" t="n">
        <v>13</v>
      </c>
      <c r="B200" t="n">
        <v>80</v>
      </c>
      <c r="C200" t="inlineStr">
        <is>
          <t xml:space="preserve">CONCLUIDO	</t>
        </is>
      </c>
      <c r="D200" t="n">
        <v>0.6845</v>
      </c>
      <c r="E200" t="n">
        <v>146.09</v>
      </c>
      <c r="F200" t="n">
        <v>140.96</v>
      </c>
      <c r="G200" t="n">
        <v>97.20999999999999</v>
      </c>
      <c r="H200" t="n">
        <v>1.4</v>
      </c>
      <c r="I200" t="n">
        <v>87</v>
      </c>
      <c r="J200" t="n">
        <v>177.97</v>
      </c>
      <c r="K200" t="n">
        <v>50.28</v>
      </c>
      <c r="L200" t="n">
        <v>14</v>
      </c>
      <c r="M200" t="n">
        <v>85</v>
      </c>
      <c r="N200" t="n">
        <v>33.69</v>
      </c>
      <c r="O200" t="n">
        <v>22184.13</v>
      </c>
      <c r="P200" t="n">
        <v>1666.73</v>
      </c>
      <c r="Q200" t="n">
        <v>2218.89</v>
      </c>
      <c r="R200" t="n">
        <v>302.83</v>
      </c>
      <c r="S200" t="n">
        <v>193.02</v>
      </c>
      <c r="T200" t="n">
        <v>52666.81</v>
      </c>
      <c r="U200" t="n">
        <v>0.64</v>
      </c>
      <c r="V200" t="n">
        <v>0.91</v>
      </c>
      <c r="W200" t="n">
        <v>36.81</v>
      </c>
      <c r="X200" t="n">
        <v>3.18</v>
      </c>
      <c r="Y200" t="n">
        <v>0.5</v>
      </c>
      <c r="Z200" t="n">
        <v>10</v>
      </c>
    </row>
    <row r="201">
      <c r="A201" t="n">
        <v>14</v>
      </c>
      <c r="B201" t="n">
        <v>80</v>
      </c>
      <c r="C201" t="inlineStr">
        <is>
          <t xml:space="preserve">CONCLUIDO	</t>
        </is>
      </c>
      <c r="D201" t="n">
        <v>0.6863</v>
      </c>
      <c r="E201" t="n">
        <v>145.7</v>
      </c>
      <c r="F201" t="n">
        <v>140.77</v>
      </c>
      <c r="G201" t="n">
        <v>104.27</v>
      </c>
      <c r="H201" t="n">
        <v>1.48</v>
      </c>
      <c r="I201" t="n">
        <v>81</v>
      </c>
      <c r="J201" t="n">
        <v>179.46</v>
      </c>
      <c r="K201" t="n">
        <v>50.28</v>
      </c>
      <c r="L201" t="n">
        <v>15</v>
      </c>
      <c r="M201" t="n">
        <v>79</v>
      </c>
      <c r="N201" t="n">
        <v>34.18</v>
      </c>
      <c r="O201" t="n">
        <v>22367.38</v>
      </c>
      <c r="P201" t="n">
        <v>1658.37</v>
      </c>
      <c r="Q201" t="n">
        <v>2219.01</v>
      </c>
      <c r="R201" t="n">
        <v>296.78</v>
      </c>
      <c r="S201" t="n">
        <v>193.02</v>
      </c>
      <c r="T201" t="n">
        <v>49674.42</v>
      </c>
      <c r="U201" t="n">
        <v>0.65</v>
      </c>
      <c r="V201" t="n">
        <v>0.91</v>
      </c>
      <c r="W201" t="n">
        <v>36.8</v>
      </c>
      <c r="X201" t="n">
        <v>2.98</v>
      </c>
      <c r="Y201" t="n">
        <v>0.5</v>
      </c>
      <c r="Z201" t="n">
        <v>10</v>
      </c>
    </row>
    <row r="202">
      <c r="A202" t="n">
        <v>15</v>
      </c>
      <c r="B202" t="n">
        <v>80</v>
      </c>
      <c r="C202" t="inlineStr">
        <is>
          <t xml:space="preserve">CONCLUIDO	</t>
        </is>
      </c>
      <c r="D202" t="n">
        <v>0.6884</v>
      </c>
      <c r="E202" t="n">
        <v>145.26</v>
      </c>
      <c r="F202" t="n">
        <v>140.52</v>
      </c>
      <c r="G202" t="n">
        <v>112.41</v>
      </c>
      <c r="H202" t="n">
        <v>1.57</v>
      </c>
      <c r="I202" t="n">
        <v>75</v>
      </c>
      <c r="J202" t="n">
        <v>180.95</v>
      </c>
      <c r="K202" t="n">
        <v>50.28</v>
      </c>
      <c r="L202" t="n">
        <v>16</v>
      </c>
      <c r="M202" t="n">
        <v>73</v>
      </c>
      <c r="N202" t="n">
        <v>34.67</v>
      </c>
      <c r="O202" t="n">
        <v>22551.28</v>
      </c>
      <c r="P202" t="n">
        <v>1649.45</v>
      </c>
      <c r="Q202" t="n">
        <v>2218.91</v>
      </c>
      <c r="R202" t="n">
        <v>288.63</v>
      </c>
      <c r="S202" t="n">
        <v>193.02</v>
      </c>
      <c r="T202" t="n">
        <v>45629.29</v>
      </c>
      <c r="U202" t="n">
        <v>0.67</v>
      </c>
      <c r="V202" t="n">
        <v>0.91</v>
      </c>
      <c r="W202" t="n">
        <v>36.78</v>
      </c>
      <c r="X202" t="n">
        <v>2.73</v>
      </c>
      <c r="Y202" t="n">
        <v>0.5</v>
      </c>
      <c r="Z202" t="n">
        <v>10</v>
      </c>
    </row>
    <row r="203">
      <c r="A203" t="n">
        <v>16</v>
      </c>
      <c r="B203" t="n">
        <v>80</v>
      </c>
      <c r="C203" t="inlineStr">
        <is>
          <t xml:space="preserve">CONCLUIDO	</t>
        </is>
      </c>
      <c r="D203" t="n">
        <v>0.6897</v>
      </c>
      <c r="E203" t="n">
        <v>144.99</v>
      </c>
      <c r="F203" t="n">
        <v>140.38</v>
      </c>
      <c r="G203" t="n">
        <v>118.63</v>
      </c>
      <c r="H203" t="n">
        <v>1.65</v>
      </c>
      <c r="I203" t="n">
        <v>71</v>
      </c>
      <c r="J203" t="n">
        <v>182.45</v>
      </c>
      <c r="K203" t="n">
        <v>50.28</v>
      </c>
      <c r="L203" t="n">
        <v>17</v>
      </c>
      <c r="M203" t="n">
        <v>69</v>
      </c>
      <c r="N203" t="n">
        <v>35.17</v>
      </c>
      <c r="O203" t="n">
        <v>22735.98</v>
      </c>
      <c r="P203" t="n">
        <v>1640.87</v>
      </c>
      <c r="Q203" t="n">
        <v>2218.9</v>
      </c>
      <c r="R203" t="n">
        <v>283.56</v>
      </c>
      <c r="S203" t="n">
        <v>193.02</v>
      </c>
      <c r="T203" t="n">
        <v>43114.71</v>
      </c>
      <c r="U203" t="n">
        <v>0.68</v>
      </c>
      <c r="V203" t="n">
        <v>0.91</v>
      </c>
      <c r="W203" t="n">
        <v>36.78</v>
      </c>
      <c r="X203" t="n">
        <v>2.59</v>
      </c>
      <c r="Y203" t="n">
        <v>0.5</v>
      </c>
      <c r="Z203" t="n">
        <v>10</v>
      </c>
    </row>
    <row r="204">
      <c r="A204" t="n">
        <v>17</v>
      </c>
      <c r="B204" t="n">
        <v>80</v>
      </c>
      <c r="C204" t="inlineStr">
        <is>
          <t xml:space="preserve">CONCLUIDO	</t>
        </is>
      </c>
      <c r="D204" t="n">
        <v>0.6914</v>
      </c>
      <c r="E204" t="n">
        <v>144.63</v>
      </c>
      <c r="F204" t="n">
        <v>140.18</v>
      </c>
      <c r="G204" t="n">
        <v>127.44</v>
      </c>
      <c r="H204" t="n">
        <v>1.74</v>
      </c>
      <c r="I204" t="n">
        <v>66</v>
      </c>
      <c r="J204" t="n">
        <v>183.95</v>
      </c>
      <c r="K204" t="n">
        <v>50.28</v>
      </c>
      <c r="L204" t="n">
        <v>18</v>
      </c>
      <c r="M204" t="n">
        <v>64</v>
      </c>
      <c r="N204" t="n">
        <v>35.67</v>
      </c>
      <c r="O204" t="n">
        <v>22921.24</v>
      </c>
      <c r="P204" t="n">
        <v>1632.25</v>
      </c>
      <c r="Q204" t="n">
        <v>2218.86</v>
      </c>
      <c r="R204" t="n">
        <v>277.31</v>
      </c>
      <c r="S204" t="n">
        <v>193.02</v>
      </c>
      <c r="T204" t="n">
        <v>40014.11</v>
      </c>
      <c r="U204" t="n">
        <v>0.7</v>
      </c>
      <c r="V204" t="n">
        <v>0.92</v>
      </c>
      <c r="W204" t="n">
        <v>36.77</v>
      </c>
      <c r="X204" t="n">
        <v>2.4</v>
      </c>
      <c r="Y204" t="n">
        <v>0.5</v>
      </c>
      <c r="Z204" t="n">
        <v>10</v>
      </c>
    </row>
    <row r="205">
      <c r="A205" t="n">
        <v>18</v>
      </c>
      <c r="B205" t="n">
        <v>80</v>
      </c>
      <c r="C205" t="inlineStr">
        <is>
          <t xml:space="preserve">CONCLUIDO	</t>
        </is>
      </c>
      <c r="D205" t="n">
        <v>0.6922</v>
      </c>
      <c r="E205" t="n">
        <v>144.48</v>
      </c>
      <c r="F205" t="n">
        <v>140.12</v>
      </c>
      <c r="G205" t="n">
        <v>133.45</v>
      </c>
      <c r="H205" t="n">
        <v>1.82</v>
      </c>
      <c r="I205" t="n">
        <v>63</v>
      </c>
      <c r="J205" t="n">
        <v>185.46</v>
      </c>
      <c r="K205" t="n">
        <v>50.28</v>
      </c>
      <c r="L205" t="n">
        <v>19</v>
      </c>
      <c r="M205" t="n">
        <v>61</v>
      </c>
      <c r="N205" t="n">
        <v>36.18</v>
      </c>
      <c r="O205" t="n">
        <v>23107.19</v>
      </c>
      <c r="P205" t="n">
        <v>1625.24</v>
      </c>
      <c r="Q205" t="n">
        <v>2218.89</v>
      </c>
      <c r="R205" t="n">
        <v>274.85</v>
      </c>
      <c r="S205" t="n">
        <v>193.02</v>
      </c>
      <c r="T205" t="n">
        <v>38797.92</v>
      </c>
      <c r="U205" t="n">
        <v>0.7</v>
      </c>
      <c r="V205" t="n">
        <v>0.92</v>
      </c>
      <c r="W205" t="n">
        <v>36.78</v>
      </c>
      <c r="X205" t="n">
        <v>2.34</v>
      </c>
      <c r="Y205" t="n">
        <v>0.5</v>
      </c>
      <c r="Z205" t="n">
        <v>10</v>
      </c>
    </row>
    <row r="206">
      <c r="A206" t="n">
        <v>19</v>
      </c>
      <c r="B206" t="n">
        <v>80</v>
      </c>
      <c r="C206" t="inlineStr">
        <is>
          <t xml:space="preserve">CONCLUIDO	</t>
        </is>
      </c>
      <c r="D206" t="n">
        <v>0.6937</v>
      </c>
      <c r="E206" t="n">
        <v>144.16</v>
      </c>
      <c r="F206" t="n">
        <v>139.93</v>
      </c>
      <c r="G206" t="n">
        <v>142.31</v>
      </c>
      <c r="H206" t="n">
        <v>1.9</v>
      </c>
      <c r="I206" t="n">
        <v>59</v>
      </c>
      <c r="J206" t="n">
        <v>186.97</v>
      </c>
      <c r="K206" t="n">
        <v>50.28</v>
      </c>
      <c r="L206" t="n">
        <v>20</v>
      </c>
      <c r="M206" t="n">
        <v>57</v>
      </c>
      <c r="N206" t="n">
        <v>36.69</v>
      </c>
      <c r="O206" t="n">
        <v>23293.82</v>
      </c>
      <c r="P206" t="n">
        <v>1617.12</v>
      </c>
      <c r="Q206" t="n">
        <v>2218.88</v>
      </c>
      <c r="R206" t="n">
        <v>269.22</v>
      </c>
      <c r="S206" t="n">
        <v>193.02</v>
      </c>
      <c r="T206" t="n">
        <v>36006</v>
      </c>
      <c r="U206" t="n">
        <v>0.72</v>
      </c>
      <c r="V206" t="n">
        <v>0.92</v>
      </c>
      <c r="W206" t="n">
        <v>36.75</v>
      </c>
      <c r="X206" t="n">
        <v>2.15</v>
      </c>
      <c r="Y206" t="n">
        <v>0.5</v>
      </c>
      <c r="Z206" t="n">
        <v>10</v>
      </c>
    </row>
    <row r="207">
      <c r="A207" t="n">
        <v>20</v>
      </c>
      <c r="B207" t="n">
        <v>80</v>
      </c>
      <c r="C207" t="inlineStr">
        <is>
          <t xml:space="preserve">CONCLUIDO	</t>
        </is>
      </c>
      <c r="D207" t="n">
        <v>0.6946</v>
      </c>
      <c r="E207" t="n">
        <v>143.97</v>
      </c>
      <c r="F207" t="n">
        <v>139.84</v>
      </c>
      <c r="G207" t="n">
        <v>149.83</v>
      </c>
      <c r="H207" t="n">
        <v>1.98</v>
      </c>
      <c r="I207" t="n">
        <v>56</v>
      </c>
      <c r="J207" t="n">
        <v>188.49</v>
      </c>
      <c r="K207" t="n">
        <v>50.28</v>
      </c>
      <c r="L207" t="n">
        <v>21</v>
      </c>
      <c r="M207" t="n">
        <v>54</v>
      </c>
      <c r="N207" t="n">
        <v>37.21</v>
      </c>
      <c r="O207" t="n">
        <v>23481.16</v>
      </c>
      <c r="P207" t="n">
        <v>1610.69</v>
      </c>
      <c r="Q207" t="n">
        <v>2218.96</v>
      </c>
      <c r="R207" t="n">
        <v>265.9</v>
      </c>
      <c r="S207" t="n">
        <v>193.02</v>
      </c>
      <c r="T207" t="n">
        <v>34357.76</v>
      </c>
      <c r="U207" t="n">
        <v>0.73</v>
      </c>
      <c r="V207" t="n">
        <v>0.92</v>
      </c>
      <c r="W207" t="n">
        <v>36.75</v>
      </c>
      <c r="X207" t="n">
        <v>2.05</v>
      </c>
      <c r="Y207" t="n">
        <v>0.5</v>
      </c>
      <c r="Z207" t="n">
        <v>10</v>
      </c>
    </row>
    <row r="208">
      <c r="A208" t="n">
        <v>21</v>
      </c>
      <c r="B208" t="n">
        <v>80</v>
      </c>
      <c r="C208" t="inlineStr">
        <is>
          <t xml:space="preserve">CONCLUIDO	</t>
        </is>
      </c>
      <c r="D208" t="n">
        <v>0.6953</v>
      </c>
      <c r="E208" t="n">
        <v>143.83</v>
      </c>
      <c r="F208" t="n">
        <v>139.76</v>
      </c>
      <c r="G208" t="n">
        <v>155.29</v>
      </c>
      <c r="H208" t="n">
        <v>2.05</v>
      </c>
      <c r="I208" t="n">
        <v>54</v>
      </c>
      <c r="J208" t="n">
        <v>190.01</v>
      </c>
      <c r="K208" t="n">
        <v>50.28</v>
      </c>
      <c r="L208" t="n">
        <v>22</v>
      </c>
      <c r="M208" t="n">
        <v>52</v>
      </c>
      <c r="N208" t="n">
        <v>37.74</v>
      </c>
      <c r="O208" t="n">
        <v>23669.2</v>
      </c>
      <c r="P208" t="n">
        <v>1604.48</v>
      </c>
      <c r="Q208" t="n">
        <v>2218.86</v>
      </c>
      <c r="R208" t="n">
        <v>263.4</v>
      </c>
      <c r="S208" t="n">
        <v>193.02</v>
      </c>
      <c r="T208" t="n">
        <v>33120.19</v>
      </c>
      <c r="U208" t="n">
        <v>0.73</v>
      </c>
      <c r="V208" t="n">
        <v>0.92</v>
      </c>
      <c r="W208" t="n">
        <v>36.75</v>
      </c>
      <c r="X208" t="n">
        <v>1.98</v>
      </c>
      <c r="Y208" t="n">
        <v>0.5</v>
      </c>
      <c r="Z208" t="n">
        <v>10</v>
      </c>
    </row>
    <row r="209">
      <c r="A209" t="n">
        <v>22</v>
      </c>
      <c r="B209" t="n">
        <v>80</v>
      </c>
      <c r="C209" t="inlineStr">
        <is>
          <t xml:space="preserve">CONCLUIDO	</t>
        </is>
      </c>
      <c r="D209" t="n">
        <v>0.6963</v>
      </c>
      <c r="E209" t="n">
        <v>143.61</v>
      </c>
      <c r="F209" t="n">
        <v>139.64</v>
      </c>
      <c r="G209" t="n">
        <v>164.28</v>
      </c>
      <c r="H209" t="n">
        <v>2.13</v>
      </c>
      <c r="I209" t="n">
        <v>51</v>
      </c>
      <c r="J209" t="n">
        <v>191.55</v>
      </c>
      <c r="K209" t="n">
        <v>50.28</v>
      </c>
      <c r="L209" t="n">
        <v>23</v>
      </c>
      <c r="M209" t="n">
        <v>49</v>
      </c>
      <c r="N209" t="n">
        <v>38.27</v>
      </c>
      <c r="O209" t="n">
        <v>23857.96</v>
      </c>
      <c r="P209" t="n">
        <v>1595.44</v>
      </c>
      <c r="Q209" t="n">
        <v>2218.87</v>
      </c>
      <c r="R209" t="n">
        <v>259.07</v>
      </c>
      <c r="S209" t="n">
        <v>193.02</v>
      </c>
      <c r="T209" t="n">
        <v>30971.66</v>
      </c>
      <c r="U209" t="n">
        <v>0.75</v>
      </c>
      <c r="V209" t="n">
        <v>0.92</v>
      </c>
      <c r="W209" t="n">
        <v>36.75</v>
      </c>
      <c r="X209" t="n">
        <v>1.86</v>
      </c>
      <c r="Y209" t="n">
        <v>0.5</v>
      </c>
      <c r="Z209" t="n">
        <v>10</v>
      </c>
    </row>
    <row r="210">
      <c r="A210" t="n">
        <v>23</v>
      </c>
      <c r="B210" t="n">
        <v>80</v>
      </c>
      <c r="C210" t="inlineStr">
        <is>
          <t xml:space="preserve">CONCLUIDO	</t>
        </is>
      </c>
      <c r="D210" t="n">
        <v>0.697</v>
      </c>
      <c r="E210" t="n">
        <v>143.47</v>
      </c>
      <c r="F210" t="n">
        <v>139.56</v>
      </c>
      <c r="G210" t="n">
        <v>170.9</v>
      </c>
      <c r="H210" t="n">
        <v>2.21</v>
      </c>
      <c r="I210" t="n">
        <v>49</v>
      </c>
      <c r="J210" t="n">
        <v>193.08</v>
      </c>
      <c r="K210" t="n">
        <v>50.28</v>
      </c>
      <c r="L210" t="n">
        <v>24</v>
      </c>
      <c r="M210" t="n">
        <v>47</v>
      </c>
      <c r="N210" t="n">
        <v>38.8</v>
      </c>
      <c r="O210" t="n">
        <v>24047.45</v>
      </c>
      <c r="P210" t="n">
        <v>1589.06</v>
      </c>
      <c r="Q210" t="n">
        <v>2218.83</v>
      </c>
      <c r="R210" t="n">
        <v>256.78</v>
      </c>
      <c r="S210" t="n">
        <v>193.02</v>
      </c>
      <c r="T210" t="n">
        <v>29835.44</v>
      </c>
      <c r="U210" t="n">
        <v>0.75</v>
      </c>
      <c r="V210" t="n">
        <v>0.92</v>
      </c>
      <c r="W210" t="n">
        <v>36.74</v>
      </c>
      <c r="X210" t="n">
        <v>1.78</v>
      </c>
      <c r="Y210" t="n">
        <v>0.5</v>
      </c>
      <c r="Z210" t="n">
        <v>10</v>
      </c>
    </row>
    <row r="211">
      <c r="A211" t="n">
        <v>24</v>
      </c>
      <c r="B211" t="n">
        <v>80</v>
      </c>
      <c r="C211" t="inlineStr">
        <is>
          <t xml:space="preserve">CONCLUIDO	</t>
        </is>
      </c>
      <c r="D211" t="n">
        <v>0.6977</v>
      </c>
      <c r="E211" t="n">
        <v>143.32</v>
      </c>
      <c r="F211" t="n">
        <v>139.48</v>
      </c>
      <c r="G211" t="n">
        <v>178.06</v>
      </c>
      <c r="H211" t="n">
        <v>2.28</v>
      </c>
      <c r="I211" t="n">
        <v>47</v>
      </c>
      <c r="J211" t="n">
        <v>194.62</v>
      </c>
      <c r="K211" t="n">
        <v>50.28</v>
      </c>
      <c r="L211" t="n">
        <v>25</v>
      </c>
      <c r="M211" t="n">
        <v>45</v>
      </c>
      <c r="N211" t="n">
        <v>39.34</v>
      </c>
      <c r="O211" t="n">
        <v>24237.67</v>
      </c>
      <c r="P211" t="n">
        <v>1580.09</v>
      </c>
      <c r="Q211" t="n">
        <v>2218.85</v>
      </c>
      <c r="R211" t="n">
        <v>254</v>
      </c>
      <c r="S211" t="n">
        <v>193.02</v>
      </c>
      <c r="T211" t="n">
        <v>28455.56</v>
      </c>
      <c r="U211" t="n">
        <v>0.76</v>
      </c>
      <c r="V211" t="n">
        <v>0.92</v>
      </c>
      <c r="W211" t="n">
        <v>36.74</v>
      </c>
      <c r="X211" t="n">
        <v>1.7</v>
      </c>
      <c r="Y211" t="n">
        <v>0.5</v>
      </c>
      <c r="Z211" t="n">
        <v>10</v>
      </c>
    </row>
    <row r="212">
      <c r="A212" t="n">
        <v>25</v>
      </c>
      <c r="B212" t="n">
        <v>80</v>
      </c>
      <c r="C212" t="inlineStr">
        <is>
          <t xml:space="preserve">CONCLUIDO	</t>
        </is>
      </c>
      <c r="D212" t="n">
        <v>0.6984</v>
      </c>
      <c r="E212" t="n">
        <v>143.19</v>
      </c>
      <c r="F212" t="n">
        <v>139.41</v>
      </c>
      <c r="G212" t="n">
        <v>185.89</v>
      </c>
      <c r="H212" t="n">
        <v>2.35</v>
      </c>
      <c r="I212" t="n">
        <v>45</v>
      </c>
      <c r="J212" t="n">
        <v>196.17</v>
      </c>
      <c r="K212" t="n">
        <v>50.28</v>
      </c>
      <c r="L212" t="n">
        <v>26</v>
      </c>
      <c r="M212" t="n">
        <v>43</v>
      </c>
      <c r="N212" t="n">
        <v>39.89</v>
      </c>
      <c r="O212" t="n">
        <v>24428.62</v>
      </c>
      <c r="P212" t="n">
        <v>1574.22</v>
      </c>
      <c r="Q212" t="n">
        <v>2218.91</v>
      </c>
      <c r="R212" t="n">
        <v>251.78</v>
      </c>
      <c r="S212" t="n">
        <v>193.02</v>
      </c>
      <c r="T212" t="n">
        <v>27354.34</v>
      </c>
      <c r="U212" t="n">
        <v>0.77</v>
      </c>
      <c r="V212" t="n">
        <v>0.92</v>
      </c>
      <c r="W212" t="n">
        <v>36.74</v>
      </c>
      <c r="X212" t="n">
        <v>1.63</v>
      </c>
      <c r="Y212" t="n">
        <v>0.5</v>
      </c>
      <c r="Z212" t="n">
        <v>10</v>
      </c>
    </row>
    <row r="213">
      <c r="A213" t="n">
        <v>26</v>
      </c>
      <c r="B213" t="n">
        <v>80</v>
      </c>
      <c r="C213" t="inlineStr">
        <is>
          <t xml:space="preserve">CONCLUIDO	</t>
        </is>
      </c>
      <c r="D213" t="n">
        <v>0.6991000000000001</v>
      </c>
      <c r="E213" t="n">
        <v>143.04</v>
      </c>
      <c r="F213" t="n">
        <v>139.33</v>
      </c>
      <c r="G213" t="n">
        <v>194.41</v>
      </c>
      <c r="H213" t="n">
        <v>2.42</v>
      </c>
      <c r="I213" t="n">
        <v>43</v>
      </c>
      <c r="J213" t="n">
        <v>197.73</v>
      </c>
      <c r="K213" t="n">
        <v>50.28</v>
      </c>
      <c r="L213" t="n">
        <v>27</v>
      </c>
      <c r="M213" t="n">
        <v>41</v>
      </c>
      <c r="N213" t="n">
        <v>40.45</v>
      </c>
      <c r="O213" t="n">
        <v>24620.33</v>
      </c>
      <c r="P213" t="n">
        <v>1566.11</v>
      </c>
      <c r="Q213" t="n">
        <v>2218.83</v>
      </c>
      <c r="R213" t="n">
        <v>249.06</v>
      </c>
      <c r="S213" t="n">
        <v>193.02</v>
      </c>
      <c r="T213" t="n">
        <v>26005.54</v>
      </c>
      <c r="U213" t="n">
        <v>0.78</v>
      </c>
      <c r="V213" t="n">
        <v>0.92</v>
      </c>
      <c r="W213" t="n">
        <v>36.73</v>
      </c>
      <c r="X213" t="n">
        <v>1.54</v>
      </c>
      <c r="Y213" t="n">
        <v>0.5</v>
      </c>
      <c r="Z213" t="n">
        <v>10</v>
      </c>
    </row>
    <row r="214">
      <c r="A214" t="n">
        <v>27</v>
      </c>
      <c r="B214" t="n">
        <v>80</v>
      </c>
      <c r="C214" t="inlineStr">
        <is>
          <t xml:space="preserve">CONCLUIDO	</t>
        </is>
      </c>
      <c r="D214" t="n">
        <v>0.6996</v>
      </c>
      <c r="E214" t="n">
        <v>142.93</v>
      </c>
      <c r="F214" t="n">
        <v>139.29</v>
      </c>
      <c r="G214" t="n">
        <v>203.84</v>
      </c>
      <c r="H214" t="n">
        <v>2.49</v>
      </c>
      <c r="I214" t="n">
        <v>41</v>
      </c>
      <c r="J214" t="n">
        <v>199.29</v>
      </c>
      <c r="K214" t="n">
        <v>50.28</v>
      </c>
      <c r="L214" t="n">
        <v>28</v>
      </c>
      <c r="M214" t="n">
        <v>39</v>
      </c>
      <c r="N214" t="n">
        <v>41.01</v>
      </c>
      <c r="O214" t="n">
        <v>24812.8</v>
      </c>
      <c r="P214" t="n">
        <v>1560.25</v>
      </c>
      <c r="Q214" t="n">
        <v>2218.87</v>
      </c>
      <c r="R214" t="n">
        <v>247.37</v>
      </c>
      <c r="S214" t="n">
        <v>193.02</v>
      </c>
      <c r="T214" t="n">
        <v>25169.64</v>
      </c>
      <c r="U214" t="n">
        <v>0.78</v>
      </c>
      <c r="V214" t="n">
        <v>0.92</v>
      </c>
      <c r="W214" t="n">
        <v>36.73</v>
      </c>
      <c r="X214" t="n">
        <v>1.5</v>
      </c>
      <c r="Y214" t="n">
        <v>0.5</v>
      </c>
      <c r="Z214" t="n">
        <v>10</v>
      </c>
    </row>
    <row r="215">
      <c r="A215" t="n">
        <v>28</v>
      </c>
      <c r="B215" t="n">
        <v>80</v>
      </c>
      <c r="C215" t="inlineStr">
        <is>
          <t xml:space="preserve">CONCLUIDO	</t>
        </is>
      </c>
      <c r="D215" t="n">
        <v>0.7</v>
      </c>
      <c r="E215" t="n">
        <v>142.86</v>
      </c>
      <c r="F215" t="n">
        <v>139.24</v>
      </c>
      <c r="G215" t="n">
        <v>208.87</v>
      </c>
      <c r="H215" t="n">
        <v>2.56</v>
      </c>
      <c r="I215" t="n">
        <v>40</v>
      </c>
      <c r="J215" t="n">
        <v>200.85</v>
      </c>
      <c r="K215" t="n">
        <v>50.28</v>
      </c>
      <c r="L215" t="n">
        <v>29</v>
      </c>
      <c r="M215" t="n">
        <v>38</v>
      </c>
      <c r="N215" t="n">
        <v>41.57</v>
      </c>
      <c r="O215" t="n">
        <v>25006.03</v>
      </c>
      <c r="P215" t="n">
        <v>1553.84</v>
      </c>
      <c r="Q215" t="n">
        <v>2218.86</v>
      </c>
      <c r="R215" t="n">
        <v>246.13</v>
      </c>
      <c r="S215" t="n">
        <v>193.02</v>
      </c>
      <c r="T215" t="n">
        <v>24553.44</v>
      </c>
      <c r="U215" t="n">
        <v>0.78</v>
      </c>
      <c r="V215" t="n">
        <v>0.92</v>
      </c>
      <c r="W215" t="n">
        <v>36.73</v>
      </c>
      <c r="X215" t="n">
        <v>1.46</v>
      </c>
      <c r="Y215" t="n">
        <v>0.5</v>
      </c>
      <c r="Z215" t="n">
        <v>10</v>
      </c>
    </row>
    <row r="216">
      <c r="A216" t="n">
        <v>29</v>
      </c>
      <c r="B216" t="n">
        <v>80</v>
      </c>
      <c r="C216" t="inlineStr">
        <is>
          <t xml:space="preserve">CONCLUIDO	</t>
        </is>
      </c>
      <c r="D216" t="n">
        <v>0.7008</v>
      </c>
      <c r="E216" t="n">
        <v>142.7</v>
      </c>
      <c r="F216" t="n">
        <v>139.15</v>
      </c>
      <c r="G216" t="n">
        <v>219.72</v>
      </c>
      <c r="H216" t="n">
        <v>2.63</v>
      </c>
      <c r="I216" t="n">
        <v>38</v>
      </c>
      <c r="J216" t="n">
        <v>202.43</v>
      </c>
      <c r="K216" t="n">
        <v>50.28</v>
      </c>
      <c r="L216" t="n">
        <v>30</v>
      </c>
      <c r="M216" t="n">
        <v>36</v>
      </c>
      <c r="N216" t="n">
        <v>42.15</v>
      </c>
      <c r="O216" t="n">
        <v>25200.04</v>
      </c>
      <c r="P216" t="n">
        <v>1547.08</v>
      </c>
      <c r="Q216" t="n">
        <v>2218.84</v>
      </c>
      <c r="R216" t="n">
        <v>243.24</v>
      </c>
      <c r="S216" t="n">
        <v>193.02</v>
      </c>
      <c r="T216" t="n">
        <v>23118.73</v>
      </c>
      <c r="U216" t="n">
        <v>0.79</v>
      </c>
      <c r="V216" t="n">
        <v>0.92</v>
      </c>
      <c r="W216" t="n">
        <v>36.72</v>
      </c>
      <c r="X216" t="n">
        <v>1.37</v>
      </c>
      <c r="Y216" t="n">
        <v>0.5</v>
      </c>
      <c r="Z216" t="n">
        <v>10</v>
      </c>
    </row>
    <row r="217">
      <c r="A217" t="n">
        <v>30</v>
      </c>
      <c r="B217" t="n">
        <v>80</v>
      </c>
      <c r="C217" t="inlineStr">
        <is>
          <t xml:space="preserve">CONCLUIDO	</t>
        </is>
      </c>
      <c r="D217" t="n">
        <v>0.7010999999999999</v>
      </c>
      <c r="E217" t="n">
        <v>142.64</v>
      </c>
      <c r="F217" t="n">
        <v>139.12</v>
      </c>
      <c r="G217" t="n">
        <v>225.6</v>
      </c>
      <c r="H217" t="n">
        <v>2.7</v>
      </c>
      <c r="I217" t="n">
        <v>37</v>
      </c>
      <c r="J217" t="n">
        <v>204.01</v>
      </c>
      <c r="K217" t="n">
        <v>50.28</v>
      </c>
      <c r="L217" t="n">
        <v>31</v>
      </c>
      <c r="M217" t="n">
        <v>35</v>
      </c>
      <c r="N217" t="n">
        <v>42.73</v>
      </c>
      <c r="O217" t="n">
        <v>25394.96</v>
      </c>
      <c r="P217" t="n">
        <v>1539.82</v>
      </c>
      <c r="Q217" t="n">
        <v>2218.83</v>
      </c>
      <c r="R217" t="n">
        <v>241.66</v>
      </c>
      <c r="S217" t="n">
        <v>193.02</v>
      </c>
      <c r="T217" t="n">
        <v>22333.94</v>
      </c>
      <c r="U217" t="n">
        <v>0.8</v>
      </c>
      <c r="V217" t="n">
        <v>0.92</v>
      </c>
      <c r="W217" t="n">
        <v>36.73</v>
      </c>
      <c r="X217" t="n">
        <v>1.34</v>
      </c>
      <c r="Y217" t="n">
        <v>0.5</v>
      </c>
      <c r="Z217" t="n">
        <v>10</v>
      </c>
    </row>
    <row r="218">
      <c r="A218" t="n">
        <v>31</v>
      </c>
      <c r="B218" t="n">
        <v>80</v>
      </c>
      <c r="C218" t="inlineStr">
        <is>
          <t xml:space="preserve">CONCLUIDO	</t>
        </is>
      </c>
      <c r="D218" t="n">
        <v>0.7015</v>
      </c>
      <c r="E218" t="n">
        <v>142.56</v>
      </c>
      <c r="F218" t="n">
        <v>139.07</v>
      </c>
      <c r="G218" t="n">
        <v>231.79</v>
      </c>
      <c r="H218" t="n">
        <v>2.76</v>
      </c>
      <c r="I218" t="n">
        <v>36</v>
      </c>
      <c r="J218" t="n">
        <v>205.59</v>
      </c>
      <c r="K218" t="n">
        <v>50.28</v>
      </c>
      <c r="L218" t="n">
        <v>32</v>
      </c>
      <c r="M218" t="n">
        <v>34</v>
      </c>
      <c r="N218" t="n">
        <v>43.31</v>
      </c>
      <c r="O218" t="n">
        <v>25590.57</v>
      </c>
      <c r="P218" t="n">
        <v>1532.37</v>
      </c>
      <c r="Q218" t="n">
        <v>2218.86</v>
      </c>
      <c r="R218" t="n">
        <v>240.31</v>
      </c>
      <c r="S218" t="n">
        <v>193.02</v>
      </c>
      <c r="T218" t="n">
        <v>21665.75</v>
      </c>
      <c r="U218" t="n">
        <v>0.8</v>
      </c>
      <c r="V218" t="n">
        <v>0.92</v>
      </c>
      <c r="W218" t="n">
        <v>36.72</v>
      </c>
      <c r="X218" t="n">
        <v>1.29</v>
      </c>
      <c r="Y218" t="n">
        <v>0.5</v>
      </c>
      <c r="Z218" t="n">
        <v>10</v>
      </c>
    </row>
    <row r="219">
      <c r="A219" t="n">
        <v>32</v>
      </c>
      <c r="B219" t="n">
        <v>80</v>
      </c>
      <c r="C219" t="inlineStr">
        <is>
          <t xml:space="preserve">CONCLUIDO	</t>
        </is>
      </c>
      <c r="D219" t="n">
        <v>0.7018</v>
      </c>
      <c r="E219" t="n">
        <v>142.48</v>
      </c>
      <c r="F219" t="n">
        <v>139.03</v>
      </c>
      <c r="G219" t="n">
        <v>238.34</v>
      </c>
      <c r="H219" t="n">
        <v>2.83</v>
      </c>
      <c r="I219" t="n">
        <v>35</v>
      </c>
      <c r="J219" t="n">
        <v>207.19</v>
      </c>
      <c r="K219" t="n">
        <v>50.28</v>
      </c>
      <c r="L219" t="n">
        <v>33</v>
      </c>
      <c r="M219" t="n">
        <v>33</v>
      </c>
      <c r="N219" t="n">
        <v>43.91</v>
      </c>
      <c r="O219" t="n">
        <v>25786.97</v>
      </c>
      <c r="P219" t="n">
        <v>1524.24</v>
      </c>
      <c r="Q219" t="n">
        <v>2218.83</v>
      </c>
      <c r="R219" t="n">
        <v>239.22</v>
      </c>
      <c r="S219" t="n">
        <v>193.02</v>
      </c>
      <c r="T219" t="n">
        <v>21121.84</v>
      </c>
      <c r="U219" t="n">
        <v>0.8100000000000001</v>
      </c>
      <c r="V219" t="n">
        <v>0.92</v>
      </c>
      <c r="W219" t="n">
        <v>36.71</v>
      </c>
      <c r="X219" t="n">
        <v>1.25</v>
      </c>
      <c r="Y219" t="n">
        <v>0.5</v>
      </c>
      <c r="Z219" t="n">
        <v>10</v>
      </c>
    </row>
    <row r="220">
      <c r="A220" t="n">
        <v>33</v>
      </c>
      <c r="B220" t="n">
        <v>80</v>
      </c>
      <c r="C220" t="inlineStr">
        <is>
          <t xml:space="preserve">CONCLUIDO	</t>
        </is>
      </c>
      <c r="D220" t="n">
        <v>0.7024</v>
      </c>
      <c r="E220" t="n">
        <v>142.37</v>
      </c>
      <c r="F220" t="n">
        <v>138.98</v>
      </c>
      <c r="G220" t="n">
        <v>252.69</v>
      </c>
      <c r="H220" t="n">
        <v>2.89</v>
      </c>
      <c r="I220" t="n">
        <v>33</v>
      </c>
      <c r="J220" t="n">
        <v>208.78</v>
      </c>
      <c r="K220" t="n">
        <v>50.28</v>
      </c>
      <c r="L220" t="n">
        <v>34</v>
      </c>
      <c r="M220" t="n">
        <v>31</v>
      </c>
      <c r="N220" t="n">
        <v>44.5</v>
      </c>
      <c r="O220" t="n">
        <v>25984.2</v>
      </c>
      <c r="P220" t="n">
        <v>1516.72</v>
      </c>
      <c r="Q220" t="n">
        <v>2218.83</v>
      </c>
      <c r="R220" t="n">
        <v>237.15</v>
      </c>
      <c r="S220" t="n">
        <v>193.02</v>
      </c>
      <c r="T220" t="n">
        <v>20098.77</v>
      </c>
      <c r="U220" t="n">
        <v>0.8100000000000001</v>
      </c>
      <c r="V220" t="n">
        <v>0.92</v>
      </c>
      <c r="W220" t="n">
        <v>36.72</v>
      </c>
      <c r="X220" t="n">
        <v>1.2</v>
      </c>
      <c r="Y220" t="n">
        <v>0.5</v>
      </c>
      <c r="Z220" t="n">
        <v>10</v>
      </c>
    </row>
    <row r="221">
      <c r="A221" t="n">
        <v>34</v>
      </c>
      <c r="B221" t="n">
        <v>80</v>
      </c>
      <c r="C221" t="inlineStr">
        <is>
          <t xml:space="preserve">CONCLUIDO	</t>
        </is>
      </c>
      <c r="D221" t="n">
        <v>0.7028</v>
      </c>
      <c r="E221" t="n">
        <v>142.29</v>
      </c>
      <c r="F221" t="n">
        <v>138.93</v>
      </c>
      <c r="G221" t="n">
        <v>260.5</v>
      </c>
      <c r="H221" t="n">
        <v>2.96</v>
      </c>
      <c r="I221" t="n">
        <v>32</v>
      </c>
      <c r="J221" t="n">
        <v>210.39</v>
      </c>
      <c r="K221" t="n">
        <v>50.28</v>
      </c>
      <c r="L221" t="n">
        <v>35</v>
      </c>
      <c r="M221" t="n">
        <v>30</v>
      </c>
      <c r="N221" t="n">
        <v>45.11</v>
      </c>
      <c r="O221" t="n">
        <v>26182.25</v>
      </c>
      <c r="P221" t="n">
        <v>1512.54</v>
      </c>
      <c r="Q221" t="n">
        <v>2218.87</v>
      </c>
      <c r="R221" t="n">
        <v>235.65</v>
      </c>
      <c r="S221" t="n">
        <v>193.02</v>
      </c>
      <c r="T221" t="n">
        <v>19354.34</v>
      </c>
      <c r="U221" t="n">
        <v>0.82</v>
      </c>
      <c r="V221" t="n">
        <v>0.92</v>
      </c>
      <c r="W221" t="n">
        <v>36.72</v>
      </c>
      <c r="X221" t="n">
        <v>1.15</v>
      </c>
      <c r="Y221" t="n">
        <v>0.5</v>
      </c>
      <c r="Z221" t="n">
        <v>10</v>
      </c>
    </row>
    <row r="222">
      <c r="A222" t="n">
        <v>35</v>
      </c>
      <c r="B222" t="n">
        <v>80</v>
      </c>
      <c r="C222" t="inlineStr">
        <is>
          <t xml:space="preserve">CONCLUIDO	</t>
        </is>
      </c>
      <c r="D222" t="n">
        <v>0.7032</v>
      </c>
      <c r="E222" t="n">
        <v>142.21</v>
      </c>
      <c r="F222" t="n">
        <v>138.89</v>
      </c>
      <c r="G222" t="n">
        <v>268.82</v>
      </c>
      <c r="H222" t="n">
        <v>3.02</v>
      </c>
      <c r="I222" t="n">
        <v>31</v>
      </c>
      <c r="J222" t="n">
        <v>212</v>
      </c>
      <c r="K222" t="n">
        <v>50.28</v>
      </c>
      <c r="L222" t="n">
        <v>36</v>
      </c>
      <c r="M222" t="n">
        <v>29</v>
      </c>
      <c r="N222" t="n">
        <v>45.72</v>
      </c>
      <c r="O222" t="n">
        <v>26381.14</v>
      </c>
      <c r="P222" t="n">
        <v>1506.35</v>
      </c>
      <c r="Q222" t="n">
        <v>2218.84</v>
      </c>
      <c r="R222" t="n">
        <v>234.28</v>
      </c>
      <c r="S222" t="n">
        <v>193.02</v>
      </c>
      <c r="T222" t="n">
        <v>18673.51</v>
      </c>
      <c r="U222" t="n">
        <v>0.82</v>
      </c>
      <c r="V222" t="n">
        <v>0.92</v>
      </c>
      <c r="W222" t="n">
        <v>36.71</v>
      </c>
      <c r="X222" t="n">
        <v>1.11</v>
      </c>
      <c r="Y222" t="n">
        <v>0.5</v>
      </c>
      <c r="Z222" t="n">
        <v>10</v>
      </c>
    </row>
    <row r="223">
      <c r="A223" t="n">
        <v>36</v>
      </c>
      <c r="B223" t="n">
        <v>80</v>
      </c>
      <c r="C223" t="inlineStr">
        <is>
          <t xml:space="preserve">CONCLUIDO	</t>
        </is>
      </c>
      <c r="D223" t="n">
        <v>0.7035</v>
      </c>
      <c r="E223" t="n">
        <v>142.15</v>
      </c>
      <c r="F223" t="n">
        <v>138.86</v>
      </c>
      <c r="G223" t="n">
        <v>277.72</v>
      </c>
      <c r="H223" t="n">
        <v>3.08</v>
      </c>
      <c r="I223" t="n">
        <v>30</v>
      </c>
      <c r="J223" t="n">
        <v>213.62</v>
      </c>
      <c r="K223" t="n">
        <v>50.28</v>
      </c>
      <c r="L223" t="n">
        <v>37</v>
      </c>
      <c r="M223" t="n">
        <v>24</v>
      </c>
      <c r="N223" t="n">
        <v>46.34</v>
      </c>
      <c r="O223" t="n">
        <v>26580.87</v>
      </c>
      <c r="P223" t="n">
        <v>1497</v>
      </c>
      <c r="Q223" t="n">
        <v>2218.92</v>
      </c>
      <c r="R223" t="n">
        <v>233.19</v>
      </c>
      <c r="S223" t="n">
        <v>193.02</v>
      </c>
      <c r="T223" t="n">
        <v>18134.6</v>
      </c>
      <c r="U223" t="n">
        <v>0.83</v>
      </c>
      <c r="V223" t="n">
        <v>0.92</v>
      </c>
      <c r="W223" t="n">
        <v>36.71</v>
      </c>
      <c r="X223" t="n">
        <v>1.08</v>
      </c>
      <c r="Y223" t="n">
        <v>0.5</v>
      </c>
      <c r="Z223" t="n">
        <v>10</v>
      </c>
    </row>
    <row r="224">
      <c r="A224" t="n">
        <v>37</v>
      </c>
      <c r="B224" t="n">
        <v>80</v>
      </c>
      <c r="C224" t="inlineStr">
        <is>
          <t xml:space="preserve">CONCLUIDO	</t>
        </is>
      </c>
      <c r="D224" t="n">
        <v>0.7035</v>
      </c>
      <c r="E224" t="n">
        <v>142.16</v>
      </c>
      <c r="F224" t="n">
        <v>138.86</v>
      </c>
      <c r="G224" t="n">
        <v>277.73</v>
      </c>
      <c r="H224" t="n">
        <v>3.14</v>
      </c>
      <c r="I224" t="n">
        <v>30</v>
      </c>
      <c r="J224" t="n">
        <v>215.25</v>
      </c>
      <c r="K224" t="n">
        <v>50.28</v>
      </c>
      <c r="L224" t="n">
        <v>38</v>
      </c>
      <c r="M224" t="n">
        <v>16</v>
      </c>
      <c r="N224" t="n">
        <v>46.97</v>
      </c>
      <c r="O224" t="n">
        <v>26781.46</v>
      </c>
      <c r="P224" t="n">
        <v>1499.67</v>
      </c>
      <c r="Q224" t="n">
        <v>2218.91</v>
      </c>
      <c r="R224" t="n">
        <v>232.86</v>
      </c>
      <c r="S224" t="n">
        <v>193.02</v>
      </c>
      <c r="T224" t="n">
        <v>17970.15</v>
      </c>
      <c r="U224" t="n">
        <v>0.83</v>
      </c>
      <c r="V224" t="n">
        <v>0.92</v>
      </c>
      <c r="W224" t="n">
        <v>36.73</v>
      </c>
      <c r="X224" t="n">
        <v>1.08</v>
      </c>
      <c r="Y224" t="n">
        <v>0.5</v>
      </c>
      <c r="Z224" t="n">
        <v>10</v>
      </c>
    </row>
    <row r="225">
      <c r="A225" t="n">
        <v>38</v>
      </c>
      <c r="B225" t="n">
        <v>80</v>
      </c>
      <c r="C225" t="inlineStr">
        <is>
          <t xml:space="preserve">CONCLUIDO	</t>
        </is>
      </c>
      <c r="D225" t="n">
        <v>0.7038</v>
      </c>
      <c r="E225" t="n">
        <v>142.09</v>
      </c>
      <c r="F225" t="n">
        <v>138.83</v>
      </c>
      <c r="G225" t="n">
        <v>287.23</v>
      </c>
      <c r="H225" t="n">
        <v>3.2</v>
      </c>
      <c r="I225" t="n">
        <v>29</v>
      </c>
      <c r="J225" t="n">
        <v>216.88</v>
      </c>
      <c r="K225" t="n">
        <v>50.28</v>
      </c>
      <c r="L225" t="n">
        <v>39</v>
      </c>
      <c r="M225" t="n">
        <v>10</v>
      </c>
      <c r="N225" t="n">
        <v>47.6</v>
      </c>
      <c r="O225" t="n">
        <v>26982.93</v>
      </c>
      <c r="P225" t="n">
        <v>1499.03</v>
      </c>
      <c r="Q225" t="n">
        <v>2218.91</v>
      </c>
      <c r="R225" t="n">
        <v>231.53</v>
      </c>
      <c r="S225" t="n">
        <v>193.02</v>
      </c>
      <c r="T225" t="n">
        <v>17311.23</v>
      </c>
      <c r="U225" t="n">
        <v>0.83</v>
      </c>
      <c r="V225" t="n">
        <v>0.92</v>
      </c>
      <c r="W225" t="n">
        <v>36.73</v>
      </c>
      <c r="X225" t="n">
        <v>1.05</v>
      </c>
      <c r="Y225" t="n">
        <v>0.5</v>
      </c>
      <c r="Z225" t="n">
        <v>10</v>
      </c>
    </row>
    <row r="226">
      <c r="A226" t="n">
        <v>39</v>
      </c>
      <c r="B226" t="n">
        <v>80</v>
      </c>
      <c r="C226" t="inlineStr">
        <is>
          <t xml:space="preserve">CONCLUIDO	</t>
        </is>
      </c>
      <c r="D226" t="n">
        <v>0.7037</v>
      </c>
      <c r="E226" t="n">
        <v>142.1</v>
      </c>
      <c r="F226" t="n">
        <v>138.84</v>
      </c>
      <c r="G226" t="n">
        <v>287.26</v>
      </c>
      <c r="H226" t="n">
        <v>3.25</v>
      </c>
      <c r="I226" t="n">
        <v>29</v>
      </c>
      <c r="J226" t="n">
        <v>218.52</v>
      </c>
      <c r="K226" t="n">
        <v>50.28</v>
      </c>
      <c r="L226" t="n">
        <v>40</v>
      </c>
      <c r="M226" t="n">
        <v>2</v>
      </c>
      <c r="N226" t="n">
        <v>48.24</v>
      </c>
      <c r="O226" t="n">
        <v>27185.27</v>
      </c>
      <c r="P226" t="n">
        <v>1509</v>
      </c>
      <c r="Q226" t="n">
        <v>2218.93</v>
      </c>
      <c r="R226" t="n">
        <v>231.7</v>
      </c>
      <c r="S226" t="n">
        <v>193.02</v>
      </c>
      <c r="T226" t="n">
        <v>17395.14</v>
      </c>
      <c r="U226" t="n">
        <v>0.83</v>
      </c>
      <c r="V226" t="n">
        <v>0.92</v>
      </c>
      <c r="W226" t="n">
        <v>36.74</v>
      </c>
      <c r="X226" t="n">
        <v>1.06</v>
      </c>
      <c r="Y226" t="n">
        <v>0.5</v>
      </c>
      <c r="Z226" t="n">
        <v>10</v>
      </c>
    </row>
    <row r="227">
      <c r="A227" t="n">
        <v>0</v>
      </c>
      <c r="B227" t="n">
        <v>35</v>
      </c>
      <c r="C227" t="inlineStr">
        <is>
          <t xml:space="preserve">CONCLUIDO	</t>
        </is>
      </c>
      <c r="D227" t="n">
        <v>0.5119</v>
      </c>
      <c r="E227" t="n">
        <v>195.36</v>
      </c>
      <c r="F227" t="n">
        <v>176.2</v>
      </c>
      <c r="G227" t="n">
        <v>10.54</v>
      </c>
      <c r="H227" t="n">
        <v>0.22</v>
      </c>
      <c r="I227" t="n">
        <v>1003</v>
      </c>
      <c r="J227" t="n">
        <v>80.84</v>
      </c>
      <c r="K227" t="n">
        <v>35.1</v>
      </c>
      <c r="L227" t="n">
        <v>1</v>
      </c>
      <c r="M227" t="n">
        <v>1001</v>
      </c>
      <c r="N227" t="n">
        <v>9.74</v>
      </c>
      <c r="O227" t="n">
        <v>10204.21</v>
      </c>
      <c r="P227" t="n">
        <v>1386.62</v>
      </c>
      <c r="Q227" t="n">
        <v>2220.41</v>
      </c>
      <c r="R227" t="n">
        <v>1477.33</v>
      </c>
      <c r="S227" t="n">
        <v>193.02</v>
      </c>
      <c r="T227" t="n">
        <v>635339.91</v>
      </c>
      <c r="U227" t="n">
        <v>0.13</v>
      </c>
      <c r="V227" t="n">
        <v>0.73</v>
      </c>
      <c r="W227" t="n">
        <v>38.36</v>
      </c>
      <c r="X227" t="n">
        <v>38.36</v>
      </c>
      <c r="Y227" t="n">
        <v>0.5</v>
      </c>
      <c r="Z227" t="n">
        <v>10</v>
      </c>
    </row>
    <row r="228">
      <c r="A228" t="n">
        <v>1</v>
      </c>
      <c r="B228" t="n">
        <v>35</v>
      </c>
      <c r="C228" t="inlineStr">
        <is>
          <t xml:space="preserve">CONCLUIDO	</t>
        </is>
      </c>
      <c r="D228" t="n">
        <v>0.6128</v>
      </c>
      <c r="E228" t="n">
        <v>163.18</v>
      </c>
      <c r="F228" t="n">
        <v>153.88</v>
      </c>
      <c r="G228" t="n">
        <v>21.47</v>
      </c>
      <c r="H228" t="n">
        <v>0.43</v>
      </c>
      <c r="I228" t="n">
        <v>430</v>
      </c>
      <c r="J228" t="n">
        <v>82.04000000000001</v>
      </c>
      <c r="K228" t="n">
        <v>35.1</v>
      </c>
      <c r="L228" t="n">
        <v>2</v>
      </c>
      <c r="M228" t="n">
        <v>428</v>
      </c>
      <c r="N228" t="n">
        <v>9.94</v>
      </c>
      <c r="O228" t="n">
        <v>10352.53</v>
      </c>
      <c r="P228" t="n">
        <v>1194.34</v>
      </c>
      <c r="Q228" t="n">
        <v>2219.3</v>
      </c>
      <c r="R228" t="n">
        <v>733.73</v>
      </c>
      <c r="S228" t="n">
        <v>193.02</v>
      </c>
      <c r="T228" t="n">
        <v>266404.39</v>
      </c>
      <c r="U228" t="n">
        <v>0.26</v>
      </c>
      <c r="V228" t="n">
        <v>0.83</v>
      </c>
      <c r="W228" t="n">
        <v>37.37</v>
      </c>
      <c r="X228" t="n">
        <v>16.08</v>
      </c>
      <c r="Y228" t="n">
        <v>0.5</v>
      </c>
      <c r="Z228" t="n">
        <v>10</v>
      </c>
    </row>
    <row r="229">
      <c r="A229" t="n">
        <v>2</v>
      </c>
      <c r="B229" t="n">
        <v>35</v>
      </c>
      <c r="C229" t="inlineStr">
        <is>
          <t xml:space="preserve">CONCLUIDO	</t>
        </is>
      </c>
      <c r="D229" t="n">
        <v>0.6471</v>
      </c>
      <c r="E229" t="n">
        <v>154.53</v>
      </c>
      <c r="F229" t="n">
        <v>147.95</v>
      </c>
      <c r="G229" t="n">
        <v>32.64</v>
      </c>
      <c r="H229" t="n">
        <v>0.63</v>
      </c>
      <c r="I229" t="n">
        <v>272</v>
      </c>
      <c r="J229" t="n">
        <v>83.25</v>
      </c>
      <c r="K229" t="n">
        <v>35.1</v>
      </c>
      <c r="L229" t="n">
        <v>3</v>
      </c>
      <c r="M229" t="n">
        <v>270</v>
      </c>
      <c r="N229" t="n">
        <v>10.15</v>
      </c>
      <c r="O229" t="n">
        <v>10501.19</v>
      </c>
      <c r="P229" t="n">
        <v>1130.64</v>
      </c>
      <c r="Q229" t="n">
        <v>2219.12</v>
      </c>
      <c r="R229" t="n">
        <v>535.85</v>
      </c>
      <c r="S229" t="n">
        <v>193.02</v>
      </c>
      <c r="T229" t="n">
        <v>168253.56</v>
      </c>
      <c r="U229" t="n">
        <v>0.36</v>
      </c>
      <c r="V229" t="n">
        <v>0.87</v>
      </c>
      <c r="W229" t="n">
        <v>37.11</v>
      </c>
      <c r="X229" t="n">
        <v>10.16</v>
      </c>
      <c r="Y229" t="n">
        <v>0.5</v>
      </c>
      <c r="Z229" t="n">
        <v>10</v>
      </c>
    </row>
    <row r="230">
      <c r="A230" t="n">
        <v>3</v>
      </c>
      <c r="B230" t="n">
        <v>35</v>
      </c>
      <c r="C230" t="inlineStr">
        <is>
          <t xml:space="preserve">CONCLUIDO	</t>
        </is>
      </c>
      <c r="D230" t="n">
        <v>0.6647999999999999</v>
      </c>
      <c r="E230" t="n">
        <v>150.42</v>
      </c>
      <c r="F230" t="n">
        <v>145.14</v>
      </c>
      <c r="G230" t="n">
        <v>44.2</v>
      </c>
      <c r="H230" t="n">
        <v>0.83</v>
      </c>
      <c r="I230" t="n">
        <v>197</v>
      </c>
      <c r="J230" t="n">
        <v>84.45999999999999</v>
      </c>
      <c r="K230" t="n">
        <v>35.1</v>
      </c>
      <c r="L230" t="n">
        <v>4</v>
      </c>
      <c r="M230" t="n">
        <v>195</v>
      </c>
      <c r="N230" t="n">
        <v>10.36</v>
      </c>
      <c r="O230" t="n">
        <v>10650.22</v>
      </c>
      <c r="P230" t="n">
        <v>1091.37</v>
      </c>
      <c r="Q230" t="n">
        <v>2219.1</v>
      </c>
      <c r="R230" t="n">
        <v>442.11</v>
      </c>
      <c r="S230" t="n">
        <v>193.02</v>
      </c>
      <c r="T230" t="n">
        <v>121760.14</v>
      </c>
      <c r="U230" t="n">
        <v>0.44</v>
      </c>
      <c r="V230" t="n">
        <v>0.88</v>
      </c>
      <c r="W230" t="n">
        <v>36.99</v>
      </c>
      <c r="X230" t="n">
        <v>7.35</v>
      </c>
      <c r="Y230" t="n">
        <v>0.5</v>
      </c>
      <c r="Z230" t="n">
        <v>10</v>
      </c>
    </row>
    <row r="231">
      <c r="A231" t="n">
        <v>4</v>
      </c>
      <c r="B231" t="n">
        <v>35</v>
      </c>
      <c r="C231" t="inlineStr">
        <is>
          <t xml:space="preserve">CONCLUIDO	</t>
        </is>
      </c>
      <c r="D231" t="n">
        <v>0.6758999999999999</v>
      </c>
      <c r="E231" t="n">
        <v>147.96</v>
      </c>
      <c r="F231" t="n">
        <v>143.43</v>
      </c>
      <c r="G231" t="n">
        <v>56.25</v>
      </c>
      <c r="H231" t="n">
        <v>1.02</v>
      </c>
      <c r="I231" t="n">
        <v>153</v>
      </c>
      <c r="J231" t="n">
        <v>85.67</v>
      </c>
      <c r="K231" t="n">
        <v>35.1</v>
      </c>
      <c r="L231" t="n">
        <v>5</v>
      </c>
      <c r="M231" t="n">
        <v>151</v>
      </c>
      <c r="N231" t="n">
        <v>10.57</v>
      </c>
      <c r="O231" t="n">
        <v>10799.59</v>
      </c>
      <c r="P231" t="n">
        <v>1059.88</v>
      </c>
      <c r="Q231" t="n">
        <v>2218.99</v>
      </c>
      <c r="R231" t="n">
        <v>385.88</v>
      </c>
      <c r="S231" t="n">
        <v>193.02</v>
      </c>
      <c r="T231" t="n">
        <v>93865.89999999999</v>
      </c>
      <c r="U231" t="n">
        <v>0.5</v>
      </c>
      <c r="V231" t="n">
        <v>0.9</v>
      </c>
      <c r="W231" t="n">
        <v>36.9</v>
      </c>
      <c r="X231" t="n">
        <v>5.64</v>
      </c>
      <c r="Y231" t="n">
        <v>0.5</v>
      </c>
      <c r="Z231" t="n">
        <v>10</v>
      </c>
    </row>
    <row r="232">
      <c r="A232" t="n">
        <v>5</v>
      </c>
      <c r="B232" t="n">
        <v>35</v>
      </c>
      <c r="C232" t="inlineStr">
        <is>
          <t xml:space="preserve">CONCLUIDO	</t>
        </is>
      </c>
      <c r="D232" t="n">
        <v>0.6829</v>
      </c>
      <c r="E232" t="n">
        <v>146.44</v>
      </c>
      <c r="F232" t="n">
        <v>142.4</v>
      </c>
      <c r="G232" t="n">
        <v>68.34999999999999</v>
      </c>
      <c r="H232" t="n">
        <v>1.21</v>
      </c>
      <c r="I232" t="n">
        <v>125</v>
      </c>
      <c r="J232" t="n">
        <v>86.88</v>
      </c>
      <c r="K232" t="n">
        <v>35.1</v>
      </c>
      <c r="L232" t="n">
        <v>6</v>
      </c>
      <c r="M232" t="n">
        <v>123</v>
      </c>
      <c r="N232" t="n">
        <v>10.78</v>
      </c>
      <c r="O232" t="n">
        <v>10949.33</v>
      </c>
      <c r="P232" t="n">
        <v>1032.71</v>
      </c>
      <c r="Q232" t="n">
        <v>2219.07</v>
      </c>
      <c r="R232" t="n">
        <v>351.18</v>
      </c>
      <c r="S232" t="n">
        <v>193.02</v>
      </c>
      <c r="T232" t="n">
        <v>76654.41</v>
      </c>
      <c r="U232" t="n">
        <v>0.55</v>
      </c>
      <c r="V232" t="n">
        <v>0.9</v>
      </c>
      <c r="W232" t="n">
        <v>36.86</v>
      </c>
      <c r="X232" t="n">
        <v>4.61</v>
      </c>
      <c r="Y232" t="n">
        <v>0.5</v>
      </c>
      <c r="Z232" t="n">
        <v>10</v>
      </c>
    </row>
    <row r="233">
      <c r="A233" t="n">
        <v>6</v>
      </c>
      <c r="B233" t="n">
        <v>35</v>
      </c>
      <c r="C233" t="inlineStr">
        <is>
          <t xml:space="preserve">CONCLUIDO	</t>
        </is>
      </c>
      <c r="D233" t="n">
        <v>0.6883</v>
      </c>
      <c r="E233" t="n">
        <v>145.28</v>
      </c>
      <c r="F233" t="n">
        <v>141.6</v>
      </c>
      <c r="G233" t="n">
        <v>81.69</v>
      </c>
      <c r="H233" t="n">
        <v>1.39</v>
      </c>
      <c r="I233" t="n">
        <v>104</v>
      </c>
      <c r="J233" t="n">
        <v>88.09999999999999</v>
      </c>
      <c r="K233" t="n">
        <v>35.1</v>
      </c>
      <c r="L233" t="n">
        <v>7</v>
      </c>
      <c r="M233" t="n">
        <v>102</v>
      </c>
      <c r="N233" t="n">
        <v>11</v>
      </c>
      <c r="O233" t="n">
        <v>11099.43</v>
      </c>
      <c r="P233" t="n">
        <v>1006.25</v>
      </c>
      <c r="Q233" t="n">
        <v>2218.93</v>
      </c>
      <c r="R233" t="n">
        <v>323.72</v>
      </c>
      <c r="S233" t="n">
        <v>193.02</v>
      </c>
      <c r="T233" t="n">
        <v>63030.85</v>
      </c>
      <c r="U233" t="n">
        <v>0.6</v>
      </c>
      <c r="V233" t="n">
        <v>0.91</v>
      </c>
      <c r="W233" t="n">
        <v>36.85</v>
      </c>
      <c r="X233" t="n">
        <v>3.81</v>
      </c>
      <c r="Y233" t="n">
        <v>0.5</v>
      </c>
      <c r="Z233" t="n">
        <v>10</v>
      </c>
    </row>
    <row r="234">
      <c r="A234" t="n">
        <v>7</v>
      </c>
      <c r="B234" t="n">
        <v>35</v>
      </c>
      <c r="C234" t="inlineStr">
        <is>
          <t xml:space="preserve">CONCLUIDO	</t>
        </is>
      </c>
      <c r="D234" t="n">
        <v>0.6919999999999999</v>
      </c>
      <c r="E234" t="n">
        <v>144.51</v>
      </c>
      <c r="F234" t="n">
        <v>141.08</v>
      </c>
      <c r="G234" t="n">
        <v>95.11</v>
      </c>
      <c r="H234" t="n">
        <v>1.57</v>
      </c>
      <c r="I234" t="n">
        <v>89</v>
      </c>
      <c r="J234" t="n">
        <v>89.31999999999999</v>
      </c>
      <c r="K234" t="n">
        <v>35.1</v>
      </c>
      <c r="L234" t="n">
        <v>8</v>
      </c>
      <c r="M234" t="n">
        <v>87</v>
      </c>
      <c r="N234" t="n">
        <v>11.22</v>
      </c>
      <c r="O234" t="n">
        <v>11249.89</v>
      </c>
      <c r="P234" t="n">
        <v>982.34</v>
      </c>
      <c r="Q234" t="n">
        <v>2218.92</v>
      </c>
      <c r="R234" t="n">
        <v>307.58</v>
      </c>
      <c r="S234" t="n">
        <v>193.02</v>
      </c>
      <c r="T234" t="n">
        <v>55035.83</v>
      </c>
      <c r="U234" t="n">
        <v>0.63</v>
      </c>
      <c r="V234" t="n">
        <v>0.91</v>
      </c>
      <c r="W234" t="n">
        <v>36.8</v>
      </c>
      <c r="X234" t="n">
        <v>3.3</v>
      </c>
      <c r="Y234" t="n">
        <v>0.5</v>
      </c>
      <c r="Z234" t="n">
        <v>10</v>
      </c>
    </row>
    <row r="235">
      <c r="A235" t="n">
        <v>8</v>
      </c>
      <c r="B235" t="n">
        <v>35</v>
      </c>
      <c r="C235" t="inlineStr">
        <is>
          <t xml:space="preserve">CONCLUIDO	</t>
        </is>
      </c>
      <c r="D235" t="n">
        <v>0.6949</v>
      </c>
      <c r="E235" t="n">
        <v>143.9</v>
      </c>
      <c r="F235" t="n">
        <v>140.66</v>
      </c>
      <c r="G235" t="n">
        <v>108.2</v>
      </c>
      <c r="H235" t="n">
        <v>1.75</v>
      </c>
      <c r="I235" t="n">
        <v>78</v>
      </c>
      <c r="J235" t="n">
        <v>90.54000000000001</v>
      </c>
      <c r="K235" t="n">
        <v>35.1</v>
      </c>
      <c r="L235" t="n">
        <v>9</v>
      </c>
      <c r="M235" t="n">
        <v>76</v>
      </c>
      <c r="N235" t="n">
        <v>11.44</v>
      </c>
      <c r="O235" t="n">
        <v>11400.71</v>
      </c>
      <c r="P235" t="n">
        <v>959.23</v>
      </c>
      <c r="Q235" t="n">
        <v>2218.94</v>
      </c>
      <c r="R235" t="n">
        <v>293.27</v>
      </c>
      <c r="S235" t="n">
        <v>193.02</v>
      </c>
      <c r="T235" t="n">
        <v>47933.32</v>
      </c>
      <c r="U235" t="n">
        <v>0.66</v>
      </c>
      <c r="V235" t="n">
        <v>0.91</v>
      </c>
      <c r="W235" t="n">
        <v>36.79</v>
      </c>
      <c r="X235" t="n">
        <v>2.88</v>
      </c>
      <c r="Y235" t="n">
        <v>0.5</v>
      </c>
      <c r="Z235" t="n">
        <v>10</v>
      </c>
    </row>
    <row r="236">
      <c r="A236" t="n">
        <v>9</v>
      </c>
      <c r="B236" t="n">
        <v>35</v>
      </c>
      <c r="C236" t="inlineStr">
        <is>
          <t xml:space="preserve">CONCLUIDO	</t>
        </is>
      </c>
      <c r="D236" t="n">
        <v>0.6972</v>
      </c>
      <c r="E236" t="n">
        <v>143.42</v>
      </c>
      <c r="F236" t="n">
        <v>140.34</v>
      </c>
      <c r="G236" t="n">
        <v>122.04</v>
      </c>
      <c r="H236" t="n">
        <v>1.91</v>
      </c>
      <c r="I236" t="n">
        <v>69</v>
      </c>
      <c r="J236" t="n">
        <v>91.77</v>
      </c>
      <c r="K236" t="n">
        <v>35.1</v>
      </c>
      <c r="L236" t="n">
        <v>10</v>
      </c>
      <c r="M236" t="n">
        <v>54</v>
      </c>
      <c r="N236" t="n">
        <v>11.67</v>
      </c>
      <c r="O236" t="n">
        <v>11551.91</v>
      </c>
      <c r="P236" t="n">
        <v>937.34</v>
      </c>
      <c r="Q236" t="n">
        <v>2218.86</v>
      </c>
      <c r="R236" t="n">
        <v>282.26</v>
      </c>
      <c r="S236" t="n">
        <v>193.02</v>
      </c>
      <c r="T236" t="n">
        <v>42474.51</v>
      </c>
      <c r="U236" t="n">
        <v>0.68</v>
      </c>
      <c r="V236" t="n">
        <v>0.91</v>
      </c>
      <c r="W236" t="n">
        <v>36.79</v>
      </c>
      <c r="X236" t="n">
        <v>2.56</v>
      </c>
      <c r="Y236" t="n">
        <v>0.5</v>
      </c>
      <c r="Z236" t="n">
        <v>10</v>
      </c>
    </row>
    <row r="237">
      <c r="A237" t="n">
        <v>10</v>
      </c>
      <c r="B237" t="n">
        <v>35</v>
      </c>
      <c r="C237" t="inlineStr">
        <is>
          <t xml:space="preserve">CONCLUIDO	</t>
        </is>
      </c>
      <c r="D237" t="n">
        <v>0.6983</v>
      </c>
      <c r="E237" t="n">
        <v>143.21</v>
      </c>
      <c r="F237" t="n">
        <v>140.2</v>
      </c>
      <c r="G237" t="n">
        <v>129.42</v>
      </c>
      <c r="H237" t="n">
        <v>2.08</v>
      </c>
      <c r="I237" t="n">
        <v>65</v>
      </c>
      <c r="J237" t="n">
        <v>93</v>
      </c>
      <c r="K237" t="n">
        <v>35.1</v>
      </c>
      <c r="L237" t="n">
        <v>11</v>
      </c>
      <c r="M237" t="n">
        <v>4</v>
      </c>
      <c r="N237" t="n">
        <v>11.9</v>
      </c>
      <c r="O237" t="n">
        <v>11703.47</v>
      </c>
      <c r="P237" t="n">
        <v>928.1799999999999</v>
      </c>
      <c r="Q237" t="n">
        <v>2219.03</v>
      </c>
      <c r="R237" t="n">
        <v>275.14</v>
      </c>
      <c r="S237" t="n">
        <v>193.02</v>
      </c>
      <c r="T237" t="n">
        <v>38936.41</v>
      </c>
      <c r="U237" t="n">
        <v>0.7</v>
      </c>
      <c r="V237" t="n">
        <v>0.92</v>
      </c>
      <c r="W237" t="n">
        <v>36.85</v>
      </c>
      <c r="X237" t="n">
        <v>2.42</v>
      </c>
      <c r="Y237" t="n">
        <v>0.5</v>
      </c>
      <c r="Z237" t="n">
        <v>10</v>
      </c>
    </row>
    <row r="238">
      <c r="A238" t="n">
        <v>11</v>
      </c>
      <c r="B238" t="n">
        <v>35</v>
      </c>
      <c r="C238" t="inlineStr">
        <is>
          <t xml:space="preserve">CONCLUIDO	</t>
        </is>
      </c>
      <c r="D238" t="n">
        <v>0.6982</v>
      </c>
      <c r="E238" t="n">
        <v>143.23</v>
      </c>
      <c r="F238" t="n">
        <v>140.22</v>
      </c>
      <c r="G238" t="n">
        <v>129.43</v>
      </c>
      <c r="H238" t="n">
        <v>2.24</v>
      </c>
      <c r="I238" t="n">
        <v>65</v>
      </c>
      <c r="J238" t="n">
        <v>94.23</v>
      </c>
      <c r="K238" t="n">
        <v>35.1</v>
      </c>
      <c r="L238" t="n">
        <v>12</v>
      </c>
      <c r="M238" t="n">
        <v>0</v>
      </c>
      <c r="N238" t="n">
        <v>12.13</v>
      </c>
      <c r="O238" t="n">
        <v>11855.41</v>
      </c>
      <c r="P238" t="n">
        <v>939.33</v>
      </c>
      <c r="Q238" t="n">
        <v>2219.08</v>
      </c>
      <c r="R238" t="n">
        <v>275.58</v>
      </c>
      <c r="S238" t="n">
        <v>193.02</v>
      </c>
      <c r="T238" t="n">
        <v>39152.22</v>
      </c>
      <c r="U238" t="n">
        <v>0.7</v>
      </c>
      <c r="V238" t="n">
        <v>0.92</v>
      </c>
      <c r="W238" t="n">
        <v>36.85</v>
      </c>
      <c r="X238" t="n">
        <v>2.43</v>
      </c>
      <c r="Y238" t="n">
        <v>0.5</v>
      </c>
      <c r="Z238" t="n">
        <v>10</v>
      </c>
    </row>
    <row r="239">
      <c r="A239" t="n">
        <v>0</v>
      </c>
      <c r="B239" t="n">
        <v>50</v>
      </c>
      <c r="C239" t="inlineStr">
        <is>
          <t xml:space="preserve">CONCLUIDO	</t>
        </is>
      </c>
      <c r="D239" t="n">
        <v>0.4564</v>
      </c>
      <c r="E239" t="n">
        <v>219.1</v>
      </c>
      <c r="F239" t="n">
        <v>188.08</v>
      </c>
      <c r="G239" t="n">
        <v>8.65</v>
      </c>
      <c r="H239" t="n">
        <v>0.16</v>
      </c>
      <c r="I239" t="n">
        <v>1304</v>
      </c>
      <c r="J239" t="n">
        <v>107.41</v>
      </c>
      <c r="K239" t="n">
        <v>41.65</v>
      </c>
      <c r="L239" t="n">
        <v>1</v>
      </c>
      <c r="M239" t="n">
        <v>1302</v>
      </c>
      <c r="N239" t="n">
        <v>14.77</v>
      </c>
      <c r="O239" t="n">
        <v>13481.73</v>
      </c>
      <c r="P239" t="n">
        <v>1798.36</v>
      </c>
      <c r="Q239" t="n">
        <v>2220.77</v>
      </c>
      <c r="R239" t="n">
        <v>1878.26</v>
      </c>
      <c r="S239" t="n">
        <v>193.02</v>
      </c>
      <c r="T239" t="n">
        <v>834300.33</v>
      </c>
      <c r="U239" t="n">
        <v>0.1</v>
      </c>
      <c r="V239" t="n">
        <v>0.68</v>
      </c>
      <c r="W239" t="n">
        <v>38.75</v>
      </c>
      <c r="X239" t="n">
        <v>50.23</v>
      </c>
      <c r="Y239" t="n">
        <v>0.5</v>
      </c>
      <c r="Z239" t="n">
        <v>10</v>
      </c>
    </row>
    <row r="240">
      <c r="A240" t="n">
        <v>1</v>
      </c>
      <c r="B240" t="n">
        <v>50</v>
      </c>
      <c r="C240" t="inlineStr">
        <is>
          <t xml:space="preserve">CONCLUIDO	</t>
        </is>
      </c>
      <c r="D240" t="n">
        <v>0.5804</v>
      </c>
      <c r="E240" t="n">
        <v>172.3</v>
      </c>
      <c r="F240" t="n">
        <v>158.22</v>
      </c>
      <c r="G240" t="n">
        <v>17.52</v>
      </c>
      <c r="H240" t="n">
        <v>0.32</v>
      </c>
      <c r="I240" t="n">
        <v>542</v>
      </c>
      <c r="J240" t="n">
        <v>108.68</v>
      </c>
      <c r="K240" t="n">
        <v>41.65</v>
      </c>
      <c r="L240" t="n">
        <v>2</v>
      </c>
      <c r="M240" t="n">
        <v>540</v>
      </c>
      <c r="N240" t="n">
        <v>15.03</v>
      </c>
      <c r="O240" t="n">
        <v>13638.32</v>
      </c>
      <c r="P240" t="n">
        <v>1502.41</v>
      </c>
      <c r="Q240" t="n">
        <v>2219.68</v>
      </c>
      <c r="R240" t="n">
        <v>877.67</v>
      </c>
      <c r="S240" t="n">
        <v>193.02</v>
      </c>
      <c r="T240" t="n">
        <v>337812.57</v>
      </c>
      <c r="U240" t="n">
        <v>0.22</v>
      </c>
      <c r="V240" t="n">
        <v>0.8100000000000001</v>
      </c>
      <c r="W240" t="n">
        <v>37.58</v>
      </c>
      <c r="X240" t="n">
        <v>20.41</v>
      </c>
      <c r="Y240" t="n">
        <v>0.5</v>
      </c>
      <c r="Z240" t="n">
        <v>10</v>
      </c>
    </row>
    <row r="241">
      <c r="A241" t="n">
        <v>2</v>
      </c>
      <c r="B241" t="n">
        <v>50</v>
      </c>
      <c r="C241" t="inlineStr">
        <is>
          <t xml:space="preserve">CONCLUIDO	</t>
        </is>
      </c>
      <c r="D241" t="n">
        <v>0.6243</v>
      </c>
      <c r="E241" t="n">
        <v>160.19</v>
      </c>
      <c r="F241" t="n">
        <v>150.57</v>
      </c>
      <c r="G241" t="n">
        <v>26.49</v>
      </c>
      <c r="H241" t="n">
        <v>0.48</v>
      </c>
      <c r="I241" t="n">
        <v>341</v>
      </c>
      <c r="J241" t="n">
        <v>109.96</v>
      </c>
      <c r="K241" t="n">
        <v>41.65</v>
      </c>
      <c r="L241" t="n">
        <v>3</v>
      </c>
      <c r="M241" t="n">
        <v>339</v>
      </c>
      <c r="N241" t="n">
        <v>15.31</v>
      </c>
      <c r="O241" t="n">
        <v>13795.21</v>
      </c>
      <c r="P241" t="n">
        <v>1417.95</v>
      </c>
      <c r="Q241" t="n">
        <v>2219.27</v>
      </c>
      <c r="R241" t="n">
        <v>623.0700000000001</v>
      </c>
      <c r="S241" t="n">
        <v>193.02</v>
      </c>
      <c r="T241" t="n">
        <v>211520.6</v>
      </c>
      <c r="U241" t="n">
        <v>0.31</v>
      </c>
      <c r="V241" t="n">
        <v>0.85</v>
      </c>
      <c r="W241" t="n">
        <v>37.23</v>
      </c>
      <c r="X241" t="n">
        <v>12.77</v>
      </c>
      <c r="Y241" t="n">
        <v>0.5</v>
      </c>
      <c r="Z241" t="n">
        <v>10</v>
      </c>
    </row>
    <row r="242">
      <c r="A242" t="n">
        <v>3</v>
      </c>
      <c r="B242" t="n">
        <v>50</v>
      </c>
      <c r="C242" t="inlineStr">
        <is>
          <t xml:space="preserve">CONCLUIDO	</t>
        </is>
      </c>
      <c r="D242" t="n">
        <v>0.6472</v>
      </c>
      <c r="E242" t="n">
        <v>154.52</v>
      </c>
      <c r="F242" t="n">
        <v>147</v>
      </c>
      <c r="G242" t="n">
        <v>35.71</v>
      </c>
      <c r="H242" t="n">
        <v>0.63</v>
      </c>
      <c r="I242" t="n">
        <v>247</v>
      </c>
      <c r="J242" t="n">
        <v>111.23</v>
      </c>
      <c r="K242" t="n">
        <v>41.65</v>
      </c>
      <c r="L242" t="n">
        <v>4</v>
      </c>
      <c r="M242" t="n">
        <v>245</v>
      </c>
      <c r="N242" t="n">
        <v>15.58</v>
      </c>
      <c r="O242" t="n">
        <v>13952.52</v>
      </c>
      <c r="P242" t="n">
        <v>1372.08</v>
      </c>
      <c r="Q242" t="n">
        <v>2219.11</v>
      </c>
      <c r="R242" t="n">
        <v>503.76</v>
      </c>
      <c r="S242" t="n">
        <v>193.02</v>
      </c>
      <c r="T242" t="n">
        <v>152334.12</v>
      </c>
      <c r="U242" t="n">
        <v>0.38</v>
      </c>
      <c r="V242" t="n">
        <v>0.87</v>
      </c>
      <c r="W242" t="n">
        <v>37.09</v>
      </c>
      <c r="X242" t="n">
        <v>9.199999999999999</v>
      </c>
      <c r="Y242" t="n">
        <v>0.5</v>
      </c>
      <c r="Z242" t="n">
        <v>10</v>
      </c>
    </row>
    <row r="243">
      <c r="A243" t="n">
        <v>4</v>
      </c>
      <c r="B243" t="n">
        <v>50</v>
      </c>
      <c r="C243" t="inlineStr">
        <is>
          <t xml:space="preserve">CONCLUIDO	</t>
        </is>
      </c>
      <c r="D243" t="n">
        <v>0.6614</v>
      </c>
      <c r="E243" t="n">
        <v>151.2</v>
      </c>
      <c r="F243" t="n">
        <v>144.88</v>
      </c>
      <c r="G243" t="n">
        <v>45.04</v>
      </c>
      <c r="H243" t="n">
        <v>0.78</v>
      </c>
      <c r="I243" t="n">
        <v>193</v>
      </c>
      <c r="J243" t="n">
        <v>112.51</v>
      </c>
      <c r="K243" t="n">
        <v>41.65</v>
      </c>
      <c r="L243" t="n">
        <v>5</v>
      </c>
      <c r="M243" t="n">
        <v>191</v>
      </c>
      <c r="N243" t="n">
        <v>15.86</v>
      </c>
      <c r="O243" t="n">
        <v>14110.24</v>
      </c>
      <c r="P243" t="n">
        <v>1339.47</v>
      </c>
      <c r="Q243" t="n">
        <v>2219</v>
      </c>
      <c r="R243" t="n">
        <v>434.13</v>
      </c>
      <c r="S243" t="n">
        <v>193.02</v>
      </c>
      <c r="T243" t="n">
        <v>117787.81</v>
      </c>
      <c r="U243" t="n">
        <v>0.44</v>
      </c>
      <c r="V243" t="n">
        <v>0.89</v>
      </c>
      <c r="W243" t="n">
        <v>36.96</v>
      </c>
      <c r="X243" t="n">
        <v>7.08</v>
      </c>
      <c r="Y243" t="n">
        <v>0.5</v>
      </c>
      <c r="Z243" t="n">
        <v>10</v>
      </c>
    </row>
    <row r="244">
      <c r="A244" t="n">
        <v>5</v>
      </c>
      <c r="B244" t="n">
        <v>50</v>
      </c>
      <c r="C244" t="inlineStr">
        <is>
          <t xml:space="preserve">CONCLUIDO	</t>
        </is>
      </c>
      <c r="D244" t="n">
        <v>0.6699000000000001</v>
      </c>
      <c r="E244" t="n">
        <v>149.28</v>
      </c>
      <c r="F244" t="n">
        <v>143.72</v>
      </c>
      <c r="G244" t="n">
        <v>54.23</v>
      </c>
      <c r="H244" t="n">
        <v>0.93</v>
      </c>
      <c r="I244" t="n">
        <v>159</v>
      </c>
      <c r="J244" t="n">
        <v>113.79</v>
      </c>
      <c r="K244" t="n">
        <v>41.65</v>
      </c>
      <c r="L244" t="n">
        <v>6</v>
      </c>
      <c r="M244" t="n">
        <v>157</v>
      </c>
      <c r="N244" t="n">
        <v>16.14</v>
      </c>
      <c r="O244" t="n">
        <v>14268.39</v>
      </c>
      <c r="P244" t="n">
        <v>1315.86</v>
      </c>
      <c r="Q244" t="n">
        <v>2219</v>
      </c>
      <c r="R244" t="n">
        <v>394.61</v>
      </c>
      <c r="S244" t="n">
        <v>193.02</v>
      </c>
      <c r="T244" t="n">
        <v>98198.05</v>
      </c>
      <c r="U244" t="n">
        <v>0.49</v>
      </c>
      <c r="V244" t="n">
        <v>0.89</v>
      </c>
      <c r="W244" t="n">
        <v>36.93</v>
      </c>
      <c r="X244" t="n">
        <v>5.93</v>
      </c>
      <c r="Y244" t="n">
        <v>0.5</v>
      </c>
      <c r="Z244" t="n">
        <v>10</v>
      </c>
    </row>
    <row r="245">
      <c r="A245" t="n">
        <v>6</v>
      </c>
      <c r="B245" t="n">
        <v>50</v>
      </c>
      <c r="C245" t="inlineStr">
        <is>
          <t xml:space="preserve">CONCLUIDO	</t>
        </is>
      </c>
      <c r="D245" t="n">
        <v>0.6768</v>
      </c>
      <c r="E245" t="n">
        <v>147.75</v>
      </c>
      <c r="F245" t="n">
        <v>142.74</v>
      </c>
      <c r="G245" t="n">
        <v>63.91</v>
      </c>
      <c r="H245" t="n">
        <v>1.07</v>
      </c>
      <c r="I245" t="n">
        <v>134</v>
      </c>
      <c r="J245" t="n">
        <v>115.08</v>
      </c>
      <c r="K245" t="n">
        <v>41.65</v>
      </c>
      <c r="L245" t="n">
        <v>7</v>
      </c>
      <c r="M245" t="n">
        <v>132</v>
      </c>
      <c r="N245" t="n">
        <v>16.43</v>
      </c>
      <c r="O245" t="n">
        <v>14426.96</v>
      </c>
      <c r="P245" t="n">
        <v>1294.64</v>
      </c>
      <c r="Q245" t="n">
        <v>2218.96</v>
      </c>
      <c r="R245" t="n">
        <v>362.72</v>
      </c>
      <c r="S245" t="n">
        <v>193.02</v>
      </c>
      <c r="T245" t="n">
        <v>82378.60000000001</v>
      </c>
      <c r="U245" t="n">
        <v>0.53</v>
      </c>
      <c r="V245" t="n">
        <v>0.9</v>
      </c>
      <c r="W245" t="n">
        <v>36.87</v>
      </c>
      <c r="X245" t="n">
        <v>4.95</v>
      </c>
      <c r="Y245" t="n">
        <v>0.5</v>
      </c>
      <c r="Z245" t="n">
        <v>10</v>
      </c>
    </row>
    <row r="246">
      <c r="A246" t="n">
        <v>7</v>
      </c>
      <c r="B246" t="n">
        <v>50</v>
      </c>
      <c r="C246" t="inlineStr">
        <is>
          <t xml:space="preserve">CONCLUIDO	</t>
        </is>
      </c>
      <c r="D246" t="n">
        <v>0.6819</v>
      </c>
      <c r="E246" t="n">
        <v>146.66</v>
      </c>
      <c r="F246" t="n">
        <v>142.04</v>
      </c>
      <c r="G246" t="n">
        <v>73.47</v>
      </c>
      <c r="H246" t="n">
        <v>1.21</v>
      </c>
      <c r="I246" t="n">
        <v>116</v>
      </c>
      <c r="J246" t="n">
        <v>116.37</v>
      </c>
      <c r="K246" t="n">
        <v>41.65</v>
      </c>
      <c r="L246" t="n">
        <v>8</v>
      </c>
      <c r="M246" t="n">
        <v>114</v>
      </c>
      <c r="N246" t="n">
        <v>16.72</v>
      </c>
      <c r="O246" t="n">
        <v>14585.96</v>
      </c>
      <c r="P246" t="n">
        <v>1276.39</v>
      </c>
      <c r="Q246" t="n">
        <v>2218.95</v>
      </c>
      <c r="R246" t="n">
        <v>339.43</v>
      </c>
      <c r="S246" t="n">
        <v>193.02</v>
      </c>
      <c r="T246" t="n">
        <v>70826.42</v>
      </c>
      <c r="U246" t="n">
        <v>0.57</v>
      </c>
      <c r="V246" t="n">
        <v>0.9</v>
      </c>
      <c r="W246" t="n">
        <v>36.85</v>
      </c>
      <c r="X246" t="n">
        <v>4.26</v>
      </c>
      <c r="Y246" t="n">
        <v>0.5</v>
      </c>
      <c r="Z246" t="n">
        <v>10</v>
      </c>
    </row>
    <row r="247">
      <c r="A247" t="n">
        <v>8</v>
      </c>
      <c r="B247" t="n">
        <v>50</v>
      </c>
      <c r="C247" t="inlineStr">
        <is>
          <t xml:space="preserve">CONCLUIDO	</t>
        </is>
      </c>
      <c r="D247" t="n">
        <v>0.6856</v>
      </c>
      <c r="E247" t="n">
        <v>145.85</v>
      </c>
      <c r="F247" t="n">
        <v>141.55</v>
      </c>
      <c r="G247" t="n">
        <v>83.26000000000001</v>
      </c>
      <c r="H247" t="n">
        <v>1.35</v>
      </c>
      <c r="I247" t="n">
        <v>102</v>
      </c>
      <c r="J247" t="n">
        <v>117.66</v>
      </c>
      <c r="K247" t="n">
        <v>41.65</v>
      </c>
      <c r="L247" t="n">
        <v>9</v>
      </c>
      <c r="M247" t="n">
        <v>100</v>
      </c>
      <c r="N247" t="n">
        <v>17.01</v>
      </c>
      <c r="O247" t="n">
        <v>14745.39</v>
      </c>
      <c r="P247" t="n">
        <v>1258.49</v>
      </c>
      <c r="Q247" t="n">
        <v>2218.96</v>
      </c>
      <c r="R247" t="n">
        <v>322.78</v>
      </c>
      <c r="S247" t="n">
        <v>193.02</v>
      </c>
      <c r="T247" t="n">
        <v>62569.87</v>
      </c>
      <c r="U247" t="n">
        <v>0.6</v>
      </c>
      <c r="V247" t="n">
        <v>0.91</v>
      </c>
      <c r="W247" t="n">
        <v>36.83</v>
      </c>
      <c r="X247" t="n">
        <v>3.76</v>
      </c>
      <c r="Y247" t="n">
        <v>0.5</v>
      </c>
      <c r="Z247" t="n">
        <v>10</v>
      </c>
    </row>
    <row r="248">
      <c r="A248" t="n">
        <v>9</v>
      </c>
      <c r="B248" t="n">
        <v>50</v>
      </c>
      <c r="C248" t="inlineStr">
        <is>
          <t xml:space="preserve">CONCLUIDO	</t>
        </is>
      </c>
      <c r="D248" t="n">
        <v>0.6889999999999999</v>
      </c>
      <c r="E248" t="n">
        <v>145.14</v>
      </c>
      <c r="F248" t="n">
        <v>141.1</v>
      </c>
      <c r="G248" t="n">
        <v>94.06999999999999</v>
      </c>
      <c r="H248" t="n">
        <v>1.48</v>
      </c>
      <c r="I248" t="n">
        <v>90</v>
      </c>
      <c r="J248" t="n">
        <v>118.96</v>
      </c>
      <c r="K248" t="n">
        <v>41.65</v>
      </c>
      <c r="L248" t="n">
        <v>10</v>
      </c>
      <c r="M248" t="n">
        <v>88</v>
      </c>
      <c r="N248" t="n">
        <v>17.31</v>
      </c>
      <c r="O248" t="n">
        <v>14905.25</v>
      </c>
      <c r="P248" t="n">
        <v>1241.57</v>
      </c>
      <c r="Q248" t="n">
        <v>2218.88</v>
      </c>
      <c r="R248" t="n">
        <v>308.05</v>
      </c>
      <c r="S248" t="n">
        <v>193.02</v>
      </c>
      <c r="T248" t="n">
        <v>55263.63</v>
      </c>
      <c r="U248" t="n">
        <v>0.63</v>
      </c>
      <c r="V248" t="n">
        <v>0.91</v>
      </c>
      <c r="W248" t="n">
        <v>36.81</v>
      </c>
      <c r="X248" t="n">
        <v>3.32</v>
      </c>
      <c r="Y248" t="n">
        <v>0.5</v>
      </c>
      <c r="Z248" t="n">
        <v>10</v>
      </c>
    </row>
    <row r="249">
      <c r="A249" t="n">
        <v>10</v>
      </c>
      <c r="B249" t="n">
        <v>50</v>
      </c>
      <c r="C249" t="inlineStr">
        <is>
          <t xml:space="preserve">CONCLUIDO	</t>
        </is>
      </c>
      <c r="D249" t="n">
        <v>0.6915</v>
      </c>
      <c r="E249" t="n">
        <v>144.61</v>
      </c>
      <c r="F249" t="n">
        <v>140.77</v>
      </c>
      <c r="G249" t="n">
        <v>104.28</v>
      </c>
      <c r="H249" t="n">
        <v>1.61</v>
      </c>
      <c r="I249" t="n">
        <v>81</v>
      </c>
      <c r="J249" t="n">
        <v>120.26</v>
      </c>
      <c r="K249" t="n">
        <v>41.65</v>
      </c>
      <c r="L249" t="n">
        <v>11</v>
      </c>
      <c r="M249" t="n">
        <v>79</v>
      </c>
      <c r="N249" t="n">
        <v>17.61</v>
      </c>
      <c r="O249" t="n">
        <v>15065.56</v>
      </c>
      <c r="P249" t="n">
        <v>1225.7</v>
      </c>
      <c r="Q249" t="n">
        <v>2218.92</v>
      </c>
      <c r="R249" t="n">
        <v>297.29</v>
      </c>
      <c r="S249" t="n">
        <v>193.02</v>
      </c>
      <c r="T249" t="n">
        <v>49928.83</v>
      </c>
      <c r="U249" t="n">
        <v>0.65</v>
      </c>
      <c r="V249" t="n">
        <v>0.91</v>
      </c>
      <c r="W249" t="n">
        <v>36.79</v>
      </c>
      <c r="X249" t="n">
        <v>2.99</v>
      </c>
      <c r="Y249" t="n">
        <v>0.5</v>
      </c>
      <c r="Z249" t="n">
        <v>10</v>
      </c>
    </row>
    <row r="250">
      <c r="A250" t="n">
        <v>11</v>
      </c>
      <c r="B250" t="n">
        <v>50</v>
      </c>
      <c r="C250" t="inlineStr">
        <is>
          <t xml:space="preserve">CONCLUIDO	</t>
        </is>
      </c>
      <c r="D250" t="n">
        <v>0.6939</v>
      </c>
      <c r="E250" t="n">
        <v>144.1</v>
      </c>
      <c r="F250" t="n">
        <v>140.45</v>
      </c>
      <c r="G250" t="n">
        <v>115.44</v>
      </c>
      <c r="H250" t="n">
        <v>1.74</v>
      </c>
      <c r="I250" t="n">
        <v>73</v>
      </c>
      <c r="J250" t="n">
        <v>121.56</v>
      </c>
      <c r="K250" t="n">
        <v>41.65</v>
      </c>
      <c r="L250" t="n">
        <v>12</v>
      </c>
      <c r="M250" t="n">
        <v>71</v>
      </c>
      <c r="N250" t="n">
        <v>17.91</v>
      </c>
      <c r="O250" t="n">
        <v>15226.31</v>
      </c>
      <c r="P250" t="n">
        <v>1207.32</v>
      </c>
      <c r="Q250" t="n">
        <v>2218.88</v>
      </c>
      <c r="R250" t="n">
        <v>285.94</v>
      </c>
      <c r="S250" t="n">
        <v>193.02</v>
      </c>
      <c r="T250" t="n">
        <v>44295.4</v>
      </c>
      <c r="U250" t="n">
        <v>0.68</v>
      </c>
      <c r="V250" t="n">
        <v>0.91</v>
      </c>
      <c r="W250" t="n">
        <v>36.78</v>
      </c>
      <c r="X250" t="n">
        <v>2.66</v>
      </c>
      <c r="Y250" t="n">
        <v>0.5</v>
      </c>
      <c r="Z250" t="n">
        <v>10</v>
      </c>
    </row>
    <row r="251">
      <c r="A251" t="n">
        <v>12</v>
      </c>
      <c r="B251" t="n">
        <v>50</v>
      </c>
      <c r="C251" t="inlineStr">
        <is>
          <t xml:space="preserve">CONCLUIDO	</t>
        </is>
      </c>
      <c r="D251" t="n">
        <v>0.6956</v>
      </c>
      <c r="E251" t="n">
        <v>143.75</v>
      </c>
      <c r="F251" t="n">
        <v>140.23</v>
      </c>
      <c r="G251" t="n">
        <v>125.58</v>
      </c>
      <c r="H251" t="n">
        <v>1.87</v>
      </c>
      <c r="I251" t="n">
        <v>67</v>
      </c>
      <c r="J251" t="n">
        <v>122.87</v>
      </c>
      <c r="K251" t="n">
        <v>41.65</v>
      </c>
      <c r="L251" t="n">
        <v>13</v>
      </c>
      <c r="M251" t="n">
        <v>65</v>
      </c>
      <c r="N251" t="n">
        <v>18.22</v>
      </c>
      <c r="O251" t="n">
        <v>15387.5</v>
      </c>
      <c r="P251" t="n">
        <v>1193.22</v>
      </c>
      <c r="Q251" t="n">
        <v>2218.88</v>
      </c>
      <c r="R251" t="n">
        <v>278.81</v>
      </c>
      <c r="S251" t="n">
        <v>193.02</v>
      </c>
      <c r="T251" t="n">
        <v>40758.76</v>
      </c>
      <c r="U251" t="n">
        <v>0.6899999999999999</v>
      </c>
      <c r="V251" t="n">
        <v>0.92</v>
      </c>
      <c r="W251" t="n">
        <v>36.77</v>
      </c>
      <c r="X251" t="n">
        <v>2.45</v>
      </c>
      <c r="Y251" t="n">
        <v>0.5</v>
      </c>
      <c r="Z251" t="n">
        <v>10</v>
      </c>
    </row>
    <row r="252">
      <c r="A252" t="n">
        <v>13</v>
      </c>
      <c r="B252" t="n">
        <v>50</v>
      </c>
      <c r="C252" t="inlineStr">
        <is>
          <t xml:space="preserve">CONCLUIDO	</t>
        </is>
      </c>
      <c r="D252" t="n">
        <v>0.697</v>
      </c>
      <c r="E252" t="n">
        <v>143.47</v>
      </c>
      <c r="F252" t="n">
        <v>140.05</v>
      </c>
      <c r="G252" t="n">
        <v>135.54</v>
      </c>
      <c r="H252" t="n">
        <v>1.99</v>
      </c>
      <c r="I252" t="n">
        <v>62</v>
      </c>
      <c r="J252" t="n">
        <v>124.18</v>
      </c>
      <c r="K252" t="n">
        <v>41.65</v>
      </c>
      <c r="L252" t="n">
        <v>14</v>
      </c>
      <c r="M252" t="n">
        <v>60</v>
      </c>
      <c r="N252" t="n">
        <v>18.53</v>
      </c>
      <c r="O252" t="n">
        <v>15549.15</v>
      </c>
      <c r="P252" t="n">
        <v>1175.86</v>
      </c>
      <c r="Q252" t="n">
        <v>2218.87</v>
      </c>
      <c r="R252" t="n">
        <v>273.33</v>
      </c>
      <c r="S252" t="n">
        <v>193.02</v>
      </c>
      <c r="T252" t="n">
        <v>38044.11</v>
      </c>
      <c r="U252" t="n">
        <v>0.71</v>
      </c>
      <c r="V252" t="n">
        <v>0.92</v>
      </c>
      <c r="W252" t="n">
        <v>36.76</v>
      </c>
      <c r="X252" t="n">
        <v>2.27</v>
      </c>
      <c r="Y252" t="n">
        <v>0.5</v>
      </c>
      <c r="Z252" t="n">
        <v>10</v>
      </c>
    </row>
    <row r="253">
      <c r="A253" t="n">
        <v>14</v>
      </c>
      <c r="B253" t="n">
        <v>50</v>
      </c>
      <c r="C253" t="inlineStr">
        <is>
          <t xml:space="preserve">CONCLUIDO	</t>
        </is>
      </c>
      <c r="D253" t="n">
        <v>0.6984</v>
      </c>
      <c r="E253" t="n">
        <v>143.18</v>
      </c>
      <c r="F253" t="n">
        <v>139.88</v>
      </c>
      <c r="G253" t="n">
        <v>147.24</v>
      </c>
      <c r="H253" t="n">
        <v>2.11</v>
      </c>
      <c r="I253" t="n">
        <v>57</v>
      </c>
      <c r="J253" t="n">
        <v>125.49</v>
      </c>
      <c r="K253" t="n">
        <v>41.65</v>
      </c>
      <c r="L253" t="n">
        <v>15</v>
      </c>
      <c r="M253" t="n">
        <v>55</v>
      </c>
      <c r="N253" t="n">
        <v>18.84</v>
      </c>
      <c r="O253" t="n">
        <v>15711.24</v>
      </c>
      <c r="P253" t="n">
        <v>1159.16</v>
      </c>
      <c r="Q253" t="n">
        <v>2218.89</v>
      </c>
      <c r="R253" t="n">
        <v>267.2</v>
      </c>
      <c r="S253" t="n">
        <v>193.02</v>
      </c>
      <c r="T253" t="n">
        <v>35001.84</v>
      </c>
      <c r="U253" t="n">
        <v>0.72</v>
      </c>
      <c r="V253" t="n">
        <v>0.92</v>
      </c>
      <c r="W253" t="n">
        <v>36.76</v>
      </c>
      <c r="X253" t="n">
        <v>2.1</v>
      </c>
      <c r="Y253" t="n">
        <v>0.5</v>
      </c>
      <c r="Z253" t="n">
        <v>10</v>
      </c>
    </row>
    <row r="254">
      <c r="A254" t="n">
        <v>15</v>
      </c>
      <c r="B254" t="n">
        <v>50</v>
      </c>
      <c r="C254" t="inlineStr">
        <is>
          <t xml:space="preserve">CONCLUIDO	</t>
        </is>
      </c>
      <c r="D254" t="n">
        <v>0.6996</v>
      </c>
      <c r="E254" t="n">
        <v>142.94</v>
      </c>
      <c r="F254" t="n">
        <v>139.72</v>
      </c>
      <c r="G254" t="n">
        <v>158.18</v>
      </c>
      <c r="H254" t="n">
        <v>2.23</v>
      </c>
      <c r="I254" t="n">
        <v>53</v>
      </c>
      <c r="J254" t="n">
        <v>126.81</v>
      </c>
      <c r="K254" t="n">
        <v>41.65</v>
      </c>
      <c r="L254" t="n">
        <v>16</v>
      </c>
      <c r="M254" t="n">
        <v>51</v>
      </c>
      <c r="N254" t="n">
        <v>19.16</v>
      </c>
      <c r="O254" t="n">
        <v>15873.8</v>
      </c>
      <c r="P254" t="n">
        <v>1145.04</v>
      </c>
      <c r="Q254" t="n">
        <v>2218.88</v>
      </c>
      <c r="R254" t="n">
        <v>261.7</v>
      </c>
      <c r="S254" t="n">
        <v>193.02</v>
      </c>
      <c r="T254" t="n">
        <v>32271.97</v>
      </c>
      <c r="U254" t="n">
        <v>0.74</v>
      </c>
      <c r="V254" t="n">
        <v>0.92</v>
      </c>
      <c r="W254" t="n">
        <v>36.76</v>
      </c>
      <c r="X254" t="n">
        <v>1.94</v>
      </c>
      <c r="Y254" t="n">
        <v>0.5</v>
      </c>
      <c r="Z254" t="n">
        <v>10</v>
      </c>
    </row>
    <row r="255">
      <c r="A255" t="n">
        <v>16</v>
      </c>
      <c r="B255" t="n">
        <v>50</v>
      </c>
      <c r="C255" t="inlineStr">
        <is>
          <t xml:space="preserve">CONCLUIDO	</t>
        </is>
      </c>
      <c r="D255" t="n">
        <v>0.7007</v>
      </c>
      <c r="E255" t="n">
        <v>142.71</v>
      </c>
      <c r="F255" t="n">
        <v>139.58</v>
      </c>
      <c r="G255" t="n">
        <v>170.92</v>
      </c>
      <c r="H255" t="n">
        <v>2.34</v>
      </c>
      <c r="I255" t="n">
        <v>49</v>
      </c>
      <c r="J255" t="n">
        <v>128.13</v>
      </c>
      <c r="K255" t="n">
        <v>41.65</v>
      </c>
      <c r="L255" t="n">
        <v>17</v>
      </c>
      <c r="M255" t="n">
        <v>41</v>
      </c>
      <c r="N255" t="n">
        <v>19.48</v>
      </c>
      <c r="O255" t="n">
        <v>16036.82</v>
      </c>
      <c r="P255" t="n">
        <v>1128.56</v>
      </c>
      <c r="Q255" t="n">
        <v>2218.82</v>
      </c>
      <c r="R255" t="n">
        <v>257.15</v>
      </c>
      <c r="S255" t="n">
        <v>193.02</v>
      </c>
      <c r="T255" t="n">
        <v>30018.21</v>
      </c>
      <c r="U255" t="n">
        <v>0.75</v>
      </c>
      <c r="V255" t="n">
        <v>0.92</v>
      </c>
      <c r="W255" t="n">
        <v>36.75</v>
      </c>
      <c r="X255" t="n">
        <v>1.8</v>
      </c>
      <c r="Y255" t="n">
        <v>0.5</v>
      </c>
      <c r="Z255" t="n">
        <v>10</v>
      </c>
    </row>
    <row r="256">
      <c r="A256" t="n">
        <v>17</v>
      </c>
      <c r="B256" t="n">
        <v>50</v>
      </c>
      <c r="C256" t="inlineStr">
        <is>
          <t xml:space="preserve">CONCLUIDO	</t>
        </is>
      </c>
      <c r="D256" t="n">
        <v>0.7013</v>
      </c>
      <c r="E256" t="n">
        <v>142.6</v>
      </c>
      <c r="F256" t="n">
        <v>139.52</v>
      </c>
      <c r="G256" t="n">
        <v>178.11</v>
      </c>
      <c r="H256" t="n">
        <v>2.46</v>
      </c>
      <c r="I256" t="n">
        <v>47</v>
      </c>
      <c r="J256" t="n">
        <v>129.46</v>
      </c>
      <c r="K256" t="n">
        <v>41.65</v>
      </c>
      <c r="L256" t="n">
        <v>18</v>
      </c>
      <c r="M256" t="n">
        <v>22</v>
      </c>
      <c r="N256" t="n">
        <v>19.81</v>
      </c>
      <c r="O256" t="n">
        <v>16200.3</v>
      </c>
      <c r="P256" t="n">
        <v>1119.97</v>
      </c>
      <c r="Q256" t="n">
        <v>2218.88</v>
      </c>
      <c r="R256" t="n">
        <v>254</v>
      </c>
      <c r="S256" t="n">
        <v>193.02</v>
      </c>
      <c r="T256" t="n">
        <v>28452.89</v>
      </c>
      <c r="U256" t="n">
        <v>0.76</v>
      </c>
      <c r="V256" t="n">
        <v>0.92</v>
      </c>
      <c r="W256" t="n">
        <v>36.77</v>
      </c>
      <c r="X256" t="n">
        <v>1.73</v>
      </c>
      <c r="Y256" t="n">
        <v>0.5</v>
      </c>
      <c r="Z256" t="n">
        <v>10</v>
      </c>
    </row>
    <row r="257">
      <c r="A257" t="n">
        <v>18</v>
      </c>
      <c r="B257" t="n">
        <v>50</v>
      </c>
      <c r="C257" t="inlineStr">
        <is>
          <t xml:space="preserve">CONCLUIDO	</t>
        </is>
      </c>
      <c r="D257" t="n">
        <v>0.7015</v>
      </c>
      <c r="E257" t="n">
        <v>142.55</v>
      </c>
      <c r="F257" t="n">
        <v>139.5</v>
      </c>
      <c r="G257" t="n">
        <v>181.95</v>
      </c>
      <c r="H257" t="n">
        <v>2.57</v>
      </c>
      <c r="I257" t="n">
        <v>46</v>
      </c>
      <c r="J257" t="n">
        <v>130.79</v>
      </c>
      <c r="K257" t="n">
        <v>41.65</v>
      </c>
      <c r="L257" t="n">
        <v>19</v>
      </c>
      <c r="M257" t="n">
        <v>2</v>
      </c>
      <c r="N257" t="n">
        <v>20.14</v>
      </c>
      <c r="O257" t="n">
        <v>16364.25</v>
      </c>
      <c r="P257" t="n">
        <v>1125.41</v>
      </c>
      <c r="Q257" t="n">
        <v>2218.98</v>
      </c>
      <c r="R257" t="n">
        <v>252.44</v>
      </c>
      <c r="S257" t="n">
        <v>193.02</v>
      </c>
      <c r="T257" t="n">
        <v>27680.09</v>
      </c>
      <c r="U257" t="n">
        <v>0.76</v>
      </c>
      <c r="V257" t="n">
        <v>0.92</v>
      </c>
      <c r="W257" t="n">
        <v>36.8</v>
      </c>
      <c r="X257" t="n">
        <v>1.71</v>
      </c>
      <c r="Y257" t="n">
        <v>0.5</v>
      </c>
      <c r="Z257" t="n">
        <v>10</v>
      </c>
    </row>
    <row r="258">
      <c r="A258" t="n">
        <v>19</v>
      </c>
      <c r="B258" t="n">
        <v>50</v>
      </c>
      <c r="C258" t="inlineStr">
        <is>
          <t xml:space="preserve">CONCLUIDO	</t>
        </is>
      </c>
      <c r="D258" t="n">
        <v>0.7015</v>
      </c>
      <c r="E258" t="n">
        <v>142.56</v>
      </c>
      <c r="F258" t="n">
        <v>139.5</v>
      </c>
      <c r="G258" t="n">
        <v>181.95</v>
      </c>
      <c r="H258" t="n">
        <v>2.67</v>
      </c>
      <c r="I258" t="n">
        <v>46</v>
      </c>
      <c r="J258" t="n">
        <v>132.12</v>
      </c>
      <c r="K258" t="n">
        <v>41.65</v>
      </c>
      <c r="L258" t="n">
        <v>20</v>
      </c>
      <c r="M258" t="n">
        <v>0</v>
      </c>
      <c r="N258" t="n">
        <v>20.47</v>
      </c>
      <c r="O258" t="n">
        <v>16528.68</v>
      </c>
      <c r="P258" t="n">
        <v>1135.8</v>
      </c>
      <c r="Q258" t="n">
        <v>2218.96</v>
      </c>
      <c r="R258" t="n">
        <v>252.41</v>
      </c>
      <c r="S258" t="n">
        <v>193.02</v>
      </c>
      <c r="T258" t="n">
        <v>27662.99</v>
      </c>
      <c r="U258" t="n">
        <v>0.76</v>
      </c>
      <c r="V258" t="n">
        <v>0.92</v>
      </c>
      <c r="W258" t="n">
        <v>36.8</v>
      </c>
      <c r="X258" t="n">
        <v>1.71</v>
      </c>
      <c r="Y258" t="n">
        <v>0.5</v>
      </c>
      <c r="Z258" t="n">
        <v>10</v>
      </c>
    </row>
    <row r="259">
      <c r="A259" t="n">
        <v>0</v>
      </c>
      <c r="B259" t="n">
        <v>25</v>
      </c>
      <c r="C259" t="inlineStr">
        <is>
          <t xml:space="preserve">CONCLUIDO	</t>
        </is>
      </c>
      <c r="D259" t="n">
        <v>0.5544</v>
      </c>
      <c r="E259" t="n">
        <v>180.38</v>
      </c>
      <c r="F259" t="n">
        <v>167.68</v>
      </c>
      <c r="G259" t="n">
        <v>12.82</v>
      </c>
      <c r="H259" t="n">
        <v>0.28</v>
      </c>
      <c r="I259" t="n">
        <v>785</v>
      </c>
      <c r="J259" t="n">
        <v>61.76</v>
      </c>
      <c r="K259" t="n">
        <v>28.92</v>
      </c>
      <c r="L259" t="n">
        <v>1</v>
      </c>
      <c r="M259" t="n">
        <v>783</v>
      </c>
      <c r="N259" t="n">
        <v>6.84</v>
      </c>
      <c r="O259" t="n">
        <v>7851.41</v>
      </c>
      <c r="P259" t="n">
        <v>1087.14</v>
      </c>
      <c r="Q259" t="n">
        <v>2219.71</v>
      </c>
      <c r="R259" t="n">
        <v>1192.38</v>
      </c>
      <c r="S259" t="n">
        <v>193.02</v>
      </c>
      <c r="T259" t="n">
        <v>493952.25</v>
      </c>
      <c r="U259" t="n">
        <v>0.16</v>
      </c>
      <c r="V259" t="n">
        <v>0.77</v>
      </c>
      <c r="W259" t="n">
        <v>38</v>
      </c>
      <c r="X259" t="n">
        <v>29.86</v>
      </c>
      <c r="Y259" t="n">
        <v>0.5</v>
      </c>
      <c r="Z259" t="n">
        <v>10</v>
      </c>
    </row>
    <row r="260">
      <c r="A260" t="n">
        <v>1</v>
      </c>
      <c r="B260" t="n">
        <v>25</v>
      </c>
      <c r="C260" t="inlineStr">
        <is>
          <t xml:space="preserve">CONCLUIDO	</t>
        </is>
      </c>
      <c r="D260" t="n">
        <v>0.6363</v>
      </c>
      <c r="E260" t="n">
        <v>157.17</v>
      </c>
      <c r="F260" t="n">
        <v>150.61</v>
      </c>
      <c r="G260" t="n">
        <v>26.35</v>
      </c>
      <c r="H260" t="n">
        <v>0.55</v>
      </c>
      <c r="I260" t="n">
        <v>343</v>
      </c>
      <c r="J260" t="n">
        <v>62.92</v>
      </c>
      <c r="K260" t="n">
        <v>28.92</v>
      </c>
      <c r="L260" t="n">
        <v>2</v>
      </c>
      <c r="M260" t="n">
        <v>341</v>
      </c>
      <c r="N260" t="n">
        <v>7</v>
      </c>
      <c r="O260" t="n">
        <v>7994.37</v>
      </c>
      <c r="P260" t="n">
        <v>952.77</v>
      </c>
      <c r="Q260" t="n">
        <v>2219.22</v>
      </c>
      <c r="R260" t="n">
        <v>624.64</v>
      </c>
      <c r="S260" t="n">
        <v>193.02</v>
      </c>
      <c r="T260" t="n">
        <v>212292.13</v>
      </c>
      <c r="U260" t="n">
        <v>0.31</v>
      </c>
      <c r="V260" t="n">
        <v>0.85</v>
      </c>
      <c r="W260" t="n">
        <v>37.22</v>
      </c>
      <c r="X260" t="n">
        <v>12.81</v>
      </c>
      <c r="Y260" t="n">
        <v>0.5</v>
      </c>
      <c r="Z260" t="n">
        <v>10</v>
      </c>
    </row>
    <row r="261">
      <c r="A261" t="n">
        <v>2</v>
      </c>
      <c r="B261" t="n">
        <v>25</v>
      </c>
      <c r="C261" t="inlineStr">
        <is>
          <t xml:space="preserve">CONCLUIDO	</t>
        </is>
      </c>
      <c r="D261" t="n">
        <v>0.6642</v>
      </c>
      <c r="E261" t="n">
        <v>150.55</v>
      </c>
      <c r="F261" t="n">
        <v>145.77</v>
      </c>
      <c r="G261" t="n">
        <v>40.68</v>
      </c>
      <c r="H261" t="n">
        <v>0.8100000000000001</v>
      </c>
      <c r="I261" t="n">
        <v>215</v>
      </c>
      <c r="J261" t="n">
        <v>64.08</v>
      </c>
      <c r="K261" t="n">
        <v>28.92</v>
      </c>
      <c r="L261" t="n">
        <v>3</v>
      </c>
      <c r="M261" t="n">
        <v>213</v>
      </c>
      <c r="N261" t="n">
        <v>7.16</v>
      </c>
      <c r="O261" t="n">
        <v>8137.65</v>
      </c>
      <c r="P261" t="n">
        <v>895.83</v>
      </c>
      <c r="Q261" t="n">
        <v>2218.99</v>
      </c>
      <c r="R261" t="n">
        <v>463.01</v>
      </c>
      <c r="S261" t="n">
        <v>193.02</v>
      </c>
      <c r="T261" t="n">
        <v>132120.82</v>
      </c>
      <c r="U261" t="n">
        <v>0.42</v>
      </c>
      <c r="V261" t="n">
        <v>0.88</v>
      </c>
      <c r="W261" t="n">
        <v>37.03</v>
      </c>
      <c r="X261" t="n">
        <v>7.98</v>
      </c>
      <c r="Y261" t="n">
        <v>0.5</v>
      </c>
      <c r="Z261" t="n">
        <v>10</v>
      </c>
    </row>
    <row r="262">
      <c r="A262" t="n">
        <v>3</v>
      </c>
      <c r="B262" t="n">
        <v>25</v>
      </c>
      <c r="C262" t="inlineStr">
        <is>
          <t xml:space="preserve">CONCLUIDO	</t>
        </is>
      </c>
      <c r="D262" t="n">
        <v>0.6782</v>
      </c>
      <c r="E262" t="n">
        <v>147.45</v>
      </c>
      <c r="F262" t="n">
        <v>143.5</v>
      </c>
      <c r="G262" t="n">
        <v>55.55</v>
      </c>
      <c r="H262" t="n">
        <v>1.07</v>
      </c>
      <c r="I262" t="n">
        <v>155</v>
      </c>
      <c r="J262" t="n">
        <v>65.25</v>
      </c>
      <c r="K262" t="n">
        <v>28.92</v>
      </c>
      <c r="L262" t="n">
        <v>4</v>
      </c>
      <c r="M262" t="n">
        <v>153</v>
      </c>
      <c r="N262" t="n">
        <v>7.33</v>
      </c>
      <c r="O262" t="n">
        <v>8281.25</v>
      </c>
      <c r="P262" t="n">
        <v>855.89</v>
      </c>
      <c r="Q262" t="n">
        <v>2218.93</v>
      </c>
      <c r="R262" t="n">
        <v>387.71</v>
      </c>
      <c r="S262" t="n">
        <v>193.02</v>
      </c>
      <c r="T262" t="n">
        <v>94768.8</v>
      </c>
      <c r="U262" t="n">
        <v>0.5</v>
      </c>
      <c r="V262" t="n">
        <v>0.89</v>
      </c>
      <c r="W262" t="n">
        <v>36.92</v>
      </c>
      <c r="X262" t="n">
        <v>5.71</v>
      </c>
      <c r="Y262" t="n">
        <v>0.5</v>
      </c>
      <c r="Z262" t="n">
        <v>10</v>
      </c>
    </row>
    <row r="263">
      <c r="A263" t="n">
        <v>4</v>
      </c>
      <c r="B263" t="n">
        <v>25</v>
      </c>
      <c r="C263" t="inlineStr">
        <is>
          <t xml:space="preserve">CONCLUIDO	</t>
        </is>
      </c>
      <c r="D263" t="n">
        <v>0.6867</v>
      </c>
      <c r="E263" t="n">
        <v>145.62</v>
      </c>
      <c r="F263" t="n">
        <v>142.17</v>
      </c>
      <c r="G263" t="n">
        <v>71.68000000000001</v>
      </c>
      <c r="H263" t="n">
        <v>1.31</v>
      </c>
      <c r="I263" t="n">
        <v>119</v>
      </c>
      <c r="J263" t="n">
        <v>66.42</v>
      </c>
      <c r="K263" t="n">
        <v>28.92</v>
      </c>
      <c r="L263" t="n">
        <v>5</v>
      </c>
      <c r="M263" t="n">
        <v>117</v>
      </c>
      <c r="N263" t="n">
        <v>7.49</v>
      </c>
      <c r="O263" t="n">
        <v>8425.16</v>
      </c>
      <c r="P263" t="n">
        <v>818.55</v>
      </c>
      <c r="Q263" t="n">
        <v>2218.94</v>
      </c>
      <c r="R263" t="n">
        <v>343.49</v>
      </c>
      <c r="S263" t="n">
        <v>193.02</v>
      </c>
      <c r="T263" t="n">
        <v>72840.84</v>
      </c>
      <c r="U263" t="n">
        <v>0.5600000000000001</v>
      </c>
      <c r="V263" t="n">
        <v>0.9</v>
      </c>
      <c r="W263" t="n">
        <v>36.86</v>
      </c>
      <c r="X263" t="n">
        <v>4.38</v>
      </c>
      <c r="Y263" t="n">
        <v>0.5</v>
      </c>
      <c r="Z263" t="n">
        <v>10</v>
      </c>
    </row>
    <row r="264">
      <c r="A264" t="n">
        <v>5</v>
      </c>
      <c r="B264" t="n">
        <v>25</v>
      </c>
      <c r="C264" t="inlineStr">
        <is>
          <t xml:space="preserve">CONCLUIDO	</t>
        </is>
      </c>
      <c r="D264" t="n">
        <v>0.6921</v>
      </c>
      <c r="E264" t="n">
        <v>144.48</v>
      </c>
      <c r="F264" t="n">
        <v>141.35</v>
      </c>
      <c r="G264" t="n">
        <v>88.34999999999999</v>
      </c>
      <c r="H264" t="n">
        <v>1.55</v>
      </c>
      <c r="I264" t="n">
        <v>96</v>
      </c>
      <c r="J264" t="n">
        <v>67.59</v>
      </c>
      <c r="K264" t="n">
        <v>28.92</v>
      </c>
      <c r="L264" t="n">
        <v>6</v>
      </c>
      <c r="M264" t="n">
        <v>75</v>
      </c>
      <c r="N264" t="n">
        <v>7.66</v>
      </c>
      <c r="O264" t="n">
        <v>8569.4</v>
      </c>
      <c r="P264" t="n">
        <v>787.61</v>
      </c>
      <c r="Q264" t="n">
        <v>2218.99</v>
      </c>
      <c r="R264" t="n">
        <v>315.34</v>
      </c>
      <c r="S264" t="n">
        <v>193.02</v>
      </c>
      <c r="T264" t="n">
        <v>58880.85</v>
      </c>
      <c r="U264" t="n">
        <v>0.61</v>
      </c>
      <c r="V264" t="n">
        <v>0.91</v>
      </c>
      <c r="W264" t="n">
        <v>36.85</v>
      </c>
      <c r="X264" t="n">
        <v>3.57</v>
      </c>
      <c r="Y264" t="n">
        <v>0.5</v>
      </c>
      <c r="Z264" t="n">
        <v>10</v>
      </c>
    </row>
    <row r="265">
      <c r="A265" t="n">
        <v>6</v>
      </c>
      <c r="B265" t="n">
        <v>25</v>
      </c>
      <c r="C265" t="inlineStr">
        <is>
          <t xml:space="preserve">CONCLUIDO	</t>
        </is>
      </c>
      <c r="D265" t="n">
        <v>0.6934</v>
      </c>
      <c r="E265" t="n">
        <v>144.22</v>
      </c>
      <c r="F265" t="n">
        <v>141.18</v>
      </c>
      <c r="G265" t="n">
        <v>94.12</v>
      </c>
      <c r="H265" t="n">
        <v>1.78</v>
      </c>
      <c r="I265" t="n">
        <v>90</v>
      </c>
      <c r="J265" t="n">
        <v>68.76000000000001</v>
      </c>
      <c r="K265" t="n">
        <v>28.92</v>
      </c>
      <c r="L265" t="n">
        <v>7</v>
      </c>
      <c r="M265" t="n">
        <v>1</v>
      </c>
      <c r="N265" t="n">
        <v>7.83</v>
      </c>
      <c r="O265" t="n">
        <v>8713.950000000001</v>
      </c>
      <c r="P265" t="n">
        <v>785.55</v>
      </c>
      <c r="Q265" t="n">
        <v>2219.06</v>
      </c>
      <c r="R265" t="n">
        <v>306.21</v>
      </c>
      <c r="S265" t="n">
        <v>193.02</v>
      </c>
      <c r="T265" t="n">
        <v>54346.32</v>
      </c>
      <c r="U265" t="n">
        <v>0.63</v>
      </c>
      <c r="V265" t="n">
        <v>0.91</v>
      </c>
      <c r="W265" t="n">
        <v>36.93</v>
      </c>
      <c r="X265" t="n">
        <v>3.39</v>
      </c>
      <c r="Y265" t="n">
        <v>0.5</v>
      </c>
      <c r="Z265" t="n">
        <v>10</v>
      </c>
    </row>
    <row r="266">
      <c r="A266" t="n">
        <v>7</v>
      </c>
      <c r="B266" t="n">
        <v>25</v>
      </c>
      <c r="C266" t="inlineStr">
        <is>
          <t xml:space="preserve">CONCLUIDO	</t>
        </is>
      </c>
      <c r="D266" t="n">
        <v>0.6934</v>
      </c>
      <c r="E266" t="n">
        <v>144.22</v>
      </c>
      <c r="F266" t="n">
        <v>141.18</v>
      </c>
      <c r="G266" t="n">
        <v>94.12</v>
      </c>
      <c r="H266" t="n">
        <v>2</v>
      </c>
      <c r="I266" t="n">
        <v>90</v>
      </c>
      <c r="J266" t="n">
        <v>69.93000000000001</v>
      </c>
      <c r="K266" t="n">
        <v>28.92</v>
      </c>
      <c r="L266" t="n">
        <v>8</v>
      </c>
      <c r="M266" t="n">
        <v>0</v>
      </c>
      <c r="N266" t="n">
        <v>8.01</v>
      </c>
      <c r="O266" t="n">
        <v>8858.84</v>
      </c>
      <c r="P266" t="n">
        <v>797.72</v>
      </c>
      <c r="Q266" t="n">
        <v>2219.08</v>
      </c>
      <c r="R266" t="n">
        <v>306.18</v>
      </c>
      <c r="S266" t="n">
        <v>193.02</v>
      </c>
      <c r="T266" t="n">
        <v>54329.6</v>
      </c>
      <c r="U266" t="n">
        <v>0.63</v>
      </c>
      <c r="V266" t="n">
        <v>0.91</v>
      </c>
      <c r="W266" t="n">
        <v>36.93</v>
      </c>
      <c r="X266" t="n">
        <v>3.39</v>
      </c>
      <c r="Y266" t="n">
        <v>0.5</v>
      </c>
      <c r="Z266" t="n">
        <v>10</v>
      </c>
    </row>
    <row r="267">
      <c r="A267" t="n">
        <v>0</v>
      </c>
      <c r="B267" t="n">
        <v>85</v>
      </c>
      <c r="C267" t="inlineStr">
        <is>
          <t xml:space="preserve">CONCLUIDO	</t>
        </is>
      </c>
      <c r="D267" t="n">
        <v>0.3455</v>
      </c>
      <c r="E267" t="n">
        <v>289.44</v>
      </c>
      <c r="F267" t="n">
        <v>218.14</v>
      </c>
      <c r="G267" t="n">
        <v>6.43</v>
      </c>
      <c r="H267" t="n">
        <v>0.11</v>
      </c>
      <c r="I267" t="n">
        <v>2034</v>
      </c>
      <c r="J267" t="n">
        <v>167.88</v>
      </c>
      <c r="K267" t="n">
        <v>51.39</v>
      </c>
      <c r="L267" t="n">
        <v>1</v>
      </c>
      <c r="M267" t="n">
        <v>2032</v>
      </c>
      <c r="N267" t="n">
        <v>30.49</v>
      </c>
      <c r="O267" t="n">
        <v>20939.59</v>
      </c>
      <c r="P267" t="n">
        <v>2793.21</v>
      </c>
      <c r="Q267" t="n">
        <v>2221.64</v>
      </c>
      <c r="R267" t="n">
        <v>2883.62</v>
      </c>
      <c r="S267" t="n">
        <v>193.02</v>
      </c>
      <c r="T267" t="n">
        <v>1333327.49</v>
      </c>
      <c r="U267" t="n">
        <v>0.07000000000000001</v>
      </c>
      <c r="V267" t="n">
        <v>0.59</v>
      </c>
      <c r="W267" t="n">
        <v>40.04</v>
      </c>
      <c r="X267" t="n">
        <v>80.25</v>
      </c>
      <c r="Y267" t="n">
        <v>0.5</v>
      </c>
      <c r="Z267" t="n">
        <v>10</v>
      </c>
    </row>
    <row r="268">
      <c r="A268" t="n">
        <v>1</v>
      </c>
      <c r="B268" t="n">
        <v>85</v>
      </c>
      <c r="C268" t="inlineStr">
        <is>
          <t xml:space="preserve">CONCLUIDO	</t>
        </is>
      </c>
      <c r="D268" t="n">
        <v>0.5114</v>
      </c>
      <c r="E268" t="n">
        <v>195.55</v>
      </c>
      <c r="F268" t="n">
        <v>167.05</v>
      </c>
      <c r="G268" t="n">
        <v>13</v>
      </c>
      <c r="H268" t="n">
        <v>0.21</v>
      </c>
      <c r="I268" t="n">
        <v>771</v>
      </c>
      <c r="J268" t="n">
        <v>169.33</v>
      </c>
      <c r="K268" t="n">
        <v>51.39</v>
      </c>
      <c r="L268" t="n">
        <v>2</v>
      </c>
      <c r="M268" t="n">
        <v>769</v>
      </c>
      <c r="N268" t="n">
        <v>30.94</v>
      </c>
      <c r="O268" t="n">
        <v>21118.46</v>
      </c>
      <c r="P268" t="n">
        <v>2136.2</v>
      </c>
      <c r="Q268" t="n">
        <v>2219.87</v>
      </c>
      <c r="R268" t="n">
        <v>1173.24</v>
      </c>
      <c r="S268" t="n">
        <v>193.02</v>
      </c>
      <c r="T268" t="n">
        <v>484452.2</v>
      </c>
      <c r="U268" t="n">
        <v>0.16</v>
      </c>
      <c r="V268" t="n">
        <v>0.77</v>
      </c>
      <c r="W268" t="n">
        <v>37.94</v>
      </c>
      <c r="X268" t="n">
        <v>29.23</v>
      </c>
      <c r="Y268" t="n">
        <v>0.5</v>
      </c>
      <c r="Z268" t="n">
        <v>10</v>
      </c>
    </row>
    <row r="269">
      <c r="A269" t="n">
        <v>2</v>
      </c>
      <c r="B269" t="n">
        <v>85</v>
      </c>
      <c r="C269" t="inlineStr">
        <is>
          <t xml:space="preserve">CONCLUIDO	</t>
        </is>
      </c>
      <c r="D269" t="n">
        <v>0.5739</v>
      </c>
      <c r="E269" t="n">
        <v>174.23</v>
      </c>
      <c r="F269" t="n">
        <v>155.7</v>
      </c>
      <c r="G269" t="n">
        <v>19.58</v>
      </c>
      <c r="H269" t="n">
        <v>0.31</v>
      </c>
      <c r="I269" t="n">
        <v>477</v>
      </c>
      <c r="J269" t="n">
        <v>170.79</v>
      </c>
      <c r="K269" t="n">
        <v>51.39</v>
      </c>
      <c r="L269" t="n">
        <v>3</v>
      </c>
      <c r="M269" t="n">
        <v>475</v>
      </c>
      <c r="N269" t="n">
        <v>31.4</v>
      </c>
      <c r="O269" t="n">
        <v>21297.94</v>
      </c>
      <c r="P269" t="n">
        <v>1985.87</v>
      </c>
      <c r="Q269" t="n">
        <v>2219.47</v>
      </c>
      <c r="R269" t="n">
        <v>794.9299999999999</v>
      </c>
      <c r="S269" t="n">
        <v>193.02</v>
      </c>
      <c r="T269" t="n">
        <v>296768.99</v>
      </c>
      <c r="U269" t="n">
        <v>0.24</v>
      </c>
      <c r="V269" t="n">
        <v>0.82</v>
      </c>
      <c r="W269" t="n">
        <v>37.43</v>
      </c>
      <c r="X269" t="n">
        <v>17.89</v>
      </c>
      <c r="Y269" t="n">
        <v>0.5</v>
      </c>
      <c r="Z269" t="n">
        <v>10</v>
      </c>
    </row>
    <row r="270">
      <c r="A270" t="n">
        <v>3</v>
      </c>
      <c r="B270" t="n">
        <v>85</v>
      </c>
      <c r="C270" t="inlineStr">
        <is>
          <t xml:space="preserve">CONCLUIDO	</t>
        </is>
      </c>
      <c r="D270" t="n">
        <v>0.6071</v>
      </c>
      <c r="E270" t="n">
        <v>164.71</v>
      </c>
      <c r="F270" t="n">
        <v>150.65</v>
      </c>
      <c r="G270" t="n">
        <v>26.2</v>
      </c>
      <c r="H270" t="n">
        <v>0.41</v>
      </c>
      <c r="I270" t="n">
        <v>345</v>
      </c>
      <c r="J270" t="n">
        <v>172.25</v>
      </c>
      <c r="K270" t="n">
        <v>51.39</v>
      </c>
      <c r="L270" t="n">
        <v>4</v>
      </c>
      <c r="M270" t="n">
        <v>343</v>
      </c>
      <c r="N270" t="n">
        <v>31.86</v>
      </c>
      <c r="O270" t="n">
        <v>21478.05</v>
      </c>
      <c r="P270" t="n">
        <v>1915.83</v>
      </c>
      <c r="Q270" t="n">
        <v>2219.23</v>
      </c>
      <c r="R270" t="n">
        <v>626.08</v>
      </c>
      <c r="S270" t="n">
        <v>193.02</v>
      </c>
      <c r="T270" t="n">
        <v>213004.92</v>
      </c>
      <c r="U270" t="n">
        <v>0.31</v>
      </c>
      <c r="V270" t="n">
        <v>0.85</v>
      </c>
      <c r="W270" t="n">
        <v>37.22</v>
      </c>
      <c r="X270" t="n">
        <v>12.85</v>
      </c>
      <c r="Y270" t="n">
        <v>0.5</v>
      </c>
      <c r="Z270" t="n">
        <v>10</v>
      </c>
    </row>
    <row r="271">
      <c r="A271" t="n">
        <v>4</v>
      </c>
      <c r="B271" t="n">
        <v>85</v>
      </c>
      <c r="C271" t="inlineStr">
        <is>
          <t xml:space="preserve">CONCLUIDO	</t>
        </is>
      </c>
      <c r="D271" t="n">
        <v>0.6274999999999999</v>
      </c>
      <c r="E271" t="n">
        <v>159.37</v>
      </c>
      <c r="F271" t="n">
        <v>147.85</v>
      </c>
      <c r="G271" t="n">
        <v>32.86</v>
      </c>
      <c r="H271" t="n">
        <v>0.51</v>
      </c>
      <c r="I271" t="n">
        <v>270</v>
      </c>
      <c r="J271" t="n">
        <v>173.71</v>
      </c>
      <c r="K271" t="n">
        <v>51.39</v>
      </c>
      <c r="L271" t="n">
        <v>5</v>
      </c>
      <c r="M271" t="n">
        <v>268</v>
      </c>
      <c r="N271" t="n">
        <v>32.32</v>
      </c>
      <c r="O271" t="n">
        <v>21658.78</v>
      </c>
      <c r="P271" t="n">
        <v>1874.7</v>
      </c>
      <c r="Q271" t="n">
        <v>2219.16</v>
      </c>
      <c r="R271" t="n">
        <v>532.46</v>
      </c>
      <c r="S271" t="n">
        <v>193.02</v>
      </c>
      <c r="T271" t="n">
        <v>166566.87</v>
      </c>
      <c r="U271" t="n">
        <v>0.36</v>
      </c>
      <c r="V271" t="n">
        <v>0.87</v>
      </c>
      <c r="W271" t="n">
        <v>37.11</v>
      </c>
      <c r="X271" t="n">
        <v>10.06</v>
      </c>
      <c r="Y271" t="n">
        <v>0.5</v>
      </c>
      <c r="Z271" t="n">
        <v>10</v>
      </c>
    </row>
    <row r="272">
      <c r="A272" t="n">
        <v>5</v>
      </c>
      <c r="B272" t="n">
        <v>85</v>
      </c>
      <c r="C272" t="inlineStr">
        <is>
          <t xml:space="preserve">CONCLUIDO	</t>
        </is>
      </c>
      <c r="D272" t="n">
        <v>0.6412</v>
      </c>
      <c r="E272" t="n">
        <v>155.96</v>
      </c>
      <c r="F272" t="n">
        <v>146.06</v>
      </c>
      <c r="G272" t="n">
        <v>39.48</v>
      </c>
      <c r="H272" t="n">
        <v>0.61</v>
      </c>
      <c r="I272" t="n">
        <v>222</v>
      </c>
      <c r="J272" t="n">
        <v>175.18</v>
      </c>
      <c r="K272" t="n">
        <v>51.39</v>
      </c>
      <c r="L272" t="n">
        <v>6</v>
      </c>
      <c r="M272" t="n">
        <v>220</v>
      </c>
      <c r="N272" t="n">
        <v>32.79</v>
      </c>
      <c r="O272" t="n">
        <v>21840.16</v>
      </c>
      <c r="P272" t="n">
        <v>1846.37</v>
      </c>
      <c r="Q272" t="n">
        <v>2219.19</v>
      </c>
      <c r="R272" t="n">
        <v>472.85</v>
      </c>
      <c r="S272" t="n">
        <v>193.02</v>
      </c>
      <c r="T272" t="n">
        <v>137002.83</v>
      </c>
      <c r="U272" t="n">
        <v>0.41</v>
      </c>
      <c r="V272" t="n">
        <v>0.88</v>
      </c>
      <c r="W272" t="n">
        <v>37.03</v>
      </c>
      <c r="X272" t="n">
        <v>8.27</v>
      </c>
      <c r="Y272" t="n">
        <v>0.5</v>
      </c>
      <c r="Z272" t="n">
        <v>10</v>
      </c>
    </row>
    <row r="273">
      <c r="A273" t="n">
        <v>6</v>
      </c>
      <c r="B273" t="n">
        <v>85</v>
      </c>
      <c r="C273" t="inlineStr">
        <is>
          <t xml:space="preserve">CONCLUIDO	</t>
        </is>
      </c>
      <c r="D273" t="n">
        <v>0.6516</v>
      </c>
      <c r="E273" t="n">
        <v>153.48</v>
      </c>
      <c r="F273" t="n">
        <v>144.74</v>
      </c>
      <c r="G273" t="n">
        <v>46.19</v>
      </c>
      <c r="H273" t="n">
        <v>0.7</v>
      </c>
      <c r="I273" t="n">
        <v>188</v>
      </c>
      <c r="J273" t="n">
        <v>176.66</v>
      </c>
      <c r="K273" t="n">
        <v>51.39</v>
      </c>
      <c r="L273" t="n">
        <v>7</v>
      </c>
      <c r="M273" t="n">
        <v>186</v>
      </c>
      <c r="N273" t="n">
        <v>33.27</v>
      </c>
      <c r="O273" t="n">
        <v>22022.17</v>
      </c>
      <c r="P273" t="n">
        <v>1824.19</v>
      </c>
      <c r="Q273" t="n">
        <v>2219.08</v>
      </c>
      <c r="R273" t="n">
        <v>428.82</v>
      </c>
      <c r="S273" t="n">
        <v>193.02</v>
      </c>
      <c r="T273" t="n">
        <v>115157.37</v>
      </c>
      <c r="U273" t="n">
        <v>0.45</v>
      </c>
      <c r="V273" t="n">
        <v>0.89</v>
      </c>
      <c r="W273" t="n">
        <v>36.97</v>
      </c>
      <c r="X273" t="n">
        <v>6.95</v>
      </c>
      <c r="Y273" t="n">
        <v>0.5</v>
      </c>
      <c r="Z273" t="n">
        <v>10</v>
      </c>
    </row>
    <row r="274">
      <c r="A274" t="n">
        <v>7</v>
      </c>
      <c r="B274" t="n">
        <v>85</v>
      </c>
      <c r="C274" t="inlineStr">
        <is>
          <t xml:space="preserve">CONCLUIDO	</t>
        </is>
      </c>
      <c r="D274" t="n">
        <v>0.6591</v>
      </c>
      <c r="E274" t="n">
        <v>151.72</v>
      </c>
      <c r="F274" t="n">
        <v>143.82</v>
      </c>
      <c r="G274" t="n">
        <v>52.94</v>
      </c>
      <c r="H274" t="n">
        <v>0.8</v>
      </c>
      <c r="I274" t="n">
        <v>163</v>
      </c>
      <c r="J274" t="n">
        <v>178.14</v>
      </c>
      <c r="K274" t="n">
        <v>51.39</v>
      </c>
      <c r="L274" t="n">
        <v>8</v>
      </c>
      <c r="M274" t="n">
        <v>161</v>
      </c>
      <c r="N274" t="n">
        <v>33.75</v>
      </c>
      <c r="O274" t="n">
        <v>22204.83</v>
      </c>
      <c r="P274" t="n">
        <v>1806.28</v>
      </c>
      <c r="Q274" t="n">
        <v>2219.07</v>
      </c>
      <c r="R274" t="n">
        <v>398.24</v>
      </c>
      <c r="S274" t="n">
        <v>193.02</v>
      </c>
      <c r="T274" t="n">
        <v>99996.24000000001</v>
      </c>
      <c r="U274" t="n">
        <v>0.48</v>
      </c>
      <c r="V274" t="n">
        <v>0.89</v>
      </c>
      <c r="W274" t="n">
        <v>36.93</v>
      </c>
      <c r="X274" t="n">
        <v>6.03</v>
      </c>
      <c r="Y274" t="n">
        <v>0.5</v>
      </c>
      <c r="Z274" t="n">
        <v>10</v>
      </c>
    </row>
    <row r="275">
      <c r="A275" t="n">
        <v>8</v>
      </c>
      <c r="B275" t="n">
        <v>85</v>
      </c>
      <c r="C275" t="inlineStr">
        <is>
          <t xml:space="preserve">CONCLUIDO	</t>
        </is>
      </c>
      <c r="D275" t="n">
        <v>0.6652</v>
      </c>
      <c r="E275" t="n">
        <v>150.34</v>
      </c>
      <c r="F275" t="n">
        <v>143.09</v>
      </c>
      <c r="G275" t="n">
        <v>59.62</v>
      </c>
      <c r="H275" t="n">
        <v>0.89</v>
      </c>
      <c r="I275" t="n">
        <v>144</v>
      </c>
      <c r="J275" t="n">
        <v>179.63</v>
      </c>
      <c r="K275" t="n">
        <v>51.39</v>
      </c>
      <c r="L275" t="n">
        <v>9</v>
      </c>
      <c r="M275" t="n">
        <v>142</v>
      </c>
      <c r="N275" t="n">
        <v>34.24</v>
      </c>
      <c r="O275" t="n">
        <v>22388.15</v>
      </c>
      <c r="P275" t="n">
        <v>1791.67</v>
      </c>
      <c r="Q275" t="n">
        <v>2218.94</v>
      </c>
      <c r="R275" t="n">
        <v>373.98</v>
      </c>
      <c r="S275" t="n">
        <v>193.02</v>
      </c>
      <c r="T275" t="n">
        <v>87961.06</v>
      </c>
      <c r="U275" t="n">
        <v>0.52</v>
      </c>
      <c r="V275" t="n">
        <v>0.9</v>
      </c>
      <c r="W275" t="n">
        <v>36.9</v>
      </c>
      <c r="X275" t="n">
        <v>5.3</v>
      </c>
      <c r="Y275" t="n">
        <v>0.5</v>
      </c>
      <c r="Z275" t="n">
        <v>10</v>
      </c>
    </row>
    <row r="276">
      <c r="A276" t="n">
        <v>9</v>
      </c>
      <c r="B276" t="n">
        <v>85</v>
      </c>
      <c r="C276" t="inlineStr">
        <is>
          <t xml:space="preserve">CONCLUIDO	</t>
        </is>
      </c>
      <c r="D276" t="n">
        <v>0.6699000000000001</v>
      </c>
      <c r="E276" t="n">
        <v>149.29</v>
      </c>
      <c r="F276" t="n">
        <v>142.54</v>
      </c>
      <c r="G276" t="n">
        <v>66.3</v>
      </c>
      <c r="H276" t="n">
        <v>0.98</v>
      </c>
      <c r="I276" t="n">
        <v>129</v>
      </c>
      <c r="J276" t="n">
        <v>181.12</v>
      </c>
      <c r="K276" t="n">
        <v>51.39</v>
      </c>
      <c r="L276" t="n">
        <v>10</v>
      </c>
      <c r="M276" t="n">
        <v>127</v>
      </c>
      <c r="N276" t="n">
        <v>34.73</v>
      </c>
      <c r="O276" t="n">
        <v>22572.13</v>
      </c>
      <c r="P276" t="n">
        <v>1780.03</v>
      </c>
      <c r="Q276" t="n">
        <v>2218.96</v>
      </c>
      <c r="R276" t="n">
        <v>356.44</v>
      </c>
      <c r="S276" t="n">
        <v>193.02</v>
      </c>
      <c r="T276" t="n">
        <v>79261.74000000001</v>
      </c>
      <c r="U276" t="n">
        <v>0.54</v>
      </c>
      <c r="V276" t="n">
        <v>0.9</v>
      </c>
      <c r="W276" t="n">
        <v>36.86</v>
      </c>
      <c r="X276" t="n">
        <v>4.75</v>
      </c>
      <c r="Y276" t="n">
        <v>0.5</v>
      </c>
      <c r="Z276" t="n">
        <v>10</v>
      </c>
    </row>
    <row r="277">
      <c r="A277" t="n">
        <v>10</v>
      </c>
      <c r="B277" t="n">
        <v>85</v>
      </c>
      <c r="C277" t="inlineStr">
        <is>
          <t xml:space="preserve">CONCLUIDO	</t>
        </is>
      </c>
      <c r="D277" t="n">
        <v>0.6737</v>
      </c>
      <c r="E277" t="n">
        <v>148.44</v>
      </c>
      <c r="F277" t="n">
        <v>142.1</v>
      </c>
      <c r="G277" t="n">
        <v>72.87</v>
      </c>
      <c r="H277" t="n">
        <v>1.07</v>
      </c>
      <c r="I277" t="n">
        <v>117</v>
      </c>
      <c r="J277" t="n">
        <v>182.62</v>
      </c>
      <c r="K277" t="n">
        <v>51.39</v>
      </c>
      <c r="L277" t="n">
        <v>11</v>
      </c>
      <c r="M277" t="n">
        <v>115</v>
      </c>
      <c r="N277" t="n">
        <v>35.22</v>
      </c>
      <c r="O277" t="n">
        <v>22756.91</v>
      </c>
      <c r="P277" t="n">
        <v>1767.88</v>
      </c>
      <c r="Q277" t="n">
        <v>2218.94</v>
      </c>
      <c r="R277" t="n">
        <v>341.33</v>
      </c>
      <c r="S277" t="n">
        <v>193.02</v>
      </c>
      <c r="T277" t="n">
        <v>71771.64</v>
      </c>
      <c r="U277" t="n">
        <v>0.57</v>
      </c>
      <c r="V277" t="n">
        <v>0.9</v>
      </c>
      <c r="W277" t="n">
        <v>36.85</v>
      </c>
      <c r="X277" t="n">
        <v>4.31</v>
      </c>
      <c r="Y277" t="n">
        <v>0.5</v>
      </c>
      <c r="Z277" t="n">
        <v>10</v>
      </c>
    </row>
    <row r="278">
      <c r="A278" t="n">
        <v>11</v>
      </c>
      <c r="B278" t="n">
        <v>85</v>
      </c>
      <c r="C278" t="inlineStr">
        <is>
          <t xml:space="preserve">CONCLUIDO	</t>
        </is>
      </c>
      <c r="D278" t="n">
        <v>0.6774</v>
      </c>
      <c r="E278" t="n">
        <v>147.63</v>
      </c>
      <c r="F278" t="n">
        <v>141.66</v>
      </c>
      <c r="G278" t="n">
        <v>80.19</v>
      </c>
      <c r="H278" t="n">
        <v>1.16</v>
      </c>
      <c r="I278" t="n">
        <v>106</v>
      </c>
      <c r="J278" t="n">
        <v>184.12</v>
      </c>
      <c r="K278" t="n">
        <v>51.39</v>
      </c>
      <c r="L278" t="n">
        <v>12</v>
      </c>
      <c r="M278" t="n">
        <v>104</v>
      </c>
      <c r="N278" t="n">
        <v>35.73</v>
      </c>
      <c r="O278" t="n">
        <v>22942.24</v>
      </c>
      <c r="P278" t="n">
        <v>1756.92</v>
      </c>
      <c r="Q278" t="n">
        <v>2218.94</v>
      </c>
      <c r="R278" t="n">
        <v>326.82</v>
      </c>
      <c r="S278" t="n">
        <v>193.02</v>
      </c>
      <c r="T278" t="n">
        <v>64569.36</v>
      </c>
      <c r="U278" t="n">
        <v>0.59</v>
      </c>
      <c r="V278" t="n">
        <v>0.91</v>
      </c>
      <c r="W278" t="n">
        <v>36.83</v>
      </c>
      <c r="X278" t="n">
        <v>3.88</v>
      </c>
      <c r="Y278" t="n">
        <v>0.5</v>
      </c>
      <c r="Z278" t="n">
        <v>10</v>
      </c>
    </row>
    <row r="279">
      <c r="A279" t="n">
        <v>12</v>
      </c>
      <c r="B279" t="n">
        <v>85</v>
      </c>
      <c r="C279" t="inlineStr">
        <is>
          <t xml:space="preserve">CONCLUIDO	</t>
        </is>
      </c>
      <c r="D279" t="n">
        <v>0.6798999999999999</v>
      </c>
      <c r="E279" t="n">
        <v>147.09</v>
      </c>
      <c r="F279" t="n">
        <v>141.39</v>
      </c>
      <c r="G279" t="n">
        <v>86.56999999999999</v>
      </c>
      <c r="H279" t="n">
        <v>1.24</v>
      </c>
      <c r="I279" t="n">
        <v>98</v>
      </c>
      <c r="J279" t="n">
        <v>185.63</v>
      </c>
      <c r="K279" t="n">
        <v>51.39</v>
      </c>
      <c r="L279" t="n">
        <v>13</v>
      </c>
      <c r="M279" t="n">
        <v>96</v>
      </c>
      <c r="N279" t="n">
        <v>36.24</v>
      </c>
      <c r="O279" t="n">
        <v>23128.27</v>
      </c>
      <c r="P279" t="n">
        <v>1748.58</v>
      </c>
      <c r="Q279" t="n">
        <v>2218.91</v>
      </c>
      <c r="R279" t="n">
        <v>317.57</v>
      </c>
      <c r="S279" t="n">
        <v>193.02</v>
      </c>
      <c r="T279" t="n">
        <v>59985.71</v>
      </c>
      <c r="U279" t="n">
        <v>0.61</v>
      </c>
      <c r="V279" t="n">
        <v>0.91</v>
      </c>
      <c r="W279" t="n">
        <v>36.82</v>
      </c>
      <c r="X279" t="n">
        <v>3.61</v>
      </c>
      <c r="Y279" t="n">
        <v>0.5</v>
      </c>
      <c r="Z279" t="n">
        <v>10</v>
      </c>
    </row>
    <row r="280">
      <c r="A280" t="n">
        <v>13</v>
      </c>
      <c r="B280" t="n">
        <v>85</v>
      </c>
      <c r="C280" t="inlineStr">
        <is>
          <t xml:space="preserve">CONCLUIDO	</t>
        </is>
      </c>
      <c r="D280" t="n">
        <v>0.6825</v>
      </c>
      <c r="E280" t="n">
        <v>146.52</v>
      </c>
      <c r="F280" t="n">
        <v>141.1</v>
      </c>
      <c r="G280" t="n">
        <v>94.06999999999999</v>
      </c>
      <c r="H280" t="n">
        <v>1.33</v>
      </c>
      <c r="I280" t="n">
        <v>90</v>
      </c>
      <c r="J280" t="n">
        <v>187.14</v>
      </c>
      <c r="K280" t="n">
        <v>51.39</v>
      </c>
      <c r="L280" t="n">
        <v>14</v>
      </c>
      <c r="M280" t="n">
        <v>88</v>
      </c>
      <c r="N280" t="n">
        <v>36.75</v>
      </c>
      <c r="O280" t="n">
        <v>23314.98</v>
      </c>
      <c r="P280" t="n">
        <v>1738.83</v>
      </c>
      <c r="Q280" t="n">
        <v>2218.9</v>
      </c>
      <c r="R280" t="n">
        <v>308.13</v>
      </c>
      <c r="S280" t="n">
        <v>193.02</v>
      </c>
      <c r="T280" t="n">
        <v>55302.56</v>
      </c>
      <c r="U280" t="n">
        <v>0.63</v>
      </c>
      <c r="V280" t="n">
        <v>0.91</v>
      </c>
      <c r="W280" t="n">
        <v>36.8</v>
      </c>
      <c r="X280" t="n">
        <v>3.31</v>
      </c>
      <c r="Y280" t="n">
        <v>0.5</v>
      </c>
      <c r="Z280" t="n">
        <v>10</v>
      </c>
    </row>
    <row r="281">
      <c r="A281" t="n">
        <v>14</v>
      </c>
      <c r="B281" t="n">
        <v>85</v>
      </c>
      <c r="C281" t="inlineStr">
        <is>
          <t xml:space="preserve">CONCLUIDO	</t>
        </is>
      </c>
      <c r="D281" t="n">
        <v>0.6845</v>
      </c>
      <c r="E281" t="n">
        <v>146.08</v>
      </c>
      <c r="F281" t="n">
        <v>140.86</v>
      </c>
      <c r="G281" t="n">
        <v>100.62</v>
      </c>
      <c r="H281" t="n">
        <v>1.41</v>
      </c>
      <c r="I281" t="n">
        <v>84</v>
      </c>
      <c r="J281" t="n">
        <v>188.66</v>
      </c>
      <c r="K281" t="n">
        <v>51.39</v>
      </c>
      <c r="L281" t="n">
        <v>15</v>
      </c>
      <c r="M281" t="n">
        <v>82</v>
      </c>
      <c r="N281" t="n">
        <v>37.27</v>
      </c>
      <c r="O281" t="n">
        <v>23502.4</v>
      </c>
      <c r="P281" t="n">
        <v>1730.63</v>
      </c>
      <c r="Q281" t="n">
        <v>2218.9</v>
      </c>
      <c r="R281" t="n">
        <v>299.9</v>
      </c>
      <c r="S281" t="n">
        <v>193.02</v>
      </c>
      <c r="T281" t="n">
        <v>51219.69</v>
      </c>
      <c r="U281" t="n">
        <v>0.64</v>
      </c>
      <c r="V281" t="n">
        <v>0.91</v>
      </c>
      <c r="W281" t="n">
        <v>36.8</v>
      </c>
      <c r="X281" t="n">
        <v>3.08</v>
      </c>
      <c r="Y281" t="n">
        <v>0.5</v>
      </c>
      <c r="Z281" t="n">
        <v>10</v>
      </c>
    </row>
    <row r="282">
      <c r="A282" t="n">
        <v>15</v>
      </c>
      <c r="B282" t="n">
        <v>85</v>
      </c>
      <c r="C282" t="inlineStr">
        <is>
          <t xml:space="preserve">CONCLUIDO	</t>
        </is>
      </c>
      <c r="D282" t="n">
        <v>0.6862</v>
      </c>
      <c r="E282" t="n">
        <v>145.74</v>
      </c>
      <c r="F282" t="n">
        <v>140.69</v>
      </c>
      <c r="G282" t="n">
        <v>106.85</v>
      </c>
      <c r="H282" t="n">
        <v>1.49</v>
      </c>
      <c r="I282" t="n">
        <v>79</v>
      </c>
      <c r="J282" t="n">
        <v>190.19</v>
      </c>
      <c r="K282" t="n">
        <v>51.39</v>
      </c>
      <c r="L282" t="n">
        <v>16</v>
      </c>
      <c r="M282" t="n">
        <v>77</v>
      </c>
      <c r="N282" t="n">
        <v>37.79</v>
      </c>
      <c r="O282" t="n">
        <v>23690.52</v>
      </c>
      <c r="P282" t="n">
        <v>1722.75</v>
      </c>
      <c r="Q282" t="n">
        <v>2218.86</v>
      </c>
      <c r="R282" t="n">
        <v>294.04</v>
      </c>
      <c r="S282" t="n">
        <v>193.02</v>
      </c>
      <c r="T282" t="n">
        <v>48312.97</v>
      </c>
      <c r="U282" t="n">
        <v>0.66</v>
      </c>
      <c r="V282" t="n">
        <v>0.91</v>
      </c>
      <c r="W282" t="n">
        <v>36.8</v>
      </c>
      <c r="X282" t="n">
        <v>2.91</v>
      </c>
      <c r="Y282" t="n">
        <v>0.5</v>
      </c>
      <c r="Z282" t="n">
        <v>10</v>
      </c>
    </row>
    <row r="283">
      <c r="A283" t="n">
        <v>16</v>
      </c>
      <c r="B283" t="n">
        <v>85</v>
      </c>
      <c r="C283" t="inlineStr">
        <is>
          <t xml:space="preserve">CONCLUIDO	</t>
        </is>
      </c>
      <c r="D283" t="n">
        <v>0.6879</v>
      </c>
      <c r="E283" t="n">
        <v>145.37</v>
      </c>
      <c r="F283" t="n">
        <v>140.49</v>
      </c>
      <c r="G283" t="n">
        <v>113.91</v>
      </c>
      <c r="H283" t="n">
        <v>1.57</v>
      </c>
      <c r="I283" t="n">
        <v>74</v>
      </c>
      <c r="J283" t="n">
        <v>191.72</v>
      </c>
      <c r="K283" t="n">
        <v>51.39</v>
      </c>
      <c r="L283" t="n">
        <v>17</v>
      </c>
      <c r="M283" t="n">
        <v>72</v>
      </c>
      <c r="N283" t="n">
        <v>38.33</v>
      </c>
      <c r="O283" t="n">
        <v>23879.37</v>
      </c>
      <c r="P283" t="n">
        <v>1715.43</v>
      </c>
      <c r="Q283" t="n">
        <v>2218.88</v>
      </c>
      <c r="R283" t="n">
        <v>287.53</v>
      </c>
      <c r="S283" t="n">
        <v>193.02</v>
      </c>
      <c r="T283" t="n">
        <v>45082.56</v>
      </c>
      <c r="U283" t="n">
        <v>0.67</v>
      </c>
      <c r="V283" t="n">
        <v>0.91</v>
      </c>
      <c r="W283" t="n">
        <v>36.79</v>
      </c>
      <c r="X283" t="n">
        <v>2.71</v>
      </c>
      <c r="Y283" t="n">
        <v>0.5</v>
      </c>
      <c r="Z283" t="n">
        <v>10</v>
      </c>
    </row>
    <row r="284">
      <c r="A284" t="n">
        <v>17</v>
      </c>
      <c r="B284" t="n">
        <v>85</v>
      </c>
      <c r="C284" t="inlineStr">
        <is>
          <t xml:space="preserve">CONCLUIDO	</t>
        </is>
      </c>
      <c r="D284" t="n">
        <v>0.6897</v>
      </c>
      <c r="E284" t="n">
        <v>144.99</v>
      </c>
      <c r="F284" t="n">
        <v>140.28</v>
      </c>
      <c r="G284" t="n">
        <v>121.98</v>
      </c>
      <c r="H284" t="n">
        <v>1.65</v>
      </c>
      <c r="I284" t="n">
        <v>69</v>
      </c>
      <c r="J284" t="n">
        <v>193.26</v>
      </c>
      <c r="K284" t="n">
        <v>51.39</v>
      </c>
      <c r="L284" t="n">
        <v>18</v>
      </c>
      <c r="M284" t="n">
        <v>67</v>
      </c>
      <c r="N284" t="n">
        <v>38.86</v>
      </c>
      <c r="O284" t="n">
        <v>24068.93</v>
      </c>
      <c r="P284" t="n">
        <v>1708.4</v>
      </c>
      <c r="Q284" t="n">
        <v>2218.92</v>
      </c>
      <c r="R284" t="n">
        <v>280.65</v>
      </c>
      <c r="S284" t="n">
        <v>193.02</v>
      </c>
      <c r="T284" t="n">
        <v>41667.9</v>
      </c>
      <c r="U284" t="n">
        <v>0.6899999999999999</v>
      </c>
      <c r="V284" t="n">
        <v>0.92</v>
      </c>
      <c r="W284" t="n">
        <v>36.77</v>
      </c>
      <c r="X284" t="n">
        <v>2.49</v>
      </c>
      <c r="Y284" t="n">
        <v>0.5</v>
      </c>
      <c r="Z284" t="n">
        <v>10</v>
      </c>
    </row>
    <row r="285">
      <c r="A285" t="n">
        <v>18</v>
      </c>
      <c r="B285" t="n">
        <v>85</v>
      </c>
      <c r="C285" t="inlineStr">
        <is>
          <t xml:space="preserve">CONCLUIDO	</t>
        </is>
      </c>
      <c r="D285" t="n">
        <v>0.6909999999999999</v>
      </c>
      <c r="E285" t="n">
        <v>144.71</v>
      </c>
      <c r="F285" t="n">
        <v>140.14</v>
      </c>
      <c r="G285" t="n">
        <v>129.36</v>
      </c>
      <c r="H285" t="n">
        <v>1.73</v>
      </c>
      <c r="I285" t="n">
        <v>65</v>
      </c>
      <c r="J285" t="n">
        <v>194.8</v>
      </c>
      <c r="K285" t="n">
        <v>51.39</v>
      </c>
      <c r="L285" t="n">
        <v>19</v>
      </c>
      <c r="M285" t="n">
        <v>63</v>
      </c>
      <c r="N285" t="n">
        <v>39.41</v>
      </c>
      <c r="O285" t="n">
        <v>24259.23</v>
      </c>
      <c r="P285" t="n">
        <v>1697.26</v>
      </c>
      <c r="Q285" t="n">
        <v>2218.94</v>
      </c>
      <c r="R285" t="n">
        <v>275.24</v>
      </c>
      <c r="S285" t="n">
        <v>193.02</v>
      </c>
      <c r="T285" t="n">
        <v>38984.56</v>
      </c>
      <c r="U285" t="n">
        <v>0.7</v>
      </c>
      <c r="V285" t="n">
        <v>0.92</v>
      </c>
      <c r="W285" t="n">
        <v>36.78</v>
      </c>
      <c r="X285" t="n">
        <v>2.35</v>
      </c>
      <c r="Y285" t="n">
        <v>0.5</v>
      </c>
      <c r="Z285" t="n">
        <v>10</v>
      </c>
    </row>
    <row r="286">
      <c r="A286" t="n">
        <v>19</v>
      </c>
      <c r="B286" t="n">
        <v>85</v>
      </c>
      <c r="C286" t="inlineStr">
        <is>
          <t xml:space="preserve">CONCLUIDO	</t>
        </is>
      </c>
      <c r="D286" t="n">
        <v>0.6918</v>
      </c>
      <c r="E286" t="n">
        <v>144.54</v>
      </c>
      <c r="F286" t="n">
        <v>140.07</v>
      </c>
      <c r="G286" t="n">
        <v>135.55</v>
      </c>
      <c r="H286" t="n">
        <v>1.81</v>
      </c>
      <c r="I286" t="n">
        <v>62</v>
      </c>
      <c r="J286" t="n">
        <v>196.35</v>
      </c>
      <c r="K286" t="n">
        <v>51.39</v>
      </c>
      <c r="L286" t="n">
        <v>20</v>
      </c>
      <c r="M286" t="n">
        <v>60</v>
      </c>
      <c r="N286" t="n">
        <v>39.96</v>
      </c>
      <c r="O286" t="n">
        <v>24450.27</v>
      </c>
      <c r="P286" t="n">
        <v>1695.78</v>
      </c>
      <c r="Q286" t="n">
        <v>2218.91</v>
      </c>
      <c r="R286" t="n">
        <v>273.64</v>
      </c>
      <c r="S286" t="n">
        <v>193.02</v>
      </c>
      <c r="T286" t="n">
        <v>38197.04</v>
      </c>
      <c r="U286" t="n">
        <v>0.71</v>
      </c>
      <c r="V286" t="n">
        <v>0.92</v>
      </c>
      <c r="W286" t="n">
        <v>36.76</v>
      </c>
      <c r="X286" t="n">
        <v>2.28</v>
      </c>
      <c r="Y286" t="n">
        <v>0.5</v>
      </c>
      <c r="Z286" t="n">
        <v>10</v>
      </c>
    </row>
    <row r="287">
      <c r="A287" t="n">
        <v>20</v>
      </c>
      <c r="B287" t="n">
        <v>85</v>
      </c>
      <c r="C287" t="inlineStr">
        <is>
          <t xml:space="preserve">CONCLUIDO	</t>
        </is>
      </c>
      <c r="D287" t="n">
        <v>0.6929</v>
      </c>
      <c r="E287" t="n">
        <v>144.32</v>
      </c>
      <c r="F287" t="n">
        <v>139.95</v>
      </c>
      <c r="G287" t="n">
        <v>142.32</v>
      </c>
      <c r="H287" t="n">
        <v>1.88</v>
      </c>
      <c r="I287" t="n">
        <v>59</v>
      </c>
      <c r="J287" t="n">
        <v>197.9</v>
      </c>
      <c r="K287" t="n">
        <v>51.39</v>
      </c>
      <c r="L287" t="n">
        <v>21</v>
      </c>
      <c r="M287" t="n">
        <v>57</v>
      </c>
      <c r="N287" t="n">
        <v>40.51</v>
      </c>
      <c r="O287" t="n">
        <v>24642.07</v>
      </c>
      <c r="P287" t="n">
        <v>1687.04</v>
      </c>
      <c r="Q287" t="n">
        <v>2218.87</v>
      </c>
      <c r="R287" t="n">
        <v>269.55</v>
      </c>
      <c r="S287" t="n">
        <v>193.02</v>
      </c>
      <c r="T287" t="n">
        <v>36171.12</v>
      </c>
      <c r="U287" t="n">
        <v>0.72</v>
      </c>
      <c r="V287" t="n">
        <v>0.92</v>
      </c>
      <c r="W287" t="n">
        <v>36.76</v>
      </c>
      <c r="X287" t="n">
        <v>2.17</v>
      </c>
      <c r="Y287" t="n">
        <v>0.5</v>
      </c>
      <c r="Z287" t="n">
        <v>10</v>
      </c>
    </row>
    <row r="288">
      <c r="A288" t="n">
        <v>21</v>
      </c>
      <c r="B288" t="n">
        <v>85</v>
      </c>
      <c r="C288" t="inlineStr">
        <is>
          <t xml:space="preserve">CONCLUIDO	</t>
        </is>
      </c>
      <c r="D288" t="n">
        <v>0.6939</v>
      </c>
      <c r="E288" t="n">
        <v>144.11</v>
      </c>
      <c r="F288" t="n">
        <v>139.84</v>
      </c>
      <c r="G288" t="n">
        <v>149.83</v>
      </c>
      <c r="H288" t="n">
        <v>1.96</v>
      </c>
      <c r="I288" t="n">
        <v>56</v>
      </c>
      <c r="J288" t="n">
        <v>199.46</v>
      </c>
      <c r="K288" t="n">
        <v>51.39</v>
      </c>
      <c r="L288" t="n">
        <v>22</v>
      </c>
      <c r="M288" t="n">
        <v>54</v>
      </c>
      <c r="N288" t="n">
        <v>41.07</v>
      </c>
      <c r="O288" t="n">
        <v>24834.62</v>
      </c>
      <c r="P288" t="n">
        <v>1682.08</v>
      </c>
      <c r="Q288" t="n">
        <v>2218.85</v>
      </c>
      <c r="R288" t="n">
        <v>266</v>
      </c>
      <c r="S288" t="n">
        <v>193.02</v>
      </c>
      <c r="T288" t="n">
        <v>34408.63</v>
      </c>
      <c r="U288" t="n">
        <v>0.73</v>
      </c>
      <c r="V288" t="n">
        <v>0.92</v>
      </c>
      <c r="W288" t="n">
        <v>36.75</v>
      </c>
      <c r="X288" t="n">
        <v>2.06</v>
      </c>
      <c r="Y288" t="n">
        <v>0.5</v>
      </c>
      <c r="Z288" t="n">
        <v>10</v>
      </c>
    </row>
    <row r="289">
      <c r="A289" t="n">
        <v>22</v>
      </c>
      <c r="B289" t="n">
        <v>85</v>
      </c>
      <c r="C289" t="inlineStr">
        <is>
          <t xml:space="preserve">CONCLUIDO	</t>
        </is>
      </c>
      <c r="D289" t="n">
        <v>0.6947</v>
      </c>
      <c r="E289" t="n">
        <v>143.95</v>
      </c>
      <c r="F289" t="n">
        <v>139.75</v>
      </c>
      <c r="G289" t="n">
        <v>155.27</v>
      </c>
      <c r="H289" t="n">
        <v>2.03</v>
      </c>
      <c r="I289" t="n">
        <v>54</v>
      </c>
      <c r="J289" t="n">
        <v>201.03</v>
      </c>
      <c r="K289" t="n">
        <v>51.39</v>
      </c>
      <c r="L289" t="n">
        <v>23</v>
      </c>
      <c r="M289" t="n">
        <v>52</v>
      </c>
      <c r="N289" t="n">
        <v>41.64</v>
      </c>
      <c r="O289" t="n">
        <v>25027.94</v>
      </c>
      <c r="P289" t="n">
        <v>1674.72</v>
      </c>
      <c r="Q289" t="n">
        <v>2218.83</v>
      </c>
      <c r="R289" t="n">
        <v>263.19</v>
      </c>
      <c r="S289" t="n">
        <v>193.02</v>
      </c>
      <c r="T289" t="n">
        <v>33013.38</v>
      </c>
      <c r="U289" t="n">
        <v>0.73</v>
      </c>
      <c r="V289" t="n">
        <v>0.92</v>
      </c>
      <c r="W289" t="n">
        <v>36.74</v>
      </c>
      <c r="X289" t="n">
        <v>1.96</v>
      </c>
      <c r="Y289" t="n">
        <v>0.5</v>
      </c>
      <c r="Z289" t="n">
        <v>10</v>
      </c>
    </row>
    <row r="290">
      <c r="A290" t="n">
        <v>23</v>
      </c>
      <c r="B290" t="n">
        <v>85</v>
      </c>
      <c r="C290" t="inlineStr">
        <is>
          <t xml:space="preserve">CONCLUIDO	</t>
        </is>
      </c>
      <c r="D290" t="n">
        <v>0.6956</v>
      </c>
      <c r="E290" t="n">
        <v>143.75</v>
      </c>
      <c r="F290" t="n">
        <v>139.65</v>
      </c>
      <c r="G290" t="n">
        <v>164.3</v>
      </c>
      <c r="H290" t="n">
        <v>2.1</v>
      </c>
      <c r="I290" t="n">
        <v>51</v>
      </c>
      <c r="J290" t="n">
        <v>202.61</v>
      </c>
      <c r="K290" t="n">
        <v>51.39</v>
      </c>
      <c r="L290" t="n">
        <v>24</v>
      </c>
      <c r="M290" t="n">
        <v>49</v>
      </c>
      <c r="N290" t="n">
        <v>42.21</v>
      </c>
      <c r="O290" t="n">
        <v>25222.04</v>
      </c>
      <c r="P290" t="n">
        <v>1668.11</v>
      </c>
      <c r="Q290" t="n">
        <v>2218.93</v>
      </c>
      <c r="R290" t="n">
        <v>259.64</v>
      </c>
      <c r="S290" t="n">
        <v>193.02</v>
      </c>
      <c r="T290" t="n">
        <v>31253.03</v>
      </c>
      <c r="U290" t="n">
        <v>0.74</v>
      </c>
      <c r="V290" t="n">
        <v>0.92</v>
      </c>
      <c r="W290" t="n">
        <v>36.74</v>
      </c>
      <c r="X290" t="n">
        <v>1.87</v>
      </c>
      <c r="Y290" t="n">
        <v>0.5</v>
      </c>
      <c r="Z290" t="n">
        <v>10</v>
      </c>
    </row>
    <row r="291">
      <c r="A291" t="n">
        <v>24</v>
      </c>
      <c r="B291" t="n">
        <v>85</v>
      </c>
      <c r="C291" t="inlineStr">
        <is>
          <t xml:space="preserve">CONCLUIDO	</t>
        </is>
      </c>
      <c r="D291" t="n">
        <v>0.6964</v>
      </c>
      <c r="E291" t="n">
        <v>143.6</v>
      </c>
      <c r="F291" t="n">
        <v>139.57</v>
      </c>
      <c r="G291" t="n">
        <v>170.9</v>
      </c>
      <c r="H291" t="n">
        <v>2.17</v>
      </c>
      <c r="I291" t="n">
        <v>49</v>
      </c>
      <c r="J291" t="n">
        <v>204.19</v>
      </c>
      <c r="K291" t="n">
        <v>51.39</v>
      </c>
      <c r="L291" t="n">
        <v>25</v>
      </c>
      <c r="M291" t="n">
        <v>47</v>
      </c>
      <c r="N291" t="n">
        <v>42.79</v>
      </c>
      <c r="O291" t="n">
        <v>25417.05</v>
      </c>
      <c r="P291" t="n">
        <v>1661.22</v>
      </c>
      <c r="Q291" t="n">
        <v>2218.88</v>
      </c>
      <c r="R291" t="n">
        <v>257.18</v>
      </c>
      <c r="S291" t="n">
        <v>193.02</v>
      </c>
      <c r="T291" t="n">
        <v>30031.73</v>
      </c>
      <c r="U291" t="n">
        <v>0.75</v>
      </c>
      <c r="V291" t="n">
        <v>0.92</v>
      </c>
      <c r="W291" t="n">
        <v>36.74</v>
      </c>
      <c r="X291" t="n">
        <v>1.79</v>
      </c>
      <c r="Y291" t="n">
        <v>0.5</v>
      </c>
      <c r="Z291" t="n">
        <v>10</v>
      </c>
    </row>
    <row r="292">
      <c r="A292" t="n">
        <v>25</v>
      </c>
      <c r="B292" t="n">
        <v>85</v>
      </c>
      <c r="C292" t="inlineStr">
        <is>
          <t xml:space="preserve">CONCLUIDO	</t>
        </is>
      </c>
      <c r="D292" t="n">
        <v>0.6971000000000001</v>
      </c>
      <c r="E292" t="n">
        <v>143.45</v>
      </c>
      <c r="F292" t="n">
        <v>139.48</v>
      </c>
      <c r="G292" t="n">
        <v>178.07</v>
      </c>
      <c r="H292" t="n">
        <v>2.24</v>
      </c>
      <c r="I292" t="n">
        <v>47</v>
      </c>
      <c r="J292" t="n">
        <v>205.77</v>
      </c>
      <c r="K292" t="n">
        <v>51.39</v>
      </c>
      <c r="L292" t="n">
        <v>26</v>
      </c>
      <c r="M292" t="n">
        <v>45</v>
      </c>
      <c r="N292" t="n">
        <v>43.38</v>
      </c>
      <c r="O292" t="n">
        <v>25612.75</v>
      </c>
      <c r="P292" t="n">
        <v>1655.4</v>
      </c>
      <c r="Q292" t="n">
        <v>2218.86</v>
      </c>
      <c r="R292" t="n">
        <v>254.23</v>
      </c>
      <c r="S292" t="n">
        <v>193.02</v>
      </c>
      <c r="T292" t="n">
        <v>28568</v>
      </c>
      <c r="U292" t="n">
        <v>0.76</v>
      </c>
      <c r="V292" t="n">
        <v>0.92</v>
      </c>
      <c r="W292" t="n">
        <v>36.73</v>
      </c>
      <c r="X292" t="n">
        <v>1.7</v>
      </c>
      <c r="Y292" t="n">
        <v>0.5</v>
      </c>
      <c r="Z292" t="n">
        <v>10</v>
      </c>
    </row>
    <row r="293">
      <c r="A293" t="n">
        <v>26</v>
      </c>
      <c r="B293" t="n">
        <v>85</v>
      </c>
      <c r="C293" t="inlineStr">
        <is>
          <t xml:space="preserve">CONCLUIDO	</t>
        </is>
      </c>
      <c r="D293" t="n">
        <v>0.6978</v>
      </c>
      <c r="E293" t="n">
        <v>143.31</v>
      </c>
      <c r="F293" t="n">
        <v>139.41</v>
      </c>
      <c r="G293" t="n">
        <v>185.88</v>
      </c>
      <c r="H293" t="n">
        <v>2.31</v>
      </c>
      <c r="I293" t="n">
        <v>45</v>
      </c>
      <c r="J293" t="n">
        <v>207.37</v>
      </c>
      <c r="K293" t="n">
        <v>51.39</v>
      </c>
      <c r="L293" t="n">
        <v>27</v>
      </c>
      <c r="M293" t="n">
        <v>43</v>
      </c>
      <c r="N293" t="n">
        <v>43.97</v>
      </c>
      <c r="O293" t="n">
        <v>25809.25</v>
      </c>
      <c r="P293" t="n">
        <v>1648.32</v>
      </c>
      <c r="Q293" t="n">
        <v>2218.85</v>
      </c>
      <c r="R293" t="n">
        <v>251.83</v>
      </c>
      <c r="S293" t="n">
        <v>193.02</v>
      </c>
      <c r="T293" t="n">
        <v>27378.77</v>
      </c>
      <c r="U293" t="n">
        <v>0.77</v>
      </c>
      <c r="V293" t="n">
        <v>0.92</v>
      </c>
      <c r="W293" t="n">
        <v>36.73</v>
      </c>
      <c r="X293" t="n">
        <v>1.63</v>
      </c>
      <c r="Y293" t="n">
        <v>0.5</v>
      </c>
      <c r="Z293" t="n">
        <v>10</v>
      </c>
    </row>
    <row r="294">
      <c r="A294" t="n">
        <v>27</v>
      </c>
      <c r="B294" t="n">
        <v>85</v>
      </c>
      <c r="C294" t="inlineStr">
        <is>
          <t xml:space="preserve">CONCLUIDO	</t>
        </is>
      </c>
      <c r="D294" t="n">
        <v>0.6985</v>
      </c>
      <c r="E294" t="n">
        <v>143.16</v>
      </c>
      <c r="F294" t="n">
        <v>139.33</v>
      </c>
      <c r="G294" t="n">
        <v>194.42</v>
      </c>
      <c r="H294" t="n">
        <v>2.38</v>
      </c>
      <c r="I294" t="n">
        <v>43</v>
      </c>
      <c r="J294" t="n">
        <v>208.97</v>
      </c>
      <c r="K294" t="n">
        <v>51.39</v>
      </c>
      <c r="L294" t="n">
        <v>28</v>
      </c>
      <c r="M294" t="n">
        <v>41</v>
      </c>
      <c r="N294" t="n">
        <v>44.57</v>
      </c>
      <c r="O294" t="n">
        <v>26006.56</v>
      </c>
      <c r="P294" t="n">
        <v>1642.38</v>
      </c>
      <c r="Q294" t="n">
        <v>2218.86</v>
      </c>
      <c r="R294" t="n">
        <v>249.13</v>
      </c>
      <c r="S294" t="n">
        <v>193.02</v>
      </c>
      <c r="T294" t="n">
        <v>26041.36</v>
      </c>
      <c r="U294" t="n">
        <v>0.77</v>
      </c>
      <c r="V294" t="n">
        <v>0.92</v>
      </c>
      <c r="W294" t="n">
        <v>36.73</v>
      </c>
      <c r="X294" t="n">
        <v>1.55</v>
      </c>
      <c r="Y294" t="n">
        <v>0.5</v>
      </c>
      <c r="Z294" t="n">
        <v>10</v>
      </c>
    </row>
    <row r="295">
      <c r="A295" t="n">
        <v>28</v>
      </c>
      <c r="B295" t="n">
        <v>85</v>
      </c>
      <c r="C295" t="inlineStr">
        <is>
          <t xml:space="preserve">CONCLUIDO	</t>
        </is>
      </c>
      <c r="D295" t="n">
        <v>0.6989</v>
      </c>
      <c r="E295" t="n">
        <v>143.09</v>
      </c>
      <c r="F295" t="n">
        <v>139.29</v>
      </c>
      <c r="G295" t="n">
        <v>198.99</v>
      </c>
      <c r="H295" t="n">
        <v>2.45</v>
      </c>
      <c r="I295" t="n">
        <v>42</v>
      </c>
      <c r="J295" t="n">
        <v>210.57</v>
      </c>
      <c r="K295" t="n">
        <v>51.39</v>
      </c>
      <c r="L295" t="n">
        <v>29</v>
      </c>
      <c r="M295" t="n">
        <v>40</v>
      </c>
      <c r="N295" t="n">
        <v>45.18</v>
      </c>
      <c r="O295" t="n">
        <v>26204.71</v>
      </c>
      <c r="P295" t="n">
        <v>1636.2</v>
      </c>
      <c r="Q295" t="n">
        <v>2218.87</v>
      </c>
      <c r="R295" t="n">
        <v>247.79</v>
      </c>
      <c r="S295" t="n">
        <v>193.02</v>
      </c>
      <c r="T295" t="n">
        <v>25374.79</v>
      </c>
      <c r="U295" t="n">
        <v>0.78</v>
      </c>
      <c r="V295" t="n">
        <v>0.92</v>
      </c>
      <c r="W295" t="n">
        <v>36.73</v>
      </c>
      <c r="X295" t="n">
        <v>1.51</v>
      </c>
      <c r="Y295" t="n">
        <v>0.5</v>
      </c>
      <c r="Z295" t="n">
        <v>10</v>
      </c>
    </row>
    <row r="296">
      <c r="A296" t="n">
        <v>29</v>
      </c>
      <c r="B296" t="n">
        <v>85</v>
      </c>
      <c r="C296" t="inlineStr">
        <is>
          <t xml:space="preserve">CONCLUIDO	</t>
        </is>
      </c>
      <c r="D296" t="n">
        <v>0.6996</v>
      </c>
      <c r="E296" t="n">
        <v>142.95</v>
      </c>
      <c r="F296" t="n">
        <v>139.22</v>
      </c>
      <c r="G296" t="n">
        <v>208.83</v>
      </c>
      <c r="H296" t="n">
        <v>2.51</v>
      </c>
      <c r="I296" t="n">
        <v>40</v>
      </c>
      <c r="J296" t="n">
        <v>212.19</v>
      </c>
      <c r="K296" t="n">
        <v>51.39</v>
      </c>
      <c r="L296" t="n">
        <v>30</v>
      </c>
      <c r="M296" t="n">
        <v>38</v>
      </c>
      <c r="N296" t="n">
        <v>45.79</v>
      </c>
      <c r="O296" t="n">
        <v>26403.69</v>
      </c>
      <c r="P296" t="n">
        <v>1629.21</v>
      </c>
      <c r="Q296" t="n">
        <v>2218.88</v>
      </c>
      <c r="R296" t="n">
        <v>245.35</v>
      </c>
      <c r="S296" t="n">
        <v>193.02</v>
      </c>
      <c r="T296" t="n">
        <v>24166.58</v>
      </c>
      <c r="U296" t="n">
        <v>0.79</v>
      </c>
      <c r="V296" t="n">
        <v>0.92</v>
      </c>
      <c r="W296" t="n">
        <v>36.73</v>
      </c>
      <c r="X296" t="n">
        <v>1.44</v>
      </c>
      <c r="Y296" t="n">
        <v>0.5</v>
      </c>
      <c r="Z296" t="n">
        <v>10</v>
      </c>
    </row>
    <row r="297">
      <c r="A297" t="n">
        <v>30</v>
      </c>
      <c r="B297" t="n">
        <v>85</v>
      </c>
      <c r="C297" t="inlineStr">
        <is>
          <t xml:space="preserve">CONCLUIDO	</t>
        </is>
      </c>
      <c r="D297" t="n">
        <v>0.6999</v>
      </c>
      <c r="E297" t="n">
        <v>142.88</v>
      </c>
      <c r="F297" t="n">
        <v>139.18</v>
      </c>
      <c r="G297" t="n">
        <v>214.13</v>
      </c>
      <c r="H297" t="n">
        <v>2.58</v>
      </c>
      <c r="I297" t="n">
        <v>39</v>
      </c>
      <c r="J297" t="n">
        <v>213.81</v>
      </c>
      <c r="K297" t="n">
        <v>51.39</v>
      </c>
      <c r="L297" t="n">
        <v>31</v>
      </c>
      <c r="M297" t="n">
        <v>37</v>
      </c>
      <c r="N297" t="n">
        <v>46.41</v>
      </c>
      <c r="O297" t="n">
        <v>26603.52</v>
      </c>
      <c r="P297" t="n">
        <v>1628.69</v>
      </c>
      <c r="Q297" t="n">
        <v>2218.89</v>
      </c>
      <c r="R297" t="n">
        <v>244.26</v>
      </c>
      <c r="S297" t="n">
        <v>193.02</v>
      </c>
      <c r="T297" t="n">
        <v>23622.77</v>
      </c>
      <c r="U297" t="n">
        <v>0.79</v>
      </c>
      <c r="V297" t="n">
        <v>0.92</v>
      </c>
      <c r="W297" t="n">
        <v>36.72</v>
      </c>
      <c r="X297" t="n">
        <v>1.4</v>
      </c>
      <c r="Y297" t="n">
        <v>0.5</v>
      </c>
      <c r="Z297" t="n">
        <v>10</v>
      </c>
    </row>
    <row r="298">
      <c r="A298" t="n">
        <v>31</v>
      </c>
      <c r="B298" t="n">
        <v>85</v>
      </c>
      <c r="C298" t="inlineStr">
        <is>
          <t xml:space="preserve">CONCLUIDO	</t>
        </is>
      </c>
      <c r="D298" t="n">
        <v>0.7000999999999999</v>
      </c>
      <c r="E298" t="n">
        <v>142.83</v>
      </c>
      <c r="F298" t="n">
        <v>139.17</v>
      </c>
      <c r="G298" t="n">
        <v>219.74</v>
      </c>
      <c r="H298" t="n">
        <v>2.64</v>
      </c>
      <c r="I298" t="n">
        <v>38</v>
      </c>
      <c r="J298" t="n">
        <v>215.43</v>
      </c>
      <c r="K298" t="n">
        <v>51.39</v>
      </c>
      <c r="L298" t="n">
        <v>32</v>
      </c>
      <c r="M298" t="n">
        <v>36</v>
      </c>
      <c r="N298" t="n">
        <v>47.04</v>
      </c>
      <c r="O298" t="n">
        <v>26804.21</v>
      </c>
      <c r="P298" t="n">
        <v>1620.15</v>
      </c>
      <c r="Q298" t="n">
        <v>2218.88</v>
      </c>
      <c r="R298" t="n">
        <v>243.86</v>
      </c>
      <c r="S298" t="n">
        <v>193.02</v>
      </c>
      <c r="T298" t="n">
        <v>23431.06</v>
      </c>
      <c r="U298" t="n">
        <v>0.79</v>
      </c>
      <c r="V298" t="n">
        <v>0.92</v>
      </c>
      <c r="W298" t="n">
        <v>36.72</v>
      </c>
      <c r="X298" t="n">
        <v>1.39</v>
      </c>
      <c r="Y298" t="n">
        <v>0.5</v>
      </c>
      <c r="Z298" t="n">
        <v>10</v>
      </c>
    </row>
    <row r="299">
      <c r="A299" t="n">
        <v>32</v>
      </c>
      <c r="B299" t="n">
        <v>85</v>
      </c>
      <c r="C299" t="inlineStr">
        <is>
          <t xml:space="preserve">CONCLUIDO	</t>
        </is>
      </c>
      <c r="D299" t="n">
        <v>0.7009</v>
      </c>
      <c r="E299" t="n">
        <v>142.67</v>
      </c>
      <c r="F299" t="n">
        <v>139.08</v>
      </c>
      <c r="G299" t="n">
        <v>231.8</v>
      </c>
      <c r="H299" t="n">
        <v>2.7</v>
      </c>
      <c r="I299" t="n">
        <v>36</v>
      </c>
      <c r="J299" t="n">
        <v>217.07</v>
      </c>
      <c r="K299" t="n">
        <v>51.39</v>
      </c>
      <c r="L299" t="n">
        <v>33</v>
      </c>
      <c r="M299" t="n">
        <v>34</v>
      </c>
      <c r="N299" t="n">
        <v>47.68</v>
      </c>
      <c r="O299" t="n">
        <v>27005.77</v>
      </c>
      <c r="P299" t="n">
        <v>1613.12</v>
      </c>
      <c r="Q299" t="n">
        <v>2218.84</v>
      </c>
      <c r="R299" t="n">
        <v>240.7</v>
      </c>
      <c r="S299" t="n">
        <v>193.02</v>
      </c>
      <c r="T299" t="n">
        <v>21858.64</v>
      </c>
      <c r="U299" t="n">
        <v>0.8</v>
      </c>
      <c r="V299" t="n">
        <v>0.92</v>
      </c>
      <c r="W299" t="n">
        <v>36.72</v>
      </c>
      <c r="X299" t="n">
        <v>1.3</v>
      </c>
      <c r="Y299" t="n">
        <v>0.5</v>
      </c>
      <c r="Z299" t="n">
        <v>10</v>
      </c>
    </row>
    <row r="300">
      <c r="A300" t="n">
        <v>33</v>
      </c>
      <c r="B300" t="n">
        <v>85</v>
      </c>
      <c r="C300" t="inlineStr">
        <is>
          <t xml:space="preserve">CONCLUIDO	</t>
        </is>
      </c>
      <c r="D300" t="n">
        <v>0.7013</v>
      </c>
      <c r="E300" t="n">
        <v>142.59</v>
      </c>
      <c r="F300" t="n">
        <v>139.04</v>
      </c>
      <c r="G300" t="n">
        <v>238.35</v>
      </c>
      <c r="H300" t="n">
        <v>2.76</v>
      </c>
      <c r="I300" t="n">
        <v>35</v>
      </c>
      <c r="J300" t="n">
        <v>218.71</v>
      </c>
      <c r="K300" t="n">
        <v>51.39</v>
      </c>
      <c r="L300" t="n">
        <v>34</v>
      </c>
      <c r="M300" t="n">
        <v>33</v>
      </c>
      <c r="N300" t="n">
        <v>48.32</v>
      </c>
      <c r="O300" t="n">
        <v>27208.22</v>
      </c>
      <c r="P300" t="n">
        <v>1608.61</v>
      </c>
      <c r="Q300" t="n">
        <v>2218.83</v>
      </c>
      <c r="R300" t="n">
        <v>239.09</v>
      </c>
      <c r="S300" t="n">
        <v>193.02</v>
      </c>
      <c r="T300" t="n">
        <v>21061.05</v>
      </c>
      <c r="U300" t="n">
        <v>0.8100000000000001</v>
      </c>
      <c r="V300" t="n">
        <v>0.92</v>
      </c>
      <c r="W300" t="n">
        <v>36.72</v>
      </c>
      <c r="X300" t="n">
        <v>1.25</v>
      </c>
      <c r="Y300" t="n">
        <v>0.5</v>
      </c>
      <c r="Z300" t="n">
        <v>10</v>
      </c>
    </row>
    <row r="301">
      <c r="A301" t="n">
        <v>34</v>
      </c>
      <c r="B301" t="n">
        <v>85</v>
      </c>
      <c r="C301" t="inlineStr">
        <is>
          <t xml:space="preserve">CONCLUIDO	</t>
        </is>
      </c>
      <c r="D301" t="n">
        <v>0.7016</v>
      </c>
      <c r="E301" t="n">
        <v>142.53</v>
      </c>
      <c r="F301" t="n">
        <v>139.01</v>
      </c>
      <c r="G301" t="n">
        <v>245.31</v>
      </c>
      <c r="H301" t="n">
        <v>2.82</v>
      </c>
      <c r="I301" t="n">
        <v>34</v>
      </c>
      <c r="J301" t="n">
        <v>220.36</v>
      </c>
      <c r="K301" t="n">
        <v>51.39</v>
      </c>
      <c r="L301" t="n">
        <v>35</v>
      </c>
      <c r="M301" t="n">
        <v>32</v>
      </c>
      <c r="N301" t="n">
        <v>48.97</v>
      </c>
      <c r="O301" t="n">
        <v>27411.55</v>
      </c>
      <c r="P301" t="n">
        <v>1606.92</v>
      </c>
      <c r="Q301" t="n">
        <v>2218.84</v>
      </c>
      <c r="R301" t="n">
        <v>237.96</v>
      </c>
      <c r="S301" t="n">
        <v>193.02</v>
      </c>
      <c r="T301" t="n">
        <v>20498.9</v>
      </c>
      <c r="U301" t="n">
        <v>0.8100000000000001</v>
      </c>
      <c r="V301" t="n">
        <v>0.92</v>
      </c>
      <c r="W301" t="n">
        <v>36.73</v>
      </c>
      <c r="X301" t="n">
        <v>1.23</v>
      </c>
      <c r="Y301" t="n">
        <v>0.5</v>
      </c>
      <c r="Z301" t="n">
        <v>10</v>
      </c>
    </row>
    <row r="302">
      <c r="A302" t="n">
        <v>35</v>
      </c>
      <c r="B302" t="n">
        <v>85</v>
      </c>
      <c r="C302" t="inlineStr">
        <is>
          <t xml:space="preserve">CONCLUIDO	</t>
        </is>
      </c>
      <c r="D302" t="n">
        <v>0.7018</v>
      </c>
      <c r="E302" t="n">
        <v>142.49</v>
      </c>
      <c r="F302" t="n">
        <v>139</v>
      </c>
      <c r="G302" t="n">
        <v>252.73</v>
      </c>
      <c r="H302" t="n">
        <v>2.88</v>
      </c>
      <c r="I302" t="n">
        <v>33</v>
      </c>
      <c r="J302" t="n">
        <v>222.01</v>
      </c>
      <c r="K302" t="n">
        <v>51.39</v>
      </c>
      <c r="L302" t="n">
        <v>36</v>
      </c>
      <c r="M302" t="n">
        <v>31</v>
      </c>
      <c r="N302" t="n">
        <v>49.62</v>
      </c>
      <c r="O302" t="n">
        <v>27615.8</v>
      </c>
      <c r="P302" t="n">
        <v>1597.6</v>
      </c>
      <c r="Q302" t="n">
        <v>2218.88</v>
      </c>
      <c r="R302" t="n">
        <v>237.89</v>
      </c>
      <c r="S302" t="n">
        <v>193.02</v>
      </c>
      <c r="T302" t="n">
        <v>20467.34</v>
      </c>
      <c r="U302" t="n">
        <v>0.8100000000000001</v>
      </c>
      <c r="V302" t="n">
        <v>0.92</v>
      </c>
      <c r="W302" t="n">
        <v>36.72</v>
      </c>
      <c r="X302" t="n">
        <v>1.22</v>
      </c>
      <c r="Y302" t="n">
        <v>0.5</v>
      </c>
      <c r="Z302" t="n">
        <v>10</v>
      </c>
    </row>
    <row r="303">
      <c r="A303" t="n">
        <v>36</v>
      </c>
      <c r="B303" t="n">
        <v>85</v>
      </c>
      <c r="C303" t="inlineStr">
        <is>
          <t xml:space="preserve">CONCLUIDO	</t>
        </is>
      </c>
      <c r="D303" t="n">
        <v>0.7023</v>
      </c>
      <c r="E303" t="n">
        <v>142.38</v>
      </c>
      <c r="F303" t="n">
        <v>138.92</v>
      </c>
      <c r="G303" t="n">
        <v>260.48</v>
      </c>
      <c r="H303" t="n">
        <v>2.94</v>
      </c>
      <c r="I303" t="n">
        <v>32</v>
      </c>
      <c r="J303" t="n">
        <v>223.68</v>
      </c>
      <c r="K303" t="n">
        <v>51.39</v>
      </c>
      <c r="L303" t="n">
        <v>37</v>
      </c>
      <c r="M303" t="n">
        <v>30</v>
      </c>
      <c r="N303" t="n">
        <v>50.29</v>
      </c>
      <c r="O303" t="n">
        <v>27821.09</v>
      </c>
      <c r="P303" t="n">
        <v>1593.36</v>
      </c>
      <c r="Q303" t="n">
        <v>2218.84</v>
      </c>
      <c r="R303" t="n">
        <v>235.61</v>
      </c>
      <c r="S303" t="n">
        <v>193.02</v>
      </c>
      <c r="T303" t="n">
        <v>19336.22</v>
      </c>
      <c r="U303" t="n">
        <v>0.82</v>
      </c>
      <c r="V303" t="n">
        <v>0.92</v>
      </c>
      <c r="W303" t="n">
        <v>36.71</v>
      </c>
      <c r="X303" t="n">
        <v>1.14</v>
      </c>
      <c r="Y303" t="n">
        <v>0.5</v>
      </c>
      <c r="Z303" t="n">
        <v>10</v>
      </c>
    </row>
    <row r="304">
      <c r="A304" t="n">
        <v>37</v>
      </c>
      <c r="B304" t="n">
        <v>85</v>
      </c>
      <c r="C304" t="inlineStr">
        <is>
          <t xml:space="preserve">CONCLUIDO	</t>
        </is>
      </c>
      <c r="D304" t="n">
        <v>0.7027</v>
      </c>
      <c r="E304" t="n">
        <v>142.31</v>
      </c>
      <c r="F304" t="n">
        <v>138.89</v>
      </c>
      <c r="G304" t="n">
        <v>268.82</v>
      </c>
      <c r="H304" t="n">
        <v>3</v>
      </c>
      <c r="I304" t="n">
        <v>31</v>
      </c>
      <c r="J304" t="n">
        <v>225.35</v>
      </c>
      <c r="K304" t="n">
        <v>51.39</v>
      </c>
      <c r="L304" t="n">
        <v>38</v>
      </c>
      <c r="M304" t="n">
        <v>29</v>
      </c>
      <c r="N304" t="n">
        <v>50.96</v>
      </c>
      <c r="O304" t="n">
        <v>28027.19</v>
      </c>
      <c r="P304" t="n">
        <v>1587.94</v>
      </c>
      <c r="Q304" t="n">
        <v>2218.86</v>
      </c>
      <c r="R304" t="n">
        <v>234.07</v>
      </c>
      <c r="S304" t="n">
        <v>193.02</v>
      </c>
      <c r="T304" t="n">
        <v>18569.41</v>
      </c>
      <c r="U304" t="n">
        <v>0.82</v>
      </c>
      <c r="V304" t="n">
        <v>0.92</v>
      </c>
      <c r="W304" t="n">
        <v>36.72</v>
      </c>
      <c r="X304" t="n">
        <v>1.11</v>
      </c>
      <c r="Y304" t="n">
        <v>0.5</v>
      </c>
      <c r="Z304" t="n">
        <v>10</v>
      </c>
    </row>
    <row r="305">
      <c r="A305" t="n">
        <v>38</v>
      </c>
      <c r="B305" t="n">
        <v>85</v>
      </c>
      <c r="C305" t="inlineStr">
        <is>
          <t xml:space="preserve">CONCLUIDO	</t>
        </is>
      </c>
      <c r="D305" t="n">
        <v>0.7030999999999999</v>
      </c>
      <c r="E305" t="n">
        <v>142.23</v>
      </c>
      <c r="F305" t="n">
        <v>138.84</v>
      </c>
      <c r="G305" t="n">
        <v>277.68</v>
      </c>
      <c r="H305" t="n">
        <v>3.05</v>
      </c>
      <c r="I305" t="n">
        <v>30</v>
      </c>
      <c r="J305" t="n">
        <v>227.03</v>
      </c>
      <c r="K305" t="n">
        <v>51.39</v>
      </c>
      <c r="L305" t="n">
        <v>39</v>
      </c>
      <c r="M305" t="n">
        <v>28</v>
      </c>
      <c r="N305" t="n">
        <v>51.64</v>
      </c>
      <c r="O305" t="n">
        <v>28234.24</v>
      </c>
      <c r="P305" t="n">
        <v>1578.92</v>
      </c>
      <c r="Q305" t="n">
        <v>2218.88</v>
      </c>
      <c r="R305" t="n">
        <v>232.8</v>
      </c>
      <c r="S305" t="n">
        <v>193.02</v>
      </c>
      <c r="T305" t="n">
        <v>17937.51</v>
      </c>
      <c r="U305" t="n">
        <v>0.83</v>
      </c>
      <c r="V305" t="n">
        <v>0.92</v>
      </c>
      <c r="W305" t="n">
        <v>36.71</v>
      </c>
      <c r="X305" t="n">
        <v>1.06</v>
      </c>
      <c r="Y305" t="n">
        <v>0.5</v>
      </c>
      <c r="Z305" t="n">
        <v>10</v>
      </c>
    </row>
    <row r="306">
      <c r="A306" t="n">
        <v>39</v>
      </c>
      <c r="B306" t="n">
        <v>85</v>
      </c>
      <c r="C306" t="inlineStr">
        <is>
          <t xml:space="preserve">CONCLUIDO	</t>
        </is>
      </c>
      <c r="D306" t="n">
        <v>0.703</v>
      </c>
      <c r="E306" t="n">
        <v>142.26</v>
      </c>
      <c r="F306" t="n">
        <v>138.87</v>
      </c>
      <c r="G306" t="n">
        <v>277.74</v>
      </c>
      <c r="H306" t="n">
        <v>3.11</v>
      </c>
      <c r="I306" t="n">
        <v>30</v>
      </c>
      <c r="J306" t="n">
        <v>228.71</v>
      </c>
      <c r="K306" t="n">
        <v>51.39</v>
      </c>
      <c r="L306" t="n">
        <v>40</v>
      </c>
      <c r="M306" t="n">
        <v>27</v>
      </c>
      <c r="N306" t="n">
        <v>52.32</v>
      </c>
      <c r="O306" t="n">
        <v>28442.24</v>
      </c>
      <c r="P306" t="n">
        <v>1577.04</v>
      </c>
      <c r="Q306" t="n">
        <v>2218.9</v>
      </c>
      <c r="R306" t="n">
        <v>233.27</v>
      </c>
      <c r="S306" t="n">
        <v>193.02</v>
      </c>
      <c r="T306" t="n">
        <v>18175.86</v>
      </c>
      <c r="U306" t="n">
        <v>0.83</v>
      </c>
      <c r="V306" t="n">
        <v>0.92</v>
      </c>
      <c r="W306" t="n">
        <v>36.72</v>
      </c>
      <c r="X306" t="n">
        <v>1.08</v>
      </c>
      <c r="Y306" t="n">
        <v>0.5</v>
      </c>
      <c r="Z306" t="n">
        <v>10</v>
      </c>
    </row>
    <row r="307">
      <c r="A307" t="n">
        <v>0</v>
      </c>
      <c r="B307" t="n">
        <v>20</v>
      </c>
      <c r="C307" t="inlineStr">
        <is>
          <t xml:space="preserve">CONCLUIDO	</t>
        </is>
      </c>
      <c r="D307" t="n">
        <v>0.5792</v>
      </c>
      <c r="E307" t="n">
        <v>172.64</v>
      </c>
      <c r="F307" t="n">
        <v>162.81</v>
      </c>
      <c r="G307" t="n">
        <v>14.76</v>
      </c>
      <c r="H307" t="n">
        <v>0.34</v>
      </c>
      <c r="I307" t="n">
        <v>662</v>
      </c>
      <c r="J307" t="n">
        <v>51.33</v>
      </c>
      <c r="K307" t="n">
        <v>24.83</v>
      </c>
      <c r="L307" t="n">
        <v>1</v>
      </c>
      <c r="M307" t="n">
        <v>660</v>
      </c>
      <c r="N307" t="n">
        <v>5.51</v>
      </c>
      <c r="O307" t="n">
        <v>6564.78</v>
      </c>
      <c r="P307" t="n">
        <v>917.26</v>
      </c>
      <c r="Q307" t="n">
        <v>2219.75</v>
      </c>
      <c r="R307" t="n">
        <v>1032.35</v>
      </c>
      <c r="S307" t="n">
        <v>193.02</v>
      </c>
      <c r="T307" t="n">
        <v>414551.88</v>
      </c>
      <c r="U307" t="n">
        <v>0.19</v>
      </c>
      <c r="V307" t="n">
        <v>0.79</v>
      </c>
      <c r="W307" t="n">
        <v>37.73</v>
      </c>
      <c r="X307" t="n">
        <v>24.99</v>
      </c>
      <c r="Y307" t="n">
        <v>0.5</v>
      </c>
      <c r="Z307" t="n">
        <v>10</v>
      </c>
    </row>
    <row r="308">
      <c r="A308" t="n">
        <v>1</v>
      </c>
      <c r="B308" t="n">
        <v>20</v>
      </c>
      <c r="C308" t="inlineStr">
        <is>
          <t xml:space="preserve">CONCLUIDO	</t>
        </is>
      </c>
      <c r="D308" t="n">
        <v>0.6496</v>
      </c>
      <c r="E308" t="n">
        <v>153.95</v>
      </c>
      <c r="F308" t="n">
        <v>148.64</v>
      </c>
      <c r="G308" t="n">
        <v>30.65</v>
      </c>
      <c r="H308" t="n">
        <v>0.66</v>
      </c>
      <c r="I308" t="n">
        <v>291</v>
      </c>
      <c r="J308" t="n">
        <v>52.47</v>
      </c>
      <c r="K308" t="n">
        <v>24.83</v>
      </c>
      <c r="L308" t="n">
        <v>2</v>
      </c>
      <c r="M308" t="n">
        <v>289</v>
      </c>
      <c r="N308" t="n">
        <v>5.64</v>
      </c>
      <c r="O308" t="n">
        <v>6705.1</v>
      </c>
      <c r="P308" t="n">
        <v>807.14</v>
      </c>
      <c r="Q308" t="n">
        <v>2219.14</v>
      </c>
      <c r="R308" t="n">
        <v>559.48</v>
      </c>
      <c r="S308" t="n">
        <v>193.02</v>
      </c>
      <c r="T308" t="n">
        <v>179976.18</v>
      </c>
      <c r="U308" t="n">
        <v>0.35</v>
      </c>
      <c r="V308" t="n">
        <v>0.86</v>
      </c>
      <c r="W308" t="n">
        <v>37.13</v>
      </c>
      <c r="X308" t="n">
        <v>10.85</v>
      </c>
      <c r="Y308" t="n">
        <v>0.5</v>
      </c>
      <c r="Z308" t="n">
        <v>10</v>
      </c>
    </row>
    <row r="309">
      <c r="A309" t="n">
        <v>2</v>
      </c>
      <c r="B309" t="n">
        <v>20</v>
      </c>
      <c r="C309" t="inlineStr">
        <is>
          <t xml:space="preserve">CONCLUIDO	</t>
        </is>
      </c>
      <c r="D309" t="n">
        <v>0.6736</v>
      </c>
      <c r="E309" t="n">
        <v>148.46</v>
      </c>
      <c r="F309" t="n">
        <v>144.5</v>
      </c>
      <c r="G309" t="n">
        <v>47.9</v>
      </c>
      <c r="H309" t="n">
        <v>0.97</v>
      </c>
      <c r="I309" t="n">
        <v>181</v>
      </c>
      <c r="J309" t="n">
        <v>53.61</v>
      </c>
      <c r="K309" t="n">
        <v>24.83</v>
      </c>
      <c r="L309" t="n">
        <v>3</v>
      </c>
      <c r="M309" t="n">
        <v>179</v>
      </c>
      <c r="N309" t="n">
        <v>5.78</v>
      </c>
      <c r="O309" t="n">
        <v>6845.59</v>
      </c>
      <c r="P309" t="n">
        <v>751.35</v>
      </c>
      <c r="Q309" t="n">
        <v>2219.05</v>
      </c>
      <c r="R309" t="n">
        <v>420.96</v>
      </c>
      <c r="S309" t="n">
        <v>193.02</v>
      </c>
      <c r="T309" t="n">
        <v>111263.13</v>
      </c>
      <c r="U309" t="n">
        <v>0.46</v>
      </c>
      <c r="V309" t="n">
        <v>0.89</v>
      </c>
      <c r="W309" t="n">
        <v>36.97</v>
      </c>
      <c r="X309" t="n">
        <v>6.71</v>
      </c>
      <c r="Y309" t="n">
        <v>0.5</v>
      </c>
      <c r="Z309" t="n">
        <v>10</v>
      </c>
    </row>
    <row r="310">
      <c r="A310" t="n">
        <v>3</v>
      </c>
      <c r="B310" t="n">
        <v>20</v>
      </c>
      <c r="C310" t="inlineStr">
        <is>
          <t xml:space="preserve">CONCLUIDO	</t>
        </is>
      </c>
      <c r="D310" t="n">
        <v>0.6856</v>
      </c>
      <c r="E310" t="n">
        <v>145.85</v>
      </c>
      <c r="F310" t="n">
        <v>142.54</v>
      </c>
      <c r="G310" t="n">
        <v>66.81999999999999</v>
      </c>
      <c r="H310" t="n">
        <v>1.27</v>
      </c>
      <c r="I310" t="n">
        <v>128</v>
      </c>
      <c r="J310" t="n">
        <v>54.75</v>
      </c>
      <c r="K310" t="n">
        <v>24.83</v>
      </c>
      <c r="L310" t="n">
        <v>4</v>
      </c>
      <c r="M310" t="n">
        <v>117</v>
      </c>
      <c r="N310" t="n">
        <v>5.92</v>
      </c>
      <c r="O310" t="n">
        <v>6986.39</v>
      </c>
      <c r="P310" t="n">
        <v>706.38</v>
      </c>
      <c r="Q310" t="n">
        <v>2218.95</v>
      </c>
      <c r="R310" t="n">
        <v>355.01</v>
      </c>
      <c r="S310" t="n">
        <v>193.02</v>
      </c>
      <c r="T310" t="n">
        <v>78554.89</v>
      </c>
      <c r="U310" t="n">
        <v>0.54</v>
      </c>
      <c r="V310" t="n">
        <v>0.9</v>
      </c>
      <c r="W310" t="n">
        <v>36.9</v>
      </c>
      <c r="X310" t="n">
        <v>4.75</v>
      </c>
      <c r="Y310" t="n">
        <v>0.5</v>
      </c>
      <c r="Z310" t="n">
        <v>10</v>
      </c>
    </row>
    <row r="311">
      <c r="A311" t="n">
        <v>4</v>
      </c>
      <c r="B311" t="n">
        <v>20</v>
      </c>
      <c r="C311" t="inlineStr">
        <is>
          <t xml:space="preserve">CONCLUIDO	</t>
        </is>
      </c>
      <c r="D311" t="n">
        <v>0.6888</v>
      </c>
      <c r="E311" t="n">
        <v>145.18</v>
      </c>
      <c r="F311" t="n">
        <v>142.05</v>
      </c>
      <c r="G311" t="n">
        <v>75.43000000000001</v>
      </c>
      <c r="H311" t="n">
        <v>1.55</v>
      </c>
      <c r="I311" t="n">
        <v>113</v>
      </c>
      <c r="J311" t="n">
        <v>55.89</v>
      </c>
      <c r="K311" t="n">
        <v>24.83</v>
      </c>
      <c r="L311" t="n">
        <v>5</v>
      </c>
      <c r="M311" t="n">
        <v>3</v>
      </c>
      <c r="N311" t="n">
        <v>6.07</v>
      </c>
      <c r="O311" t="n">
        <v>7127.49</v>
      </c>
      <c r="P311" t="n">
        <v>693.8099999999999</v>
      </c>
      <c r="Q311" t="n">
        <v>2219.27</v>
      </c>
      <c r="R311" t="n">
        <v>334.88</v>
      </c>
      <c r="S311" t="n">
        <v>193.02</v>
      </c>
      <c r="T311" t="n">
        <v>68562.02</v>
      </c>
      <c r="U311" t="n">
        <v>0.58</v>
      </c>
      <c r="V311" t="n">
        <v>0.9</v>
      </c>
      <c r="W311" t="n">
        <v>36.98</v>
      </c>
      <c r="X311" t="n">
        <v>4.26</v>
      </c>
      <c r="Y311" t="n">
        <v>0.5</v>
      </c>
      <c r="Z311" t="n">
        <v>10</v>
      </c>
    </row>
    <row r="312">
      <c r="A312" t="n">
        <v>5</v>
      </c>
      <c r="B312" t="n">
        <v>20</v>
      </c>
      <c r="C312" t="inlineStr">
        <is>
          <t xml:space="preserve">CONCLUIDO	</t>
        </is>
      </c>
      <c r="D312" t="n">
        <v>0.6889</v>
      </c>
      <c r="E312" t="n">
        <v>145.15</v>
      </c>
      <c r="F312" t="n">
        <v>142.04</v>
      </c>
      <c r="G312" t="n">
        <v>76.09</v>
      </c>
      <c r="H312" t="n">
        <v>1.82</v>
      </c>
      <c r="I312" t="n">
        <v>112</v>
      </c>
      <c r="J312" t="n">
        <v>57.04</v>
      </c>
      <c r="K312" t="n">
        <v>24.83</v>
      </c>
      <c r="L312" t="n">
        <v>6</v>
      </c>
      <c r="M312" t="n">
        <v>0</v>
      </c>
      <c r="N312" t="n">
        <v>6.21</v>
      </c>
      <c r="O312" t="n">
        <v>7268.89</v>
      </c>
      <c r="P312" t="n">
        <v>706.84</v>
      </c>
      <c r="Q312" t="n">
        <v>2219.32</v>
      </c>
      <c r="R312" t="n">
        <v>333.86</v>
      </c>
      <c r="S312" t="n">
        <v>193.02</v>
      </c>
      <c r="T312" t="n">
        <v>68058.8</v>
      </c>
      <c r="U312" t="n">
        <v>0.58</v>
      </c>
      <c r="V312" t="n">
        <v>0.9</v>
      </c>
      <c r="W312" t="n">
        <v>37</v>
      </c>
      <c r="X312" t="n">
        <v>4.25</v>
      </c>
      <c r="Y312" t="n">
        <v>0.5</v>
      </c>
      <c r="Z312" t="n">
        <v>10</v>
      </c>
    </row>
    <row r="313">
      <c r="A313" t="n">
        <v>0</v>
      </c>
      <c r="B313" t="n">
        <v>65</v>
      </c>
      <c r="C313" t="inlineStr">
        <is>
          <t xml:space="preserve">CONCLUIDO	</t>
        </is>
      </c>
      <c r="D313" t="n">
        <v>0.4065</v>
      </c>
      <c r="E313" t="n">
        <v>246.03</v>
      </c>
      <c r="F313" t="n">
        <v>200.21</v>
      </c>
      <c r="G313" t="n">
        <v>7.49</v>
      </c>
      <c r="H313" t="n">
        <v>0.13</v>
      </c>
      <c r="I313" t="n">
        <v>1603</v>
      </c>
      <c r="J313" t="n">
        <v>133.21</v>
      </c>
      <c r="K313" t="n">
        <v>46.47</v>
      </c>
      <c r="L313" t="n">
        <v>1</v>
      </c>
      <c r="M313" t="n">
        <v>1601</v>
      </c>
      <c r="N313" t="n">
        <v>20.75</v>
      </c>
      <c r="O313" t="n">
        <v>16663.42</v>
      </c>
      <c r="P313" t="n">
        <v>2207.59</v>
      </c>
      <c r="Q313" t="n">
        <v>2221.08</v>
      </c>
      <c r="R313" t="n">
        <v>2284.45</v>
      </c>
      <c r="S313" t="n">
        <v>193.02</v>
      </c>
      <c r="T313" t="n">
        <v>1035898.89</v>
      </c>
      <c r="U313" t="n">
        <v>0.08</v>
      </c>
      <c r="V313" t="n">
        <v>0.64</v>
      </c>
      <c r="W313" t="n">
        <v>39.26</v>
      </c>
      <c r="X313" t="n">
        <v>62.34</v>
      </c>
      <c r="Y313" t="n">
        <v>0.5</v>
      </c>
      <c r="Z313" t="n">
        <v>10</v>
      </c>
    </row>
    <row r="314">
      <c r="A314" t="n">
        <v>1</v>
      </c>
      <c r="B314" t="n">
        <v>65</v>
      </c>
      <c r="C314" t="inlineStr">
        <is>
          <t xml:space="preserve">CONCLUIDO	</t>
        </is>
      </c>
      <c r="D314" t="n">
        <v>0.5504</v>
      </c>
      <c r="E314" t="n">
        <v>181.68</v>
      </c>
      <c r="F314" t="n">
        <v>162.02</v>
      </c>
      <c r="G314" t="n">
        <v>15.14</v>
      </c>
      <c r="H314" t="n">
        <v>0.26</v>
      </c>
      <c r="I314" t="n">
        <v>642</v>
      </c>
      <c r="J314" t="n">
        <v>134.55</v>
      </c>
      <c r="K314" t="n">
        <v>46.47</v>
      </c>
      <c r="L314" t="n">
        <v>2</v>
      </c>
      <c r="M314" t="n">
        <v>640</v>
      </c>
      <c r="N314" t="n">
        <v>21.09</v>
      </c>
      <c r="O314" t="n">
        <v>16828.84</v>
      </c>
      <c r="P314" t="n">
        <v>1779.9</v>
      </c>
      <c r="Q314" t="n">
        <v>2219.82</v>
      </c>
      <c r="R314" t="n">
        <v>1005.39</v>
      </c>
      <c r="S314" t="n">
        <v>193.02</v>
      </c>
      <c r="T314" t="n">
        <v>401171.96</v>
      </c>
      <c r="U314" t="n">
        <v>0.19</v>
      </c>
      <c r="V314" t="n">
        <v>0.79</v>
      </c>
      <c r="W314" t="n">
        <v>37.71</v>
      </c>
      <c r="X314" t="n">
        <v>24.21</v>
      </c>
      <c r="Y314" t="n">
        <v>0.5</v>
      </c>
      <c r="Z314" t="n">
        <v>10</v>
      </c>
    </row>
    <row r="315">
      <c r="A315" t="n">
        <v>2</v>
      </c>
      <c r="B315" t="n">
        <v>65</v>
      </c>
      <c r="C315" t="inlineStr">
        <is>
          <t xml:space="preserve">CONCLUIDO	</t>
        </is>
      </c>
      <c r="D315" t="n">
        <v>0.6028</v>
      </c>
      <c r="E315" t="n">
        <v>165.9</v>
      </c>
      <c r="F315" t="n">
        <v>152.8</v>
      </c>
      <c r="G315" t="n">
        <v>22.86</v>
      </c>
      <c r="H315" t="n">
        <v>0.39</v>
      </c>
      <c r="I315" t="n">
        <v>401</v>
      </c>
      <c r="J315" t="n">
        <v>135.9</v>
      </c>
      <c r="K315" t="n">
        <v>46.47</v>
      </c>
      <c r="L315" t="n">
        <v>3</v>
      </c>
      <c r="M315" t="n">
        <v>399</v>
      </c>
      <c r="N315" t="n">
        <v>21.43</v>
      </c>
      <c r="O315" t="n">
        <v>16994.64</v>
      </c>
      <c r="P315" t="n">
        <v>1670.12</v>
      </c>
      <c r="Q315" t="n">
        <v>2219.33</v>
      </c>
      <c r="R315" t="n">
        <v>698.54</v>
      </c>
      <c r="S315" t="n">
        <v>193.02</v>
      </c>
      <c r="T315" t="n">
        <v>248952.94</v>
      </c>
      <c r="U315" t="n">
        <v>0.28</v>
      </c>
      <c r="V315" t="n">
        <v>0.84</v>
      </c>
      <c r="W315" t="n">
        <v>37.31</v>
      </c>
      <c r="X315" t="n">
        <v>15</v>
      </c>
      <c r="Y315" t="n">
        <v>0.5</v>
      </c>
      <c r="Z315" t="n">
        <v>10</v>
      </c>
    </row>
    <row r="316">
      <c r="A316" t="n">
        <v>3</v>
      </c>
      <c r="B316" t="n">
        <v>65</v>
      </c>
      <c r="C316" t="inlineStr">
        <is>
          <t xml:space="preserve">CONCLUIDO	</t>
        </is>
      </c>
      <c r="D316" t="n">
        <v>0.6299</v>
      </c>
      <c r="E316" t="n">
        <v>158.76</v>
      </c>
      <c r="F316" t="n">
        <v>148.66</v>
      </c>
      <c r="G316" t="n">
        <v>30.65</v>
      </c>
      <c r="H316" t="n">
        <v>0.52</v>
      </c>
      <c r="I316" t="n">
        <v>291</v>
      </c>
      <c r="J316" t="n">
        <v>137.25</v>
      </c>
      <c r="K316" t="n">
        <v>46.47</v>
      </c>
      <c r="L316" t="n">
        <v>4</v>
      </c>
      <c r="M316" t="n">
        <v>289</v>
      </c>
      <c r="N316" t="n">
        <v>21.78</v>
      </c>
      <c r="O316" t="n">
        <v>17160.92</v>
      </c>
      <c r="P316" t="n">
        <v>1616.13</v>
      </c>
      <c r="Q316" t="n">
        <v>2219.21</v>
      </c>
      <c r="R316" t="n">
        <v>559.26</v>
      </c>
      <c r="S316" t="n">
        <v>193.02</v>
      </c>
      <c r="T316" t="n">
        <v>179864.46</v>
      </c>
      <c r="U316" t="n">
        <v>0.35</v>
      </c>
      <c r="V316" t="n">
        <v>0.86</v>
      </c>
      <c r="W316" t="n">
        <v>37.15</v>
      </c>
      <c r="X316" t="n">
        <v>10.86</v>
      </c>
      <c r="Y316" t="n">
        <v>0.5</v>
      </c>
      <c r="Z316" t="n">
        <v>10</v>
      </c>
    </row>
    <row r="317">
      <c r="A317" t="n">
        <v>4</v>
      </c>
      <c r="B317" t="n">
        <v>65</v>
      </c>
      <c r="C317" t="inlineStr">
        <is>
          <t xml:space="preserve">CONCLUIDO	</t>
        </is>
      </c>
      <c r="D317" t="n">
        <v>0.6466</v>
      </c>
      <c r="E317" t="n">
        <v>154.65</v>
      </c>
      <c r="F317" t="n">
        <v>146.26</v>
      </c>
      <c r="G317" t="n">
        <v>38.49</v>
      </c>
      <c r="H317" t="n">
        <v>0.64</v>
      </c>
      <c r="I317" t="n">
        <v>228</v>
      </c>
      <c r="J317" t="n">
        <v>138.6</v>
      </c>
      <c r="K317" t="n">
        <v>46.47</v>
      </c>
      <c r="L317" t="n">
        <v>5</v>
      </c>
      <c r="M317" t="n">
        <v>226</v>
      </c>
      <c r="N317" t="n">
        <v>22.13</v>
      </c>
      <c r="O317" t="n">
        <v>17327.69</v>
      </c>
      <c r="P317" t="n">
        <v>1581.1</v>
      </c>
      <c r="Q317" t="n">
        <v>2219.09</v>
      </c>
      <c r="R317" t="n">
        <v>480.12</v>
      </c>
      <c r="S317" t="n">
        <v>193.02</v>
      </c>
      <c r="T317" t="n">
        <v>140607.07</v>
      </c>
      <c r="U317" t="n">
        <v>0.4</v>
      </c>
      <c r="V317" t="n">
        <v>0.88</v>
      </c>
      <c r="W317" t="n">
        <v>37.03</v>
      </c>
      <c r="X317" t="n">
        <v>8.470000000000001</v>
      </c>
      <c r="Y317" t="n">
        <v>0.5</v>
      </c>
      <c r="Z317" t="n">
        <v>10</v>
      </c>
    </row>
    <row r="318">
      <c r="A318" t="n">
        <v>5</v>
      </c>
      <c r="B318" t="n">
        <v>65</v>
      </c>
      <c r="C318" t="inlineStr">
        <is>
          <t xml:space="preserve">CONCLUIDO	</t>
        </is>
      </c>
      <c r="D318" t="n">
        <v>0.6579</v>
      </c>
      <c r="E318" t="n">
        <v>151.99</v>
      </c>
      <c r="F318" t="n">
        <v>144.72</v>
      </c>
      <c r="G318" t="n">
        <v>46.44</v>
      </c>
      <c r="H318" t="n">
        <v>0.76</v>
      </c>
      <c r="I318" t="n">
        <v>187</v>
      </c>
      <c r="J318" t="n">
        <v>139.95</v>
      </c>
      <c r="K318" t="n">
        <v>46.47</v>
      </c>
      <c r="L318" t="n">
        <v>6</v>
      </c>
      <c r="M318" t="n">
        <v>185</v>
      </c>
      <c r="N318" t="n">
        <v>22.49</v>
      </c>
      <c r="O318" t="n">
        <v>17494.97</v>
      </c>
      <c r="P318" t="n">
        <v>1556</v>
      </c>
      <c r="Q318" t="n">
        <v>2219.06</v>
      </c>
      <c r="R318" t="n">
        <v>428.43</v>
      </c>
      <c r="S318" t="n">
        <v>193.02</v>
      </c>
      <c r="T318" t="n">
        <v>114967.39</v>
      </c>
      <c r="U318" t="n">
        <v>0.45</v>
      </c>
      <c r="V318" t="n">
        <v>0.89</v>
      </c>
      <c r="W318" t="n">
        <v>36.97</v>
      </c>
      <c r="X318" t="n">
        <v>6.93</v>
      </c>
      <c r="Y318" t="n">
        <v>0.5</v>
      </c>
      <c r="Z318" t="n">
        <v>10</v>
      </c>
    </row>
    <row r="319">
      <c r="A319" t="n">
        <v>6</v>
      </c>
      <c r="B319" t="n">
        <v>65</v>
      </c>
      <c r="C319" t="inlineStr">
        <is>
          <t xml:space="preserve">CONCLUIDO	</t>
        </is>
      </c>
      <c r="D319" t="n">
        <v>0.6657999999999999</v>
      </c>
      <c r="E319" t="n">
        <v>150.2</v>
      </c>
      <c r="F319" t="n">
        <v>143.69</v>
      </c>
      <c r="G319" t="n">
        <v>54.22</v>
      </c>
      <c r="H319" t="n">
        <v>0.88</v>
      </c>
      <c r="I319" t="n">
        <v>159</v>
      </c>
      <c r="J319" t="n">
        <v>141.31</v>
      </c>
      <c r="K319" t="n">
        <v>46.47</v>
      </c>
      <c r="L319" t="n">
        <v>7</v>
      </c>
      <c r="M319" t="n">
        <v>157</v>
      </c>
      <c r="N319" t="n">
        <v>22.85</v>
      </c>
      <c r="O319" t="n">
        <v>17662.75</v>
      </c>
      <c r="P319" t="n">
        <v>1535.03</v>
      </c>
      <c r="Q319" t="n">
        <v>2218.93</v>
      </c>
      <c r="R319" t="n">
        <v>394.59</v>
      </c>
      <c r="S319" t="n">
        <v>193.02</v>
      </c>
      <c r="T319" t="n">
        <v>98189.03</v>
      </c>
      <c r="U319" t="n">
        <v>0.49</v>
      </c>
      <c r="V319" t="n">
        <v>0.89</v>
      </c>
      <c r="W319" t="n">
        <v>36.91</v>
      </c>
      <c r="X319" t="n">
        <v>5.9</v>
      </c>
      <c r="Y319" t="n">
        <v>0.5</v>
      </c>
      <c r="Z319" t="n">
        <v>10</v>
      </c>
    </row>
    <row r="320">
      <c r="A320" t="n">
        <v>7</v>
      </c>
      <c r="B320" t="n">
        <v>65</v>
      </c>
      <c r="C320" t="inlineStr">
        <is>
          <t xml:space="preserve">CONCLUIDO	</t>
        </is>
      </c>
      <c r="D320" t="n">
        <v>0.6723</v>
      </c>
      <c r="E320" t="n">
        <v>148.74</v>
      </c>
      <c r="F320" t="n">
        <v>142.83</v>
      </c>
      <c r="G320" t="n">
        <v>62.55</v>
      </c>
      <c r="H320" t="n">
        <v>0.99</v>
      </c>
      <c r="I320" t="n">
        <v>137</v>
      </c>
      <c r="J320" t="n">
        <v>142.68</v>
      </c>
      <c r="K320" t="n">
        <v>46.47</v>
      </c>
      <c r="L320" t="n">
        <v>8</v>
      </c>
      <c r="M320" t="n">
        <v>135</v>
      </c>
      <c r="N320" t="n">
        <v>23.21</v>
      </c>
      <c r="O320" t="n">
        <v>17831.04</v>
      </c>
      <c r="P320" t="n">
        <v>1517.49</v>
      </c>
      <c r="Q320" t="n">
        <v>2218.98</v>
      </c>
      <c r="R320" t="n">
        <v>364.67</v>
      </c>
      <c r="S320" t="n">
        <v>193.02</v>
      </c>
      <c r="T320" t="n">
        <v>83338.28999999999</v>
      </c>
      <c r="U320" t="n">
        <v>0.53</v>
      </c>
      <c r="V320" t="n">
        <v>0.9</v>
      </c>
      <c r="W320" t="n">
        <v>36.91</v>
      </c>
      <c r="X320" t="n">
        <v>5.04</v>
      </c>
      <c r="Y320" t="n">
        <v>0.5</v>
      </c>
      <c r="Z320" t="n">
        <v>10</v>
      </c>
    </row>
    <row r="321">
      <c r="A321" t="n">
        <v>8</v>
      </c>
      <c r="B321" t="n">
        <v>65</v>
      </c>
      <c r="C321" t="inlineStr">
        <is>
          <t xml:space="preserve">CONCLUIDO	</t>
        </is>
      </c>
      <c r="D321" t="n">
        <v>0.677</v>
      </c>
      <c r="E321" t="n">
        <v>147.71</v>
      </c>
      <c r="F321" t="n">
        <v>142.23</v>
      </c>
      <c r="G321" t="n">
        <v>70.53</v>
      </c>
      <c r="H321" t="n">
        <v>1.11</v>
      </c>
      <c r="I321" t="n">
        <v>121</v>
      </c>
      <c r="J321" t="n">
        <v>144.05</v>
      </c>
      <c r="K321" t="n">
        <v>46.47</v>
      </c>
      <c r="L321" t="n">
        <v>9</v>
      </c>
      <c r="M321" t="n">
        <v>119</v>
      </c>
      <c r="N321" t="n">
        <v>23.58</v>
      </c>
      <c r="O321" t="n">
        <v>17999.83</v>
      </c>
      <c r="P321" t="n">
        <v>1502.45</v>
      </c>
      <c r="Q321" t="n">
        <v>2218.9</v>
      </c>
      <c r="R321" t="n">
        <v>346.04</v>
      </c>
      <c r="S321" t="n">
        <v>193.02</v>
      </c>
      <c r="T321" t="n">
        <v>74104.19</v>
      </c>
      <c r="U321" t="n">
        <v>0.5600000000000001</v>
      </c>
      <c r="V321" t="n">
        <v>0.9</v>
      </c>
      <c r="W321" t="n">
        <v>36.85</v>
      </c>
      <c r="X321" t="n">
        <v>4.45</v>
      </c>
      <c r="Y321" t="n">
        <v>0.5</v>
      </c>
      <c r="Z321" t="n">
        <v>10</v>
      </c>
    </row>
    <row r="322">
      <c r="A322" t="n">
        <v>9</v>
      </c>
      <c r="B322" t="n">
        <v>65</v>
      </c>
      <c r="C322" t="inlineStr">
        <is>
          <t xml:space="preserve">CONCLUIDO	</t>
        </is>
      </c>
      <c r="D322" t="n">
        <v>0.6808</v>
      </c>
      <c r="E322" t="n">
        <v>146.88</v>
      </c>
      <c r="F322" t="n">
        <v>141.76</v>
      </c>
      <c r="G322" t="n">
        <v>78.76000000000001</v>
      </c>
      <c r="H322" t="n">
        <v>1.22</v>
      </c>
      <c r="I322" t="n">
        <v>108</v>
      </c>
      <c r="J322" t="n">
        <v>145.42</v>
      </c>
      <c r="K322" t="n">
        <v>46.47</v>
      </c>
      <c r="L322" t="n">
        <v>10</v>
      </c>
      <c r="M322" t="n">
        <v>106</v>
      </c>
      <c r="N322" t="n">
        <v>23.95</v>
      </c>
      <c r="O322" t="n">
        <v>18169.15</v>
      </c>
      <c r="P322" t="n">
        <v>1488.66</v>
      </c>
      <c r="Q322" t="n">
        <v>2218.95</v>
      </c>
      <c r="R322" t="n">
        <v>329.77</v>
      </c>
      <c r="S322" t="n">
        <v>193.02</v>
      </c>
      <c r="T322" t="n">
        <v>66035.78999999999</v>
      </c>
      <c r="U322" t="n">
        <v>0.59</v>
      </c>
      <c r="V322" t="n">
        <v>0.91</v>
      </c>
      <c r="W322" t="n">
        <v>36.84</v>
      </c>
      <c r="X322" t="n">
        <v>3.98</v>
      </c>
      <c r="Y322" t="n">
        <v>0.5</v>
      </c>
      <c r="Z322" t="n">
        <v>10</v>
      </c>
    </row>
    <row r="323">
      <c r="A323" t="n">
        <v>10</v>
      </c>
      <c r="B323" t="n">
        <v>65</v>
      </c>
      <c r="C323" t="inlineStr">
        <is>
          <t xml:space="preserve">CONCLUIDO	</t>
        </is>
      </c>
      <c r="D323" t="n">
        <v>0.6837</v>
      </c>
      <c r="E323" t="n">
        <v>146.26</v>
      </c>
      <c r="F323" t="n">
        <v>141.41</v>
      </c>
      <c r="G323" t="n">
        <v>86.58</v>
      </c>
      <c r="H323" t="n">
        <v>1.33</v>
      </c>
      <c r="I323" t="n">
        <v>98</v>
      </c>
      <c r="J323" t="n">
        <v>146.8</v>
      </c>
      <c r="K323" t="n">
        <v>46.47</v>
      </c>
      <c r="L323" t="n">
        <v>11</v>
      </c>
      <c r="M323" t="n">
        <v>96</v>
      </c>
      <c r="N323" t="n">
        <v>24.33</v>
      </c>
      <c r="O323" t="n">
        <v>18338.99</v>
      </c>
      <c r="P323" t="n">
        <v>1476.48</v>
      </c>
      <c r="Q323" t="n">
        <v>2218.88</v>
      </c>
      <c r="R323" t="n">
        <v>318.17</v>
      </c>
      <c r="S323" t="n">
        <v>193.02</v>
      </c>
      <c r="T323" t="n">
        <v>60286.54</v>
      </c>
      <c r="U323" t="n">
        <v>0.61</v>
      </c>
      <c r="V323" t="n">
        <v>0.91</v>
      </c>
      <c r="W323" t="n">
        <v>36.83</v>
      </c>
      <c r="X323" t="n">
        <v>3.62</v>
      </c>
      <c r="Y323" t="n">
        <v>0.5</v>
      </c>
      <c r="Z323" t="n">
        <v>10</v>
      </c>
    </row>
    <row r="324">
      <c r="A324" t="n">
        <v>11</v>
      </c>
      <c r="B324" t="n">
        <v>65</v>
      </c>
      <c r="C324" t="inlineStr">
        <is>
          <t xml:space="preserve">CONCLUIDO	</t>
        </is>
      </c>
      <c r="D324" t="n">
        <v>0.6864</v>
      </c>
      <c r="E324" t="n">
        <v>145.68</v>
      </c>
      <c r="F324" t="n">
        <v>141.08</v>
      </c>
      <c r="G324" t="n">
        <v>95.11</v>
      </c>
      <c r="H324" t="n">
        <v>1.43</v>
      </c>
      <c r="I324" t="n">
        <v>89</v>
      </c>
      <c r="J324" t="n">
        <v>148.18</v>
      </c>
      <c r="K324" t="n">
        <v>46.47</v>
      </c>
      <c r="L324" t="n">
        <v>12</v>
      </c>
      <c r="M324" t="n">
        <v>87</v>
      </c>
      <c r="N324" t="n">
        <v>24.71</v>
      </c>
      <c r="O324" t="n">
        <v>18509.36</v>
      </c>
      <c r="P324" t="n">
        <v>1463.12</v>
      </c>
      <c r="Q324" t="n">
        <v>2218.95</v>
      </c>
      <c r="R324" t="n">
        <v>306.99</v>
      </c>
      <c r="S324" t="n">
        <v>193.02</v>
      </c>
      <c r="T324" t="n">
        <v>54740.58</v>
      </c>
      <c r="U324" t="n">
        <v>0.63</v>
      </c>
      <c r="V324" t="n">
        <v>0.91</v>
      </c>
      <c r="W324" t="n">
        <v>36.81</v>
      </c>
      <c r="X324" t="n">
        <v>3.29</v>
      </c>
      <c r="Y324" t="n">
        <v>0.5</v>
      </c>
      <c r="Z324" t="n">
        <v>10</v>
      </c>
    </row>
    <row r="325">
      <c r="A325" t="n">
        <v>12</v>
      </c>
      <c r="B325" t="n">
        <v>65</v>
      </c>
      <c r="C325" t="inlineStr">
        <is>
          <t xml:space="preserve">CONCLUIDO	</t>
        </is>
      </c>
      <c r="D325" t="n">
        <v>0.6889</v>
      </c>
      <c r="E325" t="n">
        <v>145.16</v>
      </c>
      <c r="F325" t="n">
        <v>140.78</v>
      </c>
      <c r="G325" t="n">
        <v>104.28</v>
      </c>
      <c r="H325" t="n">
        <v>1.54</v>
      </c>
      <c r="I325" t="n">
        <v>81</v>
      </c>
      <c r="J325" t="n">
        <v>149.56</v>
      </c>
      <c r="K325" t="n">
        <v>46.47</v>
      </c>
      <c r="L325" t="n">
        <v>13</v>
      </c>
      <c r="M325" t="n">
        <v>79</v>
      </c>
      <c r="N325" t="n">
        <v>25.1</v>
      </c>
      <c r="O325" t="n">
        <v>18680.25</v>
      </c>
      <c r="P325" t="n">
        <v>1451.68</v>
      </c>
      <c r="Q325" t="n">
        <v>2218.91</v>
      </c>
      <c r="R325" t="n">
        <v>297.23</v>
      </c>
      <c r="S325" t="n">
        <v>193.02</v>
      </c>
      <c r="T325" t="n">
        <v>49897.66</v>
      </c>
      <c r="U325" t="n">
        <v>0.65</v>
      </c>
      <c r="V325" t="n">
        <v>0.91</v>
      </c>
      <c r="W325" t="n">
        <v>36.79</v>
      </c>
      <c r="X325" t="n">
        <v>2.99</v>
      </c>
      <c r="Y325" t="n">
        <v>0.5</v>
      </c>
      <c r="Z325" t="n">
        <v>10</v>
      </c>
    </row>
    <row r="326">
      <c r="A326" t="n">
        <v>13</v>
      </c>
      <c r="B326" t="n">
        <v>65</v>
      </c>
      <c r="C326" t="inlineStr">
        <is>
          <t xml:space="preserve">CONCLUIDO	</t>
        </is>
      </c>
      <c r="D326" t="n">
        <v>0.6908</v>
      </c>
      <c r="E326" t="n">
        <v>144.76</v>
      </c>
      <c r="F326" t="n">
        <v>140.54</v>
      </c>
      <c r="G326" t="n">
        <v>112.43</v>
      </c>
      <c r="H326" t="n">
        <v>1.64</v>
      </c>
      <c r="I326" t="n">
        <v>75</v>
      </c>
      <c r="J326" t="n">
        <v>150.95</v>
      </c>
      <c r="K326" t="n">
        <v>46.47</v>
      </c>
      <c r="L326" t="n">
        <v>14</v>
      </c>
      <c r="M326" t="n">
        <v>73</v>
      </c>
      <c r="N326" t="n">
        <v>25.49</v>
      </c>
      <c r="O326" t="n">
        <v>18851.69</v>
      </c>
      <c r="P326" t="n">
        <v>1438.87</v>
      </c>
      <c r="Q326" t="n">
        <v>2218.86</v>
      </c>
      <c r="R326" t="n">
        <v>289.02</v>
      </c>
      <c r="S326" t="n">
        <v>193.02</v>
      </c>
      <c r="T326" t="n">
        <v>45825.42</v>
      </c>
      <c r="U326" t="n">
        <v>0.67</v>
      </c>
      <c r="V326" t="n">
        <v>0.91</v>
      </c>
      <c r="W326" t="n">
        <v>36.78</v>
      </c>
      <c r="X326" t="n">
        <v>2.75</v>
      </c>
      <c r="Y326" t="n">
        <v>0.5</v>
      </c>
      <c r="Z326" t="n">
        <v>10</v>
      </c>
    </row>
    <row r="327">
      <c r="A327" t="n">
        <v>14</v>
      </c>
      <c r="B327" t="n">
        <v>65</v>
      </c>
      <c r="C327" t="inlineStr">
        <is>
          <t xml:space="preserve">CONCLUIDO	</t>
        </is>
      </c>
      <c r="D327" t="n">
        <v>0.6925</v>
      </c>
      <c r="E327" t="n">
        <v>144.4</v>
      </c>
      <c r="F327" t="n">
        <v>140.31</v>
      </c>
      <c r="G327" t="n">
        <v>120.27</v>
      </c>
      <c r="H327" t="n">
        <v>1.74</v>
      </c>
      <c r="I327" t="n">
        <v>70</v>
      </c>
      <c r="J327" t="n">
        <v>152.35</v>
      </c>
      <c r="K327" t="n">
        <v>46.47</v>
      </c>
      <c r="L327" t="n">
        <v>15</v>
      </c>
      <c r="M327" t="n">
        <v>68</v>
      </c>
      <c r="N327" t="n">
        <v>25.88</v>
      </c>
      <c r="O327" t="n">
        <v>19023.66</v>
      </c>
      <c r="P327" t="n">
        <v>1429.32</v>
      </c>
      <c r="Q327" t="n">
        <v>2218.88</v>
      </c>
      <c r="R327" t="n">
        <v>281.72</v>
      </c>
      <c r="S327" t="n">
        <v>193.02</v>
      </c>
      <c r="T327" t="n">
        <v>42201.38</v>
      </c>
      <c r="U327" t="n">
        <v>0.6899999999999999</v>
      </c>
      <c r="V327" t="n">
        <v>0.91</v>
      </c>
      <c r="W327" t="n">
        <v>36.77</v>
      </c>
      <c r="X327" t="n">
        <v>2.53</v>
      </c>
      <c r="Y327" t="n">
        <v>0.5</v>
      </c>
      <c r="Z327" t="n">
        <v>10</v>
      </c>
    </row>
    <row r="328">
      <c r="A328" t="n">
        <v>15</v>
      </c>
      <c r="B328" t="n">
        <v>65</v>
      </c>
      <c r="C328" t="inlineStr">
        <is>
          <t xml:space="preserve">CONCLUIDO	</t>
        </is>
      </c>
      <c r="D328" t="n">
        <v>0.6938</v>
      </c>
      <c r="E328" t="n">
        <v>144.14</v>
      </c>
      <c r="F328" t="n">
        <v>140.19</v>
      </c>
      <c r="G328" t="n">
        <v>129.4</v>
      </c>
      <c r="H328" t="n">
        <v>1.84</v>
      </c>
      <c r="I328" t="n">
        <v>65</v>
      </c>
      <c r="J328" t="n">
        <v>153.75</v>
      </c>
      <c r="K328" t="n">
        <v>46.47</v>
      </c>
      <c r="L328" t="n">
        <v>16</v>
      </c>
      <c r="M328" t="n">
        <v>63</v>
      </c>
      <c r="N328" t="n">
        <v>26.28</v>
      </c>
      <c r="O328" t="n">
        <v>19196.18</v>
      </c>
      <c r="P328" t="n">
        <v>1417.87</v>
      </c>
      <c r="Q328" t="n">
        <v>2218.87</v>
      </c>
      <c r="R328" t="n">
        <v>277.66</v>
      </c>
      <c r="S328" t="n">
        <v>193.02</v>
      </c>
      <c r="T328" t="n">
        <v>40195.29</v>
      </c>
      <c r="U328" t="n">
        <v>0.7</v>
      </c>
      <c r="V328" t="n">
        <v>0.92</v>
      </c>
      <c r="W328" t="n">
        <v>36.77</v>
      </c>
      <c r="X328" t="n">
        <v>2.4</v>
      </c>
      <c r="Y328" t="n">
        <v>0.5</v>
      </c>
      <c r="Z328" t="n">
        <v>10</v>
      </c>
    </row>
    <row r="329">
      <c r="A329" t="n">
        <v>16</v>
      </c>
      <c r="B329" t="n">
        <v>65</v>
      </c>
      <c r="C329" t="inlineStr">
        <is>
          <t xml:space="preserve">CONCLUIDO	</t>
        </is>
      </c>
      <c r="D329" t="n">
        <v>0.6951000000000001</v>
      </c>
      <c r="E329" t="n">
        <v>143.87</v>
      </c>
      <c r="F329" t="n">
        <v>140.03</v>
      </c>
      <c r="G329" t="n">
        <v>137.73</v>
      </c>
      <c r="H329" t="n">
        <v>1.94</v>
      </c>
      <c r="I329" t="n">
        <v>61</v>
      </c>
      <c r="J329" t="n">
        <v>155.15</v>
      </c>
      <c r="K329" t="n">
        <v>46.47</v>
      </c>
      <c r="L329" t="n">
        <v>17</v>
      </c>
      <c r="M329" t="n">
        <v>59</v>
      </c>
      <c r="N329" t="n">
        <v>26.68</v>
      </c>
      <c r="O329" t="n">
        <v>19369.26</v>
      </c>
      <c r="P329" t="n">
        <v>1404.96</v>
      </c>
      <c r="Q329" t="n">
        <v>2218.91</v>
      </c>
      <c r="R329" t="n">
        <v>272.07</v>
      </c>
      <c r="S329" t="n">
        <v>193.02</v>
      </c>
      <c r="T329" t="n">
        <v>37420.13</v>
      </c>
      <c r="U329" t="n">
        <v>0.71</v>
      </c>
      <c r="V329" t="n">
        <v>0.92</v>
      </c>
      <c r="W329" t="n">
        <v>36.76</v>
      </c>
      <c r="X329" t="n">
        <v>2.24</v>
      </c>
      <c r="Y329" t="n">
        <v>0.5</v>
      </c>
      <c r="Z329" t="n">
        <v>10</v>
      </c>
    </row>
    <row r="330">
      <c r="A330" t="n">
        <v>17</v>
      </c>
      <c r="B330" t="n">
        <v>65</v>
      </c>
      <c r="C330" t="inlineStr">
        <is>
          <t xml:space="preserve">CONCLUIDO	</t>
        </is>
      </c>
      <c r="D330" t="n">
        <v>0.6964</v>
      </c>
      <c r="E330" t="n">
        <v>143.6</v>
      </c>
      <c r="F330" t="n">
        <v>139.87</v>
      </c>
      <c r="G330" t="n">
        <v>147.23</v>
      </c>
      <c r="H330" t="n">
        <v>2.04</v>
      </c>
      <c r="I330" t="n">
        <v>57</v>
      </c>
      <c r="J330" t="n">
        <v>156.56</v>
      </c>
      <c r="K330" t="n">
        <v>46.47</v>
      </c>
      <c r="L330" t="n">
        <v>18</v>
      </c>
      <c r="M330" t="n">
        <v>55</v>
      </c>
      <c r="N330" t="n">
        <v>27.09</v>
      </c>
      <c r="O330" t="n">
        <v>19542.89</v>
      </c>
      <c r="P330" t="n">
        <v>1392.89</v>
      </c>
      <c r="Q330" t="n">
        <v>2218.9</v>
      </c>
      <c r="R330" t="n">
        <v>267.23</v>
      </c>
      <c r="S330" t="n">
        <v>193.02</v>
      </c>
      <c r="T330" t="n">
        <v>35020.14</v>
      </c>
      <c r="U330" t="n">
        <v>0.72</v>
      </c>
      <c r="V330" t="n">
        <v>0.92</v>
      </c>
      <c r="W330" t="n">
        <v>36.75</v>
      </c>
      <c r="X330" t="n">
        <v>2.09</v>
      </c>
      <c r="Y330" t="n">
        <v>0.5</v>
      </c>
      <c r="Z330" t="n">
        <v>10</v>
      </c>
    </row>
    <row r="331">
      <c r="A331" t="n">
        <v>18</v>
      </c>
      <c r="B331" t="n">
        <v>65</v>
      </c>
      <c r="C331" t="inlineStr">
        <is>
          <t xml:space="preserve">CONCLUIDO	</t>
        </is>
      </c>
      <c r="D331" t="n">
        <v>0.6973</v>
      </c>
      <c r="E331" t="n">
        <v>143.41</v>
      </c>
      <c r="F331" t="n">
        <v>139.76</v>
      </c>
      <c r="G331" t="n">
        <v>155.29</v>
      </c>
      <c r="H331" t="n">
        <v>2.13</v>
      </c>
      <c r="I331" t="n">
        <v>54</v>
      </c>
      <c r="J331" t="n">
        <v>157.97</v>
      </c>
      <c r="K331" t="n">
        <v>46.47</v>
      </c>
      <c r="L331" t="n">
        <v>19</v>
      </c>
      <c r="M331" t="n">
        <v>52</v>
      </c>
      <c r="N331" t="n">
        <v>27.5</v>
      </c>
      <c r="O331" t="n">
        <v>19717.08</v>
      </c>
      <c r="P331" t="n">
        <v>1384.99</v>
      </c>
      <c r="Q331" t="n">
        <v>2218.94</v>
      </c>
      <c r="R331" t="n">
        <v>263.45</v>
      </c>
      <c r="S331" t="n">
        <v>193.02</v>
      </c>
      <c r="T331" t="n">
        <v>33142.09</v>
      </c>
      <c r="U331" t="n">
        <v>0.73</v>
      </c>
      <c r="V331" t="n">
        <v>0.92</v>
      </c>
      <c r="W331" t="n">
        <v>36.74</v>
      </c>
      <c r="X331" t="n">
        <v>1.97</v>
      </c>
      <c r="Y331" t="n">
        <v>0.5</v>
      </c>
      <c r="Z331" t="n">
        <v>10</v>
      </c>
    </row>
    <row r="332">
      <c r="A332" t="n">
        <v>19</v>
      </c>
      <c r="B332" t="n">
        <v>65</v>
      </c>
      <c r="C332" t="inlineStr">
        <is>
          <t xml:space="preserve">CONCLUIDO	</t>
        </is>
      </c>
      <c r="D332" t="n">
        <v>0.6984</v>
      </c>
      <c r="E332" t="n">
        <v>143.19</v>
      </c>
      <c r="F332" t="n">
        <v>139.62</v>
      </c>
      <c r="G332" t="n">
        <v>164.26</v>
      </c>
      <c r="H332" t="n">
        <v>2.22</v>
      </c>
      <c r="I332" t="n">
        <v>51</v>
      </c>
      <c r="J332" t="n">
        <v>159.39</v>
      </c>
      <c r="K332" t="n">
        <v>46.47</v>
      </c>
      <c r="L332" t="n">
        <v>20</v>
      </c>
      <c r="M332" t="n">
        <v>49</v>
      </c>
      <c r="N332" t="n">
        <v>27.92</v>
      </c>
      <c r="O332" t="n">
        <v>19891.97</v>
      </c>
      <c r="P332" t="n">
        <v>1371.78</v>
      </c>
      <c r="Q332" t="n">
        <v>2218.91</v>
      </c>
      <c r="R332" t="n">
        <v>258.66</v>
      </c>
      <c r="S332" t="n">
        <v>193.02</v>
      </c>
      <c r="T332" t="n">
        <v>30762.48</v>
      </c>
      <c r="U332" t="n">
        <v>0.75</v>
      </c>
      <c r="V332" t="n">
        <v>0.92</v>
      </c>
      <c r="W332" t="n">
        <v>36.74</v>
      </c>
      <c r="X332" t="n">
        <v>1.83</v>
      </c>
      <c r="Y332" t="n">
        <v>0.5</v>
      </c>
      <c r="Z332" t="n">
        <v>10</v>
      </c>
    </row>
    <row r="333">
      <c r="A333" t="n">
        <v>20</v>
      </c>
      <c r="B333" t="n">
        <v>65</v>
      </c>
      <c r="C333" t="inlineStr">
        <is>
          <t xml:space="preserve">CONCLUIDO	</t>
        </is>
      </c>
      <c r="D333" t="n">
        <v>0.6992</v>
      </c>
      <c r="E333" t="n">
        <v>143.02</v>
      </c>
      <c r="F333" t="n">
        <v>139.54</v>
      </c>
      <c r="G333" t="n">
        <v>174.42</v>
      </c>
      <c r="H333" t="n">
        <v>2.31</v>
      </c>
      <c r="I333" t="n">
        <v>48</v>
      </c>
      <c r="J333" t="n">
        <v>160.81</v>
      </c>
      <c r="K333" t="n">
        <v>46.47</v>
      </c>
      <c r="L333" t="n">
        <v>21</v>
      </c>
      <c r="M333" t="n">
        <v>46</v>
      </c>
      <c r="N333" t="n">
        <v>28.34</v>
      </c>
      <c r="O333" t="n">
        <v>20067.32</v>
      </c>
      <c r="P333" t="n">
        <v>1362.37</v>
      </c>
      <c r="Q333" t="n">
        <v>2218.88</v>
      </c>
      <c r="R333" t="n">
        <v>255.83</v>
      </c>
      <c r="S333" t="n">
        <v>193.02</v>
      </c>
      <c r="T333" t="n">
        <v>29365.28</v>
      </c>
      <c r="U333" t="n">
        <v>0.75</v>
      </c>
      <c r="V333" t="n">
        <v>0.92</v>
      </c>
      <c r="W333" t="n">
        <v>36.74</v>
      </c>
      <c r="X333" t="n">
        <v>1.75</v>
      </c>
      <c r="Y333" t="n">
        <v>0.5</v>
      </c>
      <c r="Z333" t="n">
        <v>10</v>
      </c>
    </row>
    <row r="334">
      <c r="A334" t="n">
        <v>21</v>
      </c>
      <c r="B334" t="n">
        <v>65</v>
      </c>
      <c r="C334" t="inlineStr">
        <is>
          <t xml:space="preserve">CONCLUIDO	</t>
        </is>
      </c>
      <c r="D334" t="n">
        <v>0.7000999999999999</v>
      </c>
      <c r="E334" t="n">
        <v>142.83</v>
      </c>
      <c r="F334" t="n">
        <v>139.43</v>
      </c>
      <c r="G334" t="n">
        <v>185.9</v>
      </c>
      <c r="H334" t="n">
        <v>2.4</v>
      </c>
      <c r="I334" t="n">
        <v>45</v>
      </c>
      <c r="J334" t="n">
        <v>162.24</v>
      </c>
      <c r="K334" t="n">
        <v>46.47</v>
      </c>
      <c r="L334" t="n">
        <v>22</v>
      </c>
      <c r="M334" t="n">
        <v>43</v>
      </c>
      <c r="N334" t="n">
        <v>28.77</v>
      </c>
      <c r="O334" t="n">
        <v>20243.25</v>
      </c>
      <c r="P334" t="n">
        <v>1349.52</v>
      </c>
      <c r="Q334" t="n">
        <v>2218.86</v>
      </c>
      <c r="R334" t="n">
        <v>252.33</v>
      </c>
      <c r="S334" t="n">
        <v>193.02</v>
      </c>
      <c r="T334" t="n">
        <v>27627.3</v>
      </c>
      <c r="U334" t="n">
        <v>0.76</v>
      </c>
      <c r="V334" t="n">
        <v>0.92</v>
      </c>
      <c r="W334" t="n">
        <v>36.73</v>
      </c>
      <c r="X334" t="n">
        <v>1.64</v>
      </c>
      <c r="Y334" t="n">
        <v>0.5</v>
      </c>
      <c r="Z334" t="n">
        <v>10</v>
      </c>
    </row>
    <row r="335">
      <c r="A335" t="n">
        <v>22</v>
      </c>
      <c r="B335" t="n">
        <v>65</v>
      </c>
      <c r="C335" t="inlineStr">
        <is>
          <t xml:space="preserve">CONCLUIDO	</t>
        </is>
      </c>
      <c r="D335" t="n">
        <v>0.7008</v>
      </c>
      <c r="E335" t="n">
        <v>142.69</v>
      </c>
      <c r="F335" t="n">
        <v>139.34</v>
      </c>
      <c r="G335" t="n">
        <v>194.42</v>
      </c>
      <c r="H335" t="n">
        <v>2.49</v>
      </c>
      <c r="I335" t="n">
        <v>43</v>
      </c>
      <c r="J335" t="n">
        <v>163.67</v>
      </c>
      <c r="K335" t="n">
        <v>46.47</v>
      </c>
      <c r="L335" t="n">
        <v>23</v>
      </c>
      <c r="M335" t="n">
        <v>41</v>
      </c>
      <c r="N335" t="n">
        <v>29.2</v>
      </c>
      <c r="O335" t="n">
        <v>20419.76</v>
      </c>
      <c r="P335" t="n">
        <v>1341.43</v>
      </c>
      <c r="Q335" t="n">
        <v>2218.86</v>
      </c>
      <c r="R335" t="n">
        <v>249.22</v>
      </c>
      <c r="S335" t="n">
        <v>193.02</v>
      </c>
      <c r="T335" t="n">
        <v>26081.87</v>
      </c>
      <c r="U335" t="n">
        <v>0.77</v>
      </c>
      <c r="V335" t="n">
        <v>0.92</v>
      </c>
      <c r="W335" t="n">
        <v>36.73</v>
      </c>
      <c r="X335" t="n">
        <v>1.55</v>
      </c>
      <c r="Y335" t="n">
        <v>0.5</v>
      </c>
      <c r="Z335" t="n">
        <v>10</v>
      </c>
    </row>
    <row r="336">
      <c r="A336" t="n">
        <v>23</v>
      </c>
      <c r="B336" t="n">
        <v>65</v>
      </c>
      <c r="C336" t="inlineStr">
        <is>
          <t xml:space="preserve">CONCLUIDO	</t>
        </is>
      </c>
      <c r="D336" t="n">
        <v>0.7014</v>
      </c>
      <c r="E336" t="n">
        <v>142.57</v>
      </c>
      <c r="F336" t="n">
        <v>139.27</v>
      </c>
      <c r="G336" t="n">
        <v>203.81</v>
      </c>
      <c r="H336" t="n">
        <v>2.58</v>
      </c>
      <c r="I336" t="n">
        <v>41</v>
      </c>
      <c r="J336" t="n">
        <v>165.1</v>
      </c>
      <c r="K336" t="n">
        <v>46.47</v>
      </c>
      <c r="L336" t="n">
        <v>24</v>
      </c>
      <c r="M336" t="n">
        <v>39</v>
      </c>
      <c r="N336" t="n">
        <v>29.64</v>
      </c>
      <c r="O336" t="n">
        <v>20596.86</v>
      </c>
      <c r="P336" t="n">
        <v>1329.98</v>
      </c>
      <c r="Q336" t="n">
        <v>2218.83</v>
      </c>
      <c r="R336" t="n">
        <v>247.15</v>
      </c>
      <c r="S336" t="n">
        <v>193.02</v>
      </c>
      <c r="T336" t="n">
        <v>25057.35</v>
      </c>
      <c r="U336" t="n">
        <v>0.78</v>
      </c>
      <c r="V336" t="n">
        <v>0.92</v>
      </c>
      <c r="W336" t="n">
        <v>36.73</v>
      </c>
      <c r="X336" t="n">
        <v>1.49</v>
      </c>
      <c r="Y336" t="n">
        <v>0.5</v>
      </c>
      <c r="Z336" t="n">
        <v>10</v>
      </c>
    </row>
    <row r="337">
      <c r="A337" t="n">
        <v>24</v>
      </c>
      <c r="B337" t="n">
        <v>65</v>
      </c>
      <c r="C337" t="inlineStr">
        <is>
          <t xml:space="preserve">CONCLUIDO	</t>
        </is>
      </c>
      <c r="D337" t="n">
        <v>0.7022</v>
      </c>
      <c r="E337" t="n">
        <v>142.41</v>
      </c>
      <c r="F337" t="n">
        <v>139.17</v>
      </c>
      <c r="G337" t="n">
        <v>214.11</v>
      </c>
      <c r="H337" t="n">
        <v>2.66</v>
      </c>
      <c r="I337" t="n">
        <v>39</v>
      </c>
      <c r="J337" t="n">
        <v>166.54</v>
      </c>
      <c r="K337" t="n">
        <v>46.47</v>
      </c>
      <c r="L337" t="n">
        <v>25</v>
      </c>
      <c r="M337" t="n">
        <v>37</v>
      </c>
      <c r="N337" t="n">
        <v>30.08</v>
      </c>
      <c r="O337" t="n">
        <v>20774.56</v>
      </c>
      <c r="P337" t="n">
        <v>1319.01</v>
      </c>
      <c r="Q337" t="n">
        <v>2218.87</v>
      </c>
      <c r="R337" t="n">
        <v>243.7</v>
      </c>
      <c r="S337" t="n">
        <v>193.02</v>
      </c>
      <c r="T337" t="n">
        <v>23345.42</v>
      </c>
      <c r="U337" t="n">
        <v>0.79</v>
      </c>
      <c r="V337" t="n">
        <v>0.92</v>
      </c>
      <c r="W337" t="n">
        <v>36.72</v>
      </c>
      <c r="X337" t="n">
        <v>1.39</v>
      </c>
      <c r="Y337" t="n">
        <v>0.5</v>
      </c>
      <c r="Z337" t="n">
        <v>10</v>
      </c>
    </row>
    <row r="338">
      <c r="A338" t="n">
        <v>25</v>
      </c>
      <c r="B338" t="n">
        <v>65</v>
      </c>
      <c r="C338" t="inlineStr">
        <is>
          <t xml:space="preserve">CONCLUIDO	</t>
        </is>
      </c>
      <c r="D338" t="n">
        <v>0.7027</v>
      </c>
      <c r="E338" t="n">
        <v>142.31</v>
      </c>
      <c r="F338" t="n">
        <v>139.12</v>
      </c>
      <c r="G338" t="n">
        <v>225.6</v>
      </c>
      <c r="H338" t="n">
        <v>2.74</v>
      </c>
      <c r="I338" t="n">
        <v>37</v>
      </c>
      <c r="J338" t="n">
        <v>167.99</v>
      </c>
      <c r="K338" t="n">
        <v>46.47</v>
      </c>
      <c r="L338" t="n">
        <v>26</v>
      </c>
      <c r="M338" t="n">
        <v>31</v>
      </c>
      <c r="N338" t="n">
        <v>30.52</v>
      </c>
      <c r="O338" t="n">
        <v>20952.87</v>
      </c>
      <c r="P338" t="n">
        <v>1307.35</v>
      </c>
      <c r="Q338" t="n">
        <v>2218.85</v>
      </c>
      <c r="R338" t="n">
        <v>241.71</v>
      </c>
      <c r="S338" t="n">
        <v>193.02</v>
      </c>
      <c r="T338" t="n">
        <v>22360.71</v>
      </c>
      <c r="U338" t="n">
        <v>0.8</v>
      </c>
      <c r="V338" t="n">
        <v>0.92</v>
      </c>
      <c r="W338" t="n">
        <v>36.73</v>
      </c>
      <c r="X338" t="n">
        <v>1.34</v>
      </c>
      <c r="Y338" t="n">
        <v>0.5</v>
      </c>
      <c r="Z338" t="n">
        <v>10</v>
      </c>
    </row>
    <row r="339">
      <c r="A339" t="n">
        <v>26</v>
      </c>
      <c r="B339" t="n">
        <v>65</v>
      </c>
      <c r="C339" t="inlineStr">
        <is>
          <t xml:space="preserve">CONCLUIDO	</t>
        </is>
      </c>
      <c r="D339" t="n">
        <v>0.7029</v>
      </c>
      <c r="E339" t="n">
        <v>142.26</v>
      </c>
      <c r="F339" t="n">
        <v>139.1</v>
      </c>
      <c r="G339" t="n">
        <v>231.84</v>
      </c>
      <c r="H339" t="n">
        <v>2.82</v>
      </c>
      <c r="I339" t="n">
        <v>36</v>
      </c>
      <c r="J339" t="n">
        <v>169.44</v>
      </c>
      <c r="K339" t="n">
        <v>46.47</v>
      </c>
      <c r="L339" t="n">
        <v>27</v>
      </c>
      <c r="M339" t="n">
        <v>20</v>
      </c>
      <c r="N339" t="n">
        <v>30.97</v>
      </c>
      <c r="O339" t="n">
        <v>21131.78</v>
      </c>
      <c r="P339" t="n">
        <v>1303.63</v>
      </c>
      <c r="Q339" t="n">
        <v>2218.85</v>
      </c>
      <c r="R339" t="n">
        <v>240.57</v>
      </c>
      <c r="S339" t="n">
        <v>193.02</v>
      </c>
      <c r="T339" t="n">
        <v>21792.53</v>
      </c>
      <c r="U339" t="n">
        <v>0.8</v>
      </c>
      <c r="V339" t="n">
        <v>0.92</v>
      </c>
      <c r="W339" t="n">
        <v>36.74</v>
      </c>
      <c r="X339" t="n">
        <v>1.32</v>
      </c>
      <c r="Y339" t="n">
        <v>0.5</v>
      </c>
      <c r="Z339" t="n">
        <v>10</v>
      </c>
    </row>
    <row r="340">
      <c r="A340" t="n">
        <v>27</v>
      </c>
      <c r="B340" t="n">
        <v>65</v>
      </c>
      <c r="C340" t="inlineStr">
        <is>
          <t xml:space="preserve">CONCLUIDO	</t>
        </is>
      </c>
      <c r="D340" t="n">
        <v>0.7029</v>
      </c>
      <c r="E340" t="n">
        <v>142.27</v>
      </c>
      <c r="F340" t="n">
        <v>139.11</v>
      </c>
      <c r="G340" t="n">
        <v>231.85</v>
      </c>
      <c r="H340" t="n">
        <v>2.9</v>
      </c>
      <c r="I340" t="n">
        <v>36</v>
      </c>
      <c r="J340" t="n">
        <v>170.9</v>
      </c>
      <c r="K340" t="n">
        <v>46.47</v>
      </c>
      <c r="L340" t="n">
        <v>28</v>
      </c>
      <c r="M340" t="n">
        <v>7</v>
      </c>
      <c r="N340" t="n">
        <v>31.43</v>
      </c>
      <c r="O340" t="n">
        <v>21311.32</v>
      </c>
      <c r="P340" t="n">
        <v>1306.63</v>
      </c>
      <c r="Q340" t="n">
        <v>2218.88</v>
      </c>
      <c r="R340" t="n">
        <v>240.54</v>
      </c>
      <c r="S340" t="n">
        <v>193.02</v>
      </c>
      <c r="T340" t="n">
        <v>21778.85</v>
      </c>
      <c r="U340" t="n">
        <v>0.8</v>
      </c>
      <c r="V340" t="n">
        <v>0.92</v>
      </c>
      <c r="W340" t="n">
        <v>36.76</v>
      </c>
      <c r="X340" t="n">
        <v>1.33</v>
      </c>
      <c r="Y340" t="n">
        <v>0.5</v>
      </c>
      <c r="Z340" t="n">
        <v>10</v>
      </c>
    </row>
    <row r="341">
      <c r="A341" t="n">
        <v>28</v>
      </c>
      <c r="B341" t="n">
        <v>65</v>
      </c>
      <c r="C341" t="inlineStr">
        <is>
          <t xml:space="preserve">CONCLUIDO	</t>
        </is>
      </c>
      <c r="D341" t="n">
        <v>0.7028</v>
      </c>
      <c r="E341" t="n">
        <v>142.29</v>
      </c>
      <c r="F341" t="n">
        <v>139.13</v>
      </c>
      <c r="G341" t="n">
        <v>231.88</v>
      </c>
      <c r="H341" t="n">
        <v>2.98</v>
      </c>
      <c r="I341" t="n">
        <v>36</v>
      </c>
      <c r="J341" t="n">
        <v>172.36</v>
      </c>
      <c r="K341" t="n">
        <v>46.47</v>
      </c>
      <c r="L341" t="n">
        <v>29</v>
      </c>
      <c r="M341" t="n">
        <v>0</v>
      </c>
      <c r="N341" t="n">
        <v>31.89</v>
      </c>
      <c r="O341" t="n">
        <v>21491.47</v>
      </c>
      <c r="P341" t="n">
        <v>1315.05</v>
      </c>
      <c r="Q341" t="n">
        <v>2218.94</v>
      </c>
      <c r="R341" t="n">
        <v>240.72</v>
      </c>
      <c r="S341" t="n">
        <v>193.02</v>
      </c>
      <c r="T341" t="n">
        <v>21869.57</v>
      </c>
      <c r="U341" t="n">
        <v>0.8</v>
      </c>
      <c r="V341" t="n">
        <v>0.92</v>
      </c>
      <c r="W341" t="n">
        <v>36.76</v>
      </c>
      <c r="X341" t="n">
        <v>1.34</v>
      </c>
      <c r="Y341" t="n">
        <v>0.5</v>
      </c>
      <c r="Z341" t="n">
        <v>10</v>
      </c>
    </row>
    <row r="342">
      <c r="A342" t="n">
        <v>0</v>
      </c>
      <c r="B342" t="n">
        <v>75</v>
      </c>
      <c r="C342" t="inlineStr">
        <is>
          <t xml:space="preserve">CONCLUIDO	</t>
        </is>
      </c>
      <c r="D342" t="n">
        <v>0.3751</v>
      </c>
      <c r="E342" t="n">
        <v>266.58</v>
      </c>
      <c r="F342" t="n">
        <v>208.91</v>
      </c>
      <c r="G342" t="n">
        <v>6.91</v>
      </c>
      <c r="H342" t="n">
        <v>0.12</v>
      </c>
      <c r="I342" t="n">
        <v>1813</v>
      </c>
      <c r="J342" t="n">
        <v>150.44</v>
      </c>
      <c r="K342" t="n">
        <v>49.1</v>
      </c>
      <c r="L342" t="n">
        <v>1</v>
      </c>
      <c r="M342" t="n">
        <v>1811</v>
      </c>
      <c r="N342" t="n">
        <v>25.34</v>
      </c>
      <c r="O342" t="n">
        <v>18787.76</v>
      </c>
      <c r="P342" t="n">
        <v>2492.84</v>
      </c>
      <c r="Q342" t="n">
        <v>2221.3</v>
      </c>
      <c r="R342" t="n">
        <v>2574.4</v>
      </c>
      <c r="S342" t="n">
        <v>193.02</v>
      </c>
      <c r="T342" t="n">
        <v>1179823.59</v>
      </c>
      <c r="U342" t="n">
        <v>0.07000000000000001</v>
      </c>
      <c r="V342" t="n">
        <v>0.61</v>
      </c>
      <c r="W342" t="n">
        <v>39.65</v>
      </c>
      <c r="X342" t="n">
        <v>71.03</v>
      </c>
      <c r="Y342" t="n">
        <v>0.5</v>
      </c>
      <c r="Z342" t="n">
        <v>10</v>
      </c>
    </row>
    <row r="343">
      <c r="A343" t="n">
        <v>1</v>
      </c>
      <c r="B343" t="n">
        <v>75</v>
      </c>
      <c r="C343" t="inlineStr">
        <is>
          <t xml:space="preserve">CONCLUIDO	</t>
        </is>
      </c>
      <c r="D343" t="n">
        <v>0.5306999999999999</v>
      </c>
      <c r="E343" t="n">
        <v>188.43</v>
      </c>
      <c r="F343" t="n">
        <v>164.55</v>
      </c>
      <c r="G343" t="n">
        <v>13.96</v>
      </c>
      <c r="H343" t="n">
        <v>0.23</v>
      </c>
      <c r="I343" t="n">
        <v>707</v>
      </c>
      <c r="J343" t="n">
        <v>151.83</v>
      </c>
      <c r="K343" t="n">
        <v>49.1</v>
      </c>
      <c r="L343" t="n">
        <v>2</v>
      </c>
      <c r="M343" t="n">
        <v>705</v>
      </c>
      <c r="N343" t="n">
        <v>25.73</v>
      </c>
      <c r="O343" t="n">
        <v>18959.54</v>
      </c>
      <c r="P343" t="n">
        <v>1958.82</v>
      </c>
      <c r="Q343" t="n">
        <v>2219.98</v>
      </c>
      <c r="R343" t="n">
        <v>1090.01</v>
      </c>
      <c r="S343" t="n">
        <v>193.02</v>
      </c>
      <c r="T343" t="n">
        <v>443160.92</v>
      </c>
      <c r="U343" t="n">
        <v>0.18</v>
      </c>
      <c r="V343" t="n">
        <v>0.78</v>
      </c>
      <c r="W343" t="n">
        <v>37.81</v>
      </c>
      <c r="X343" t="n">
        <v>26.73</v>
      </c>
      <c r="Y343" t="n">
        <v>0.5</v>
      </c>
      <c r="Z343" t="n">
        <v>10</v>
      </c>
    </row>
    <row r="344">
      <c r="A344" t="n">
        <v>2</v>
      </c>
      <c r="B344" t="n">
        <v>75</v>
      </c>
      <c r="C344" t="inlineStr">
        <is>
          <t xml:space="preserve">CONCLUIDO	</t>
        </is>
      </c>
      <c r="D344" t="n">
        <v>0.5881999999999999</v>
      </c>
      <c r="E344" t="n">
        <v>170</v>
      </c>
      <c r="F344" t="n">
        <v>154.28</v>
      </c>
      <c r="G344" t="n">
        <v>21.04</v>
      </c>
      <c r="H344" t="n">
        <v>0.35</v>
      </c>
      <c r="I344" t="n">
        <v>440</v>
      </c>
      <c r="J344" t="n">
        <v>153.23</v>
      </c>
      <c r="K344" t="n">
        <v>49.1</v>
      </c>
      <c r="L344" t="n">
        <v>3</v>
      </c>
      <c r="M344" t="n">
        <v>438</v>
      </c>
      <c r="N344" t="n">
        <v>26.13</v>
      </c>
      <c r="O344" t="n">
        <v>19131.85</v>
      </c>
      <c r="P344" t="n">
        <v>1829.81</v>
      </c>
      <c r="Q344" t="n">
        <v>2219.38</v>
      </c>
      <c r="R344" t="n">
        <v>747.65</v>
      </c>
      <c r="S344" t="n">
        <v>193.02</v>
      </c>
      <c r="T344" t="n">
        <v>273312.99</v>
      </c>
      <c r="U344" t="n">
        <v>0.26</v>
      </c>
      <c r="V344" t="n">
        <v>0.83</v>
      </c>
      <c r="W344" t="n">
        <v>37.38</v>
      </c>
      <c r="X344" t="n">
        <v>16.48</v>
      </c>
      <c r="Y344" t="n">
        <v>0.5</v>
      </c>
      <c r="Z344" t="n">
        <v>10</v>
      </c>
    </row>
    <row r="345">
      <c r="A345" t="n">
        <v>3</v>
      </c>
      <c r="B345" t="n">
        <v>75</v>
      </c>
      <c r="C345" t="inlineStr">
        <is>
          <t xml:space="preserve">CONCLUIDO	</t>
        </is>
      </c>
      <c r="D345" t="n">
        <v>0.6183999999999999</v>
      </c>
      <c r="E345" t="n">
        <v>161.72</v>
      </c>
      <c r="F345" t="n">
        <v>149.69</v>
      </c>
      <c r="G345" t="n">
        <v>28.16</v>
      </c>
      <c r="H345" t="n">
        <v>0.46</v>
      </c>
      <c r="I345" t="n">
        <v>319</v>
      </c>
      <c r="J345" t="n">
        <v>154.63</v>
      </c>
      <c r="K345" t="n">
        <v>49.1</v>
      </c>
      <c r="L345" t="n">
        <v>4</v>
      </c>
      <c r="M345" t="n">
        <v>317</v>
      </c>
      <c r="N345" t="n">
        <v>26.53</v>
      </c>
      <c r="O345" t="n">
        <v>19304.72</v>
      </c>
      <c r="P345" t="n">
        <v>1768.62</v>
      </c>
      <c r="Q345" t="n">
        <v>2219.15</v>
      </c>
      <c r="R345" t="n">
        <v>594.04</v>
      </c>
      <c r="S345" t="n">
        <v>193.02</v>
      </c>
      <c r="T345" t="n">
        <v>197116.36</v>
      </c>
      <c r="U345" t="n">
        <v>0.32</v>
      </c>
      <c r="V345" t="n">
        <v>0.86</v>
      </c>
      <c r="W345" t="n">
        <v>37.18</v>
      </c>
      <c r="X345" t="n">
        <v>11.9</v>
      </c>
      <c r="Y345" t="n">
        <v>0.5</v>
      </c>
      <c r="Z345" t="n">
        <v>10</v>
      </c>
    </row>
    <row r="346">
      <c r="A346" t="n">
        <v>4</v>
      </c>
      <c r="B346" t="n">
        <v>75</v>
      </c>
      <c r="C346" t="inlineStr">
        <is>
          <t xml:space="preserve">CONCLUIDO	</t>
        </is>
      </c>
      <c r="D346" t="n">
        <v>0.6369</v>
      </c>
      <c r="E346" t="n">
        <v>157</v>
      </c>
      <c r="F346" t="n">
        <v>147.08</v>
      </c>
      <c r="G346" t="n">
        <v>35.3</v>
      </c>
      <c r="H346" t="n">
        <v>0.57</v>
      </c>
      <c r="I346" t="n">
        <v>250</v>
      </c>
      <c r="J346" t="n">
        <v>156.03</v>
      </c>
      <c r="K346" t="n">
        <v>49.1</v>
      </c>
      <c r="L346" t="n">
        <v>5</v>
      </c>
      <c r="M346" t="n">
        <v>248</v>
      </c>
      <c r="N346" t="n">
        <v>26.94</v>
      </c>
      <c r="O346" t="n">
        <v>19478.15</v>
      </c>
      <c r="P346" t="n">
        <v>1730.5</v>
      </c>
      <c r="Q346" t="n">
        <v>2219.08</v>
      </c>
      <c r="R346" t="n">
        <v>507.29</v>
      </c>
      <c r="S346" t="n">
        <v>193.02</v>
      </c>
      <c r="T346" t="n">
        <v>154082.74</v>
      </c>
      <c r="U346" t="n">
        <v>0.38</v>
      </c>
      <c r="V346" t="n">
        <v>0.87</v>
      </c>
      <c r="W346" t="n">
        <v>37.07</v>
      </c>
      <c r="X346" t="n">
        <v>9.289999999999999</v>
      </c>
      <c r="Y346" t="n">
        <v>0.5</v>
      </c>
      <c r="Z346" t="n">
        <v>10</v>
      </c>
    </row>
    <row r="347">
      <c r="A347" t="n">
        <v>5</v>
      </c>
      <c r="B347" t="n">
        <v>75</v>
      </c>
      <c r="C347" t="inlineStr">
        <is>
          <t xml:space="preserve">CONCLUIDO	</t>
        </is>
      </c>
      <c r="D347" t="n">
        <v>0.6496</v>
      </c>
      <c r="E347" t="n">
        <v>153.93</v>
      </c>
      <c r="F347" t="n">
        <v>145.39</v>
      </c>
      <c r="G347" t="n">
        <v>42.55</v>
      </c>
      <c r="H347" t="n">
        <v>0.67</v>
      </c>
      <c r="I347" t="n">
        <v>205</v>
      </c>
      <c r="J347" t="n">
        <v>157.44</v>
      </c>
      <c r="K347" t="n">
        <v>49.1</v>
      </c>
      <c r="L347" t="n">
        <v>6</v>
      </c>
      <c r="M347" t="n">
        <v>203</v>
      </c>
      <c r="N347" t="n">
        <v>27.35</v>
      </c>
      <c r="O347" t="n">
        <v>19652.13</v>
      </c>
      <c r="P347" t="n">
        <v>1703.59</v>
      </c>
      <c r="Q347" t="n">
        <v>2219.13</v>
      </c>
      <c r="R347" t="n">
        <v>450.87</v>
      </c>
      <c r="S347" t="n">
        <v>193.02</v>
      </c>
      <c r="T347" t="n">
        <v>126101.63</v>
      </c>
      <c r="U347" t="n">
        <v>0.43</v>
      </c>
      <c r="V347" t="n">
        <v>0.88</v>
      </c>
      <c r="W347" t="n">
        <v>36.99</v>
      </c>
      <c r="X347" t="n">
        <v>7.6</v>
      </c>
      <c r="Y347" t="n">
        <v>0.5</v>
      </c>
      <c r="Z347" t="n">
        <v>10</v>
      </c>
    </row>
    <row r="348">
      <c r="A348" t="n">
        <v>6</v>
      </c>
      <c r="B348" t="n">
        <v>75</v>
      </c>
      <c r="C348" t="inlineStr">
        <is>
          <t xml:space="preserve">CONCLUIDO	</t>
        </is>
      </c>
      <c r="D348" t="n">
        <v>0.6587</v>
      </c>
      <c r="E348" t="n">
        <v>151.82</v>
      </c>
      <c r="F348" t="n">
        <v>144.23</v>
      </c>
      <c r="G348" t="n">
        <v>49.74</v>
      </c>
      <c r="H348" t="n">
        <v>0.78</v>
      </c>
      <c r="I348" t="n">
        <v>174</v>
      </c>
      <c r="J348" t="n">
        <v>158.86</v>
      </c>
      <c r="K348" t="n">
        <v>49.1</v>
      </c>
      <c r="L348" t="n">
        <v>7</v>
      </c>
      <c r="M348" t="n">
        <v>172</v>
      </c>
      <c r="N348" t="n">
        <v>27.77</v>
      </c>
      <c r="O348" t="n">
        <v>19826.68</v>
      </c>
      <c r="P348" t="n">
        <v>1682.85</v>
      </c>
      <c r="Q348" t="n">
        <v>2219.15</v>
      </c>
      <c r="R348" t="n">
        <v>412.29</v>
      </c>
      <c r="S348" t="n">
        <v>193.02</v>
      </c>
      <c r="T348" t="n">
        <v>106962.25</v>
      </c>
      <c r="U348" t="n">
        <v>0.47</v>
      </c>
      <c r="V348" t="n">
        <v>0.89</v>
      </c>
      <c r="W348" t="n">
        <v>36.94</v>
      </c>
      <c r="X348" t="n">
        <v>6.44</v>
      </c>
      <c r="Y348" t="n">
        <v>0.5</v>
      </c>
      <c r="Z348" t="n">
        <v>10</v>
      </c>
    </row>
    <row r="349">
      <c r="A349" t="n">
        <v>7</v>
      </c>
      <c r="B349" t="n">
        <v>75</v>
      </c>
      <c r="C349" t="inlineStr">
        <is>
          <t xml:space="preserve">CONCLUIDO	</t>
        </is>
      </c>
      <c r="D349" t="n">
        <v>0.6656</v>
      </c>
      <c r="E349" t="n">
        <v>150.24</v>
      </c>
      <c r="F349" t="n">
        <v>143.35</v>
      </c>
      <c r="G349" t="n">
        <v>56.96</v>
      </c>
      <c r="H349" t="n">
        <v>0.88</v>
      </c>
      <c r="I349" t="n">
        <v>151</v>
      </c>
      <c r="J349" t="n">
        <v>160.28</v>
      </c>
      <c r="K349" t="n">
        <v>49.1</v>
      </c>
      <c r="L349" t="n">
        <v>8</v>
      </c>
      <c r="M349" t="n">
        <v>149</v>
      </c>
      <c r="N349" t="n">
        <v>28.19</v>
      </c>
      <c r="O349" t="n">
        <v>20001.93</v>
      </c>
      <c r="P349" t="n">
        <v>1665.3</v>
      </c>
      <c r="Q349" t="n">
        <v>2218.96</v>
      </c>
      <c r="R349" t="n">
        <v>383.06</v>
      </c>
      <c r="S349" t="n">
        <v>193.02</v>
      </c>
      <c r="T349" t="n">
        <v>92461.87</v>
      </c>
      <c r="U349" t="n">
        <v>0.5</v>
      </c>
      <c r="V349" t="n">
        <v>0.9</v>
      </c>
      <c r="W349" t="n">
        <v>36.91</v>
      </c>
      <c r="X349" t="n">
        <v>5.57</v>
      </c>
      <c r="Y349" t="n">
        <v>0.5</v>
      </c>
      <c r="Z349" t="n">
        <v>10</v>
      </c>
    </row>
    <row r="350">
      <c r="A350" t="n">
        <v>8</v>
      </c>
      <c r="B350" t="n">
        <v>75</v>
      </c>
      <c r="C350" t="inlineStr">
        <is>
          <t xml:space="preserve">CONCLUIDO	</t>
        </is>
      </c>
      <c r="D350" t="n">
        <v>0.671</v>
      </c>
      <c r="E350" t="n">
        <v>149.03</v>
      </c>
      <c r="F350" t="n">
        <v>142.69</v>
      </c>
      <c r="G350" t="n">
        <v>64.37</v>
      </c>
      <c r="H350" t="n">
        <v>0.99</v>
      </c>
      <c r="I350" t="n">
        <v>133</v>
      </c>
      <c r="J350" t="n">
        <v>161.71</v>
      </c>
      <c r="K350" t="n">
        <v>49.1</v>
      </c>
      <c r="L350" t="n">
        <v>9</v>
      </c>
      <c r="M350" t="n">
        <v>131</v>
      </c>
      <c r="N350" t="n">
        <v>28.61</v>
      </c>
      <c r="O350" t="n">
        <v>20177.64</v>
      </c>
      <c r="P350" t="n">
        <v>1650.21</v>
      </c>
      <c r="Q350" t="n">
        <v>2218.99</v>
      </c>
      <c r="R350" t="n">
        <v>360.55</v>
      </c>
      <c r="S350" t="n">
        <v>193.02</v>
      </c>
      <c r="T350" t="n">
        <v>81298.78</v>
      </c>
      <c r="U350" t="n">
        <v>0.54</v>
      </c>
      <c r="V350" t="n">
        <v>0.9</v>
      </c>
      <c r="W350" t="n">
        <v>36.88</v>
      </c>
      <c r="X350" t="n">
        <v>4.9</v>
      </c>
      <c r="Y350" t="n">
        <v>0.5</v>
      </c>
      <c r="Z350" t="n">
        <v>10</v>
      </c>
    </row>
    <row r="351">
      <c r="A351" t="n">
        <v>9</v>
      </c>
      <c r="B351" t="n">
        <v>75</v>
      </c>
      <c r="C351" t="inlineStr">
        <is>
          <t xml:space="preserve">CONCLUIDO	</t>
        </is>
      </c>
      <c r="D351" t="n">
        <v>0.6752</v>
      </c>
      <c r="E351" t="n">
        <v>148.1</v>
      </c>
      <c r="F351" t="n">
        <v>142.18</v>
      </c>
      <c r="G351" t="n">
        <v>71.69</v>
      </c>
      <c r="H351" t="n">
        <v>1.09</v>
      </c>
      <c r="I351" t="n">
        <v>119</v>
      </c>
      <c r="J351" t="n">
        <v>163.13</v>
      </c>
      <c r="K351" t="n">
        <v>49.1</v>
      </c>
      <c r="L351" t="n">
        <v>10</v>
      </c>
      <c r="M351" t="n">
        <v>117</v>
      </c>
      <c r="N351" t="n">
        <v>29.04</v>
      </c>
      <c r="O351" t="n">
        <v>20353.94</v>
      </c>
      <c r="P351" t="n">
        <v>1637.02</v>
      </c>
      <c r="Q351" t="n">
        <v>2218.97</v>
      </c>
      <c r="R351" t="n">
        <v>343.92</v>
      </c>
      <c r="S351" t="n">
        <v>193.02</v>
      </c>
      <c r="T351" t="n">
        <v>73052.07000000001</v>
      </c>
      <c r="U351" t="n">
        <v>0.5600000000000001</v>
      </c>
      <c r="V351" t="n">
        <v>0.9</v>
      </c>
      <c r="W351" t="n">
        <v>36.86</v>
      </c>
      <c r="X351" t="n">
        <v>4.4</v>
      </c>
      <c r="Y351" t="n">
        <v>0.5</v>
      </c>
      <c r="Z351" t="n">
        <v>10</v>
      </c>
    </row>
    <row r="352">
      <c r="A352" t="n">
        <v>10</v>
      </c>
      <c r="B352" t="n">
        <v>75</v>
      </c>
      <c r="C352" t="inlineStr">
        <is>
          <t xml:space="preserve">CONCLUIDO	</t>
        </is>
      </c>
      <c r="D352" t="n">
        <v>0.679</v>
      </c>
      <c r="E352" t="n">
        <v>147.28</v>
      </c>
      <c r="F352" t="n">
        <v>141.74</v>
      </c>
      <c r="G352" t="n">
        <v>79.48</v>
      </c>
      <c r="H352" t="n">
        <v>1.18</v>
      </c>
      <c r="I352" t="n">
        <v>107</v>
      </c>
      <c r="J352" t="n">
        <v>164.57</v>
      </c>
      <c r="K352" t="n">
        <v>49.1</v>
      </c>
      <c r="L352" t="n">
        <v>11</v>
      </c>
      <c r="M352" t="n">
        <v>105</v>
      </c>
      <c r="N352" t="n">
        <v>29.47</v>
      </c>
      <c r="O352" t="n">
        <v>20530.82</v>
      </c>
      <c r="P352" t="n">
        <v>1625.37</v>
      </c>
      <c r="Q352" t="n">
        <v>2218.95</v>
      </c>
      <c r="R352" t="n">
        <v>329.03</v>
      </c>
      <c r="S352" t="n">
        <v>193.02</v>
      </c>
      <c r="T352" t="n">
        <v>65668.12</v>
      </c>
      <c r="U352" t="n">
        <v>0.59</v>
      </c>
      <c r="V352" t="n">
        <v>0.91</v>
      </c>
      <c r="W352" t="n">
        <v>36.84</v>
      </c>
      <c r="X352" t="n">
        <v>3.95</v>
      </c>
      <c r="Y352" t="n">
        <v>0.5</v>
      </c>
      <c r="Z352" t="n">
        <v>10</v>
      </c>
    </row>
    <row r="353">
      <c r="A353" t="n">
        <v>11</v>
      </c>
      <c r="B353" t="n">
        <v>75</v>
      </c>
      <c r="C353" t="inlineStr">
        <is>
          <t xml:space="preserve">CONCLUIDO	</t>
        </is>
      </c>
      <c r="D353" t="n">
        <v>0.6819</v>
      </c>
      <c r="E353" t="n">
        <v>146.65</v>
      </c>
      <c r="F353" t="n">
        <v>141.38</v>
      </c>
      <c r="G353" t="n">
        <v>86.56</v>
      </c>
      <c r="H353" t="n">
        <v>1.28</v>
      </c>
      <c r="I353" t="n">
        <v>98</v>
      </c>
      <c r="J353" t="n">
        <v>166.01</v>
      </c>
      <c r="K353" t="n">
        <v>49.1</v>
      </c>
      <c r="L353" t="n">
        <v>12</v>
      </c>
      <c r="M353" t="n">
        <v>96</v>
      </c>
      <c r="N353" t="n">
        <v>29.91</v>
      </c>
      <c r="O353" t="n">
        <v>20708.3</v>
      </c>
      <c r="P353" t="n">
        <v>1614.4</v>
      </c>
      <c r="Q353" t="n">
        <v>2218.99</v>
      </c>
      <c r="R353" t="n">
        <v>317.57</v>
      </c>
      <c r="S353" t="n">
        <v>193.02</v>
      </c>
      <c r="T353" t="n">
        <v>59982.81</v>
      </c>
      <c r="U353" t="n">
        <v>0.61</v>
      </c>
      <c r="V353" t="n">
        <v>0.91</v>
      </c>
      <c r="W353" t="n">
        <v>36.81</v>
      </c>
      <c r="X353" t="n">
        <v>3.59</v>
      </c>
      <c r="Y353" t="n">
        <v>0.5</v>
      </c>
      <c r="Z353" t="n">
        <v>10</v>
      </c>
    </row>
    <row r="354">
      <c r="A354" t="n">
        <v>12</v>
      </c>
      <c r="B354" t="n">
        <v>75</v>
      </c>
      <c r="C354" t="inlineStr">
        <is>
          <t xml:space="preserve">CONCLUIDO	</t>
        </is>
      </c>
      <c r="D354" t="n">
        <v>0.6845</v>
      </c>
      <c r="E354" t="n">
        <v>146.1</v>
      </c>
      <c r="F354" t="n">
        <v>141.07</v>
      </c>
      <c r="G354" t="n">
        <v>94.05</v>
      </c>
      <c r="H354" t="n">
        <v>1.38</v>
      </c>
      <c r="I354" t="n">
        <v>90</v>
      </c>
      <c r="J354" t="n">
        <v>167.45</v>
      </c>
      <c r="K354" t="n">
        <v>49.1</v>
      </c>
      <c r="L354" t="n">
        <v>13</v>
      </c>
      <c r="M354" t="n">
        <v>88</v>
      </c>
      <c r="N354" t="n">
        <v>30.36</v>
      </c>
      <c r="O354" t="n">
        <v>20886.38</v>
      </c>
      <c r="P354" t="n">
        <v>1603.1</v>
      </c>
      <c r="Q354" t="n">
        <v>2218.95</v>
      </c>
      <c r="R354" t="n">
        <v>306.96</v>
      </c>
      <c r="S354" t="n">
        <v>193.02</v>
      </c>
      <c r="T354" t="n">
        <v>54719.34</v>
      </c>
      <c r="U354" t="n">
        <v>0.63</v>
      </c>
      <c r="V354" t="n">
        <v>0.91</v>
      </c>
      <c r="W354" t="n">
        <v>36.81</v>
      </c>
      <c r="X354" t="n">
        <v>3.29</v>
      </c>
      <c r="Y354" t="n">
        <v>0.5</v>
      </c>
      <c r="Z354" t="n">
        <v>10</v>
      </c>
    </row>
    <row r="355">
      <c r="A355" t="n">
        <v>13</v>
      </c>
      <c r="B355" t="n">
        <v>75</v>
      </c>
      <c r="C355" t="inlineStr">
        <is>
          <t xml:space="preserve">CONCLUIDO	</t>
        </is>
      </c>
      <c r="D355" t="n">
        <v>0.6865</v>
      </c>
      <c r="E355" t="n">
        <v>145.66</v>
      </c>
      <c r="F355" t="n">
        <v>140.84</v>
      </c>
      <c r="G355" t="n">
        <v>101.81</v>
      </c>
      <c r="H355" t="n">
        <v>1.47</v>
      </c>
      <c r="I355" t="n">
        <v>83</v>
      </c>
      <c r="J355" t="n">
        <v>168.9</v>
      </c>
      <c r="K355" t="n">
        <v>49.1</v>
      </c>
      <c r="L355" t="n">
        <v>14</v>
      </c>
      <c r="M355" t="n">
        <v>81</v>
      </c>
      <c r="N355" t="n">
        <v>30.81</v>
      </c>
      <c r="O355" t="n">
        <v>21065.06</v>
      </c>
      <c r="P355" t="n">
        <v>1594.1</v>
      </c>
      <c r="Q355" t="n">
        <v>2218.92</v>
      </c>
      <c r="R355" t="n">
        <v>299.48</v>
      </c>
      <c r="S355" t="n">
        <v>193.02</v>
      </c>
      <c r="T355" t="n">
        <v>51015.25</v>
      </c>
      <c r="U355" t="n">
        <v>0.64</v>
      </c>
      <c r="V355" t="n">
        <v>0.91</v>
      </c>
      <c r="W355" t="n">
        <v>36.8</v>
      </c>
      <c r="X355" t="n">
        <v>3.06</v>
      </c>
      <c r="Y355" t="n">
        <v>0.5</v>
      </c>
      <c r="Z355" t="n">
        <v>10</v>
      </c>
    </row>
    <row r="356">
      <c r="A356" t="n">
        <v>14</v>
      </c>
      <c r="B356" t="n">
        <v>75</v>
      </c>
      <c r="C356" t="inlineStr">
        <is>
          <t xml:space="preserve">CONCLUIDO	</t>
        </is>
      </c>
      <c r="D356" t="n">
        <v>0.6886</v>
      </c>
      <c r="E356" t="n">
        <v>145.23</v>
      </c>
      <c r="F356" t="n">
        <v>140.6</v>
      </c>
      <c r="G356" t="n">
        <v>109.56</v>
      </c>
      <c r="H356" t="n">
        <v>1.56</v>
      </c>
      <c r="I356" t="n">
        <v>77</v>
      </c>
      <c r="J356" t="n">
        <v>170.35</v>
      </c>
      <c r="K356" t="n">
        <v>49.1</v>
      </c>
      <c r="L356" t="n">
        <v>15</v>
      </c>
      <c r="M356" t="n">
        <v>75</v>
      </c>
      <c r="N356" t="n">
        <v>31.26</v>
      </c>
      <c r="O356" t="n">
        <v>21244.37</v>
      </c>
      <c r="P356" t="n">
        <v>1583.37</v>
      </c>
      <c r="Q356" t="n">
        <v>2218.88</v>
      </c>
      <c r="R356" t="n">
        <v>290.96</v>
      </c>
      <c r="S356" t="n">
        <v>193.02</v>
      </c>
      <c r="T356" t="n">
        <v>46783.58</v>
      </c>
      <c r="U356" t="n">
        <v>0.66</v>
      </c>
      <c r="V356" t="n">
        <v>0.91</v>
      </c>
      <c r="W356" t="n">
        <v>36.79</v>
      </c>
      <c r="X356" t="n">
        <v>2.81</v>
      </c>
      <c r="Y356" t="n">
        <v>0.5</v>
      </c>
      <c r="Z356" t="n">
        <v>10</v>
      </c>
    </row>
    <row r="357">
      <c r="A357" t="n">
        <v>15</v>
      </c>
      <c r="B357" t="n">
        <v>75</v>
      </c>
      <c r="C357" t="inlineStr">
        <is>
          <t xml:space="preserve">CONCLUIDO	</t>
        </is>
      </c>
      <c r="D357" t="n">
        <v>0.6901</v>
      </c>
      <c r="E357" t="n">
        <v>144.9</v>
      </c>
      <c r="F357" t="n">
        <v>140.42</v>
      </c>
      <c r="G357" t="n">
        <v>117.02</v>
      </c>
      <c r="H357" t="n">
        <v>1.65</v>
      </c>
      <c r="I357" t="n">
        <v>72</v>
      </c>
      <c r="J357" t="n">
        <v>171.81</v>
      </c>
      <c r="K357" t="n">
        <v>49.1</v>
      </c>
      <c r="L357" t="n">
        <v>16</v>
      </c>
      <c r="M357" t="n">
        <v>70</v>
      </c>
      <c r="N357" t="n">
        <v>31.72</v>
      </c>
      <c r="O357" t="n">
        <v>21424.29</v>
      </c>
      <c r="P357" t="n">
        <v>1574.73</v>
      </c>
      <c r="Q357" t="n">
        <v>2218.9</v>
      </c>
      <c r="R357" t="n">
        <v>285.19</v>
      </c>
      <c r="S357" t="n">
        <v>193.02</v>
      </c>
      <c r="T357" t="n">
        <v>43926.52</v>
      </c>
      <c r="U357" t="n">
        <v>0.68</v>
      </c>
      <c r="V357" t="n">
        <v>0.91</v>
      </c>
      <c r="W357" t="n">
        <v>36.78</v>
      </c>
      <c r="X357" t="n">
        <v>2.64</v>
      </c>
      <c r="Y357" t="n">
        <v>0.5</v>
      </c>
      <c r="Z357" t="n">
        <v>10</v>
      </c>
    </row>
    <row r="358">
      <c r="A358" t="n">
        <v>16</v>
      </c>
      <c r="B358" t="n">
        <v>75</v>
      </c>
      <c r="C358" t="inlineStr">
        <is>
          <t xml:space="preserve">CONCLUIDO	</t>
        </is>
      </c>
      <c r="D358" t="n">
        <v>0.6918</v>
      </c>
      <c r="E358" t="n">
        <v>144.54</v>
      </c>
      <c r="F358" t="n">
        <v>140.22</v>
      </c>
      <c r="G358" t="n">
        <v>125.57</v>
      </c>
      <c r="H358" t="n">
        <v>1.74</v>
      </c>
      <c r="I358" t="n">
        <v>67</v>
      </c>
      <c r="J358" t="n">
        <v>173.28</v>
      </c>
      <c r="K358" t="n">
        <v>49.1</v>
      </c>
      <c r="L358" t="n">
        <v>17</v>
      </c>
      <c r="M358" t="n">
        <v>65</v>
      </c>
      <c r="N358" t="n">
        <v>32.18</v>
      </c>
      <c r="O358" t="n">
        <v>21604.83</v>
      </c>
      <c r="P358" t="n">
        <v>1564.94</v>
      </c>
      <c r="Q358" t="n">
        <v>2218.89</v>
      </c>
      <c r="R358" t="n">
        <v>278.2</v>
      </c>
      <c r="S358" t="n">
        <v>193.02</v>
      </c>
      <c r="T358" t="n">
        <v>40454.04</v>
      </c>
      <c r="U358" t="n">
        <v>0.6899999999999999</v>
      </c>
      <c r="V358" t="n">
        <v>0.92</v>
      </c>
      <c r="W358" t="n">
        <v>36.78</v>
      </c>
      <c r="X358" t="n">
        <v>2.43</v>
      </c>
      <c r="Y358" t="n">
        <v>0.5</v>
      </c>
      <c r="Z358" t="n">
        <v>10</v>
      </c>
    </row>
    <row r="359">
      <c r="A359" t="n">
        <v>17</v>
      </c>
      <c r="B359" t="n">
        <v>75</v>
      </c>
      <c r="C359" t="inlineStr">
        <is>
          <t xml:space="preserve">CONCLUIDO	</t>
        </is>
      </c>
      <c r="D359" t="n">
        <v>0.6931</v>
      </c>
      <c r="E359" t="n">
        <v>144.28</v>
      </c>
      <c r="F359" t="n">
        <v>140.07</v>
      </c>
      <c r="G359" t="n">
        <v>133.4</v>
      </c>
      <c r="H359" t="n">
        <v>1.83</v>
      </c>
      <c r="I359" t="n">
        <v>63</v>
      </c>
      <c r="J359" t="n">
        <v>174.75</v>
      </c>
      <c r="K359" t="n">
        <v>49.1</v>
      </c>
      <c r="L359" t="n">
        <v>18</v>
      </c>
      <c r="M359" t="n">
        <v>61</v>
      </c>
      <c r="N359" t="n">
        <v>32.65</v>
      </c>
      <c r="O359" t="n">
        <v>21786.02</v>
      </c>
      <c r="P359" t="n">
        <v>1557.1</v>
      </c>
      <c r="Q359" t="n">
        <v>2218.85</v>
      </c>
      <c r="R359" t="n">
        <v>274.17</v>
      </c>
      <c r="S359" t="n">
        <v>193.02</v>
      </c>
      <c r="T359" t="n">
        <v>38461.55</v>
      </c>
      <c r="U359" t="n">
        <v>0.7</v>
      </c>
      <c r="V359" t="n">
        <v>0.92</v>
      </c>
      <c r="W359" t="n">
        <v>36.75</v>
      </c>
      <c r="X359" t="n">
        <v>2.29</v>
      </c>
      <c r="Y359" t="n">
        <v>0.5</v>
      </c>
      <c r="Z359" t="n">
        <v>10</v>
      </c>
    </row>
    <row r="360">
      <c r="A360" t="n">
        <v>18</v>
      </c>
      <c r="B360" t="n">
        <v>75</v>
      </c>
      <c r="C360" t="inlineStr">
        <is>
          <t xml:space="preserve">CONCLUIDO	</t>
        </is>
      </c>
      <c r="D360" t="n">
        <v>0.6941000000000001</v>
      </c>
      <c r="E360" t="n">
        <v>144.07</v>
      </c>
      <c r="F360" t="n">
        <v>139.96</v>
      </c>
      <c r="G360" t="n">
        <v>139.96</v>
      </c>
      <c r="H360" t="n">
        <v>1.91</v>
      </c>
      <c r="I360" t="n">
        <v>60</v>
      </c>
      <c r="J360" t="n">
        <v>176.22</v>
      </c>
      <c r="K360" t="n">
        <v>49.1</v>
      </c>
      <c r="L360" t="n">
        <v>19</v>
      </c>
      <c r="M360" t="n">
        <v>58</v>
      </c>
      <c r="N360" t="n">
        <v>33.13</v>
      </c>
      <c r="O360" t="n">
        <v>21967.84</v>
      </c>
      <c r="P360" t="n">
        <v>1547.49</v>
      </c>
      <c r="Q360" t="n">
        <v>2218.97</v>
      </c>
      <c r="R360" t="n">
        <v>269.8</v>
      </c>
      <c r="S360" t="n">
        <v>193.02</v>
      </c>
      <c r="T360" t="n">
        <v>36288.98</v>
      </c>
      <c r="U360" t="n">
        <v>0.72</v>
      </c>
      <c r="V360" t="n">
        <v>0.92</v>
      </c>
      <c r="W360" t="n">
        <v>36.77</v>
      </c>
      <c r="X360" t="n">
        <v>2.18</v>
      </c>
      <c r="Y360" t="n">
        <v>0.5</v>
      </c>
      <c r="Z360" t="n">
        <v>10</v>
      </c>
    </row>
    <row r="361">
      <c r="A361" t="n">
        <v>19</v>
      </c>
      <c r="B361" t="n">
        <v>75</v>
      </c>
      <c r="C361" t="inlineStr">
        <is>
          <t xml:space="preserve">CONCLUIDO	</t>
        </is>
      </c>
      <c r="D361" t="n">
        <v>0.6949</v>
      </c>
      <c r="E361" t="n">
        <v>143.9</v>
      </c>
      <c r="F361" t="n">
        <v>139.89</v>
      </c>
      <c r="G361" t="n">
        <v>147.25</v>
      </c>
      <c r="H361" t="n">
        <v>2</v>
      </c>
      <c r="I361" t="n">
        <v>57</v>
      </c>
      <c r="J361" t="n">
        <v>177.7</v>
      </c>
      <c r="K361" t="n">
        <v>49.1</v>
      </c>
      <c r="L361" t="n">
        <v>20</v>
      </c>
      <c r="M361" t="n">
        <v>55</v>
      </c>
      <c r="N361" t="n">
        <v>33.61</v>
      </c>
      <c r="O361" t="n">
        <v>22150.3</v>
      </c>
      <c r="P361" t="n">
        <v>1538.75</v>
      </c>
      <c r="Q361" t="n">
        <v>2218.94</v>
      </c>
      <c r="R361" t="n">
        <v>267.31</v>
      </c>
      <c r="S361" t="n">
        <v>193.02</v>
      </c>
      <c r="T361" t="n">
        <v>35057.48</v>
      </c>
      <c r="U361" t="n">
        <v>0.72</v>
      </c>
      <c r="V361" t="n">
        <v>0.92</v>
      </c>
      <c r="W361" t="n">
        <v>36.76</v>
      </c>
      <c r="X361" t="n">
        <v>2.1</v>
      </c>
      <c r="Y361" t="n">
        <v>0.5</v>
      </c>
      <c r="Z361" t="n">
        <v>10</v>
      </c>
    </row>
    <row r="362">
      <c r="A362" t="n">
        <v>20</v>
      </c>
      <c r="B362" t="n">
        <v>75</v>
      </c>
      <c r="C362" t="inlineStr">
        <is>
          <t xml:space="preserve">CONCLUIDO	</t>
        </is>
      </c>
      <c r="D362" t="n">
        <v>0.6959</v>
      </c>
      <c r="E362" t="n">
        <v>143.69</v>
      </c>
      <c r="F362" t="n">
        <v>139.77</v>
      </c>
      <c r="G362" t="n">
        <v>155.3</v>
      </c>
      <c r="H362" t="n">
        <v>2.08</v>
      </c>
      <c r="I362" t="n">
        <v>54</v>
      </c>
      <c r="J362" t="n">
        <v>179.18</v>
      </c>
      <c r="K362" t="n">
        <v>49.1</v>
      </c>
      <c r="L362" t="n">
        <v>21</v>
      </c>
      <c r="M362" t="n">
        <v>52</v>
      </c>
      <c r="N362" t="n">
        <v>34.09</v>
      </c>
      <c r="O362" t="n">
        <v>22333.43</v>
      </c>
      <c r="P362" t="n">
        <v>1532.57</v>
      </c>
      <c r="Q362" t="n">
        <v>2218.84</v>
      </c>
      <c r="R362" t="n">
        <v>263.55</v>
      </c>
      <c r="S362" t="n">
        <v>193.02</v>
      </c>
      <c r="T362" t="n">
        <v>33192.19</v>
      </c>
      <c r="U362" t="n">
        <v>0.73</v>
      </c>
      <c r="V362" t="n">
        <v>0.92</v>
      </c>
      <c r="W362" t="n">
        <v>36.75</v>
      </c>
      <c r="X362" t="n">
        <v>1.98</v>
      </c>
      <c r="Y362" t="n">
        <v>0.5</v>
      </c>
      <c r="Z362" t="n">
        <v>10</v>
      </c>
    </row>
    <row r="363">
      <c r="A363" t="n">
        <v>21</v>
      </c>
      <c r="B363" t="n">
        <v>75</v>
      </c>
      <c r="C363" t="inlineStr">
        <is>
          <t xml:space="preserve">CONCLUIDO	</t>
        </is>
      </c>
      <c r="D363" t="n">
        <v>0.697</v>
      </c>
      <c r="E363" t="n">
        <v>143.47</v>
      </c>
      <c r="F363" t="n">
        <v>139.64</v>
      </c>
      <c r="G363" t="n">
        <v>164.28</v>
      </c>
      <c r="H363" t="n">
        <v>2.16</v>
      </c>
      <c r="I363" t="n">
        <v>51</v>
      </c>
      <c r="J363" t="n">
        <v>180.67</v>
      </c>
      <c r="K363" t="n">
        <v>49.1</v>
      </c>
      <c r="L363" t="n">
        <v>22</v>
      </c>
      <c r="M363" t="n">
        <v>49</v>
      </c>
      <c r="N363" t="n">
        <v>34.58</v>
      </c>
      <c r="O363" t="n">
        <v>22517.21</v>
      </c>
      <c r="P363" t="n">
        <v>1522.16</v>
      </c>
      <c r="Q363" t="n">
        <v>2218.84</v>
      </c>
      <c r="R363" t="n">
        <v>259.2</v>
      </c>
      <c r="S363" t="n">
        <v>193.02</v>
      </c>
      <c r="T363" t="n">
        <v>31032.41</v>
      </c>
      <c r="U363" t="n">
        <v>0.74</v>
      </c>
      <c r="V363" t="n">
        <v>0.92</v>
      </c>
      <c r="W363" t="n">
        <v>36.75</v>
      </c>
      <c r="X363" t="n">
        <v>1.86</v>
      </c>
      <c r="Y363" t="n">
        <v>0.5</v>
      </c>
      <c r="Z363" t="n">
        <v>10</v>
      </c>
    </row>
    <row r="364">
      <c r="A364" t="n">
        <v>22</v>
      </c>
      <c r="B364" t="n">
        <v>75</v>
      </c>
      <c r="C364" t="inlineStr">
        <is>
          <t xml:space="preserve">CONCLUIDO	</t>
        </is>
      </c>
      <c r="D364" t="n">
        <v>0.6976</v>
      </c>
      <c r="E364" t="n">
        <v>143.34</v>
      </c>
      <c r="F364" t="n">
        <v>139.57</v>
      </c>
      <c r="G364" t="n">
        <v>170.9</v>
      </c>
      <c r="H364" t="n">
        <v>2.24</v>
      </c>
      <c r="I364" t="n">
        <v>49</v>
      </c>
      <c r="J364" t="n">
        <v>182.17</v>
      </c>
      <c r="K364" t="n">
        <v>49.1</v>
      </c>
      <c r="L364" t="n">
        <v>23</v>
      </c>
      <c r="M364" t="n">
        <v>47</v>
      </c>
      <c r="N364" t="n">
        <v>35.08</v>
      </c>
      <c r="O364" t="n">
        <v>22701.78</v>
      </c>
      <c r="P364" t="n">
        <v>1512.98</v>
      </c>
      <c r="Q364" t="n">
        <v>2218.87</v>
      </c>
      <c r="R364" t="n">
        <v>256.77</v>
      </c>
      <c r="S364" t="n">
        <v>193.02</v>
      </c>
      <c r="T364" t="n">
        <v>29828.62</v>
      </c>
      <c r="U364" t="n">
        <v>0.75</v>
      </c>
      <c r="V364" t="n">
        <v>0.92</v>
      </c>
      <c r="W364" t="n">
        <v>36.74</v>
      </c>
      <c r="X364" t="n">
        <v>1.78</v>
      </c>
      <c r="Y364" t="n">
        <v>0.5</v>
      </c>
      <c r="Z364" t="n">
        <v>10</v>
      </c>
    </row>
    <row r="365">
      <c r="A365" t="n">
        <v>23</v>
      </c>
      <c r="B365" t="n">
        <v>75</v>
      </c>
      <c r="C365" t="inlineStr">
        <is>
          <t xml:space="preserve">CONCLUIDO	</t>
        </is>
      </c>
      <c r="D365" t="n">
        <v>0.6987</v>
      </c>
      <c r="E365" t="n">
        <v>143.12</v>
      </c>
      <c r="F365" t="n">
        <v>139.44</v>
      </c>
      <c r="G365" t="n">
        <v>181.88</v>
      </c>
      <c r="H365" t="n">
        <v>2.32</v>
      </c>
      <c r="I365" t="n">
        <v>46</v>
      </c>
      <c r="J365" t="n">
        <v>183.67</v>
      </c>
      <c r="K365" t="n">
        <v>49.1</v>
      </c>
      <c r="L365" t="n">
        <v>24</v>
      </c>
      <c r="M365" t="n">
        <v>44</v>
      </c>
      <c r="N365" t="n">
        <v>35.58</v>
      </c>
      <c r="O365" t="n">
        <v>22886.92</v>
      </c>
      <c r="P365" t="n">
        <v>1505.81</v>
      </c>
      <c r="Q365" t="n">
        <v>2218.85</v>
      </c>
      <c r="R365" t="n">
        <v>252.68</v>
      </c>
      <c r="S365" t="n">
        <v>193.02</v>
      </c>
      <c r="T365" t="n">
        <v>27801.25</v>
      </c>
      <c r="U365" t="n">
        <v>0.76</v>
      </c>
      <c r="V365" t="n">
        <v>0.92</v>
      </c>
      <c r="W365" t="n">
        <v>36.73</v>
      </c>
      <c r="X365" t="n">
        <v>1.66</v>
      </c>
      <c r="Y365" t="n">
        <v>0.5</v>
      </c>
      <c r="Z365" t="n">
        <v>10</v>
      </c>
    </row>
    <row r="366">
      <c r="A366" t="n">
        <v>24</v>
      </c>
      <c r="B366" t="n">
        <v>75</v>
      </c>
      <c r="C366" t="inlineStr">
        <is>
          <t xml:space="preserve">CONCLUIDO	</t>
        </is>
      </c>
      <c r="D366" t="n">
        <v>0.6993</v>
      </c>
      <c r="E366" t="n">
        <v>143.01</v>
      </c>
      <c r="F366" t="n">
        <v>139.39</v>
      </c>
      <c r="G366" t="n">
        <v>190.07</v>
      </c>
      <c r="H366" t="n">
        <v>2.4</v>
      </c>
      <c r="I366" t="n">
        <v>44</v>
      </c>
      <c r="J366" t="n">
        <v>185.18</v>
      </c>
      <c r="K366" t="n">
        <v>49.1</v>
      </c>
      <c r="L366" t="n">
        <v>25</v>
      </c>
      <c r="M366" t="n">
        <v>42</v>
      </c>
      <c r="N366" t="n">
        <v>36.08</v>
      </c>
      <c r="O366" t="n">
        <v>23072.73</v>
      </c>
      <c r="P366" t="n">
        <v>1496.51</v>
      </c>
      <c r="Q366" t="n">
        <v>2218.87</v>
      </c>
      <c r="R366" t="n">
        <v>250.52</v>
      </c>
      <c r="S366" t="n">
        <v>193.02</v>
      </c>
      <c r="T366" t="n">
        <v>26727.07</v>
      </c>
      <c r="U366" t="n">
        <v>0.77</v>
      </c>
      <c r="V366" t="n">
        <v>0.92</v>
      </c>
      <c r="W366" t="n">
        <v>36.74</v>
      </c>
      <c r="X366" t="n">
        <v>1.6</v>
      </c>
      <c r="Y366" t="n">
        <v>0.5</v>
      </c>
      <c r="Z366" t="n">
        <v>10</v>
      </c>
    </row>
    <row r="367">
      <c r="A367" t="n">
        <v>25</v>
      </c>
      <c r="B367" t="n">
        <v>75</v>
      </c>
      <c r="C367" t="inlineStr">
        <is>
          <t xml:space="preserve">CONCLUIDO	</t>
        </is>
      </c>
      <c r="D367" t="n">
        <v>0.6999</v>
      </c>
      <c r="E367" t="n">
        <v>142.87</v>
      </c>
      <c r="F367" t="n">
        <v>139.31</v>
      </c>
      <c r="G367" t="n">
        <v>199.02</v>
      </c>
      <c r="H367" t="n">
        <v>2.47</v>
      </c>
      <c r="I367" t="n">
        <v>42</v>
      </c>
      <c r="J367" t="n">
        <v>186.69</v>
      </c>
      <c r="K367" t="n">
        <v>49.1</v>
      </c>
      <c r="L367" t="n">
        <v>26</v>
      </c>
      <c r="M367" t="n">
        <v>40</v>
      </c>
      <c r="N367" t="n">
        <v>36.6</v>
      </c>
      <c r="O367" t="n">
        <v>23259.24</v>
      </c>
      <c r="P367" t="n">
        <v>1489.72</v>
      </c>
      <c r="Q367" t="n">
        <v>2218.86</v>
      </c>
      <c r="R367" t="n">
        <v>248.19</v>
      </c>
      <c r="S367" t="n">
        <v>193.02</v>
      </c>
      <c r="T367" t="n">
        <v>25572.73</v>
      </c>
      <c r="U367" t="n">
        <v>0.78</v>
      </c>
      <c r="V367" t="n">
        <v>0.92</v>
      </c>
      <c r="W367" t="n">
        <v>36.74</v>
      </c>
      <c r="X367" t="n">
        <v>1.53</v>
      </c>
      <c r="Y367" t="n">
        <v>0.5</v>
      </c>
      <c r="Z367" t="n">
        <v>10</v>
      </c>
    </row>
    <row r="368">
      <c r="A368" t="n">
        <v>26</v>
      </c>
      <c r="B368" t="n">
        <v>75</v>
      </c>
      <c r="C368" t="inlineStr">
        <is>
          <t xml:space="preserve">CONCLUIDO	</t>
        </is>
      </c>
      <c r="D368" t="n">
        <v>0.7002</v>
      </c>
      <c r="E368" t="n">
        <v>142.81</v>
      </c>
      <c r="F368" t="n">
        <v>139.28</v>
      </c>
      <c r="G368" t="n">
        <v>203.83</v>
      </c>
      <c r="H368" t="n">
        <v>2.55</v>
      </c>
      <c r="I368" t="n">
        <v>41</v>
      </c>
      <c r="J368" t="n">
        <v>188.21</v>
      </c>
      <c r="K368" t="n">
        <v>49.1</v>
      </c>
      <c r="L368" t="n">
        <v>27</v>
      </c>
      <c r="M368" t="n">
        <v>39</v>
      </c>
      <c r="N368" t="n">
        <v>37.11</v>
      </c>
      <c r="O368" t="n">
        <v>23446.45</v>
      </c>
      <c r="P368" t="n">
        <v>1483.83</v>
      </c>
      <c r="Q368" t="n">
        <v>2218.95</v>
      </c>
      <c r="R368" t="n">
        <v>247.34</v>
      </c>
      <c r="S368" t="n">
        <v>193.02</v>
      </c>
      <c r="T368" t="n">
        <v>25152.75</v>
      </c>
      <c r="U368" t="n">
        <v>0.78</v>
      </c>
      <c r="V368" t="n">
        <v>0.92</v>
      </c>
      <c r="W368" t="n">
        <v>36.73</v>
      </c>
      <c r="X368" t="n">
        <v>1.5</v>
      </c>
      <c r="Y368" t="n">
        <v>0.5</v>
      </c>
      <c r="Z368" t="n">
        <v>10</v>
      </c>
    </row>
    <row r="369">
      <c r="A369" t="n">
        <v>27</v>
      </c>
      <c r="B369" t="n">
        <v>75</v>
      </c>
      <c r="C369" t="inlineStr">
        <is>
          <t xml:space="preserve">CONCLUIDO	</t>
        </is>
      </c>
      <c r="D369" t="n">
        <v>0.7010999999999999</v>
      </c>
      <c r="E369" t="n">
        <v>142.63</v>
      </c>
      <c r="F369" t="n">
        <v>139.16</v>
      </c>
      <c r="G369" t="n">
        <v>214.1</v>
      </c>
      <c r="H369" t="n">
        <v>2.62</v>
      </c>
      <c r="I369" t="n">
        <v>39</v>
      </c>
      <c r="J369" t="n">
        <v>189.73</v>
      </c>
      <c r="K369" t="n">
        <v>49.1</v>
      </c>
      <c r="L369" t="n">
        <v>28</v>
      </c>
      <c r="M369" t="n">
        <v>37</v>
      </c>
      <c r="N369" t="n">
        <v>37.64</v>
      </c>
      <c r="O369" t="n">
        <v>23634.36</v>
      </c>
      <c r="P369" t="n">
        <v>1474.87</v>
      </c>
      <c r="Q369" t="n">
        <v>2218.86</v>
      </c>
      <c r="R369" t="n">
        <v>243.44</v>
      </c>
      <c r="S369" t="n">
        <v>193.02</v>
      </c>
      <c r="T369" t="n">
        <v>23212.93</v>
      </c>
      <c r="U369" t="n">
        <v>0.79</v>
      </c>
      <c r="V369" t="n">
        <v>0.92</v>
      </c>
      <c r="W369" t="n">
        <v>36.72</v>
      </c>
      <c r="X369" t="n">
        <v>1.38</v>
      </c>
      <c r="Y369" t="n">
        <v>0.5</v>
      </c>
      <c r="Z369" t="n">
        <v>10</v>
      </c>
    </row>
    <row r="370">
      <c r="A370" t="n">
        <v>28</v>
      </c>
      <c r="B370" t="n">
        <v>75</v>
      </c>
      <c r="C370" t="inlineStr">
        <is>
          <t xml:space="preserve">CONCLUIDO	</t>
        </is>
      </c>
      <c r="D370" t="n">
        <v>0.7013</v>
      </c>
      <c r="E370" t="n">
        <v>142.6</v>
      </c>
      <c r="F370" t="n">
        <v>139.16</v>
      </c>
      <c r="G370" t="n">
        <v>219.73</v>
      </c>
      <c r="H370" t="n">
        <v>2.69</v>
      </c>
      <c r="I370" t="n">
        <v>38</v>
      </c>
      <c r="J370" t="n">
        <v>191.26</v>
      </c>
      <c r="K370" t="n">
        <v>49.1</v>
      </c>
      <c r="L370" t="n">
        <v>29</v>
      </c>
      <c r="M370" t="n">
        <v>36</v>
      </c>
      <c r="N370" t="n">
        <v>38.17</v>
      </c>
      <c r="O370" t="n">
        <v>23822.99</v>
      </c>
      <c r="P370" t="n">
        <v>1467.22</v>
      </c>
      <c r="Q370" t="n">
        <v>2218.86</v>
      </c>
      <c r="R370" t="n">
        <v>243.62</v>
      </c>
      <c r="S370" t="n">
        <v>193.02</v>
      </c>
      <c r="T370" t="n">
        <v>23309.7</v>
      </c>
      <c r="U370" t="n">
        <v>0.79</v>
      </c>
      <c r="V370" t="n">
        <v>0.92</v>
      </c>
      <c r="W370" t="n">
        <v>36.72</v>
      </c>
      <c r="X370" t="n">
        <v>1.38</v>
      </c>
      <c r="Y370" t="n">
        <v>0.5</v>
      </c>
      <c r="Z370" t="n">
        <v>10</v>
      </c>
    </row>
    <row r="371">
      <c r="A371" t="n">
        <v>29</v>
      </c>
      <c r="B371" t="n">
        <v>75</v>
      </c>
      <c r="C371" t="inlineStr">
        <is>
          <t xml:space="preserve">CONCLUIDO	</t>
        </is>
      </c>
      <c r="D371" t="n">
        <v>0.702</v>
      </c>
      <c r="E371" t="n">
        <v>142.44</v>
      </c>
      <c r="F371" t="n">
        <v>139.07</v>
      </c>
      <c r="G371" t="n">
        <v>231.78</v>
      </c>
      <c r="H371" t="n">
        <v>2.76</v>
      </c>
      <c r="I371" t="n">
        <v>36</v>
      </c>
      <c r="J371" t="n">
        <v>192.8</v>
      </c>
      <c r="K371" t="n">
        <v>49.1</v>
      </c>
      <c r="L371" t="n">
        <v>30</v>
      </c>
      <c r="M371" t="n">
        <v>34</v>
      </c>
      <c r="N371" t="n">
        <v>38.7</v>
      </c>
      <c r="O371" t="n">
        <v>24012.34</v>
      </c>
      <c r="P371" t="n">
        <v>1457.94</v>
      </c>
      <c r="Q371" t="n">
        <v>2218.83</v>
      </c>
      <c r="R371" t="n">
        <v>240.26</v>
      </c>
      <c r="S371" t="n">
        <v>193.02</v>
      </c>
      <c r="T371" t="n">
        <v>21640.2</v>
      </c>
      <c r="U371" t="n">
        <v>0.8</v>
      </c>
      <c r="V371" t="n">
        <v>0.92</v>
      </c>
      <c r="W371" t="n">
        <v>36.72</v>
      </c>
      <c r="X371" t="n">
        <v>1.28</v>
      </c>
      <c r="Y371" t="n">
        <v>0.5</v>
      </c>
      <c r="Z371" t="n">
        <v>10</v>
      </c>
    </row>
    <row r="372">
      <c r="A372" t="n">
        <v>30</v>
      </c>
      <c r="B372" t="n">
        <v>75</v>
      </c>
      <c r="C372" t="inlineStr">
        <is>
          <t xml:space="preserve">CONCLUIDO	</t>
        </is>
      </c>
      <c r="D372" t="n">
        <v>0.7024</v>
      </c>
      <c r="E372" t="n">
        <v>142.36</v>
      </c>
      <c r="F372" t="n">
        <v>139.01</v>
      </c>
      <c r="G372" t="n">
        <v>238.31</v>
      </c>
      <c r="H372" t="n">
        <v>2.83</v>
      </c>
      <c r="I372" t="n">
        <v>35</v>
      </c>
      <c r="J372" t="n">
        <v>194.34</v>
      </c>
      <c r="K372" t="n">
        <v>49.1</v>
      </c>
      <c r="L372" t="n">
        <v>31</v>
      </c>
      <c r="M372" t="n">
        <v>33</v>
      </c>
      <c r="N372" t="n">
        <v>39.24</v>
      </c>
      <c r="O372" t="n">
        <v>24202.42</v>
      </c>
      <c r="P372" t="n">
        <v>1449.6</v>
      </c>
      <c r="Q372" t="n">
        <v>2218.83</v>
      </c>
      <c r="R372" t="n">
        <v>238.65</v>
      </c>
      <c r="S372" t="n">
        <v>193.02</v>
      </c>
      <c r="T372" t="n">
        <v>20841.14</v>
      </c>
      <c r="U372" t="n">
        <v>0.8100000000000001</v>
      </c>
      <c r="V372" t="n">
        <v>0.92</v>
      </c>
      <c r="W372" t="n">
        <v>36.71</v>
      </c>
      <c r="X372" t="n">
        <v>1.23</v>
      </c>
      <c r="Y372" t="n">
        <v>0.5</v>
      </c>
      <c r="Z372" t="n">
        <v>10</v>
      </c>
    </row>
    <row r="373">
      <c r="A373" t="n">
        <v>31</v>
      </c>
      <c r="B373" t="n">
        <v>75</v>
      </c>
      <c r="C373" t="inlineStr">
        <is>
          <t xml:space="preserve">CONCLUIDO	</t>
        </is>
      </c>
      <c r="D373" t="n">
        <v>0.7026</v>
      </c>
      <c r="E373" t="n">
        <v>142.33</v>
      </c>
      <c r="F373" t="n">
        <v>139.02</v>
      </c>
      <c r="G373" t="n">
        <v>245.33</v>
      </c>
      <c r="H373" t="n">
        <v>2.9</v>
      </c>
      <c r="I373" t="n">
        <v>34</v>
      </c>
      <c r="J373" t="n">
        <v>195.89</v>
      </c>
      <c r="K373" t="n">
        <v>49.1</v>
      </c>
      <c r="L373" t="n">
        <v>32</v>
      </c>
      <c r="M373" t="n">
        <v>31</v>
      </c>
      <c r="N373" t="n">
        <v>39.79</v>
      </c>
      <c r="O373" t="n">
        <v>24393.24</v>
      </c>
      <c r="P373" t="n">
        <v>1437.81</v>
      </c>
      <c r="Q373" t="n">
        <v>2218.84</v>
      </c>
      <c r="R373" t="n">
        <v>238.32</v>
      </c>
      <c r="S373" t="n">
        <v>193.02</v>
      </c>
      <c r="T373" t="n">
        <v>20676.89</v>
      </c>
      <c r="U373" t="n">
        <v>0.8100000000000001</v>
      </c>
      <c r="V373" t="n">
        <v>0.92</v>
      </c>
      <c r="W373" t="n">
        <v>36.73</v>
      </c>
      <c r="X373" t="n">
        <v>1.24</v>
      </c>
      <c r="Y373" t="n">
        <v>0.5</v>
      </c>
      <c r="Z373" t="n">
        <v>10</v>
      </c>
    </row>
    <row r="374">
      <c r="A374" t="n">
        <v>32</v>
      </c>
      <c r="B374" t="n">
        <v>75</v>
      </c>
      <c r="C374" t="inlineStr">
        <is>
          <t xml:space="preserve">CONCLUIDO	</t>
        </is>
      </c>
      <c r="D374" t="n">
        <v>0.7029</v>
      </c>
      <c r="E374" t="n">
        <v>142.26</v>
      </c>
      <c r="F374" t="n">
        <v>138.97</v>
      </c>
      <c r="G374" t="n">
        <v>252.68</v>
      </c>
      <c r="H374" t="n">
        <v>2.97</v>
      </c>
      <c r="I374" t="n">
        <v>33</v>
      </c>
      <c r="J374" t="n">
        <v>197.44</v>
      </c>
      <c r="K374" t="n">
        <v>49.1</v>
      </c>
      <c r="L374" t="n">
        <v>33</v>
      </c>
      <c r="M374" t="n">
        <v>29</v>
      </c>
      <c r="N374" t="n">
        <v>40.34</v>
      </c>
      <c r="O374" t="n">
        <v>24584.81</v>
      </c>
      <c r="P374" t="n">
        <v>1434.05</v>
      </c>
      <c r="Q374" t="n">
        <v>2218.87</v>
      </c>
      <c r="R374" t="n">
        <v>237.07</v>
      </c>
      <c r="S374" t="n">
        <v>193.02</v>
      </c>
      <c r="T374" t="n">
        <v>20057.09</v>
      </c>
      <c r="U374" t="n">
        <v>0.8100000000000001</v>
      </c>
      <c r="V374" t="n">
        <v>0.92</v>
      </c>
      <c r="W374" t="n">
        <v>36.72</v>
      </c>
      <c r="X374" t="n">
        <v>1.19</v>
      </c>
      <c r="Y374" t="n">
        <v>0.5</v>
      </c>
      <c r="Z374" t="n">
        <v>10</v>
      </c>
    </row>
    <row r="375">
      <c r="A375" t="n">
        <v>33</v>
      </c>
      <c r="B375" t="n">
        <v>75</v>
      </c>
      <c r="C375" t="inlineStr">
        <is>
          <t xml:space="preserve">CONCLUIDO	</t>
        </is>
      </c>
      <c r="D375" t="n">
        <v>0.7032</v>
      </c>
      <c r="E375" t="n">
        <v>142.21</v>
      </c>
      <c r="F375" t="n">
        <v>138.96</v>
      </c>
      <c r="G375" t="n">
        <v>260.54</v>
      </c>
      <c r="H375" t="n">
        <v>3.03</v>
      </c>
      <c r="I375" t="n">
        <v>32</v>
      </c>
      <c r="J375" t="n">
        <v>199</v>
      </c>
      <c r="K375" t="n">
        <v>49.1</v>
      </c>
      <c r="L375" t="n">
        <v>34</v>
      </c>
      <c r="M375" t="n">
        <v>18</v>
      </c>
      <c r="N375" t="n">
        <v>40.9</v>
      </c>
      <c r="O375" t="n">
        <v>24777.13</v>
      </c>
      <c r="P375" t="n">
        <v>1432.75</v>
      </c>
      <c r="Q375" t="n">
        <v>2218.86</v>
      </c>
      <c r="R375" t="n">
        <v>235.86</v>
      </c>
      <c r="S375" t="n">
        <v>193.02</v>
      </c>
      <c r="T375" t="n">
        <v>19457.61</v>
      </c>
      <c r="U375" t="n">
        <v>0.82</v>
      </c>
      <c r="V375" t="n">
        <v>0.92</v>
      </c>
      <c r="W375" t="n">
        <v>36.73</v>
      </c>
      <c r="X375" t="n">
        <v>1.17</v>
      </c>
      <c r="Y375" t="n">
        <v>0.5</v>
      </c>
      <c r="Z375" t="n">
        <v>10</v>
      </c>
    </row>
    <row r="376">
      <c r="A376" t="n">
        <v>34</v>
      </c>
      <c r="B376" t="n">
        <v>75</v>
      </c>
      <c r="C376" t="inlineStr">
        <is>
          <t xml:space="preserve">CONCLUIDO	</t>
        </is>
      </c>
      <c r="D376" t="n">
        <v>0.7035</v>
      </c>
      <c r="E376" t="n">
        <v>142.14</v>
      </c>
      <c r="F376" t="n">
        <v>138.92</v>
      </c>
      <c r="G376" t="n">
        <v>268.87</v>
      </c>
      <c r="H376" t="n">
        <v>3.1</v>
      </c>
      <c r="I376" t="n">
        <v>31</v>
      </c>
      <c r="J376" t="n">
        <v>200.56</v>
      </c>
      <c r="K376" t="n">
        <v>49.1</v>
      </c>
      <c r="L376" t="n">
        <v>35</v>
      </c>
      <c r="M376" t="n">
        <v>8</v>
      </c>
      <c r="N376" t="n">
        <v>41.47</v>
      </c>
      <c r="O376" t="n">
        <v>24970.22</v>
      </c>
      <c r="P376" t="n">
        <v>1434.16</v>
      </c>
      <c r="Q376" t="n">
        <v>2218.91</v>
      </c>
      <c r="R376" t="n">
        <v>234.25</v>
      </c>
      <c r="S376" t="n">
        <v>193.02</v>
      </c>
      <c r="T376" t="n">
        <v>18661.73</v>
      </c>
      <c r="U376" t="n">
        <v>0.82</v>
      </c>
      <c r="V376" t="n">
        <v>0.92</v>
      </c>
      <c r="W376" t="n">
        <v>36.74</v>
      </c>
      <c r="X376" t="n">
        <v>1.14</v>
      </c>
      <c r="Y376" t="n">
        <v>0.5</v>
      </c>
      <c r="Z376" t="n">
        <v>10</v>
      </c>
    </row>
    <row r="377">
      <c r="A377" t="n">
        <v>35</v>
      </c>
      <c r="B377" t="n">
        <v>75</v>
      </c>
      <c r="C377" t="inlineStr">
        <is>
          <t xml:space="preserve">CONCLUIDO	</t>
        </is>
      </c>
      <c r="D377" t="n">
        <v>0.7035</v>
      </c>
      <c r="E377" t="n">
        <v>142.14</v>
      </c>
      <c r="F377" t="n">
        <v>138.92</v>
      </c>
      <c r="G377" t="n">
        <v>268.87</v>
      </c>
      <c r="H377" t="n">
        <v>3.16</v>
      </c>
      <c r="I377" t="n">
        <v>31</v>
      </c>
      <c r="J377" t="n">
        <v>202.14</v>
      </c>
      <c r="K377" t="n">
        <v>49.1</v>
      </c>
      <c r="L377" t="n">
        <v>36</v>
      </c>
      <c r="M377" t="n">
        <v>1</v>
      </c>
      <c r="N377" t="n">
        <v>42.04</v>
      </c>
      <c r="O377" t="n">
        <v>25164.09</v>
      </c>
      <c r="P377" t="n">
        <v>1442.63</v>
      </c>
      <c r="Q377" t="n">
        <v>2218.89</v>
      </c>
      <c r="R377" t="n">
        <v>233.73</v>
      </c>
      <c r="S377" t="n">
        <v>193.02</v>
      </c>
      <c r="T377" t="n">
        <v>18401.49</v>
      </c>
      <c r="U377" t="n">
        <v>0.83</v>
      </c>
      <c r="V377" t="n">
        <v>0.92</v>
      </c>
      <c r="W377" t="n">
        <v>36.75</v>
      </c>
      <c r="X377" t="n">
        <v>1.13</v>
      </c>
      <c r="Y377" t="n">
        <v>0.5</v>
      </c>
      <c r="Z377" t="n">
        <v>10</v>
      </c>
    </row>
    <row r="378">
      <c r="A378" t="n">
        <v>36</v>
      </c>
      <c r="B378" t="n">
        <v>75</v>
      </c>
      <c r="C378" t="inlineStr">
        <is>
          <t xml:space="preserve">CONCLUIDO	</t>
        </is>
      </c>
      <c r="D378" t="n">
        <v>0.7035</v>
      </c>
      <c r="E378" t="n">
        <v>142.14</v>
      </c>
      <c r="F378" t="n">
        <v>138.92</v>
      </c>
      <c r="G378" t="n">
        <v>268.87</v>
      </c>
      <c r="H378" t="n">
        <v>3.23</v>
      </c>
      <c r="I378" t="n">
        <v>31</v>
      </c>
      <c r="J378" t="n">
        <v>203.71</v>
      </c>
      <c r="K378" t="n">
        <v>49.1</v>
      </c>
      <c r="L378" t="n">
        <v>37</v>
      </c>
      <c r="M378" t="n">
        <v>0</v>
      </c>
      <c r="N378" t="n">
        <v>42.62</v>
      </c>
      <c r="O378" t="n">
        <v>25358.87</v>
      </c>
      <c r="P378" t="n">
        <v>1452.54</v>
      </c>
      <c r="Q378" t="n">
        <v>2218.92</v>
      </c>
      <c r="R378" t="n">
        <v>233.83</v>
      </c>
      <c r="S378" t="n">
        <v>193.02</v>
      </c>
      <c r="T378" t="n">
        <v>18448.69</v>
      </c>
      <c r="U378" t="n">
        <v>0.83</v>
      </c>
      <c r="V378" t="n">
        <v>0.92</v>
      </c>
      <c r="W378" t="n">
        <v>36.75</v>
      </c>
      <c r="X378" t="n">
        <v>1.13</v>
      </c>
      <c r="Y378" t="n">
        <v>0.5</v>
      </c>
      <c r="Z378" t="n">
        <v>10</v>
      </c>
    </row>
    <row r="379">
      <c r="A379" t="n">
        <v>0</v>
      </c>
      <c r="B379" t="n">
        <v>95</v>
      </c>
      <c r="C379" t="inlineStr">
        <is>
          <t xml:space="preserve">CONCLUIDO	</t>
        </is>
      </c>
      <c r="D379" t="n">
        <v>0.3173</v>
      </c>
      <c r="E379" t="n">
        <v>315.11</v>
      </c>
      <c r="F379" t="n">
        <v>228.11</v>
      </c>
      <c r="G379" t="n">
        <v>6.03</v>
      </c>
      <c r="H379" t="n">
        <v>0.1</v>
      </c>
      <c r="I379" t="n">
        <v>2271</v>
      </c>
      <c r="J379" t="n">
        <v>185.69</v>
      </c>
      <c r="K379" t="n">
        <v>53.44</v>
      </c>
      <c r="L379" t="n">
        <v>1</v>
      </c>
      <c r="M379" t="n">
        <v>2269</v>
      </c>
      <c r="N379" t="n">
        <v>36.26</v>
      </c>
      <c r="O379" t="n">
        <v>23136.14</v>
      </c>
      <c r="P379" t="n">
        <v>3114.69</v>
      </c>
      <c r="Q379" t="n">
        <v>2222.07</v>
      </c>
      <c r="R379" t="n">
        <v>3219.44</v>
      </c>
      <c r="S379" t="n">
        <v>193.02</v>
      </c>
      <c r="T379" t="n">
        <v>1500052.64</v>
      </c>
      <c r="U379" t="n">
        <v>0.06</v>
      </c>
      <c r="V379" t="n">
        <v>0.5600000000000001</v>
      </c>
      <c r="W379" t="n">
        <v>40.4</v>
      </c>
      <c r="X379" t="n">
        <v>90.20999999999999</v>
      </c>
      <c r="Y379" t="n">
        <v>0.5</v>
      </c>
      <c r="Z379" t="n">
        <v>10</v>
      </c>
    </row>
    <row r="380">
      <c r="A380" t="n">
        <v>1</v>
      </c>
      <c r="B380" t="n">
        <v>95</v>
      </c>
      <c r="C380" t="inlineStr">
        <is>
          <t xml:space="preserve">CONCLUIDO	</t>
        </is>
      </c>
      <c r="D380" t="n">
        <v>0.4921</v>
      </c>
      <c r="E380" t="n">
        <v>203.19</v>
      </c>
      <c r="F380" t="n">
        <v>169.61</v>
      </c>
      <c r="G380" t="n">
        <v>12.17</v>
      </c>
      <c r="H380" t="n">
        <v>0.19</v>
      </c>
      <c r="I380" t="n">
        <v>836</v>
      </c>
      <c r="J380" t="n">
        <v>187.21</v>
      </c>
      <c r="K380" t="n">
        <v>53.44</v>
      </c>
      <c r="L380" t="n">
        <v>2</v>
      </c>
      <c r="M380" t="n">
        <v>834</v>
      </c>
      <c r="N380" t="n">
        <v>36.77</v>
      </c>
      <c r="O380" t="n">
        <v>23322.88</v>
      </c>
      <c r="P380" t="n">
        <v>2314.66</v>
      </c>
      <c r="Q380" t="n">
        <v>2219.85</v>
      </c>
      <c r="R380" t="n">
        <v>1257.61</v>
      </c>
      <c r="S380" t="n">
        <v>193.02</v>
      </c>
      <c r="T380" t="n">
        <v>526313.98</v>
      </c>
      <c r="U380" t="n">
        <v>0.15</v>
      </c>
      <c r="V380" t="n">
        <v>0.76</v>
      </c>
      <c r="W380" t="n">
        <v>38.07</v>
      </c>
      <c r="X380" t="n">
        <v>31.78</v>
      </c>
      <c r="Y380" t="n">
        <v>0.5</v>
      </c>
      <c r="Z380" t="n">
        <v>10</v>
      </c>
    </row>
    <row r="381">
      <c r="A381" t="n">
        <v>2</v>
      </c>
      <c r="B381" t="n">
        <v>95</v>
      </c>
      <c r="C381" t="inlineStr">
        <is>
          <t xml:space="preserve">CONCLUIDO	</t>
        </is>
      </c>
      <c r="D381" t="n">
        <v>0.5595</v>
      </c>
      <c r="E381" t="n">
        <v>178.74</v>
      </c>
      <c r="F381" t="n">
        <v>157.14</v>
      </c>
      <c r="G381" t="n">
        <v>18.34</v>
      </c>
      <c r="H381" t="n">
        <v>0.28</v>
      </c>
      <c r="I381" t="n">
        <v>514</v>
      </c>
      <c r="J381" t="n">
        <v>188.73</v>
      </c>
      <c r="K381" t="n">
        <v>53.44</v>
      </c>
      <c r="L381" t="n">
        <v>3</v>
      </c>
      <c r="M381" t="n">
        <v>512</v>
      </c>
      <c r="N381" t="n">
        <v>37.29</v>
      </c>
      <c r="O381" t="n">
        <v>23510.33</v>
      </c>
      <c r="P381" t="n">
        <v>2140.67</v>
      </c>
      <c r="Q381" t="n">
        <v>2219.45</v>
      </c>
      <c r="R381" t="n">
        <v>841.84</v>
      </c>
      <c r="S381" t="n">
        <v>193.02</v>
      </c>
      <c r="T381" t="n">
        <v>320039.99</v>
      </c>
      <c r="U381" t="n">
        <v>0.23</v>
      </c>
      <c r="V381" t="n">
        <v>0.82</v>
      </c>
      <c r="W381" t="n">
        <v>37.53</v>
      </c>
      <c r="X381" t="n">
        <v>19.34</v>
      </c>
      <c r="Y381" t="n">
        <v>0.5</v>
      </c>
      <c r="Z381" t="n">
        <v>10</v>
      </c>
    </row>
    <row r="382">
      <c r="A382" t="n">
        <v>3</v>
      </c>
      <c r="B382" t="n">
        <v>95</v>
      </c>
      <c r="C382" t="inlineStr">
        <is>
          <t xml:space="preserve">CONCLUIDO	</t>
        </is>
      </c>
      <c r="D382" t="n">
        <v>0.5952</v>
      </c>
      <c r="E382" t="n">
        <v>168.02</v>
      </c>
      <c r="F382" t="n">
        <v>151.7</v>
      </c>
      <c r="G382" t="n">
        <v>24.47</v>
      </c>
      <c r="H382" t="n">
        <v>0.37</v>
      </c>
      <c r="I382" t="n">
        <v>372</v>
      </c>
      <c r="J382" t="n">
        <v>190.25</v>
      </c>
      <c r="K382" t="n">
        <v>53.44</v>
      </c>
      <c r="L382" t="n">
        <v>4</v>
      </c>
      <c r="M382" t="n">
        <v>370</v>
      </c>
      <c r="N382" t="n">
        <v>37.82</v>
      </c>
      <c r="O382" t="n">
        <v>23698.48</v>
      </c>
      <c r="P382" t="n">
        <v>2062.11</v>
      </c>
      <c r="Q382" t="n">
        <v>2219.14</v>
      </c>
      <c r="R382" t="n">
        <v>661.71</v>
      </c>
      <c r="S382" t="n">
        <v>193.02</v>
      </c>
      <c r="T382" t="n">
        <v>230682.57</v>
      </c>
      <c r="U382" t="n">
        <v>0.29</v>
      </c>
      <c r="V382" t="n">
        <v>0.85</v>
      </c>
      <c r="W382" t="n">
        <v>37.26</v>
      </c>
      <c r="X382" t="n">
        <v>13.91</v>
      </c>
      <c r="Y382" t="n">
        <v>0.5</v>
      </c>
      <c r="Z382" t="n">
        <v>10</v>
      </c>
    </row>
    <row r="383">
      <c r="A383" t="n">
        <v>4</v>
      </c>
      <c r="B383" t="n">
        <v>95</v>
      </c>
      <c r="C383" t="inlineStr">
        <is>
          <t xml:space="preserve">CONCLUIDO	</t>
        </is>
      </c>
      <c r="D383" t="n">
        <v>0.6175</v>
      </c>
      <c r="E383" t="n">
        <v>161.94</v>
      </c>
      <c r="F383" t="n">
        <v>148.64</v>
      </c>
      <c r="G383" t="n">
        <v>30.65</v>
      </c>
      <c r="H383" t="n">
        <v>0.46</v>
      </c>
      <c r="I383" t="n">
        <v>291</v>
      </c>
      <c r="J383" t="n">
        <v>191.78</v>
      </c>
      <c r="K383" t="n">
        <v>53.44</v>
      </c>
      <c r="L383" t="n">
        <v>5</v>
      </c>
      <c r="M383" t="n">
        <v>289</v>
      </c>
      <c r="N383" t="n">
        <v>38.35</v>
      </c>
      <c r="O383" t="n">
        <v>23887.36</v>
      </c>
      <c r="P383" t="n">
        <v>2016.1</v>
      </c>
      <c r="Q383" t="n">
        <v>2219.26</v>
      </c>
      <c r="R383" t="n">
        <v>558.92</v>
      </c>
      <c r="S383" t="n">
        <v>193.02</v>
      </c>
      <c r="T383" t="n">
        <v>179692.46</v>
      </c>
      <c r="U383" t="n">
        <v>0.35</v>
      </c>
      <c r="V383" t="n">
        <v>0.86</v>
      </c>
      <c r="W383" t="n">
        <v>37.14</v>
      </c>
      <c r="X383" t="n">
        <v>10.84</v>
      </c>
      <c r="Y383" t="n">
        <v>0.5</v>
      </c>
      <c r="Z383" t="n">
        <v>10</v>
      </c>
    </row>
    <row r="384">
      <c r="A384" t="n">
        <v>5</v>
      </c>
      <c r="B384" t="n">
        <v>95</v>
      </c>
      <c r="C384" t="inlineStr">
        <is>
          <t xml:space="preserve">CONCLUIDO	</t>
        </is>
      </c>
      <c r="D384" t="n">
        <v>0.6329</v>
      </c>
      <c r="E384" t="n">
        <v>158</v>
      </c>
      <c r="F384" t="n">
        <v>146.64</v>
      </c>
      <c r="G384" t="n">
        <v>36.81</v>
      </c>
      <c r="H384" t="n">
        <v>0.55</v>
      </c>
      <c r="I384" t="n">
        <v>239</v>
      </c>
      <c r="J384" t="n">
        <v>193.32</v>
      </c>
      <c r="K384" t="n">
        <v>53.44</v>
      </c>
      <c r="L384" t="n">
        <v>6</v>
      </c>
      <c r="M384" t="n">
        <v>237</v>
      </c>
      <c r="N384" t="n">
        <v>38.89</v>
      </c>
      <c r="O384" t="n">
        <v>24076.95</v>
      </c>
      <c r="P384" t="n">
        <v>1984.43</v>
      </c>
      <c r="Q384" t="n">
        <v>2219.07</v>
      </c>
      <c r="R384" t="n">
        <v>492.33</v>
      </c>
      <c r="S384" t="n">
        <v>193.02</v>
      </c>
      <c r="T384" t="n">
        <v>146657.4</v>
      </c>
      <c r="U384" t="n">
        <v>0.39</v>
      </c>
      <c r="V384" t="n">
        <v>0.88</v>
      </c>
      <c r="W384" t="n">
        <v>37.06</v>
      </c>
      <c r="X384" t="n">
        <v>8.85</v>
      </c>
      <c r="Y384" t="n">
        <v>0.5</v>
      </c>
      <c r="Z384" t="n">
        <v>10</v>
      </c>
    </row>
    <row r="385">
      <c r="A385" t="n">
        <v>6</v>
      </c>
      <c r="B385" t="n">
        <v>95</v>
      </c>
      <c r="C385" t="inlineStr">
        <is>
          <t xml:space="preserve">CONCLUIDO	</t>
        </is>
      </c>
      <c r="D385" t="n">
        <v>0.6442</v>
      </c>
      <c r="E385" t="n">
        <v>155.22</v>
      </c>
      <c r="F385" t="n">
        <v>145.24</v>
      </c>
      <c r="G385" t="n">
        <v>43.14</v>
      </c>
      <c r="H385" t="n">
        <v>0.64</v>
      </c>
      <c r="I385" t="n">
        <v>202</v>
      </c>
      <c r="J385" t="n">
        <v>194.86</v>
      </c>
      <c r="K385" t="n">
        <v>53.44</v>
      </c>
      <c r="L385" t="n">
        <v>7</v>
      </c>
      <c r="M385" t="n">
        <v>200</v>
      </c>
      <c r="N385" t="n">
        <v>39.43</v>
      </c>
      <c r="O385" t="n">
        <v>24267.28</v>
      </c>
      <c r="P385" t="n">
        <v>1961.2</v>
      </c>
      <c r="Q385" t="n">
        <v>2219.11</v>
      </c>
      <c r="R385" t="n">
        <v>445.71</v>
      </c>
      <c r="S385" t="n">
        <v>193.02</v>
      </c>
      <c r="T385" t="n">
        <v>123533.18</v>
      </c>
      <c r="U385" t="n">
        <v>0.43</v>
      </c>
      <c r="V385" t="n">
        <v>0.88</v>
      </c>
      <c r="W385" t="n">
        <v>36.99</v>
      </c>
      <c r="X385" t="n">
        <v>7.45</v>
      </c>
      <c r="Y385" t="n">
        <v>0.5</v>
      </c>
      <c r="Z385" t="n">
        <v>10</v>
      </c>
    </row>
    <row r="386">
      <c r="A386" t="n">
        <v>7</v>
      </c>
      <c r="B386" t="n">
        <v>95</v>
      </c>
      <c r="C386" t="inlineStr">
        <is>
          <t xml:space="preserve">CONCLUIDO	</t>
        </is>
      </c>
      <c r="D386" t="n">
        <v>0.6522</v>
      </c>
      <c r="E386" t="n">
        <v>153.33</v>
      </c>
      <c r="F386" t="n">
        <v>144.31</v>
      </c>
      <c r="G386" t="n">
        <v>49.2</v>
      </c>
      <c r="H386" t="n">
        <v>0.72</v>
      </c>
      <c r="I386" t="n">
        <v>176</v>
      </c>
      <c r="J386" t="n">
        <v>196.41</v>
      </c>
      <c r="K386" t="n">
        <v>53.44</v>
      </c>
      <c r="L386" t="n">
        <v>8</v>
      </c>
      <c r="M386" t="n">
        <v>174</v>
      </c>
      <c r="N386" t="n">
        <v>39.98</v>
      </c>
      <c r="O386" t="n">
        <v>24458.36</v>
      </c>
      <c r="P386" t="n">
        <v>1944.15</v>
      </c>
      <c r="Q386" t="n">
        <v>2219</v>
      </c>
      <c r="R386" t="n">
        <v>414.4</v>
      </c>
      <c r="S386" t="n">
        <v>193.02</v>
      </c>
      <c r="T386" t="n">
        <v>108010.43</v>
      </c>
      <c r="U386" t="n">
        <v>0.47</v>
      </c>
      <c r="V386" t="n">
        <v>0.89</v>
      </c>
      <c r="W386" t="n">
        <v>36.96</v>
      </c>
      <c r="X386" t="n">
        <v>6.52</v>
      </c>
      <c r="Y386" t="n">
        <v>0.5</v>
      </c>
      <c r="Z386" t="n">
        <v>10</v>
      </c>
    </row>
    <row r="387">
      <c r="A387" t="n">
        <v>8</v>
      </c>
      <c r="B387" t="n">
        <v>95</v>
      </c>
      <c r="C387" t="inlineStr">
        <is>
          <t xml:space="preserve">CONCLUIDO	</t>
        </is>
      </c>
      <c r="D387" t="n">
        <v>0.6589</v>
      </c>
      <c r="E387" t="n">
        <v>151.76</v>
      </c>
      <c r="F387" t="n">
        <v>143.53</v>
      </c>
      <c r="G387" t="n">
        <v>55.56</v>
      </c>
      <c r="H387" t="n">
        <v>0.8100000000000001</v>
      </c>
      <c r="I387" t="n">
        <v>155</v>
      </c>
      <c r="J387" t="n">
        <v>197.97</v>
      </c>
      <c r="K387" t="n">
        <v>53.44</v>
      </c>
      <c r="L387" t="n">
        <v>9</v>
      </c>
      <c r="M387" t="n">
        <v>153</v>
      </c>
      <c r="N387" t="n">
        <v>40.53</v>
      </c>
      <c r="O387" t="n">
        <v>24650.18</v>
      </c>
      <c r="P387" t="n">
        <v>1929.31</v>
      </c>
      <c r="Q387" t="n">
        <v>2219.01</v>
      </c>
      <c r="R387" t="n">
        <v>389.03</v>
      </c>
      <c r="S387" t="n">
        <v>193.02</v>
      </c>
      <c r="T387" t="n">
        <v>95429.42999999999</v>
      </c>
      <c r="U387" t="n">
        <v>0.5</v>
      </c>
      <c r="V387" t="n">
        <v>0.89</v>
      </c>
      <c r="W387" t="n">
        <v>36.91</v>
      </c>
      <c r="X387" t="n">
        <v>5.74</v>
      </c>
      <c r="Y387" t="n">
        <v>0.5</v>
      </c>
      <c r="Z387" t="n">
        <v>10</v>
      </c>
    </row>
    <row r="388">
      <c r="A388" t="n">
        <v>9</v>
      </c>
      <c r="B388" t="n">
        <v>95</v>
      </c>
      <c r="C388" t="inlineStr">
        <is>
          <t xml:space="preserve">CONCLUIDO	</t>
        </is>
      </c>
      <c r="D388" t="n">
        <v>0.6641</v>
      </c>
      <c r="E388" t="n">
        <v>150.58</v>
      </c>
      <c r="F388" t="n">
        <v>142.94</v>
      </c>
      <c r="G388" t="n">
        <v>61.7</v>
      </c>
      <c r="H388" t="n">
        <v>0.89</v>
      </c>
      <c r="I388" t="n">
        <v>139</v>
      </c>
      <c r="J388" t="n">
        <v>199.53</v>
      </c>
      <c r="K388" t="n">
        <v>53.44</v>
      </c>
      <c r="L388" t="n">
        <v>10</v>
      </c>
      <c r="M388" t="n">
        <v>137</v>
      </c>
      <c r="N388" t="n">
        <v>41.1</v>
      </c>
      <c r="O388" t="n">
        <v>24842.77</v>
      </c>
      <c r="P388" t="n">
        <v>1917.14</v>
      </c>
      <c r="Q388" t="n">
        <v>2219.05</v>
      </c>
      <c r="R388" t="n">
        <v>369.12</v>
      </c>
      <c r="S388" t="n">
        <v>193.02</v>
      </c>
      <c r="T388" t="n">
        <v>85555.69</v>
      </c>
      <c r="U388" t="n">
        <v>0.52</v>
      </c>
      <c r="V388" t="n">
        <v>0.9</v>
      </c>
      <c r="W388" t="n">
        <v>36.89</v>
      </c>
      <c r="X388" t="n">
        <v>5.15</v>
      </c>
      <c r="Y388" t="n">
        <v>0.5</v>
      </c>
      <c r="Z388" t="n">
        <v>10</v>
      </c>
    </row>
    <row r="389">
      <c r="A389" t="n">
        <v>10</v>
      </c>
      <c r="B389" t="n">
        <v>95</v>
      </c>
      <c r="C389" t="inlineStr">
        <is>
          <t xml:space="preserve">CONCLUIDO	</t>
        </is>
      </c>
      <c r="D389" t="n">
        <v>0.6685</v>
      </c>
      <c r="E389" t="n">
        <v>149.59</v>
      </c>
      <c r="F389" t="n">
        <v>142.43</v>
      </c>
      <c r="G389" t="n">
        <v>67.83</v>
      </c>
      <c r="H389" t="n">
        <v>0.97</v>
      </c>
      <c r="I389" t="n">
        <v>126</v>
      </c>
      <c r="J389" t="n">
        <v>201.1</v>
      </c>
      <c r="K389" t="n">
        <v>53.44</v>
      </c>
      <c r="L389" t="n">
        <v>11</v>
      </c>
      <c r="M389" t="n">
        <v>124</v>
      </c>
      <c r="N389" t="n">
        <v>41.66</v>
      </c>
      <c r="O389" t="n">
        <v>25036.12</v>
      </c>
      <c r="P389" t="n">
        <v>1906.04</v>
      </c>
      <c r="Q389" t="n">
        <v>2218.94</v>
      </c>
      <c r="R389" t="n">
        <v>352.2</v>
      </c>
      <c r="S389" t="n">
        <v>193.02</v>
      </c>
      <c r="T389" t="n">
        <v>77159.85000000001</v>
      </c>
      <c r="U389" t="n">
        <v>0.55</v>
      </c>
      <c r="V389" t="n">
        <v>0.9</v>
      </c>
      <c r="W389" t="n">
        <v>36.87</v>
      </c>
      <c r="X389" t="n">
        <v>4.65</v>
      </c>
      <c r="Y389" t="n">
        <v>0.5</v>
      </c>
      <c r="Z389" t="n">
        <v>10</v>
      </c>
    </row>
    <row r="390">
      <c r="A390" t="n">
        <v>11</v>
      </c>
      <c r="B390" t="n">
        <v>95</v>
      </c>
      <c r="C390" t="inlineStr">
        <is>
          <t xml:space="preserve">CONCLUIDO	</t>
        </is>
      </c>
      <c r="D390" t="n">
        <v>0.6723</v>
      </c>
      <c r="E390" t="n">
        <v>148.75</v>
      </c>
      <c r="F390" t="n">
        <v>142</v>
      </c>
      <c r="G390" t="n">
        <v>74.09</v>
      </c>
      <c r="H390" t="n">
        <v>1.05</v>
      </c>
      <c r="I390" t="n">
        <v>115</v>
      </c>
      <c r="J390" t="n">
        <v>202.67</v>
      </c>
      <c r="K390" t="n">
        <v>53.44</v>
      </c>
      <c r="L390" t="n">
        <v>12</v>
      </c>
      <c r="M390" t="n">
        <v>113</v>
      </c>
      <c r="N390" t="n">
        <v>42.24</v>
      </c>
      <c r="O390" t="n">
        <v>25230.25</v>
      </c>
      <c r="P390" t="n">
        <v>1896.11</v>
      </c>
      <c r="Q390" t="n">
        <v>2218.94</v>
      </c>
      <c r="R390" t="n">
        <v>338.13</v>
      </c>
      <c r="S390" t="n">
        <v>193.02</v>
      </c>
      <c r="T390" t="n">
        <v>70179.64999999999</v>
      </c>
      <c r="U390" t="n">
        <v>0.57</v>
      </c>
      <c r="V390" t="n">
        <v>0.9</v>
      </c>
      <c r="W390" t="n">
        <v>36.84</v>
      </c>
      <c r="X390" t="n">
        <v>4.22</v>
      </c>
      <c r="Y390" t="n">
        <v>0.5</v>
      </c>
      <c r="Z390" t="n">
        <v>10</v>
      </c>
    </row>
    <row r="391">
      <c r="A391" t="n">
        <v>12</v>
      </c>
      <c r="B391" t="n">
        <v>95</v>
      </c>
      <c r="C391" t="inlineStr">
        <is>
          <t xml:space="preserve">CONCLUIDO	</t>
        </is>
      </c>
      <c r="D391" t="n">
        <v>0.6757</v>
      </c>
      <c r="E391" t="n">
        <v>148</v>
      </c>
      <c r="F391" t="n">
        <v>141.62</v>
      </c>
      <c r="G391" t="n">
        <v>80.93000000000001</v>
      </c>
      <c r="H391" t="n">
        <v>1.13</v>
      </c>
      <c r="I391" t="n">
        <v>105</v>
      </c>
      <c r="J391" t="n">
        <v>204.25</v>
      </c>
      <c r="K391" t="n">
        <v>53.44</v>
      </c>
      <c r="L391" t="n">
        <v>13</v>
      </c>
      <c r="M391" t="n">
        <v>103</v>
      </c>
      <c r="N391" t="n">
        <v>42.82</v>
      </c>
      <c r="O391" t="n">
        <v>25425.3</v>
      </c>
      <c r="P391" t="n">
        <v>1886.56</v>
      </c>
      <c r="Q391" t="n">
        <v>2218.91</v>
      </c>
      <c r="R391" t="n">
        <v>325.71</v>
      </c>
      <c r="S391" t="n">
        <v>193.02</v>
      </c>
      <c r="T391" t="n">
        <v>64019.65</v>
      </c>
      <c r="U391" t="n">
        <v>0.59</v>
      </c>
      <c r="V391" t="n">
        <v>0.91</v>
      </c>
      <c r="W391" t="n">
        <v>36.82</v>
      </c>
      <c r="X391" t="n">
        <v>3.84</v>
      </c>
      <c r="Y391" t="n">
        <v>0.5</v>
      </c>
      <c r="Z391" t="n">
        <v>10</v>
      </c>
    </row>
    <row r="392">
      <c r="A392" t="n">
        <v>13</v>
      </c>
      <c r="B392" t="n">
        <v>95</v>
      </c>
      <c r="C392" t="inlineStr">
        <is>
          <t xml:space="preserve">CONCLUIDO	</t>
        </is>
      </c>
      <c r="D392" t="n">
        <v>0.6778</v>
      </c>
      <c r="E392" t="n">
        <v>147.54</v>
      </c>
      <c r="F392" t="n">
        <v>141.42</v>
      </c>
      <c r="G392" t="n">
        <v>86.58</v>
      </c>
      <c r="H392" t="n">
        <v>1.21</v>
      </c>
      <c r="I392" t="n">
        <v>98</v>
      </c>
      <c r="J392" t="n">
        <v>205.84</v>
      </c>
      <c r="K392" t="n">
        <v>53.44</v>
      </c>
      <c r="L392" t="n">
        <v>14</v>
      </c>
      <c r="M392" t="n">
        <v>96</v>
      </c>
      <c r="N392" t="n">
        <v>43.4</v>
      </c>
      <c r="O392" t="n">
        <v>25621.03</v>
      </c>
      <c r="P392" t="n">
        <v>1880.76</v>
      </c>
      <c r="Q392" t="n">
        <v>2218.98</v>
      </c>
      <c r="R392" t="n">
        <v>318.52</v>
      </c>
      <c r="S392" t="n">
        <v>193.02</v>
      </c>
      <c r="T392" t="n">
        <v>60460.12</v>
      </c>
      <c r="U392" t="n">
        <v>0.61</v>
      </c>
      <c r="V392" t="n">
        <v>0.91</v>
      </c>
      <c r="W392" t="n">
        <v>36.83</v>
      </c>
      <c r="X392" t="n">
        <v>3.64</v>
      </c>
      <c r="Y392" t="n">
        <v>0.5</v>
      </c>
      <c r="Z392" t="n">
        <v>10</v>
      </c>
    </row>
    <row r="393">
      <c r="A393" t="n">
        <v>14</v>
      </c>
      <c r="B393" t="n">
        <v>95</v>
      </c>
      <c r="C393" t="inlineStr">
        <is>
          <t xml:space="preserve">CONCLUIDO	</t>
        </is>
      </c>
      <c r="D393" t="n">
        <v>0.6803</v>
      </c>
      <c r="E393" t="n">
        <v>146.99</v>
      </c>
      <c r="F393" t="n">
        <v>141.13</v>
      </c>
      <c r="G393" t="n">
        <v>93.05</v>
      </c>
      <c r="H393" t="n">
        <v>1.28</v>
      </c>
      <c r="I393" t="n">
        <v>91</v>
      </c>
      <c r="J393" t="n">
        <v>207.43</v>
      </c>
      <c r="K393" t="n">
        <v>53.44</v>
      </c>
      <c r="L393" t="n">
        <v>15</v>
      </c>
      <c r="M393" t="n">
        <v>89</v>
      </c>
      <c r="N393" t="n">
        <v>44</v>
      </c>
      <c r="O393" t="n">
        <v>25817.56</v>
      </c>
      <c r="P393" t="n">
        <v>1872.27</v>
      </c>
      <c r="Q393" t="n">
        <v>2218.92</v>
      </c>
      <c r="R393" t="n">
        <v>308.81</v>
      </c>
      <c r="S393" t="n">
        <v>193.02</v>
      </c>
      <c r="T393" t="n">
        <v>55637.91</v>
      </c>
      <c r="U393" t="n">
        <v>0.63</v>
      </c>
      <c r="V393" t="n">
        <v>0.91</v>
      </c>
      <c r="W393" t="n">
        <v>36.81</v>
      </c>
      <c r="X393" t="n">
        <v>3.34</v>
      </c>
      <c r="Y393" t="n">
        <v>0.5</v>
      </c>
      <c r="Z393" t="n">
        <v>10</v>
      </c>
    </row>
    <row r="394">
      <c r="A394" t="n">
        <v>15</v>
      </c>
      <c r="B394" t="n">
        <v>95</v>
      </c>
      <c r="C394" t="inlineStr">
        <is>
          <t xml:space="preserve">CONCLUIDO	</t>
        </is>
      </c>
      <c r="D394" t="n">
        <v>0.6825</v>
      </c>
      <c r="E394" t="n">
        <v>146.52</v>
      </c>
      <c r="F394" t="n">
        <v>140.89</v>
      </c>
      <c r="G394" t="n">
        <v>99.45</v>
      </c>
      <c r="H394" t="n">
        <v>1.36</v>
      </c>
      <c r="I394" t="n">
        <v>85</v>
      </c>
      <c r="J394" t="n">
        <v>209.03</v>
      </c>
      <c r="K394" t="n">
        <v>53.44</v>
      </c>
      <c r="L394" t="n">
        <v>16</v>
      </c>
      <c r="M394" t="n">
        <v>83</v>
      </c>
      <c r="N394" t="n">
        <v>44.6</v>
      </c>
      <c r="O394" t="n">
        <v>26014.91</v>
      </c>
      <c r="P394" t="n">
        <v>1865.51</v>
      </c>
      <c r="Q394" t="n">
        <v>2218.98</v>
      </c>
      <c r="R394" t="n">
        <v>300.93</v>
      </c>
      <c r="S394" t="n">
        <v>193.02</v>
      </c>
      <c r="T394" t="n">
        <v>51731.34</v>
      </c>
      <c r="U394" t="n">
        <v>0.64</v>
      </c>
      <c r="V394" t="n">
        <v>0.91</v>
      </c>
      <c r="W394" t="n">
        <v>36.8</v>
      </c>
      <c r="X394" t="n">
        <v>3.11</v>
      </c>
      <c r="Y394" t="n">
        <v>0.5</v>
      </c>
      <c r="Z394" t="n">
        <v>10</v>
      </c>
    </row>
    <row r="395">
      <c r="A395" t="n">
        <v>16</v>
      </c>
      <c r="B395" t="n">
        <v>95</v>
      </c>
      <c r="C395" t="inlineStr">
        <is>
          <t xml:space="preserve">CONCLUIDO	</t>
        </is>
      </c>
      <c r="D395" t="n">
        <v>0.6842</v>
      </c>
      <c r="E395" t="n">
        <v>146.17</v>
      </c>
      <c r="F395" t="n">
        <v>140.72</v>
      </c>
      <c r="G395" t="n">
        <v>105.54</v>
      </c>
      <c r="H395" t="n">
        <v>1.43</v>
      </c>
      <c r="I395" t="n">
        <v>80</v>
      </c>
      <c r="J395" t="n">
        <v>210.64</v>
      </c>
      <c r="K395" t="n">
        <v>53.44</v>
      </c>
      <c r="L395" t="n">
        <v>17</v>
      </c>
      <c r="M395" t="n">
        <v>78</v>
      </c>
      <c r="N395" t="n">
        <v>45.21</v>
      </c>
      <c r="O395" t="n">
        <v>26213.09</v>
      </c>
      <c r="P395" t="n">
        <v>1858.33</v>
      </c>
      <c r="Q395" t="n">
        <v>2218.9</v>
      </c>
      <c r="R395" t="n">
        <v>295.12</v>
      </c>
      <c r="S395" t="n">
        <v>193.02</v>
      </c>
      <c r="T395" t="n">
        <v>48847.8</v>
      </c>
      <c r="U395" t="n">
        <v>0.65</v>
      </c>
      <c r="V395" t="n">
        <v>0.91</v>
      </c>
      <c r="W395" t="n">
        <v>36.8</v>
      </c>
      <c r="X395" t="n">
        <v>2.94</v>
      </c>
      <c r="Y395" t="n">
        <v>0.5</v>
      </c>
      <c r="Z395" t="n">
        <v>10</v>
      </c>
    </row>
    <row r="396">
      <c r="A396" t="n">
        <v>17</v>
      </c>
      <c r="B396" t="n">
        <v>95</v>
      </c>
      <c r="C396" t="inlineStr">
        <is>
          <t xml:space="preserve">CONCLUIDO	</t>
        </is>
      </c>
      <c r="D396" t="n">
        <v>0.6860000000000001</v>
      </c>
      <c r="E396" t="n">
        <v>145.78</v>
      </c>
      <c r="F396" t="n">
        <v>140.52</v>
      </c>
      <c r="G396" t="n">
        <v>112.41</v>
      </c>
      <c r="H396" t="n">
        <v>1.51</v>
      </c>
      <c r="I396" t="n">
        <v>75</v>
      </c>
      <c r="J396" t="n">
        <v>212.25</v>
      </c>
      <c r="K396" t="n">
        <v>53.44</v>
      </c>
      <c r="L396" t="n">
        <v>18</v>
      </c>
      <c r="M396" t="n">
        <v>73</v>
      </c>
      <c r="N396" t="n">
        <v>45.82</v>
      </c>
      <c r="O396" t="n">
        <v>26412.11</v>
      </c>
      <c r="P396" t="n">
        <v>1851.94</v>
      </c>
      <c r="Q396" t="n">
        <v>2218.9</v>
      </c>
      <c r="R396" t="n">
        <v>288.45</v>
      </c>
      <c r="S396" t="n">
        <v>193.02</v>
      </c>
      <c r="T396" t="n">
        <v>45538.13</v>
      </c>
      <c r="U396" t="n">
        <v>0.67</v>
      </c>
      <c r="V396" t="n">
        <v>0.91</v>
      </c>
      <c r="W396" t="n">
        <v>36.78</v>
      </c>
      <c r="X396" t="n">
        <v>2.73</v>
      </c>
      <c r="Y396" t="n">
        <v>0.5</v>
      </c>
      <c r="Z396" t="n">
        <v>10</v>
      </c>
    </row>
    <row r="397">
      <c r="A397" t="n">
        <v>18</v>
      </c>
      <c r="B397" t="n">
        <v>95</v>
      </c>
      <c r="C397" t="inlineStr">
        <is>
          <t xml:space="preserve">CONCLUIDO	</t>
        </is>
      </c>
      <c r="D397" t="n">
        <v>0.6873</v>
      </c>
      <c r="E397" t="n">
        <v>145.5</v>
      </c>
      <c r="F397" t="n">
        <v>140.39</v>
      </c>
      <c r="G397" t="n">
        <v>118.64</v>
      </c>
      <c r="H397" t="n">
        <v>1.58</v>
      </c>
      <c r="I397" t="n">
        <v>71</v>
      </c>
      <c r="J397" t="n">
        <v>213.87</v>
      </c>
      <c r="K397" t="n">
        <v>53.44</v>
      </c>
      <c r="L397" t="n">
        <v>19</v>
      </c>
      <c r="M397" t="n">
        <v>69</v>
      </c>
      <c r="N397" t="n">
        <v>46.44</v>
      </c>
      <c r="O397" t="n">
        <v>26611.98</v>
      </c>
      <c r="P397" t="n">
        <v>1847.37</v>
      </c>
      <c r="Q397" t="n">
        <v>2218.9</v>
      </c>
      <c r="R397" t="n">
        <v>284.07</v>
      </c>
      <c r="S397" t="n">
        <v>193.02</v>
      </c>
      <c r="T397" t="n">
        <v>43367.87</v>
      </c>
      <c r="U397" t="n">
        <v>0.68</v>
      </c>
      <c r="V397" t="n">
        <v>0.91</v>
      </c>
      <c r="W397" t="n">
        <v>36.78</v>
      </c>
      <c r="X397" t="n">
        <v>2.61</v>
      </c>
      <c r="Y397" t="n">
        <v>0.5</v>
      </c>
      <c r="Z397" t="n">
        <v>10</v>
      </c>
    </row>
    <row r="398">
      <c r="A398" t="n">
        <v>19</v>
      </c>
      <c r="B398" t="n">
        <v>95</v>
      </c>
      <c r="C398" t="inlineStr">
        <is>
          <t xml:space="preserve">CONCLUIDO	</t>
        </is>
      </c>
      <c r="D398" t="n">
        <v>0.6888</v>
      </c>
      <c r="E398" t="n">
        <v>145.18</v>
      </c>
      <c r="F398" t="n">
        <v>140.22</v>
      </c>
      <c r="G398" t="n">
        <v>125.57</v>
      </c>
      <c r="H398" t="n">
        <v>1.65</v>
      </c>
      <c r="I398" t="n">
        <v>67</v>
      </c>
      <c r="J398" t="n">
        <v>215.5</v>
      </c>
      <c r="K398" t="n">
        <v>53.44</v>
      </c>
      <c r="L398" t="n">
        <v>20</v>
      </c>
      <c r="M398" t="n">
        <v>65</v>
      </c>
      <c r="N398" t="n">
        <v>47.07</v>
      </c>
      <c r="O398" t="n">
        <v>26812.71</v>
      </c>
      <c r="P398" t="n">
        <v>1840.29</v>
      </c>
      <c r="Q398" t="n">
        <v>2218.93</v>
      </c>
      <c r="R398" t="n">
        <v>278.38</v>
      </c>
      <c r="S398" t="n">
        <v>193.02</v>
      </c>
      <c r="T398" t="n">
        <v>40543.56</v>
      </c>
      <c r="U398" t="n">
        <v>0.6899999999999999</v>
      </c>
      <c r="V398" t="n">
        <v>0.92</v>
      </c>
      <c r="W398" t="n">
        <v>36.78</v>
      </c>
      <c r="X398" t="n">
        <v>2.44</v>
      </c>
      <c r="Y398" t="n">
        <v>0.5</v>
      </c>
      <c r="Z398" t="n">
        <v>10</v>
      </c>
    </row>
    <row r="399">
      <c r="A399" t="n">
        <v>20</v>
      </c>
      <c r="B399" t="n">
        <v>95</v>
      </c>
      <c r="C399" t="inlineStr">
        <is>
          <t xml:space="preserve">CONCLUIDO	</t>
        </is>
      </c>
      <c r="D399" t="n">
        <v>0.6896</v>
      </c>
      <c r="E399" t="n">
        <v>145</v>
      </c>
      <c r="F399" t="n">
        <v>140.15</v>
      </c>
      <c r="G399" t="n">
        <v>131.39</v>
      </c>
      <c r="H399" t="n">
        <v>1.72</v>
      </c>
      <c r="I399" t="n">
        <v>64</v>
      </c>
      <c r="J399" t="n">
        <v>217.14</v>
      </c>
      <c r="K399" t="n">
        <v>53.44</v>
      </c>
      <c r="L399" t="n">
        <v>21</v>
      </c>
      <c r="M399" t="n">
        <v>62</v>
      </c>
      <c r="N399" t="n">
        <v>47.7</v>
      </c>
      <c r="O399" t="n">
        <v>27014.3</v>
      </c>
      <c r="P399" t="n">
        <v>1835.48</v>
      </c>
      <c r="Q399" t="n">
        <v>2218.87</v>
      </c>
      <c r="R399" t="n">
        <v>276.43</v>
      </c>
      <c r="S399" t="n">
        <v>193.02</v>
      </c>
      <c r="T399" t="n">
        <v>39583.04</v>
      </c>
      <c r="U399" t="n">
        <v>0.7</v>
      </c>
      <c r="V399" t="n">
        <v>0.92</v>
      </c>
      <c r="W399" t="n">
        <v>36.77</v>
      </c>
      <c r="X399" t="n">
        <v>2.37</v>
      </c>
      <c r="Y399" t="n">
        <v>0.5</v>
      </c>
      <c r="Z399" t="n">
        <v>10</v>
      </c>
    </row>
    <row r="400">
      <c r="A400" t="n">
        <v>21</v>
      </c>
      <c r="B400" t="n">
        <v>95</v>
      </c>
      <c r="C400" t="inlineStr">
        <is>
          <t xml:space="preserve">CONCLUIDO	</t>
        </is>
      </c>
      <c r="D400" t="n">
        <v>0.6909</v>
      </c>
      <c r="E400" t="n">
        <v>144.74</v>
      </c>
      <c r="F400" t="n">
        <v>140</v>
      </c>
      <c r="G400" t="n">
        <v>137.7</v>
      </c>
      <c r="H400" t="n">
        <v>1.79</v>
      </c>
      <c r="I400" t="n">
        <v>61</v>
      </c>
      <c r="J400" t="n">
        <v>218.78</v>
      </c>
      <c r="K400" t="n">
        <v>53.44</v>
      </c>
      <c r="L400" t="n">
        <v>22</v>
      </c>
      <c r="M400" t="n">
        <v>59</v>
      </c>
      <c r="N400" t="n">
        <v>48.34</v>
      </c>
      <c r="O400" t="n">
        <v>27216.79</v>
      </c>
      <c r="P400" t="n">
        <v>1829.72</v>
      </c>
      <c r="Q400" t="n">
        <v>2218.9</v>
      </c>
      <c r="R400" t="n">
        <v>271.54</v>
      </c>
      <c r="S400" t="n">
        <v>193.02</v>
      </c>
      <c r="T400" t="n">
        <v>37154.09</v>
      </c>
      <c r="U400" t="n">
        <v>0.71</v>
      </c>
      <c r="V400" t="n">
        <v>0.92</v>
      </c>
      <c r="W400" t="n">
        <v>36.75</v>
      </c>
      <c r="X400" t="n">
        <v>2.22</v>
      </c>
      <c r="Y400" t="n">
        <v>0.5</v>
      </c>
      <c r="Z400" t="n">
        <v>10</v>
      </c>
    </row>
    <row r="401">
      <c r="A401" t="n">
        <v>22</v>
      </c>
      <c r="B401" t="n">
        <v>95</v>
      </c>
      <c r="C401" t="inlineStr">
        <is>
          <t xml:space="preserve">CONCLUIDO	</t>
        </is>
      </c>
      <c r="D401" t="n">
        <v>0.6919</v>
      </c>
      <c r="E401" t="n">
        <v>144.53</v>
      </c>
      <c r="F401" t="n">
        <v>139.9</v>
      </c>
      <c r="G401" t="n">
        <v>144.72</v>
      </c>
      <c r="H401" t="n">
        <v>1.85</v>
      </c>
      <c r="I401" t="n">
        <v>58</v>
      </c>
      <c r="J401" t="n">
        <v>220.43</v>
      </c>
      <c r="K401" t="n">
        <v>53.44</v>
      </c>
      <c r="L401" t="n">
        <v>23</v>
      </c>
      <c r="M401" t="n">
        <v>56</v>
      </c>
      <c r="N401" t="n">
        <v>48.99</v>
      </c>
      <c r="O401" t="n">
        <v>27420.16</v>
      </c>
      <c r="P401" t="n">
        <v>1825.09</v>
      </c>
      <c r="Q401" t="n">
        <v>2218.89</v>
      </c>
      <c r="R401" t="n">
        <v>267.92</v>
      </c>
      <c r="S401" t="n">
        <v>193.02</v>
      </c>
      <c r="T401" t="n">
        <v>35356.86</v>
      </c>
      <c r="U401" t="n">
        <v>0.72</v>
      </c>
      <c r="V401" t="n">
        <v>0.92</v>
      </c>
      <c r="W401" t="n">
        <v>36.76</v>
      </c>
      <c r="X401" t="n">
        <v>2.12</v>
      </c>
      <c r="Y401" t="n">
        <v>0.5</v>
      </c>
      <c r="Z401" t="n">
        <v>10</v>
      </c>
    </row>
    <row r="402">
      <c r="A402" t="n">
        <v>23</v>
      </c>
      <c r="B402" t="n">
        <v>95</v>
      </c>
      <c r="C402" t="inlineStr">
        <is>
          <t xml:space="preserve">CONCLUIDO	</t>
        </is>
      </c>
      <c r="D402" t="n">
        <v>0.6926</v>
      </c>
      <c r="E402" t="n">
        <v>144.39</v>
      </c>
      <c r="F402" t="n">
        <v>139.83</v>
      </c>
      <c r="G402" t="n">
        <v>149.82</v>
      </c>
      <c r="H402" t="n">
        <v>1.92</v>
      </c>
      <c r="I402" t="n">
        <v>56</v>
      </c>
      <c r="J402" t="n">
        <v>222.08</v>
      </c>
      <c r="K402" t="n">
        <v>53.44</v>
      </c>
      <c r="L402" t="n">
        <v>24</v>
      </c>
      <c r="M402" t="n">
        <v>54</v>
      </c>
      <c r="N402" t="n">
        <v>49.65</v>
      </c>
      <c r="O402" t="n">
        <v>27624.44</v>
      </c>
      <c r="P402" t="n">
        <v>1819.25</v>
      </c>
      <c r="Q402" t="n">
        <v>2218.93</v>
      </c>
      <c r="R402" t="n">
        <v>265.44</v>
      </c>
      <c r="S402" t="n">
        <v>193.02</v>
      </c>
      <c r="T402" t="n">
        <v>34128.49</v>
      </c>
      <c r="U402" t="n">
        <v>0.73</v>
      </c>
      <c r="V402" t="n">
        <v>0.92</v>
      </c>
      <c r="W402" t="n">
        <v>36.76</v>
      </c>
      <c r="X402" t="n">
        <v>2.05</v>
      </c>
      <c r="Y402" t="n">
        <v>0.5</v>
      </c>
      <c r="Z402" t="n">
        <v>10</v>
      </c>
    </row>
    <row r="403">
      <c r="A403" t="n">
        <v>24</v>
      </c>
      <c r="B403" t="n">
        <v>95</v>
      </c>
      <c r="C403" t="inlineStr">
        <is>
          <t xml:space="preserve">CONCLUIDO	</t>
        </is>
      </c>
      <c r="D403" t="n">
        <v>0.6938</v>
      </c>
      <c r="E403" t="n">
        <v>144.14</v>
      </c>
      <c r="F403" t="n">
        <v>139.7</v>
      </c>
      <c r="G403" t="n">
        <v>158.15</v>
      </c>
      <c r="H403" t="n">
        <v>1.99</v>
      </c>
      <c r="I403" t="n">
        <v>53</v>
      </c>
      <c r="J403" t="n">
        <v>223.75</v>
      </c>
      <c r="K403" t="n">
        <v>53.44</v>
      </c>
      <c r="L403" t="n">
        <v>25</v>
      </c>
      <c r="M403" t="n">
        <v>51</v>
      </c>
      <c r="N403" t="n">
        <v>50.31</v>
      </c>
      <c r="O403" t="n">
        <v>27829.77</v>
      </c>
      <c r="P403" t="n">
        <v>1813.24</v>
      </c>
      <c r="Q403" t="n">
        <v>2218.85</v>
      </c>
      <c r="R403" t="n">
        <v>261.18</v>
      </c>
      <c r="S403" t="n">
        <v>193.02</v>
      </c>
      <c r="T403" t="n">
        <v>32015.43</v>
      </c>
      <c r="U403" t="n">
        <v>0.74</v>
      </c>
      <c r="V403" t="n">
        <v>0.92</v>
      </c>
      <c r="W403" t="n">
        <v>36.74</v>
      </c>
      <c r="X403" t="n">
        <v>1.91</v>
      </c>
      <c r="Y403" t="n">
        <v>0.5</v>
      </c>
      <c r="Z403" t="n">
        <v>10</v>
      </c>
    </row>
    <row r="404">
      <c r="A404" t="n">
        <v>25</v>
      </c>
      <c r="B404" t="n">
        <v>95</v>
      </c>
      <c r="C404" t="inlineStr">
        <is>
          <t xml:space="preserve">CONCLUIDO	</t>
        </is>
      </c>
      <c r="D404" t="n">
        <v>0.6944</v>
      </c>
      <c r="E404" t="n">
        <v>144.02</v>
      </c>
      <c r="F404" t="n">
        <v>139.65</v>
      </c>
      <c r="G404" t="n">
        <v>164.29</v>
      </c>
      <c r="H404" t="n">
        <v>2.05</v>
      </c>
      <c r="I404" t="n">
        <v>51</v>
      </c>
      <c r="J404" t="n">
        <v>225.42</v>
      </c>
      <c r="K404" t="n">
        <v>53.44</v>
      </c>
      <c r="L404" t="n">
        <v>26</v>
      </c>
      <c r="M404" t="n">
        <v>49</v>
      </c>
      <c r="N404" t="n">
        <v>50.98</v>
      </c>
      <c r="O404" t="n">
        <v>28035.92</v>
      </c>
      <c r="P404" t="n">
        <v>1810.67</v>
      </c>
      <c r="Q404" t="n">
        <v>2218.86</v>
      </c>
      <c r="R404" t="n">
        <v>259.87</v>
      </c>
      <c r="S404" t="n">
        <v>193.02</v>
      </c>
      <c r="T404" t="n">
        <v>31368</v>
      </c>
      <c r="U404" t="n">
        <v>0.74</v>
      </c>
      <c r="V404" t="n">
        <v>0.92</v>
      </c>
      <c r="W404" t="n">
        <v>36.74</v>
      </c>
      <c r="X404" t="n">
        <v>1.87</v>
      </c>
      <c r="Y404" t="n">
        <v>0.5</v>
      </c>
      <c r="Z404" t="n">
        <v>10</v>
      </c>
    </row>
    <row r="405">
      <c r="A405" t="n">
        <v>26</v>
      </c>
      <c r="B405" t="n">
        <v>95</v>
      </c>
      <c r="C405" t="inlineStr">
        <is>
          <t xml:space="preserve">CONCLUIDO	</t>
        </is>
      </c>
      <c r="D405" t="n">
        <v>0.695</v>
      </c>
      <c r="E405" t="n">
        <v>143.89</v>
      </c>
      <c r="F405" t="n">
        <v>139.6</v>
      </c>
      <c r="G405" t="n">
        <v>170.93</v>
      </c>
      <c r="H405" t="n">
        <v>2.11</v>
      </c>
      <c r="I405" t="n">
        <v>49</v>
      </c>
      <c r="J405" t="n">
        <v>227.1</v>
      </c>
      <c r="K405" t="n">
        <v>53.44</v>
      </c>
      <c r="L405" t="n">
        <v>27</v>
      </c>
      <c r="M405" t="n">
        <v>47</v>
      </c>
      <c r="N405" t="n">
        <v>51.66</v>
      </c>
      <c r="O405" t="n">
        <v>28243</v>
      </c>
      <c r="P405" t="n">
        <v>1806.53</v>
      </c>
      <c r="Q405" t="n">
        <v>2218.92</v>
      </c>
      <c r="R405" t="n">
        <v>257.47</v>
      </c>
      <c r="S405" t="n">
        <v>193.02</v>
      </c>
      <c r="T405" t="n">
        <v>30179.03</v>
      </c>
      <c r="U405" t="n">
        <v>0.75</v>
      </c>
      <c r="V405" t="n">
        <v>0.92</v>
      </c>
      <c r="W405" t="n">
        <v>36.75</v>
      </c>
      <c r="X405" t="n">
        <v>1.81</v>
      </c>
      <c r="Y405" t="n">
        <v>0.5</v>
      </c>
      <c r="Z405" t="n">
        <v>10</v>
      </c>
    </row>
    <row r="406">
      <c r="A406" t="n">
        <v>27</v>
      </c>
      <c r="B406" t="n">
        <v>95</v>
      </c>
      <c r="C406" t="inlineStr">
        <is>
          <t xml:space="preserve">CONCLUIDO	</t>
        </is>
      </c>
      <c r="D406" t="n">
        <v>0.696</v>
      </c>
      <c r="E406" t="n">
        <v>143.68</v>
      </c>
      <c r="F406" t="n">
        <v>139.46</v>
      </c>
      <c r="G406" t="n">
        <v>178.03</v>
      </c>
      <c r="H406" t="n">
        <v>2.18</v>
      </c>
      <c r="I406" t="n">
        <v>47</v>
      </c>
      <c r="J406" t="n">
        <v>228.79</v>
      </c>
      <c r="K406" t="n">
        <v>53.44</v>
      </c>
      <c r="L406" t="n">
        <v>28</v>
      </c>
      <c r="M406" t="n">
        <v>45</v>
      </c>
      <c r="N406" t="n">
        <v>52.35</v>
      </c>
      <c r="O406" t="n">
        <v>28451.04</v>
      </c>
      <c r="P406" t="n">
        <v>1798.94</v>
      </c>
      <c r="Q406" t="n">
        <v>2218.86</v>
      </c>
      <c r="R406" t="n">
        <v>252.96</v>
      </c>
      <c r="S406" t="n">
        <v>193.02</v>
      </c>
      <c r="T406" t="n">
        <v>27933.35</v>
      </c>
      <c r="U406" t="n">
        <v>0.76</v>
      </c>
      <c r="V406" t="n">
        <v>0.92</v>
      </c>
      <c r="W406" t="n">
        <v>36.74</v>
      </c>
      <c r="X406" t="n">
        <v>1.67</v>
      </c>
      <c r="Y406" t="n">
        <v>0.5</v>
      </c>
      <c r="Z406" t="n">
        <v>10</v>
      </c>
    </row>
    <row r="407">
      <c r="A407" t="n">
        <v>28</v>
      </c>
      <c r="B407" t="n">
        <v>95</v>
      </c>
      <c r="C407" t="inlineStr">
        <is>
          <t xml:space="preserve">CONCLUIDO	</t>
        </is>
      </c>
      <c r="D407" t="n">
        <v>0.6962</v>
      </c>
      <c r="E407" t="n">
        <v>143.65</v>
      </c>
      <c r="F407" t="n">
        <v>139.47</v>
      </c>
      <c r="G407" t="n">
        <v>181.91</v>
      </c>
      <c r="H407" t="n">
        <v>2.24</v>
      </c>
      <c r="I407" t="n">
        <v>46</v>
      </c>
      <c r="J407" t="n">
        <v>230.48</v>
      </c>
      <c r="K407" t="n">
        <v>53.44</v>
      </c>
      <c r="L407" t="n">
        <v>29</v>
      </c>
      <c r="M407" t="n">
        <v>44</v>
      </c>
      <c r="N407" t="n">
        <v>53.05</v>
      </c>
      <c r="O407" t="n">
        <v>28660.06</v>
      </c>
      <c r="P407" t="n">
        <v>1798.79</v>
      </c>
      <c r="Q407" t="n">
        <v>2218.87</v>
      </c>
      <c r="R407" t="n">
        <v>253.53</v>
      </c>
      <c r="S407" t="n">
        <v>193.02</v>
      </c>
      <c r="T407" t="n">
        <v>28225.5</v>
      </c>
      <c r="U407" t="n">
        <v>0.76</v>
      </c>
      <c r="V407" t="n">
        <v>0.92</v>
      </c>
      <c r="W407" t="n">
        <v>36.74</v>
      </c>
      <c r="X407" t="n">
        <v>1.68</v>
      </c>
      <c r="Y407" t="n">
        <v>0.5</v>
      </c>
      <c r="Z407" t="n">
        <v>10</v>
      </c>
    </row>
    <row r="408">
      <c r="A408" t="n">
        <v>29</v>
      </c>
      <c r="B408" t="n">
        <v>95</v>
      </c>
      <c r="C408" t="inlineStr">
        <is>
          <t xml:space="preserve">CONCLUIDO	</t>
        </is>
      </c>
      <c r="D408" t="n">
        <v>0.6969</v>
      </c>
      <c r="E408" t="n">
        <v>143.5</v>
      </c>
      <c r="F408" t="n">
        <v>139.39</v>
      </c>
      <c r="G408" t="n">
        <v>190.08</v>
      </c>
      <c r="H408" t="n">
        <v>2.3</v>
      </c>
      <c r="I408" t="n">
        <v>44</v>
      </c>
      <c r="J408" t="n">
        <v>232.18</v>
      </c>
      <c r="K408" t="n">
        <v>53.44</v>
      </c>
      <c r="L408" t="n">
        <v>30</v>
      </c>
      <c r="M408" t="n">
        <v>42</v>
      </c>
      <c r="N408" t="n">
        <v>53.75</v>
      </c>
      <c r="O408" t="n">
        <v>28870.05</v>
      </c>
      <c r="P408" t="n">
        <v>1792.59</v>
      </c>
      <c r="Q408" t="n">
        <v>2218.87</v>
      </c>
      <c r="R408" t="n">
        <v>250.62</v>
      </c>
      <c r="S408" t="n">
        <v>193.02</v>
      </c>
      <c r="T408" t="n">
        <v>26776.94</v>
      </c>
      <c r="U408" t="n">
        <v>0.77</v>
      </c>
      <c r="V408" t="n">
        <v>0.92</v>
      </c>
      <c r="W408" t="n">
        <v>36.74</v>
      </c>
      <c r="X408" t="n">
        <v>1.61</v>
      </c>
      <c r="Y408" t="n">
        <v>0.5</v>
      </c>
      <c r="Z408" t="n">
        <v>10</v>
      </c>
    </row>
    <row r="409">
      <c r="A409" t="n">
        <v>30</v>
      </c>
      <c r="B409" t="n">
        <v>95</v>
      </c>
      <c r="C409" t="inlineStr">
        <is>
          <t xml:space="preserve">CONCLUIDO	</t>
        </is>
      </c>
      <c r="D409" t="n">
        <v>0.6973</v>
      </c>
      <c r="E409" t="n">
        <v>143.4</v>
      </c>
      <c r="F409" t="n">
        <v>139.33</v>
      </c>
      <c r="G409" t="n">
        <v>194.42</v>
      </c>
      <c r="H409" t="n">
        <v>2.36</v>
      </c>
      <c r="I409" t="n">
        <v>43</v>
      </c>
      <c r="J409" t="n">
        <v>233.89</v>
      </c>
      <c r="K409" t="n">
        <v>53.44</v>
      </c>
      <c r="L409" t="n">
        <v>31</v>
      </c>
      <c r="M409" t="n">
        <v>41</v>
      </c>
      <c r="N409" t="n">
        <v>54.46</v>
      </c>
      <c r="O409" t="n">
        <v>29081.05</v>
      </c>
      <c r="P409" t="n">
        <v>1789.14</v>
      </c>
      <c r="Q409" t="n">
        <v>2218.84</v>
      </c>
      <c r="R409" t="n">
        <v>248.99</v>
      </c>
      <c r="S409" t="n">
        <v>193.02</v>
      </c>
      <c r="T409" t="n">
        <v>25969.62</v>
      </c>
      <c r="U409" t="n">
        <v>0.78</v>
      </c>
      <c r="V409" t="n">
        <v>0.92</v>
      </c>
      <c r="W409" t="n">
        <v>36.73</v>
      </c>
      <c r="X409" t="n">
        <v>1.55</v>
      </c>
      <c r="Y409" t="n">
        <v>0.5</v>
      </c>
      <c r="Z409" t="n">
        <v>10</v>
      </c>
    </row>
    <row r="410">
      <c r="A410" t="n">
        <v>31</v>
      </c>
      <c r="B410" t="n">
        <v>95</v>
      </c>
      <c r="C410" t="inlineStr">
        <is>
          <t xml:space="preserve">CONCLUIDO	</t>
        </is>
      </c>
      <c r="D410" t="n">
        <v>0.6979</v>
      </c>
      <c r="E410" t="n">
        <v>143.29</v>
      </c>
      <c r="F410" t="n">
        <v>139.29</v>
      </c>
      <c r="G410" t="n">
        <v>203.85</v>
      </c>
      <c r="H410" t="n">
        <v>2.41</v>
      </c>
      <c r="I410" t="n">
        <v>41</v>
      </c>
      <c r="J410" t="n">
        <v>235.61</v>
      </c>
      <c r="K410" t="n">
        <v>53.44</v>
      </c>
      <c r="L410" t="n">
        <v>32</v>
      </c>
      <c r="M410" t="n">
        <v>39</v>
      </c>
      <c r="N410" t="n">
        <v>55.18</v>
      </c>
      <c r="O410" t="n">
        <v>29293.06</v>
      </c>
      <c r="P410" t="n">
        <v>1785.18</v>
      </c>
      <c r="Q410" t="n">
        <v>2218.87</v>
      </c>
      <c r="R410" t="n">
        <v>247.65</v>
      </c>
      <c r="S410" t="n">
        <v>193.02</v>
      </c>
      <c r="T410" t="n">
        <v>25310.99</v>
      </c>
      <c r="U410" t="n">
        <v>0.78</v>
      </c>
      <c r="V410" t="n">
        <v>0.92</v>
      </c>
      <c r="W410" t="n">
        <v>36.73</v>
      </c>
      <c r="X410" t="n">
        <v>1.51</v>
      </c>
      <c r="Y410" t="n">
        <v>0.5</v>
      </c>
      <c r="Z410" t="n">
        <v>10</v>
      </c>
    </row>
    <row r="411">
      <c r="A411" t="n">
        <v>32</v>
      </c>
      <c r="B411" t="n">
        <v>95</v>
      </c>
      <c r="C411" t="inlineStr">
        <is>
          <t xml:space="preserve">CONCLUIDO	</t>
        </is>
      </c>
      <c r="D411" t="n">
        <v>0.6984</v>
      </c>
      <c r="E411" t="n">
        <v>143.18</v>
      </c>
      <c r="F411" t="n">
        <v>139.23</v>
      </c>
      <c r="G411" t="n">
        <v>208.84</v>
      </c>
      <c r="H411" t="n">
        <v>2.47</v>
      </c>
      <c r="I411" t="n">
        <v>40</v>
      </c>
      <c r="J411" t="n">
        <v>237.34</v>
      </c>
      <c r="K411" t="n">
        <v>53.44</v>
      </c>
      <c r="L411" t="n">
        <v>33</v>
      </c>
      <c r="M411" t="n">
        <v>38</v>
      </c>
      <c r="N411" t="n">
        <v>55.91</v>
      </c>
      <c r="O411" t="n">
        <v>29506.09</v>
      </c>
      <c r="P411" t="n">
        <v>1780.35</v>
      </c>
      <c r="Q411" t="n">
        <v>2218.87</v>
      </c>
      <c r="R411" t="n">
        <v>245.34</v>
      </c>
      <c r="S411" t="n">
        <v>193.02</v>
      </c>
      <c r="T411" t="n">
        <v>24161.62</v>
      </c>
      <c r="U411" t="n">
        <v>0.79</v>
      </c>
      <c r="V411" t="n">
        <v>0.92</v>
      </c>
      <c r="W411" t="n">
        <v>36.73</v>
      </c>
      <c r="X411" t="n">
        <v>1.44</v>
      </c>
      <c r="Y411" t="n">
        <v>0.5</v>
      </c>
      <c r="Z411" t="n">
        <v>10</v>
      </c>
    </row>
    <row r="412">
      <c r="A412" t="n">
        <v>33</v>
      </c>
      <c r="B412" t="n">
        <v>95</v>
      </c>
      <c r="C412" t="inlineStr">
        <is>
          <t xml:space="preserve">CONCLUIDO	</t>
        </is>
      </c>
      <c r="D412" t="n">
        <v>0.6988</v>
      </c>
      <c r="E412" t="n">
        <v>143.11</v>
      </c>
      <c r="F412" t="n">
        <v>139.19</v>
      </c>
      <c r="G412" t="n">
        <v>214.14</v>
      </c>
      <c r="H412" t="n">
        <v>2.53</v>
      </c>
      <c r="I412" t="n">
        <v>39</v>
      </c>
      <c r="J412" t="n">
        <v>239.08</v>
      </c>
      <c r="K412" t="n">
        <v>53.44</v>
      </c>
      <c r="L412" t="n">
        <v>34</v>
      </c>
      <c r="M412" t="n">
        <v>37</v>
      </c>
      <c r="N412" t="n">
        <v>56.64</v>
      </c>
      <c r="O412" t="n">
        <v>29720.17</v>
      </c>
      <c r="P412" t="n">
        <v>1780.78</v>
      </c>
      <c r="Q412" t="n">
        <v>2218.88</v>
      </c>
      <c r="R412" t="n">
        <v>244.39</v>
      </c>
      <c r="S412" t="n">
        <v>193.02</v>
      </c>
      <c r="T412" t="n">
        <v>23687.21</v>
      </c>
      <c r="U412" t="n">
        <v>0.79</v>
      </c>
      <c r="V412" t="n">
        <v>0.92</v>
      </c>
      <c r="W412" t="n">
        <v>36.72</v>
      </c>
      <c r="X412" t="n">
        <v>1.41</v>
      </c>
      <c r="Y412" t="n">
        <v>0.5</v>
      </c>
      <c r="Z412" t="n">
        <v>10</v>
      </c>
    </row>
    <row r="413">
      <c r="A413" t="n">
        <v>34</v>
      </c>
      <c r="B413" t="n">
        <v>95</v>
      </c>
      <c r="C413" t="inlineStr">
        <is>
          <t xml:space="preserve">CONCLUIDO	</t>
        </is>
      </c>
      <c r="D413" t="n">
        <v>0.699</v>
      </c>
      <c r="E413" t="n">
        <v>143.06</v>
      </c>
      <c r="F413" t="n">
        <v>139.18</v>
      </c>
      <c r="G413" t="n">
        <v>219.75</v>
      </c>
      <c r="H413" t="n">
        <v>2.58</v>
      </c>
      <c r="I413" t="n">
        <v>38</v>
      </c>
      <c r="J413" t="n">
        <v>240.82</v>
      </c>
      <c r="K413" t="n">
        <v>53.44</v>
      </c>
      <c r="L413" t="n">
        <v>35</v>
      </c>
      <c r="M413" t="n">
        <v>36</v>
      </c>
      <c r="N413" t="n">
        <v>57.39</v>
      </c>
      <c r="O413" t="n">
        <v>29935.43</v>
      </c>
      <c r="P413" t="n">
        <v>1776.06</v>
      </c>
      <c r="Q413" t="n">
        <v>2218.84</v>
      </c>
      <c r="R413" t="n">
        <v>244.05</v>
      </c>
      <c r="S413" t="n">
        <v>193.02</v>
      </c>
      <c r="T413" t="n">
        <v>23525.51</v>
      </c>
      <c r="U413" t="n">
        <v>0.79</v>
      </c>
      <c r="V413" t="n">
        <v>0.92</v>
      </c>
      <c r="W413" t="n">
        <v>36.72</v>
      </c>
      <c r="X413" t="n">
        <v>1.4</v>
      </c>
      <c r="Y413" t="n">
        <v>0.5</v>
      </c>
      <c r="Z413" t="n">
        <v>10</v>
      </c>
    </row>
    <row r="414">
      <c r="A414" t="n">
        <v>35</v>
      </c>
      <c r="B414" t="n">
        <v>95</v>
      </c>
      <c r="C414" t="inlineStr">
        <is>
          <t xml:space="preserve">CONCLUIDO	</t>
        </is>
      </c>
      <c r="D414" t="n">
        <v>0.6994</v>
      </c>
      <c r="E414" t="n">
        <v>142.97</v>
      </c>
      <c r="F414" t="n">
        <v>139.13</v>
      </c>
      <c r="G414" t="n">
        <v>225.61</v>
      </c>
      <c r="H414" t="n">
        <v>2.64</v>
      </c>
      <c r="I414" t="n">
        <v>37</v>
      </c>
      <c r="J414" t="n">
        <v>242.57</v>
      </c>
      <c r="K414" t="n">
        <v>53.44</v>
      </c>
      <c r="L414" t="n">
        <v>36</v>
      </c>
      <c r="M414" t="n">
        <v>35</v>
      </c>
      <c r="N414" t="n">
        <v>58.14</v>
      </c>
      <c r="O414" t="n">
        <v>30151.65</v>
      </c>
      <c r="P414" t="n">
        <v>1769.95</v>
      </c>
      <c r="Q414" t="n">
        <v>2218.88</v>
      </c>
      <c r="R414" t="n">
        <v>242.12</v>
      </c>
      <c r="S414" t="n">
        <v>193.02</v>
      </c>
      <c r="T414" t="n">
        <v>22565.03</v>
      </c>
      <c r="U414" t="n">
        <v>0.8</v>
      </c>
      <c r="V414" t="n">
        <v>0.92</v>
      </c>
      <c r="W414" t="n">
        <v>36.73</v>
      </c>
      <c r="X414" t="n">
        <v>1.34</v>
      </c>
      <c r="Y414" t="n">
        <v>0.5</v>
      </c>
      <c r="Z414" t="n">
        <v>10</v>
      </c>
    </row>
    <row r="415">
      <c r="A415" t="n">
        <v>36</v>
      </c>
      <c r="B415" t="n">
        <v>95</v>
      </c>
      <c r="C415" t="inlineStr">
        <is>
          <t xml:space="preserve">CONCLUIDO	</t>
        </is>
      </c>
      <c r="D415" t="n">
        <v>0.6999</v>
      </c>
      <c r="E415" t="n">
        <v>142.87</v>
      </c>
      <c r="F415" t="n">
        <v>139.07</v>
      </c>
      <c r="G415" t="n">
        <v>231.78</v>
      </c>
      <c r="H415" t="n">
        <v>2.69</v>
      </c>
      <c r="I415" t="n">
        <v>36</v>
      </c>
      <c r="J415" t="n">
        <v>244.34</v>
      </c>
      <c r="K415" t="n">
        <v>53.44</v>
      </c>
      <c r="L415" t="n">
        <v>37</v>
      </c>
      <c r="M415" t="n">
        <v>34</v>
      </c>
      <c r="N415" t="n">
        <v>58.9</v>
      </c>
      <c r="O415" t="n">
        <v>30368.96</v>
      </c>
      <c r="P415" t="n">
        <v>1766.38</v>
      </c>
      <c r="Q415" t="n">
        <v>2218.9</v>
      </c>
      <c r="R415" t="n">
        <v>240.14</v>
      </c>
      <c r="S415" t="n">
        <v>193.02</v>
      </c>
      <c r="T415" t="n">
        <v>21578.7</v>
      </c>
      <c r="U415" t="n">
        <v>0.8</v>
      </c>
      <c r="V415" t="n">
        <v>0.92</v>
      </c>
      <c r="W415" t="n">
        <v>36.72</v>
      </c>
      <c r="X415" t="n">
        <v>1.28</v>
      </c>
      <c r="Y415" t="n">
        <v>0.5</v>
      </c>
      <c r="Z415" t="n">
        <v>10</v>
      </c>
    </row>
    <row r="416">
      <c r="A416" t="n">
        <v>37</v>
      </c>
      <c r="B416" t="n">
        <v>95</v>
      </c>
      <c r="C416" t="inlineStr">
        <is>
          <t xml:space="preserve">CONCLUIDO	</t>
        </is>
      </c>
      <c r="D416" t="n">
        <v>0.7002</v>
      </c>
      <c r="E416" t="n">
        <v>142.82</v>
      </c>
      <c r="F416" t="n">
        <v>139.04</v>
      </c>
      <c r="G416" t="n">
        <v>238.36</v>
      </c>
      <c r="H416" t="n">
        <v>2.75</v>
      </c>
      <c r="I416" t="n">
        <v>35</v>
      </c>
      <c r="J416" t="n">
        <v>246.11</v>
      </c>
      <c r="K416" t="n">
        <v>53.44</v>
      </c>
      <c r="L416" t="n">
        <v>38</v>
      </c>
      <c r="M416" t="n">
        <v>33</v>
      </c>
      <c r="N416" t="n">
        <v>59.67</v>
      </c>
      <c r="O416" t="n">
        <v>30587.38</v>
      </c>
      <c r="P416" t="n">
        <v>1763.05</v>
      </c>
      <c r="Q416" t="n">
        <v>2218.82</v>
      </c>
      <c r="R416" t="n">
        <v>239.47</v>
      </c>
      <c r="S416" t="n">
        <v>193.02</v>
      </c>
      <c r="T416" t="n">
        <v>21251.34</v>
      </c>
      <c r="U416" t="n">
        <v>0.8100000000000001</v>
      </c>
      <c r="V416" t="n">
        <v>0.92</v>
      </c>
      <c r="W416" t="n">
        <v>36.72</v>
      </c>
      <c r="X416" t="n">
        <v>1.26</v>
      </c>
      <c r="Y416" t="n">
        <v>0.5</v>
      </c>
      <c r="Z416" t="n">
        <v>10</v>
      </c>
    </row>
    <row r="417">
      <c r="A417" t="n">
        <v>38</v>
      </c>
      <c r="B417" t="n">
        <v>95</v>
      </c>
      <c r="C417" t="inlineStr">
        <is>
          <t xml:space="preserve">CONCLUIDO	</t>
        </is>
      </c>
      <c r="D417" t="n">
        <v>0.7006</v>
      </c>
      <c r="E417" t="n">
        <v>142.73</v>
      </c>
      <c r="F417" t="n">
        <v>138.99</v>
      </c>
      <c r="G417" t="n">
        <v>245.28</v>
      </c>
      <c r="H417" t="n">
        <v>2.8</v>
      </c>
      <c r="I417" t="n">
        <v>34</v>
      </c>
      <c r="J417" t="n">
        <v>247.89</v>
      </c>
      <c r="K417" t="n">
        <v>53.44</v>
      </c>
      <c r="L417" t="n">
        <v>39</v>
      </c>
      <c r="M417" t="n">
        <v>32</v>
      </c>
      <c r="N417" t="n">
        <v>60.45</v>
      </c>
      <c r="O417" t="n">
        <v>30806.92</v>
      </c>
      <c r="P417" t="n">
        <v>1759.42</v>
      </c>
      <c r="Q417" t="n">
        <v>2218.88</v>
      </c>
      <c r="R417" t="n">
        <v>238.02</v>
      </c>
      <c r="S417" t="n">
        <v>193.02</v>
      </c>
      <c r="T417" t="n">
        <v>20526.97</v>
      </c>
      <c r="U417" t="n">
        <v>0.8100000000000001</v>
      </c>
      <c r="V417" t="n">
        <v>0.92</v>
      </c>
      <c r="W417" t="n">
        <v>36.71</v>
      </c>
      <c r="X417" t="n">
        <v>1.21</v>
      </c>
      <c r="Y417" t="n">
        <v>0.5</v>
      </c>
      <c r="Z417" t="n">
        <v>10</v>
      </c>
    </row>
    <row r="418">
      <c r="A418" t="n">
        <v>39</v>
      </c>
      <c r="B418" t="n">
        <v>95</v>
      </c>
      <c r="C418" t="inlineStr">
        <is>
          <t xml:space="preserve">CONCLUIDO	</t>
        </is>
      </c>
      <c r="D418" t="n">
        <v>0.7009</v>
      </c>
      <c r="E418" t="n">
        <v>142.67</v>
      </c>
      <c r="F418" t="n">
        <v>138.97</v>
      </c>
      <c r="G418" t="n">
        <v>252.68</v>
      </c>
      <c r="H418" t="n">
        <v>2.85</v>
      </c>
      <c r="I418" t="n">
        <v>33</v>
      </c>
      <c r="J418" t="n">
        <v>249.68</v>
      </c>
      <c r="K418" t="n">
        <v>53.44</v>
      </c>
      <c r="L418" t="n">
        <v>40</v>
      </c>
      <c r="M418" t="n">
        <v>31</v>
      </c>
      <c r="N418" t="n">
        <v>61.24</v>
      </c>
      <c r="O418" t="n">
        <v>31027.6</v>
      </c>
      <c r="P418" t="n">
        <v>1754.76</v>
      </c>
      <c r="Q418" t="n">
        <v>2218.84</v>
      </c>
      <c r="R418" t="n">
        <v>237.17</v>
      </c>
      <c r="S418" t="n">
        <v>193.02</v>
      </c>
      <c r="T418" t="n">
        <v>20111.22</v>
      </c>
      <c r="U418" t="n">
        <v>0.8100000000000001</v>
      </c>
      <c r="V418" t="n">
        <v>0.92</v>
      </c>
      <c r="W418" t="n">
        <v>36.71</v>
      </c>
      <c r="X418" t="n">
        <v>1.19</v>
      </c>
      <c r="Y418" t="n">
        <v>0.5</v>
      </c>
      <c r="Z418" t="n">
        <v>10</v>
      </c>
    </row>
    <row r="419">
      <c r="A419" t="n">
        <v>0</v>
      </c>
      <c r="B419" t="n">
        <v>55</v>
      </c>
      <c r="C419" t="inlineStr">
        <is>
          <t xml:space="preserve">CONCLUIDO	</t>
        </is>
      </c>
      <c r="D419" t="n">
        <v>0.4391</v>
      </c>
      <c r="E419" t="n">
        <v>227.76</v>
      </c>
      <c r="F419" t="n">
        <v>192.16</v>
      </c>
      <c r="G419" t="n">
        <v>8.220000000000001</v>
      </c>
      <c r="H419" t="n">
        <v>0.15</v>
      </c>
      <c r="I419" t="n">
        <v>1403</v>
      </c>
      <c r="J419" t="n">
        <v>116.05</v>
      </c>
      <c r="K419" t="n">
        <v>43.4</v>
      </c>
      <c r="L419" t="n">
        <v>1</v>
      </c>
      <c r="M419" t="n">
        <v>1401</v>
      </c>
      <c r="N419" t="n">
        <v>16.65</v>
      </c>
      <c r="O419" t="n">
        <v>14546.17</v>
      </c>
      <c r="P419" t="n">
        <v>1934.66</v>
      </c>
      <c r="Q419" t="n">
        <v>2220.75</v>
      </c>
      <c r="R419" t="n">
        <v>2012.31</v>
      </c>
      <c r="S419" t="n">
        <v>193.02</v>
      </c>
      <c r="T419" t="n">
        <v>900829.58</v>
      </c>
      <c r="U419" t="n">
        <v>0.1</v>
      </c>
      <c r="V419" t="n">
        <v>0.67</v>
      </c>
      <c r="W419" t="n">
        <v>38.99</v>
      </c>
      <c r="X419" t="n">
        <v>54.3</v>
      </c>
      <c r="Y419" t="n">
        <v>0.5</v>
      </c>
      <c r="Z419" t="n">
        <v>10</v>
      </c>
    </row>
    <row r="420">
      <c r="A420" t="n">
        <v>1</v>
      </c>
      <c r="B420" t="n">
        <v>55</v>
      </c>
      <c r="C420" t="inlineStr">
        <is>
          <t xml:space="preserve">CONCLUIDO	</t>
        </is>
      </c>
      <c r="D420" t="n">
        <v>0.5703</v>
      </c>
      <c r="E420" t="n">
        <v>175.36</v>
      </c>
      <c r="F420" t="n">
        <v>159.51</v>
      </c>
      <c r="G420" t="n">
        <v>16.62</v>
      </c>
      <c r="H420" t="n">
        <v>0.3</v>
      </c>
      <c r="I420" t="n">
        <v>576</v>
      </c>
      <c r="J420" t="n">
        <v>117.34</v>
      </c>
      <c r="K420" t="n">
        <v>43.4</v>
      </c>
      <c r="L420" t="n">
        <v>2</v>
      </c>
      <c r="M420" t="n">
        <v>574</v>
      </c>
      <c r="N420" t="n">
        <v>16.94</v>
      </c>
      <c r="O420" t="n">
        <v>14705.49</v>
      </c>
      <c r="P420" t="n">
        <v>1596.85</v>
      </c>
      <c r="Q420" t="n">
        <v>2219.76</v>
      </c>
      <c r="R420" t="n">
        <v>921.0700000000001</v>
      </c>
      <c r="S420" t="n">
        <v>193.02</v>
      </c>
      <c r="T420" t="n">
        <v>359343.36</v>
      </c>
      <c r="U420" t="n">
        <v>0.21</v>
      </c>
      <c r="V420" t="n">
        <v>0.8100000000000001</v>
      </c>
      <c r="W420" t="n">
        <v>37.62</v>
      </c>
      <c r="X420" t="n">
        <v>21.7</v>
      </c>
      <c r="Y420" t="n">
        <v>0.5</v>
      </c>
      <c r="Z420" t="n">
        <v>10</v>
      </c>
    </row>
    <row r="421">
      <c r="A421" t="n">
        <v>2</v>
      </c>
      <c r="B421" t="n">
        <v>55</v>
      </c>
      <c r="C421" t="inlineStr">
        <is>
          <t xml:space="preserve">CONCLUIDO	</t>
        </is>
      </c>
      <c r="D421" t="n">
        <v>0.6173999999999999</v>
      </c>
      <c r="E421" t="n">
        <v>161.98</v>
      </c>
      <c r="F421" t="n">
        <v>151.27</v>
      </c>
      <c r="G421" t="n">
        <v>25.14</v>
      </c>
      <c r="H421" t="n">
        <v>0.45</v>
      </c>
      <c r="I421" t="n">
        <v>361</v>
      </c>
      <c r="J421" t="n">
        <v>118.63</v>
      </c>
      <c r="K421" t="n">
        <v>43.4</v>
      </c>
      <c r="L421" t="n">
        <v>3</v>
      </c>
      <c r="M421" t="n">
        <v>359</v>
      </c>
      <c r="N421" t="n">
        <v>17.23</v>
      </c>
      <c r="O421" t="n">
        <v>14865.24</v>
      </c>
      <c r="P421" t="n">
        <v>1503.77</v>
      </c>
      <c r="Q421" t="n">
        <v>2219.29</v>
      </c>
      <c r="R421" t="n">
        <v>646.41</v>
      </c>
      <c r="S421" t="n">
        <v>193.02</v>
      </c>
      <c r="T421" t="n">
        <v>223086.99</v>
      </c>
      <c r="U421" t="n">
        <v>0.3</v>
      </c>
      <c r="V421" t="n">
        <v>0.85</v>
      </c>
      <c r="W421" t="n">
        <v>37.26</v>
      </c>
      <c r="X421" t="n">
        <v>13.47</v>
      </c>
      <c r="Y421" t="n">
        <v>0.5</v>
      </c>
      <c r="Z421" t="n">
        <v>10</v>
      </c>
    </row>
    <row r="422">
      <c r="A422" t="n">
        <v>3</v>
      </c>
      <c r="B422" t="n">
        <v>55</v>
      </c>
      <c r="C422" t="inlineStr">
        <is>
          <t xml:space="preserve">CONCLUIDO	</t>
        </is>
      </c>
      <c r="D422" t="n">
        <v>0.6415</v>
      </c>
      <c r="E422" t="n">
        <v>155.89</v>
      </c>
      <c r="F422" t="n">
        <v>147.55</v>
      </c>
      <c r="G422" t="n">
        <v>33.79</v>
      </c>
      <c r="H422" t="n">
        <v>0.59</v>
      </c>
      <c r="I422" t="n">
        <v>262</v>
      </c>
      <c r="J422" t="n">
        <v>119.93</v>
      </c>
      <c r="K422" t="n">
        <v>43.4</v>
      </c>
      <c r="L422" t="n">
        <v>4</v>
      </c>
      <c r="M422" t="n">
        <v>260</v>
      </c>
      <c r="N422" t="n">
        <v>17.53</v>
      </c>
      <c r="O422" t="n">
        <v>15025.44</v>
      </c>
      <c r="P422" t="n">
        <v>1455.93</v>
      </c>
      <c r="Q422" t="n">
        <v>2219.13</v>
      </c>
      <c r="R422" t="n">
        <v>522.62</v>
      </c>
      <c r="S422" t="n">
        <v>193.02</v>
      </c>
      <c r="T422" t="n">
        <v>161687.14</v>
      </c>
      <c r="U422" t="n">
        <v>0.37</v>
      </c>
      <c r="V422" t="n">
        <v>0.87</v>
      </c>
      <c r="W422" t="n">
        <v>37.09</v>
      </c>
      <c r="X422" t="n">
        <v>9.75</v>
      </c>
      <c r="Y422" t="n">
        <v>0.5</v>
      </c>
      <c r="Z422" t="n">
        <v>10</v>
      </c>
    </row>
    <row r="423">
      <c r="A423" t="n">
        <v>4</v>
      </c>
      <c r="B423" t="n">
        <v>55</v>
      </c>
      <c r="C423" t="inlineStr">
        <is>
          <t xml:space="preserve">CONCLUIDO	</t>
        </is>
      </c>
      <c r="D423" t="n">
        <v>0.6559</v>
      </c>
      <c r="E423" t="n">
        <v>152.45</v>
      </c>
      <c r="F423" t="n">
        <v>145.45</v>
      </c>
      <c r="G423" t="n">
        <v>42.36</v>
      </c>
      <c r="H423" t="n">
        <v>0.73</v>
      </c>
      <c r="I423" t="n">
        <v>206</v>
      </c>
      <c r="J423" t="n">
        <v>121.23</v>
      </c>
      <c r="K423" t="n">
        <v>43.4</v>
      </c>
      <c r="L423" t="n">
        <v>5</v>
      </c>
      <c r="M423" t="n">
        <v>204</v>
      </c>
      <c r="N423" t="n">
        <v>17.83</v>
      </c>
      <c r="O423" t="n">
        <v>15186.08</v>
      </c>
      <c r="P423" t="n">
        <v>1424.72</v>
      </c>
      <c r="Q423" t="n">
        <v>2219.14</v>
      </c>
      <c r="R423" t="n">
        <v>452.54</v>
      </c>
      <c r="S423" t="n">
        <v>193.02</v>
      </c>
      <c r="T423" t="n">
        <v>126928.23</v>
      </c>
      <c r="U423" t="n">
        <v>0.43</v>
      </c>
      <c r="V423" t="n">
        <v>0.88</v>
      </c>
      <c r="W423" t="n">
        <v>37</v>
      </c>
      <c r="X423" t="n">
        <v>7.66</v>
      </c>
      <c r="Y423" t="n">
        <v>0.5</v>
      </c>
      <c r="Z423" t="n">
        <v>10</v>
      </c>
    </row>
    <row r="424">
      <c r="A424" t="n">
        <v>5</v>
      </c>
      <c r="B424" t="n">
        <v>55</v>
      </c>
      <c r="C424" t="inlineStr">
        <is>
          <t xml:space="preserve">CONCLUIDO	</t>
        </is>
      </c>
      <c r="D424" t="n">
        <v>0.6659</v>
      </c>
      <c r="E424" t="n">
        <v>150.18</v>
      </c>
      <c r="F424" t="n">
        <v>144.06</v>
      </c>
      <c r="G424" t="n">
        <v>51.15</v>
      </c>
      <c r="H424" t="n">
        <v>0.86</v>
      </c>
      <c r="I424" t="n">
        <v>169</v>
      </c>
      <c r="J424" t="n">
        <v>122.54</v>
      </c>
      <c r="K424" t="n">
        <v>43.4</v>
      </c>
      <c r="L424" t="n">
        <v>6</v>
      </c>
      <c r="M424" t="n">
        <v>167</v>
      </c>
      <c r="N424" t="n">
        <v>18.14</v>
      </c>
      <c r="O424" t="n">
        <v>15347.16</v>
      </c>
      <c r="P424" t="n">
        <v>1399.39</v>
      </c>
      <c r="Q424" t="n">
        <v>2219.05</v>
      </c>
      <c r="R424" t="n">
        <v>406.19</v>
      </c>
      <c r="S424" t="n">
        <v>193.02</v>
      </c>
      <c r="T424" t="n">
        <v>103941.2</v>
      </c>
      <c r="U424" t="n">
        <v>0.48</v>
      </c>
      <c r="V424" t="n">
        <v>0.89</v>
      </c>
      <c r="W424" t="n">
        <v>36.95</v>
      </c>
      <c r="X424" t="n">
        <v>6.27</v>
      </c>
      <c r="Y424" t="n">
        <v>0.5</v>
      </c>
      <c r="Z424" t="n">
        <v>10</v>
      </c>
    </row>
    <row r="425">
      <c r="A425" t="n">
        <v>6</v>
      </c>
      <c r="B425" t="n">
        <v>55</v>
      </c>
      <c r="C425" t="inlineStr">
        <is>
          <t xml:space="preserve">CONCLUIDO	</t>
        </is>
      </c>
      <c r="D425" t="n">
        <v>0.6734</v>
      </c>
      <c r="E425" t="n">
        <v>148.5</v>
      </c>
      <c r="F425" t="n">
        <v>143.02</v>
      </c>
      <c r="G425" t="n">
        <v>60.43</v>
      </c>
      <c r="H425" t="n">
        <v>1</v>
      </c>
      <c r="I425" t="n">
        <v>142</v>
      </c>
      <c r="J425" t="n">
        <v>123.85</v>
      </c>
      <c r="K425" t="n">
        <v>43.4</v>
      </c>
      <c r="L425" t="n">
        <v>7</v>
      </c>
      <c r="M425" t="n">
        <v>140</v>
      </c>
      <c r="N425" t="n">
        <v>18.45</v>
      </c>
      <c r="O425" t="n">
        <v>15508.69</v>
      </c>
      <c r="P425" t="n">
        <v>1378.1</v>
      </c>
      <c r="Q425" t="n">
        <v>2218.98</v>
      </c>
      <c r="R425" t="n">
        <v>371.61</v>
      </c>
      <c r="S425" t="n">
        <v>193.02</v>
      </c>
      <c r="T425" t="n">
        <v>86783.85000000001</v>
      </c>
      <c r="U425" t="n">
        <v>0.52</v>
      </c>
      <c r="V425" t="n">
        <v>0.9</v>
      </c>
      <c r="W425" t="n">
        <v>36.9</v>
      </c>
      <c r="X425" t="n">
        <v>5.23</v>
      </c>
      <c r="Y425" t="n">
        <v>0.5</v>
      </c>
      <c r="Z425" t="n">
        <v>10</v>
      </c>
    </row>
    <row r="426">
      <c r="A426" t="n">
        <v>7</v>
      </c>
      <c r="B426" t="n">
        <v>55</v>
      </c>
      <c r="C426" t="inlineStr">
        <is>
          <t xml:space="preserve">CONCLUIDO	</t>
        </is>
      </c>
      <c r="D426" t="n">
        <v>0.6787</v>
      </c>
      <c r="E426" t="n">
        <v>147.35</v>
      </c>
      <c r="F426" t="n">
        <v>142.33</v>
      </c>
      <c r="G426" t="n">
        <v>69.43000000000001</v>
      </c>
      <c r="H426" t="n">
        <v>1.13</v>
      </c>
      <c r="I426" t="n">
        <v>123</v>
      </c>
      <c r="J426" t="n">
        <v>125.16</v>
      </c>
      <c r="K426" t="n">
        <v>43.4</v>
      </c>
      <c r="L426" t="n">
        <v>8</v>
      </c>
      <c r="M426" t="n">
        <v>121</v>
      </c>
      <c r="N426" t="n">
        <v>18.76</v>
      </c>
      <c r="O426" t="n">
        <v>15670.68</v>
      </c>
      <c r="P426" t="n">
        <v>1360.92</v>
      </c>
      <c r="Q426" t="n">
        <v>2218.99</v>
      </c>
      <c r="R426" t="n">
        <v>349.1</v>
      </c>
      <c r="S426" t="n">
        <v>193.02</v>
      </c>
      <c r="T426" t="n">
        <v>75622.34</v>
      </c>
      <c r="U426" t="n">
        <v>0.55</v>
      </c>
      <c r="V426" t="n">
        <v>0.9</v>
      </c>
      <c r="W426" t="n">
        <v>36.85</v>
      </c>
      <c r="X426" t="n">
        <v>4.54</v>
      </c>
      <c r="Y426" t="n">
        <v>0.5</v>
      </c>
      <c r="Z426" t="n">
        <v>10</v>
      </c>
    </row>
    <row r="427">
      <c r="A427" t="n">
        <v>8</v>
      </c>
      <c r="B427" t="n">
        <v>55</v>
      </c>
      <c r="C427" t="inlineStr">
        <is>
          <t xml:space="preserve">CONCLUIDO	</t>
        </is>
      </c>
      <c r="D427" t="n">
        <v>0.6829</v>
      </c>
      <c r="E427" t="n">
        <v>146.44</v>
      </c>
      <c r="F427" t="n">
        <v>141.77</v>
      </c>
      <c r="G427" t="n">
        <v>78.76000000000001</v>
      </c>
      <c r="H427" t="n">
        <v>1.26</v>
      </c>
      <c r="I427" t="n">
        <v>108</v>
      </c>
      <c r="J427" t="n">
        <v>126.48</v>
      </c>
      <c r="K427" t="n">
        <v>43.4</v>
      </c>
      <c r="L427" t="n">
        <v>9</v>
      </c>
      <c r="M427" t="n">
        <v>106</v>
      </c>
      <c r="N427" t="n">
        <v>19.08</v>
      </c>
      <c r="O427" t="n">
        <v>15833.12</v>
      </c>
      <c r="P427" t="n">
        <v>1344.22</v>
      </c>
      <c r="Q427" t="n">
        <v>2218.98</v>
      </c>
      <c r="R427" t="n">
        <v>330.48</v>
      </c>
      <c r="S427" t="n">
        <v>193.02</v>
      </c>
      <c r="T427" t="n">
        <v>66387.64</v>
      </c>
      <c r="U427" t="n">
        <v>0.58</v>
      </c>
      <c r="V427" t="n">
        <v>0.91</v>
      </c>
      <c r="W427" t="n">
        <v>36.84</v>
      </c>
      <c r="X427" t="n">
        <v>3.98</v>
      </c>
      <c r="Y427" t="n">
        <v>0.5</v>
      </c>
      <c r="Z427" t="n">
        <v>10</v>
      </c>
    </row>
    <row r="428">
      <c r="A428" t="n">
        <v>9</v>
      </c>
      <c r="B428" t="n">
        <v>55</v>
      </c>
      <c r="C428" t="inlineStr">
        <is>
          <t xml:space="preserve">CONCLUIDO	</t>
        </is>
      </c>
      <c r="D428" t="n">
        <v>0.6861</v>
      </c>
      <c r="E428" t="n">
        <v>145.75</v>
      </c>
      <c r="F428" t="n">
        <v>141.35</v>
      </c>
      <c r="G428" t="n">
        <v>87.43000000000001</v>
      </c>
      <c r="H428" t="n">
        <v>1.38</v>
      </c>
      <c r="I428" t="n">
        <v>97</v>
      </c>
      <c r="J428" t="n">
        <v>127.8</v>
      </c>
      <c r="K428" t="n">
        <v>43.4</v>
      </c>
      <c r="L428" t="n">
        <v>10</v>
      </c>
      <c r="M428" t="n">
        <v>95</v>
      </c>
      <c r="N428" t="n">
        <v>19.4</v>
      </c>
      <c r="O428" t="n">
        <v>15996.02</v>
      </c>
      <c r="P428" t="n">
        <v>1328.02</v>
      </c>
      <c r="Q428" t="n">
        <v>2218.99</v>
      </c>
      <c r="R428" t="n">
        <v>316.2</v>
      </c>
      <c r="S428" t="n">
        <v>193.02</v>
      </c>
      <c r="T428" t="n">
        <v>59306.46</v>
      </c>
      <c r="U428" t="n">
        <v>0.61</v>
      </c>
      <c r="V428" t="n">
        <v>0.91</v>
      </c>
      <c r="W428" t="n">
        <v>36.82</v>
      </c>
      <c r="X428" t="n">
        <v>3.56</v>
      </c>
      <c r="Y428" t="n">
        <v>0.5</v>
      </c>
      <c r="Z428" t="n">
        <v>10</v>
      </c>
    </row>
    <row r="429">
      <c r="A429" t="n">
        <v>10</v>
      </c>
      <c r="B429" t="n">
        <v>55</v>
      </c>
      <c r="C429" t="inlineStr">
        <is>
          <t xml:space="preserve">CONCLUIDO	</t>
        </is>
      </c>
      <c r="D429" t="n">
        <v>0.6891</v>
      </c>
      <c r="E429" t="n">
        <v>145.12</v>
      </c>
      <c r="F429" t="n">
        <v>140.96</v>
      </c>
      <c r="G429" t="n">
        <v>97.20999999999999</v>
      </c>
      <c r="H429" t="n">
        <v>1.5</v>
      </c>
      <c r="I429" t="n">
        <v>87</v>
      </c>
      <c r="J429" t="n">
        <v>129.13</v>
      </c>
      <c r="K429" t="n">
        <v>43.4</v>
      </c>
      <c r="L429" t="n">
        <v>11</v>
      </c>
      <c r="M429" t="n">
        <v>85</v>
      </c>
      <c r="N429" t="n">
        <v>19.73</v>
      </c>
      <c r="O429" t="n">
        <v>16159.39</v>
      </c>
      <c r="P429" t="n">
        <v>1312.96</v>
      </c>
      <c r="Q429" t="n">
        <v>2218.98</v>
      </c>
      <c r="R429" t="n">
        <v>303.61</v>
      </c>
      <c r="S429" t="n">
        <v>193.02</v>
      </c>
      <c r="T429" t="n">
        <v>53057.35</v>
      </c>
      <c r="U429" t="n">
        <v>0.64</v>
      </c>
      <c r="V429" t="n">
        <v>0.91</v>
      </c>
      <c r="W429" t="n">
        <v>36.79</v>
      </c>
      <c r="X429" t="n">
        <v>3.17</v>
      </c>
      <c r="Y429" t="n">
        <v>0.5</v>
      </c>
      <c r="Z429" t="n">
        <v>10</v>
      </c>
    </row>
    <row r="430">
      <c r="A430" t="n">
        <v>11</v>
      </c>
      <c r="B430" t="n">
        <v>55</v>
      </c>
      <c r="C430" t="inlineStr">
        <is>
          <t xml:space="preserve">CONCLUIDO	</t>
        </is>
      </c>
      <c r="D430" t="n">
        <v>0.6913</v>
      </c>
      <c r="E430" t="n">
        <v>144.66</v>
      </c>
      <c r="F430" t="n">
        <v>140.69</v>
      </c>
      <c r="G430" t="n">
        <v>106.86</v>
      </c>
      <c r="H430" t="n">
        <v>1.63</v>
      </c>
      <c r="I430" t="n">
        <v>79</v>
      </c>
      <c r="J430" t="n">
        <v>130.45</v>
      </c>
      <c r="K430" t="n">
        <v>43.4</v>
      </c>
      <c r="L430" t="n">
        <v>12</v>
      </c>
      <c r="M430" t="n">
        <v>77</v>
      </c>
      <c r="N430" t="n">
        <v>20.05</v>
      </c>
      <c r="O430" t="n">
        <v>16323.22</v>
      </c>
      <c r="P430" t="n">
        <v>1297.49</v>
      </c>
      <c r="Q430" t="n">
        <v>2218.94</v>
      </c>
      <c r="R430" t="n">
        <v>294.27</v>
      </c>
      <c r="S430" t="n">
        <v>193.02</v>
      </c>
      <c r="T430" t="n">
        <v>48429.75</v>
      </c>
      <c r="U430" t="n">
        <v>0.66</v>
      </c>
      <c r="V430" t="n">
        <v>0.91</v>
      </c>
      <c r="W430" t="n">
        <v>36.79</v>
      </c>
      <c r="X430" t="n">
        <v>2.91</v>
      </c>
      <c r="Y430" t="n">
        <v>0.5</v>
      </c>
      <c r="Z430" t="n">
        <v>10</v>
      </c>
    </row>
    <row r="431">
      <c r="A431" t="n">
        <v>12</v>
      </c>
      <c r="B431" t="n">
        <v>55</v>
      </c>
      <c r="C431" t="inlineStr">
        <is>
          <t xml:space="preserve">CONCLUIDO	</t>
        </is>
      </c>
      <c r="D431" t="n">
        <v>0.6933</v>
      </c>
      <c r="E431" t="n">
        <v>144.23</v>
      </c>
      <c r="F431" t="n">
        <v>140.43</v>
      </c>
      <c r="G431" t="n">
        <v>117.02</v>
      </c>
      <c r="H431" t="n">
        <v>1.74</v>
      </c>
      <c r="I431" t="n">
        <v>72</v>
      </c>
      <c r="J431" t="n">
        <v>131.79</v>
      </c>
      <c r="K431" t="n">
        <v>43.4</v>
      </c>
      <c r="L431" t="n">
        <v>13</v>
      </c>
      <c r="M431" t="n">
        <v>70</v>
      </c>
      <c r="N431" t="n">
        <v>20.39</v>
      </c>
      <c r="O431" t="n">
        <v>16487.53</v>
      </c>
      <c r="P431" t="n">
        <v>1283.64</v>
      </c>
      <c r="Q431" t="n">
        <v>2218.95</v>
      </c>
      <c r="R431" t="n">
        <v>285.17</v>
      </c>
      <c r="S431" t="n">
        <v>193.02</v>
      </c>
      <c r="T431" t="n">
        <v>43914.74</v>
      </c>
      <c r="U431" t="n">
        <v>0.68</v>
      </c>
      <c r="V431" t="n">
        <v>0.91</v>
      </c>
      <c r="W431" t="n">
        <v>36.79</v>
      </c>
      <c r="X431" t="n">
        <v>2.64</v>
      </c>
      <c r="Y431" t="n">
        <v>0.5</v>
      </c>
      <c r="Z431" t="n">
        <v>10</v>
      </c>
    </row>
    <row r="432">
      <c r="A432" t="n">
        <v>13</v>
      </c>
      <c r="B432" t="n">
        <v>55</v>
      </c>
      <c r="C432" t="inlineStr">
        <is>
          <t xml:space="preserve">CONCLUIDO	</t>
        </is>
      </c>
      <c r="D432" t="n">
        <v>0.6952</v>
      </c>
      <c r="E432" t="n">
        <v>143.85</v>
      </c>
      <c r="F432" t="n">
        <v>140.19</v>
      </c>
      <c r="G432" t="n">
        <v>127.44</v>
      </c>
      <c r="H432" t="n">
        <v>1.86</v>
      </c>
      <c r="I432" t="n">
        <v>66</v>
      </c>
      <c r="J432" t="n">
        <v>133.12</v>
      </c>
      <c r="K432" t="n">
        <v>43.4</v>
      </c>
      <c r="L432" t="n">
        <v>14</v>
      </c>
      <c r="M432" t="n">
        <v>64</v>
      </c>
      <c r="N432" t="n">
        <v>20.72</v>
      </c>
      <c r="O432" t="n">
        <v>16652.31</v>
      </c>
      <c r="P432" t="n">
        <v>1268.86</v>
      </c>
      <c r="Q432" t="n">
        <v>2218.94</v>
      </c>
      <c r="R432" t="n">
        <v>277.5</v>
      </c>
      <c r="S432" t="n">
        <v>193.02</v>
      </c>
      <c r="T432" t="n">
        <v>40110.89</v>
      </c>
      <c r="U432" t="n">
        <v>0.7</v>
      </c>
      <c r="V432" t="n">
        <v>0.92</v>
      </c>
      <c r="W432" t="n">
        <v>36.77</v>
      </c>
      <c r="X432" t="n">
        <v>2.4</v>
      </c>
      <c r="Y432" t="n">
        <v>0.5</v>
      </c>
      <c r="Z432" t="n">
        <v>10</v>
      </c>
    </row>
    <row r="433">
      <c r="A433" t="n">
        <v>14</v>
      </c>
      <c r="B433" t="n">
        <v>55</v>
      </c>
      <c r="C433" t="inlineStr">
        <is>
          <t xml:space="preserve">CONCLUIDO	</t>
        </is>
      </c>
      <c r="D433" t="n">
        <v>0.6965</v>
      </c>
      <c r="E433" t="n">
        <v>143.57</v>
      </c>
      <c r="F433" t="n">
        <v>140.03</v>
      </c>
      <c r="G433" t="n">
        <v>137.73</v>
      </c>
      <c r="H433" t="n">
        <v>1.97</v>
      </c>
      <c r="I433" t="n">
        <v>61</v>
      </c>
      <c r="J433" t="n">
        <v>134.46</v>
      </c>
      <c r="K433" t="n">
        <v>43.4</v>
      </c>
      <c r="L433" t="n">
        <v>15</v>
      </c>
      <c r="M433" t="n">
        <v>59</v>
      </c>
      <c r="N433" t="n">
        <v>21.06</v>
      </c>
      <c r="O433" t="n">
        <v>16817.7</v>
      </c>
      <c r="P433" t="n">
        <v>1256.08</v>
      </c>
      <c r="Q433" t="n">
        <v>2218.88</v>
      </c>
      <c r="R433" t="n">
        <v>272.35</v>
      </c>
      <c r="S433" t="n">
        <v>193.02</v>
      </c>
      <c r="T433" t="n">
        <v>37558.12</v>
      </c>
      <c r="U433" t="n">
        <v>0.71</v>
      </c>
      <c r="V433" t="n">
        <v>0.92</v>
      </c>
      <c r="W433" t="n">
        <v>36.76</v>
      </c>
      <c r="X433" t="n">
        <v>2.24</v>
      </c>
      <c r="Y433" t="n">
        <v>0.5</v>
      </c>
      <c r="Z433" t="n">
        <v>10</v>
      </c>
    </row>
    <row r="434">
      <c r="A434" t="n">
        <v>15</v>
      </c>
      <c r="B434" t="n">
        <v>55</v>
      </c>
      <c r="C434" t="inlineStr">
        <is>
          <t xml:space="preserve">CONCLUIDO	</t>
        </is>
      </c>
      <c r="D434" t="n">
        <v>0.6978</v>
      </c>
      <c r="E434" t="n">
        <v>143.32</v>
      </c>
      <c r="F434" t="n">
        <v>139.87</v>
      </c>
      <c r="G434" t="n">
        <v>147.23</v>
      </c>
      <c r="H434" t="n">
        <v>2.08</v>
      </c>
      <c r="I434" t="n">
        <v>57</v>
      </c>
      <c r="J434" t="n">
        <v>135.81</v>
      </c>
      <c r="K434" t="n">
        <v>43.4</v>
      </c>
      <c r="L434" t="n">
        <v>16</v>
      </c>
      <c r="M434" t="n">
        <v>55</v>
      </c>
      <c r="N434" t="n">
        <v>21.41</v>
      </c>
      <c r="O434" t="n">
        <v>16983.46</v>
      </c>
      <c r="P434" t="n">
        <v>1240.91</v>
      </c>
      <c r="Q434" t="n">
        <v>2218.88</v>
      </c>
      <c r="R434" t="n">
        <v>267.06</v>
      </c>
      <c r="S434" t="n">
        <v>193.02</v>
      </c>
      <c r="T434" t="n">
        <v>34933.85</v>
      </c>
      <c r="U434" t="n">
        <v>0.72</v>
      </c>
      <c r="V434" t="n">
        <v>0.92</v>
      </c>
      <c r="W434" t="n">
        <v>36.75</v>
      </c>
      <c r="X434" t="n">
        <v>2.09</v>
      </c>
      <c r="Y434" t="n">
        <v>0.5</v>
      </c>
      <c r="Z434" t="n">
        <v>10</v>
      </c>
    </row>
    <row r="435">
      <c r="A435" t="n">
        <v>16</v>
      </c>
      <c r="B435" t="n">
        <v>55</v>
      </c>
      <c r="C435" t="inlineStr">
        <is>
          <t xml:space="preserve">CONCLUIDO	</t>
        </is>
      </c>
      <c r="D435" t="n">
        <v>0.699</v>
      </c>
      <c r="E435" t="n">
        <v>143.06</v>
      </c>
      <c r="F435" t="n">
        <v>139.71</v>
      </c>
      <c r="G435" t="n">
        <v>158.16</v>
      </c>
      <c r="H435" t="n">
        <v>2.19</v>
      </c>
      <c r="I435" t="n">
        <v>53</v>
      </c>
      <c r="J435" t="n">
        <v>137.15</v>
      </c>
      <c r="K435" t="n">
        <v>43.4</v>
      </c>
      <c r="L435" t="n">
        <v>17</v>
      </c>
      <c r="M435" t="n">
        <v>51</v>
      </c>
      <c r="N435" t="n">
        <v>21.75</v>
      </c>
      <c r="O435" t="n">
        <v>17149.71</v>
      </c>
      <c r="P435" t="n">
        <v>1229.23</v>
      </c>
      <c r="Q435" t="n">
        <v>2218.87</v>
      </c>
      <c r="R435" t="n">
        <v>261.67</v>
      </c>
      <c r="S435" t="n">
        <v>193.02</v>
      </c>
      <c r="T435" t="n">
        <v>32257.45</v>
      </c>
      <c r="U435" t="n">
        <v>0.74</v>
      </c>
      <c r="V435" t="n">
        <v>0.92</v>
      </c>
      <c r="W435" t="n">
        <v>36.75</v>
      </c>
      <c r="X435" t="n">
        <v>1.93</v>
      </c>
      <c r="Y435" t="n">
        <v>0.5</v>
      </c>
      <c r="Z435" t="n">
        <v>10</v>
      </c>
    </row>
    <row r="436">
      <c r="A436" t="n">
        <v>17</v>
      </c>
      <c r="B436" t="n">
        <v>55</v>
      </c>
      <c r="C436" t="inlineStr">
        <is>
          <t xml:space="preserve">CONCLUIDO	</t>
        </is>
      </c>
      <c r="D436" t="n">
        <v>0.6999</v>
      </c>
      <c r="E436" t="n">
        <v>142.88</v>
      </c>
      <c r="F436" t="n">
        <v>139.61</v>
      </c>
      <c r="G436" t="n">
        <v>167.53</v>
      </c>
      <c r="H436" t="n">
        <v>2.3</v>
      </c>
      <c r="I436" t="n">
        <v>50</v>
      </c>
      <c r="J436" t="n">
        <v>138.51</v>
      </c>
      <c r="K436" t="n">
        <v>43.4</v>
      </c>
      <c r="L436" t="n">
        <v>18</v>
      </c>
      <c r="M436" t="n">
        <v>48</v>
      </c>
      <c r="N436" t="n">
        <v>22.11</v>
      </c>
      <c r="O436" t="n">
        <v>17316.45</v>
      </c>
      <c r="P436" t="n">
        <v>1214.41</v>
      </c>
      <c r="Q436" t="n">
        <v>2218.92</v>
      </c>
      <c r="R436" t="n">
        <v>257.93</v>
      </c>
      <c r="S436" t="n">
        <v>193.02</v>
      </c>
      <c r="T436" t="n">
        <v>30404.75</v>
      </c>
      <c r="U436" t="n">
        <v>0.75</v>
      </c>
      <c r="V436" t="n">
        <v>0.92</v>
      </c>
      <c r="W436" t="n">
        <v>36.75</v>
      </c>
      <c r="X436" t="n">
        <v>1.82</v>
      </c>
      <c r="Y436" t="n">
        <v>0.5</v>
      </c>
      <c r="Z436" t="n">
        <v>10</v>
      </c>
    </row>
    <row r="437">
      <c r="A437" t="n">
        <v>18</v>
      </c>
      <c r="B437" t="n">
        <v>55</v>
      </c>
      <c r="C437" t="inlineStr">
        <is>
          <t xml:space="preserve">CONCLUIDO	</t>
        </is>
      </c>
      <c r="D437" t="n">
        <v>0.7008</v>
      </c>
      <c r="E437" t="n">
        <v>142.69</v>
      </c>
      <c r="F437" t="n">
        <v>139.48</v>
      </c>
      <c r="G437" t="n">
        <v>178.06</v>
      </c>
      <c r="H437" t="n">
        <v>2.4</v>
      </c>
      <c r="I437" t="n">
        <v>47</v>
      </c>
      <c r="J437" t="n">
        <v>139.86</v>
      </c>
      <c r="K437" t="n">
        <v>43.4</v>
      </c>
      <c r="L437" t="n">
        <v>19</v>
      </c>
      <c r="M437" t="n">
        <v>44</v>
      </c>
      <c r="N437" t="n">
        <v>22.46</v>
      </c>
      <c r="O437" t="n">
        <v>17483.7</v>
      </c>
      <c r="P437" t="n">
        <v>1197.4</v>
      </c>
      <c r="Q437" t="n">
        <v>2218.89</v>
      </c>
      <c r="R437" t="n">
        <v>253.72</v>
      </c>
      <c r="S437" t="n">
        <v>193.02</v>
      </c>
      <c r="T437" t="n">
        <v>28313.34</v>
      </c>
      <c r="U437" t="n">
        <v>0.76</v>
      </c>
      <c r="V437" t="n">
        <v>0.92</v>
      </c>
      <c r="W437" t="n">
        <v>36.75</v>
      </c>
      <c r="X437" t="n">
        <v>1.7</v>
      </c>
      <c r="Y437" t="n">
        <v>0.5</v>
      </c>
      <c r="Z437" t="n">
        <v>10</v>
      </c>
    </row>
    <row r="438">
      <c r="A438" t="n">
        <v>19</v>
      </c>
      <c r="B438" t="n">
        <v>55</v>
      </c>
      <c r="C438" t="inlineStr">
        <is>
          <t xml:space="preserve">CONCLUIDO	</t>
        </is>
      </c>
      <c r="D438" t="n">
        <v>0.7016</v>
      </c>
      <c r="E438" t="n">
        <v>142.52</v>
      </c>
      <c r="F438" t="n">
        <v>139.39</v>
      </c>
      <c r="G438" t="n">
        <v>190.07</v>
      </c>
      <c r="H438" t="n">
        <v>2.5</v>
      </c>
      <c r="I438" t="n">
        <v>44</v>
      </c>
      <c r="J438" t="n">
        <v>141.22</v>
      </c>
      <c r="K438" t="n">
        <v>43.4</v>
      </c>
      <c r="L438" t="n">
        <v>20</v>
      </c>
      <c r="M438" t="n">
        <v>37</v>
      </c>
      <c r="N438" t="n">
        <v>22.82</v>
      </c>
      <c r="O438" t="n">
        <v>17651.44</v>
      </c>
      <c r="P438" t="n">
        <v>1186.79</v>
      </c>
      <c r="Q438" t="n">
        <v>2218.87</v>
      </c>
      <c r="R438" t="n">
        <v>250.27</v>
      </c>
      <c r="S438" t="n">
        <v>193.02</v>
      </c>
      <c r="T438" t="n">
        <v>26604.65</v>
      </c>
      <c r="U438" t="n">
        <v>0.77</v>
      </c>
      <c r="V438" t="n">
        <v>0.92</v>
      </c>
      <c r="W438" t="n">
        <v>36.75</v>
      </c>
      <c r="X438" t="n">
        <v>1.6</v>
      </c>
      <c r="Y438" t="n">
        <v>0.5</v>
      </c>
      <c r="Z438" t="n">
        <v>10</v>
      </c>
    </row>
    <row r="439">
      <c r="A439" t="n">
        <v>20</v>
      </c>
      <c r="B439" t="n">
        <v>55</v>
      </c>
      <c r="C439" t="inlineStr">
        <is>
          <t xml:space="preserve">CONCLUIDO	</t>
        </is>
      </c>
      <c r="D439" t="n">
        <v>0.7022</v>
      </c>
      <c r="E439" t="n">
        <v>142.42</v>
      </c>
      <c r="F439" t="n">
        <v>139.33</v>
      </c>
      <c r="G439" t="n">
        <v>199.04</v>
      </c>
      <c r="H439" t="n">
        <v>2.61</v>
      </c>
      <c r="I439" t="n">
        <v>42</v>
      </c>
      <c r="J439" t="n">
        <v>142.59</v>
      </c>
      <c r="K439" t="n">
        <v>43.4</v>
      </c>
      <c r="L439" t="n">
        <v>21</v>
      </c>
      <c r="M439" t="n">
        <v>17</v>
      </c>
      <c r="N439" t="n">
        <v>23.19</v>
      </c>
      <c r="O439" t="n">
        <v>17819.69</v>
      </c>
      <c r="P439" t="n">
        <v>1180.4</v>
      </c>
      <c r="Q439" t="n">
        <v>2218.88</v>
      </c>
      <c r="R439" t="n">
        <v>247.88</v>
      </c>
      <c r="S439" t="n">
        <v>193.02</v>
      </c>
      <c r="T439" t="n">
        <v>25421.32</v>
      </c>
      <c r="U439" t="n">
        <v>0.78</v>
      </c>
      <c r="V439" t="n">
        <v>0.92</v>
      </c>
      <c r="W439" t="n">
        <v>36.76</v>
      </c>
      <c r="X439" t="n">
        <v>1.55</v>
      </c>
      <c r="Y439" t="n">
        <v>0.5</v>
      </c>
      <c r="Z439" t="n">
        <v>10</v>
      </c>
    </row>
    <row r="440">
      <c r="A440" t="n">
        <v>21</v>
      </c>
      <c r="B440" t="n">
        <v>55</v>
      </c>
      <c r="C440" t="inlineStr">
        <is>
          <t xml:space="preserve">CONCLUIDO	</t>
        </is>
      </c>
      <c r="D440" t="n">
        <v>0.7020999999999999</v>
      </c>
      <c r="E440" t="n">
        <v>142.43</v>
      </c>
      <c r="F440" t="n">
        <v>139.34</v>
      </c>
      <c r="G440" t="n">
        <v>199.06</v>
      </c>
      <c r="H440" t="n">
        <v>2.7</v>
      </c>
      <c r="I440" t="n">
        <v>42</v>
      </c>
      <c r="J440" t="n">
        <v>143.96</v>
      </c>
      <c r="K440" t="n">
        <v>43.4</v>
      </c>
      <c r="L440" t="n">
        <v>22</v>
      </c>
      <c r="M440" t="n">
        <v>0</v>
      </c>
      <c r="N440" t="n">
        <v>23.56</v>
      </c>
      <c r="O440" t="n">
        <v>17988.46</v>
      </c>
      <c r="P440" t="n">
        <v>1187.8</v>
      </c>
      <c r="Q440" t="n">
        <v>2218.98</v>
      </c>
      <c r="R440" t="n">
        <v>247.59</v>
      </c>
      <c r="S440" t="n">
        <v>193.02</v>
      </c>
      <c r="T440" t="n">
        <v>25276.28</v>
      </c>
      <c r="U440" t="n">
        <v>0.78</v>
      </c>
      <c r="V440" t="n">
        <v>0.92</v>
      </c>
      <c r="W440" t="n">
        <v>36.78</v>
      </c>
      <c r="X440" t="n">
        <v>1.56</v>
      </c>
      <c r="Y440" t="n">
        <v>0.5</v>
      </c>
      <c r="Z440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4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INDEX(resultados!$A$2:$ZZ$440, 1, MATCH($B$1, resultados!$A$1:$ZZ$1, 0))</f>
        <v/>
      </c>
      <c r="B7">
        <f>INDEX(resultados!$A$2:$ZZ$440, 1, MATCH($B$2, resultados!$A$1:$ZZ$1, 0))</f>
        <v/>
      </c>
      <c r="C7">
        <f>INDEX(resultados!$A$2:$ZZ$440, 1, MATCH($B$3, resultados!$A$1:$ZZ$1, 0))</f>
        <v/>
      </c>
    </row>
    <row r="8">
      <c r="A8">
        <f>INDEX(resultados!$A$2:$ZZ$440, 2, MATCH($B$1, resultados!$A$1:$ZZ$1, 0))</f>
        <v/>
      </c>
      <c r="B8">
        <f>INDEX(resultados!$A$2:$ZZ$440, 2, MATCH($B$2, resultados!$A$1:$ZZ$1, 0))</f>
        <v/>
      </c>
      <c r="C8">
        <f>INDEX(resultados!$A$2:$ZZ$440, 2, MATCH($B$3, resultados!$A$1:$ZZ$1, 0))</f>
        <v/>
      </c>
    </row>
    <row r="9">
      <c r="A9">
        <f>INDEX(resultados!$A$2:$ZZ$440, 3, MATCH($B$1, resultados!$A$1:$ZZ$1, 0))</f>
        <v/>
      </c>
      <c r="B9">
        <f>INDEX(resultados!$A$2:$ZZ$440, 3, MATCH($B$2, resultados!$A$1:$ZZ$1, 0))</f>
        <v/>
      </c>
      <c r="C9">
        <f>INDEX(resultados!$A$2:$ZZ$440, 3, MATCH($B$3, resultados!$A$1:$ZZ$1, 0))</f>
        <v/>
      </c>
    </row>
    <row r="10">
      <c r="A10">
        <f>INDEX(resultados!$A$2:$ZZ$440, 4, MATCH($B$1, resultados!$A$1:$ZZ$1, 0))</f>
        <v/>
      </c>
      <c r="B10">
        <f>INDEX(resultados!$A$2:$ZZ$440, 4, MATCH($B$2, resultados!$A$1:$ZZ$1, 0))</f>
        <v/>
      </c>
      <c r="C10">
        <f>INDEX(resultados!$A$2:$ZZ$440, 4, MATCH($B$3, resultados!$A$1:$ZZ$1, 0))</f>
        <v/>
      </c>
    </row>
    <row r="11">
      <c r="A11">
        <f>INDEX(resultados!$A$2:$ZZ$440, 5, MATCH($B$1, resultados!$A$1:$ZZ$1, 0))</f>
        <v/>
      </c>
      <c r="B11">
        <f>INDEX(resultados!$A$2:$ZZ$440, 5, MATCH($B$2, resultados!$A$1:$ZZ$1, 0))</f>
        <v/>
      </c>
      <c r="C11">
        <f>INDEX(resultados!$A$2:$ZZ$440, 5, MATCH($B$3, resultados!$A$1:$ZZ$1, 0))</f>
        <v/>
      </c>
    </row>
    <row r="12">
      <c r="A12">
        <f>INDEX(resultados!$A$2:$ZZ$440, 6, MATCH($B$1, resultados!$A$1:$ZZ$1, 0))</f>
        <v/>
      </c>
      <c r="B12">
        <f>INDEX(resultados!$A$2:$ZZ$440, 6, MATCH($B$2, resultados!$A$1:$ZZ$1, 0))</f>
        <v/>
      </c>
      <c r="C12">
        <f>INDEX(resultados!$A$2:$ZZ$440, 6, MATCH($B$3, resultados!$A$1:$ZZ$1, 0))</f>
        <v/>
      </c>
    </row>
    <row r="13">
      <c r="A13">
        <f>INDEX(resultados!$A$2:$ZZ$440, 7, MATCH($B$1, resultados!$A$1:$ZZ$1, 0))</f>
        <v/>
      </c>
      <c r="B13">
        <f>INDEX(resultados!$A$2:$ZZ$440, 7, MATCH($B$2, resultados!$A$1:$ZZ$1, 0))</f>
        <v/>
      </c>
      <c r="C13">
        <f>INDEX(resultados!$A$2:$ZZ$440, 7, MATCH($B$3, resultados!$A$1:$ZZ$1, 0))</f>
        <v/>
      </c>
    </row>
    <row r="14">
      <c r="A14">
        <f>INDEX(resultados!$A$2:$ZZ$440, 8, MATCH($B$1, resultados!$A$1:$ZZ$1, 0))</f>
        <v/>
      </c>
      <c r="B14">
        <f>INDEX(resultados!$A$2:$ZZ$440, 8, MATCH($B$2, resultados!$A$1:$ZZ$1, 0))</f>
        <v/>
      </c>
      <c r="C14">
        <f>INDEX(resultados!$A$2:$ZZ$440, 8, MATCH($B$3, resultados!$A$1:$ZZ$1, 0))</f>
        <v/>
      </c>
    </row>
    <row r="15">
      <c r="A15">
        <f>INDEX(resultados!$A$2:$ZZ$440, 9, MATCH($B$1, resultados!$A$1:$ZZ$1, 0))</f>
        <v/>
      </c>
      <c r="B15">
        <f>INDEX(resultados!$A$2:$ZZ$440, 9, MATCH($B$2, resultados!$A$1:$ZZ$1, 0))</f>
        <v/>
      </c>
      <c r="C15">
        <f>INDEX(resultados!$A$2:$ZZ$440, 9, MATCH($B$3, resultados!$A$1:$ZZ$1, 0))</f>
        <v/>
      </c>
    </row>
    <row r="16">
      <c r="A16">
        <f>INDEX(resultados!$A$2:$ZZ$440, 10, MATCH($B$1, resultados!$A$1:$ZZ$1, 0))</f>
        <v/>
      </c>
      <c r="B16">
        <f>INDEX(resultados!$A$2:$ZZ$440, 10, MATCH($B$2, resultados!$A$1:$ZZ$1, 0))</f>
        <v/>
      </c>
      <c r="C16">
        <f>INDEX(resultados!$A$2:$ZZ$440, 10, MATCH($B$3, resultados!$A$1:$ZZ$1, 0))</f>
        <v/>
      </c>
    </row>
    <row r="17">
      <c r="A17">
        <f>INDEX(resultados!$A$2:$ZZ$440, 11, MATCH($B$1, resultados!$A$1:$ZZ$1, 0))</f>
        <v/>
      </c>
      <c r="B17">
        <f>INDEX(resultados!$A$2:$ZZ$440, 11, MATCH($B$2, resultados!$A$1:$ZZ$1, 0))</f>
        <v/>
      </c>
      <c r="C17">
        <f>INDEX(resultados!$A$2:$ZZ$440, 11, MATCH($B$3, resultados!$A$1:$ZZ$1, 0))</f>
        <v/>
      </c>
    </row>
    <row r="18">
      <c r="A18">
        <f>INDEX(resultados!$A$2:$ZZ$440, 12, MATCH($B$1, resultados!$A$1:$ZZ$1, 0))</f>
        <v/>
      </c>
      <c r="B18">
        <f>INDEX(resultados!$A$2:$ZZ$440, 12, MATCH($B$2, resultados!$A$1:$ZZ$1, 0))</f>
        <v/>
      </c>
      <c r="C18">
        <f>INDEX(resultados!$A$2:$ZZ$440, 12, MATCH($B$3, resultados!$A$1:$ZZ$1, 0))</f>
        <v/>
      </c>
    </row>
    <row r="19">
      <c r="A19">
        <f>INDEX(resultados!$A$2:$ZZ$440, 13, MATCH($B$1, resultados!$A$1:$ZZ$1, 0))</f>
        <v/>
      </c>
      <c r="B19">
        <f>INDEX(resultados!$A$2:$ZZ$440, 13, MATCH($B$2, resultados!$A$1:$ZZ$1, 0))</f>
        <v/>
      </c>
      <c r="C19">
        <f>INDEX(resultados!$A$2:$ZZ$440, 13, MATCH($B$3, resultados!$A$1:$ZZ$1, 0))</f>
        <v/>
      </c>
    </row>
    <row r="20">
      <c r="A20">
        <f>INDEX(resultados!$A$2:$ZZ$440, 14, MATCH($B$1, resultados!$A$1:$ZZ$1, 0))</f>
        <v/>
      </c>
      <c r="B20">
        <f>INDEX(resultados!$A$2:$ZZ$440, 14, MATCH($B$2, resultados!$A$1:$ZZ$1, 0))</f>
        <v/>
      </c>
      <c r="C20">
        <f>INDEX(resultados!$A$2:$ZZ$440, 14, MATCH($B$3, resultados!$A$1:$ZZ$1, 0))</f>
        <v/>
      </c>
    </row>
    <row r="21">
      <c r="A21">
        <f>INDEX(resultados!$A$2:$ZZ$440, 15, MATCH($B$1, resultados!$A$1:$ZZ$1, 0))</f>
        <v/>
      </c>
      <c r="B21">
        <f>INDEX(resultados!$A$2:$ZZ$440, 15, MATCH($B$2, resultados!$A$1:$ZZ$1, 0))</f>
        <v/>
      </c>
      <c r="C21">
        <f>INDEX(resultados!$A$2:$ZZ$440, 15, MATCH($B$3, resultados!$A$1:$ZZ$1, 0))</f>
        <v/>
      </c>
    </row>
    <row r="22">
      <c r="A22">
        <f>INDEX(resultados!$A$2:$ZZ$440, 16, MATCH($B$1, resultados!$A$1:$ZZ$1, 0))</f>
        <v/>
      </c>
      <c r="B22">
        <f>INDEX(resultados!$A$2:$ZZ$440, 16, MATCH($B$2, resultados!$A$1:$ZZ$1, 0))</f>
        <v/>
      </c>
      <c r="C22">
        <f>INDEX(resultados!$A$2:$ZZ$440, 16, MATCH($B$3, resultados!$A$1:$ZZ$1, 0))</f>
        <v/>
      </c>
    </row>
    <row r="23">
      <c r="A23">
        <f>INDEX(resultados!$A$2:$ZZ$440, 17, MATCH($B$1, resultados!$A$1:$ZZ$1, 0))</f>
        <v/>
      </c>
      <c r="B23">
        <f>INDEX(resultados!$A$2:$ZZ$440, 17, MATCH($B$2, resultados!$A$1:$ZZ$1, 0))</f>
        <v/>
      </c>
      <c r="C23">
        <f>INDEX(resultados!$A$2:$ZZ$440, 17, MATCH($B$3, resultados!$A$1:$ZZ$1, 0))</f>
        <v/>
      </c>
    </row>
    <row r="24">
      <c r="A24">
        <f>INDEX(resultados!$A$2:$ZZ$440, 18, MATCH($B$1, resultados!$A$1:$ZZ$1, 0))</f>
        <v/>
      </c>
      <c r="B24">
        <f>INDEX(resultados!$A$2:$ZZ$440, 18, MATCH($B$2, resultados!$A$1:$ZZ$1, 0))</f>
        <v/>
      </c>
      <c r="C24">
        <f>INDEX(resultados!$A$2:$ZZ$440, 18, MATCH($B$3, resultados!$A$1:$ZZ$1, 0))</f>
        <v/>
      </c>
    </row>
    <row r="25">
      <c r="A25">
        <f>INDEX(resultados!$A$2:$ZZ$440, 19, MATCH($B$1, resultados!$A$1:$ZZ$1, 0))</f>
        <v/>
      </c>
      <c r="B25">
        <f>INDEX(resultados!$A$2:$ZZ$440, 19, MATCH($B$2, resultados!$A$1:$ZZ$1, 0))</f>
        <v/>
      </c>
      <c r="C25">
        <f>INDEX(resultados!$A$2:$ZZ$440, 19, MATCH($B$3, resultados!$A$1:$ZZ$1, 0))</f>
        <v/>
      </c>
    </row>
    <row r="26">
      <c r="A26">
        <f>INDEX(resultados!$A$2:$ZZ$440, 20, MATCH($B$1, resultados!$A$1:$ZZ$1, 0))</f>
        <v/>
      </c>
      <c r="B26">
        <f>INDEX(resultados!$A$2:$ZZ$440, 20, MATCH($B$2, resultados!$A$1:$ZZ$1, 0))</f>
        <v/>
      </c>
      <c r="C26">
        <f>INDEX(resultados!$A$2:$ZZ$440, 20, MATCH($B$3, resultados!$A$1:$ZZ$1, 0))</f>
        <v/>
      </c>
    </row>
    <row r="27">
      <c r="A27">
        <f>INDEX(resultados!$A$2:$ZZ$440, 21, MATCH($B$1, resultados!$A$1:$ZZ$1, 0))</f>
        <v/>
      </c>
      <c r="B27">
        <f>INDEX(resultados!$A$2:$ZZ$440, 21, MATCH($B$2, resultados!$A$1:$ZZ$1, 0))</f>
        <v/>
      </c>
      <c r="C27">
        <f>INDEX(resultados!$A$2:$ZZ$440, 21, MATCH($B$3, resultados!$A$1:$ZZ$1, 0))</f>
        <v/>
      </c>
    </row>
    <row r="28">
      <c r="A28">
        <f>INDEX(resultados!$A$2:$ZZ$440, 22, MATCH($B$1, resultados!$A$1:$ZZ$1, 0))</f>
        <v/>
      </c>
      <c r="B28">
        <f>INDEX(resultados!$A$2:$ZZ$440, 22, MATCH($B$2, resultados!$A$1:$ZZ$1, 0))</f>
        <v/>
      </c>
      <c r="C28">
        <f>INDEX(resultados!$A$2:$ZZ$440, 22, MATCH($B$3, resultados!$A$1:$ZZ$1, 0))</f>
        <v/>
      </c>
    </row>
    <row r="29">
      <c r="A29">
        <f>INDEX(resultados!$A$2:$ZZ$440, 23, MATCH($B$1, resultados!$A$1:$ZZ$1, 0))</f>
        <v/>
      </c>
      <c r="B29">
        <f>INDEX(resultados!$A$2:$ZZ$440, 23, MATCH($B$2, resultados!$A$1:$ZZ$1, 0))</f>
        <v/>
      </c>
      <c r="C29">
        <f>INDEX(resultados!$A$2:$ZZ$440, 23, MATCH($B$3, resultados!$A$1:$ZZ$1, 0))</f>
        <v/>
      </c>
    </row>
    <row r="30">
      <c r="A30">
        <f>INDEX(resultados!$A$2:$ZZ$440, 24, MATCH($B$1, resultados!$A$1:$ZZ$1, 0))</f>
        <v/>
      </c>
      <c r="B30">
        <f>INDEX(resultados!$A$2:$ZZ$440, 24, MATCH($B$2, resultados!$A$1:$ZZ$1, 0))</f>
        <v/>
      </c>
      <c r="C30">
        <f>INDEX(resultados!$A$2:$ZZ$440, 24, MATCH($B$3, resultados!$A$1:$ZZ$1, 0))</f>
        <v/>
      </c>
    </row>
    <row r="31">
      <c r="A31">
        <f>INDEX(resultados!$A$2:$ZZ$440, 25, MATCH($B$1, resultados!$A$1:$ZZ$1, 0))</f>
        <v/>
      </c>
      <c r="B31">
        <f>INDEX(resultados!$A$2:$ZZ$440, 25, MATCH($B$2, resultados!$A$1:$ZZ$1, 0))</f>
        <v/>
      </c>
      <c r="C31">
        <f>INDEX(resultados!$A$2:$ZZ$440, 25, MATCH($B$3, resultados!$A$1:$ZZ$1, 0))</f>
        <v/>
      </c>
    </row>
    <row r="32">
      <c r="A32">
        <f>INDEX(resultados!$A$2:$ZZ$440, 26, MATCH($B$1, resultados!$A$1:$ZZ$1, 0))</f>
        <v/>
      </c>
      <c r="B32">
        <f>INDEX(resultados!$A$2:$ZZ$440, 26, MATCH($B$2, resultados!$A$1:$ZZ$1, 0))</f>
        <v/>
      </c>
      <c r="C32">
        <f>INDEX(resultados!$A$2:$ZZ$440, 26, MATCH($B$3, resultados!$A$1:$ZZ$1, 0))</f>
        <v/>
      </c>
    </row>
    <row r="33">
      <c r="A33">
        <f>INDEX(resultados!$A$2:$ZZ$440, 27, MATCH($B$1, resultados!$A$1:$ZZ$1, 0))</f>
        <v/>
      </c>
      <c r="B33">
        <f>INDEX(resultados!$A$2:$ZZ$440, 27, MATCH($B$2, resultados!$A$1:$ZZ$1, 0))</f>
        <v/>
      </c>
      <c r="C33">
        <f>INDEX(resultados!$A$2:$ZZ$440, 27, MATCH($B$3, resultados!$A$1:$ZZ$1, 0))</f>
        <v/>
      </c>
    </row>
    <row r="34">
      <c r="A34">
        <f>INDEX(resultados!$A$2:$ZZ$440, 28, MATCH($B$1, resultados!$A$1:$ZZ$1, 0))</f>
        <v/>
      </c>
      <c r="B34">
        <f>INDEX(resultados!$A$2:$ZZ$440, 28, MATCH($B$2, resultados!$A$1:$ZZ$1, 0))</f>
        <v/>
      </c>
      <c r="C34">
        <f>INDEX(resultados!$A$2:$ZZ$440, 28, MATCH($B$3, resultados!$A$1:$ZZ$1, 0))</f>
        <v/>
      </c>
    </row>
    <row r="35">
      <c r="A35">
        <f>INDEX(resultados!$A$2:$ZZ$440, 29, MATCH($B$1, resultados!$A$1:$ZZ$1, 0))</f>
        <v/>
      </c>
      <c r="B35">
        <f>INDEX(resultados!$A$2:$ZZ$440, 29, MATCH($B$2, resultados!$A$1:$ZZ$1, 0))</f>
        <v/>
      </c>
      <c r="C35">
        <f>INDEX(resultados!$A$2:$ZZ$440, 29, MATCH($B$3, resultados!$A$1:$ZZ$1, 0))</f>
        <v/>
      </c>
    </row>
    <row r="36">
      <c r="A36">
        <f>INDEX(resultados!$A$2:$ZZ$440, 30, MATCH($B$1, resultados!$A$1:$ZZ$1, 0))</f>
        <v/>
      </c>
      <c r="B36">
        <f>INDEX(resultados!$A$2:$ZZ$440, 30, MATCH($B$2, resultados!$A$1:$ZZ$1, 0))</f>
        <v/>
      </c>
      <c r="C36">
        <f>INDEX(resultados!$A$2:$ZZ$440, 30, MATCH($B$3, resultados!$A$1:$ZZ$1, 0))</f>
        <v/>
      </c>
    </row>
    <row r="37">
      <c r="A37">
        <f>INDEX(resultados!$A$2:$ZZ$440, 31, MATCH($B$1, resultados!$A$1:$ZZ$1, 0))</f>
        <v/>
      </c>
      <c r="B37">
        <f>INDEX(resultados!$A$2:$ZZ$440, 31, MATCH($B$2, resultados!$A$1:$ZZ$1, 0))</f>
        <v/>
      </c>
      <c r="C37">
        <f>INDEX(resultados!$A$2:$ZZ$440, 31, MATCH($B$3, resultados!$A$1:$ZZ$1, 0))</f>
        <v/>
      </c>
    </row>
    <row r="38">
      <c r="A38">
        <f>INDEX(resultados!$A$2:$ZZ$440, 32, MATCH($B$1, resultados!$A$1:$ZZ$1, 0))</f>
        <v/>
      </c>
      <c r="B38">
        <f>INDEX(resultados!$A$2:$ZZ$440, 32, MATCH($B$2, resultados!$A$1:$ZZ$1, 0))</f>
        <v/>
      </c>
      <c r="C38">
        <f>INDEX(resultados!$A$2:$ZZ$440, 32, MATCH($B$3, resultados!$A$1:$ZZ$1, 0))</f>
        <v/>
      </c>
    </row>
    <row r="39">
      <c r="A39">
        <f>INDEX(resultados!$A$2:$ZZ$440, 33, MATCH($B$1, resultados!$A$1:$ZZ$1, 0))</f>
        <v/>
      </c>
      <c r="B39">
        <f>INDEX(resultados!$A$2:$ZZ$440, 33, MATCH($B$2, resultados!$A$1:$ZZ$1, 0))</f>
        <v/>
      </c>
      <c r="C39">
        <f>INDEX(resultados!$A$2:$ZZ$440, 33, MATCH($B$3, resultados!$A$1:$ZZ$1, 0))</f>
        <v/>
      </c>
    </row>
    <row r="40">
      <c r="A40">
        <f>INDEX(resultados!$A$2:$ZZ$440, 34, MATCH($B$1, resultados!$A$1:$ZZ$1, 0))</f>
        <v/>
      </c>
      <c r="B40">
        <f>INDEX(resultados!$A$2:$ZZ$440, 34, MATCH($B$2, resultados!$A$1:$ZZ$1, 0))</f>
        <v/>
      </c>
      <c r="C40">
        <f>INDEX(resultados!$A$2:$ZZ$440, 34, MATCH($B$3, resultados!$A$1:$ZZ$1, 0))</f>
        <v/>
      </c>
    </row>
    <row r="41">
      <c r="A41">
        <f>INDEX(resultados!$A$2:$ZZ$440, 35, MATCH($B$1, resultados!$A$1:$ZZ$1, 0))</f>
        <v/>
      </c>
      <c r="B41">
        <f>INDEX(resultados!$A$2:$ZZ$440, 35, MATCH($B$2, resultados!$A$1:$ZZ$1, 0))</f>
        <v/>
      </c>
      <c r="C41">
        <f>INDEX(resultados!$A$2:$ZZ$440, 35, MATCH($B$3, resultados!$A$1:$ZZ$1, 0))</f>
        <v/>
      </c>
    </row>
    <row r="42">
      <c r="A42">
        <f>INDEX(resultados!$A$2:$ZZ$440, 36, MATCH($B$1, resultados!$A$1:$ZZ$1, 0))</f>
        <v/>
      </c>
      <c r="B42">
        <f>INDEX(resultados!$A$2:$ZZ$440, 36, MATCH($B$2, resultados!$A$1:$ZZ$1, 0))</f>
        <v/>
      </c>
      <c r="C42">
        <f>INDEX(resultados!$A$2:$ZZ$440, 36, MATCH($B$3, resultados!$A$1:$ZZ$1, 0))</f>
        <v/>
      </c>
    </row>
    <row r="43">
      <c r="A43">
        <f>INDEX(resultados!$A$2:$ZZ$440, 37, MATCH($B$1, resultados!$A$1:$ZZ$1, 0))</f>
        <v/>
      </c>
      <c r="B43">
        <f>INDEX(resultados!$A$2:$ZZ$440, 37, MATCH($B$2, resultados!$A$1:$ZZ$1, 0))</f>
        <v/>
      </c>
      <c r="C43">
        <f>INDEX(resultados!$A$2:$ZZ$440, 37, MATCH($B$3, resultados!$A$1:$ZZ$1, 0))</f>
        <v/>
      </c>
    </row>
    <row r="44">
      <c r="A44">
        <f>INDEX(resultados!$A$2:$ZZ$440, 38, MATCH($B$1, resultados!$A$1:$ZZ$1, 0))</f>
        <v/>
      </c>
      <c r="B44">
        <f>INDEX(resultados!$A$2:$ZZ$440, 38, MATCH($B$2, resultados!$A$1:$ZZ$1, 0))</f>
        <v/>
      </c>
      <c r="C44">
        <f>INDEX(resultados!$A$2:$ZZ$440, 38, MATCH($B$3, resultados!$A$1:$ZZ$1, 0))</f>
        <v/>
      </c>
    </row>
    <row r="45">
      <c r="A45">
        <f>INDEX(resultados!$A$2:$ZZ$440, 39, MATCH($B$1, resultados!$A$1:$ZZ$1, 0))</f>
        <v/>
      </c>
      <c r="B45">
        <f>INDEX(resultados!$A$2:$ZZ$440, 39, MATCH($B$2, resultados!$A$1:$ZZ$1, 0))</f>
        <v/>
      </c>
      <c r="C45">
        <f>INDEX(resultados!$A$2:$ZZ$440, 39, MATCH($B$3, resultados!$A$1:$ZZ$1, 0))</f>
        <v/>
      </c>
    </row>
    <row r="46">
      <c r="A46">
        <f>INDEX(resultados!$A$2:$ZZ$440, 40, MATCH($B$1, resultados!$A$1:$ZZ$1, 0))</f>
        <v/>
      </c>
      <c r="B46">
        <f>INDEX(resultados!$A$2:$ZZ$440, 40, MATCH($B$2, resultados!$A$1:$ZZ$1, 0))</f>
        <v/>
      </c>
      <c r="C46">
        <f>INDEX(resultados!$A$2:$ZZ$440, 40, MATCH($B$3, resultados!$A$1:$ZZ$1, 0))</f>
        <v/>
      </c>
    </row>
    <row r="47">
      <c r="A47">
        <f>INDEX(resultados!$A$2:$ZZ$440, 41, MATCH($B$1, resultados!$A$1:$ZZ$1, 0))</f>
        <v/>
      </c>
      <c r="B47">
        <f>INDEX(resultados!$A$2:$ZZ$440, 41, MATCH($B$2, resultados!$A$1:$ZZ$1, 0))</f>
        <v/>
      </c>
      <c r="C47">
        <f>INDEX(resultados!$A$2:$ZZ$440, 41, MATCH($B$3, resultados!$A$1:$ZZ$1, 0))</f>
        <v/>
      </c>
    </row>
    <row r="48">
      <c r="A48">
        <f>INDEX(resultados!$A$2:$ZZ$440, 42, MATCH($B$1, resultados!$A$1:$ZZ$1, 0))</f>
        <v/>
      </c>
      <c r="B48">
        <f>INDEX(resultados!$A$2:$ZZ$440, 42, MATCH($B$2, resultados!$A$1:$ZZ$1, 0))</f>
        <v/>
      </c>
      <c r="C48">
        <f>INDEX(resultados!$A$2:$ZZ$440, 42, MATCH($B$3, resultados!$A$1:$ZZ$1, 0))</f>
        <v/>
      </c>
    </row>
    <row r="49">
      <c r="A49">
        <f>INDEX(resultados!$A$2:$ZZ$440, 43, MATCH($B$1, resultados!$A$1:$ZZ$1, 0))</f>
        <v/>
      </c>
      <c r="B49">
        <f>INDEX(resultados!$A$2:$ZZ$440, 43, MATCH($B$2, resultados!$A$1:$ZZ$1, 0))</f>
        <v/>
      </c>
      <c r="C49">
        <f>INDEX(resultados!$A$2:$ZZ$440, 43, MATCH($B$3, resultados!$A$1:$ZZ$1, 0))</f>
        <v/>
      </c>
    </row>
    <row r="50">
      <c r="A50">
        <f>INDEX(resultados!$A$2:$ZZ$440, 44, MATCH($B$1, resultados!$A$1:$ZZ$1, 0))</f>
        <v/>
      </c>
      <c r="B50">
        <f>INDEX(resultados!$A$2:$ZZ$440, 44, MATCH($B$2, resultados!$A$1:$ZZ$1, 0))</f>
        <v/>
      </c>
      <c r="C50">
        <f>INDEX(resultados!$A$2:$ZZ$440, 44, MATCH($B$3, resultados!$A$1:$ZZ$1, 0))</f>
        <v/>
      </c>
    </row>
    <row r="51">
      <c r="A51">
        <f>INDEX(resultados!$A$2:$ZZ$440, 45, MATCH($B$1, resultados!$A$1:$ZZ$1, 0))</f>
        <v/>
      </c>
      <c r="B51">
        <f>INDEX(resultados!$A$2:$ZZ$440, 45, MATCH($B$2, resultados!$A$1:$ZZ$1, 0))</f>
        <v/>
      </c>
      <c r="C51">
        <f>INDEX(resultados!$A$2:$ZZ$440, 45, MATCH($B$3, resultados!$A$1:$ZZ$1, 0))</f>
        <v/>
      </c>
    </row>
    <row r="52">
      <c r="A52">
        <f>INDEX(resultados!$A$2:$ZZ$440, 46, MATCH($B$1, resultados!$A$1:$ZZ$1, 0))</f>
        <v/>
      </c>
      <c r="B52">
        <f>INDEX(resultados!$A$2:$ZZ$440, 46, MATCH($B$2, resultados!$A$1:$ZZ$1, 0))</f>
        <v/>
      </c>
      <c r="C52">
        <f>INDEX(resultados!$A$2:$ZZ$440, 46, MATCH($B$3, resultados!$A$1:$ZZ$1, 0))</f>
        <v/>
      </c>
    </row>
    <row r="53">
      <c r="A53">
        <f>INDEX(resultados!$A$2:$ZZ$440, 47, MATCH($B$1, resultados!$A$1:$ZZ$1, 0))</f>
        <v/>
      </c>
      <c r="B53">
        <f>INDEX(resultados!$A$2:$ZZ$440, 47, MATCH($B$2, resultados!$A$1:$ZZ$1, 0))</f>
        <v/>
      </c>
      <c r="C53">
        <f>INDEX(resultados!$A$2:$ZZ$440, 47, MATCH($B$3, resultados!$A$1:$ZZ$1, 0))</f>
        <v/>
      </c>
    </row>
    <row r="54">
      <c r="A54">
        <f>INDEX(resultados!$A$2:$ZZ$440, 48, MATCH($B$1, resultados!$A$1:$ZZ$1, 0))</f>
        <v/>
      </c>
      <c r="B54">
        <f>INDEX(resultados!$A$2:$ZZ$440, 48, MATCH($B$2, resultados!$A$1:$ZZ$1, 0))</f>
        <v/>
      </c>
      <c r="C54">
        <f>INDEX(resultados!$A$2:$ZZ$440, 48, MATCH($B$3, resultados!$A$1:$ZZ$1, 0))</f>
        <v/>
      </c>
    </row>
    <row r="55">
      <c r="A55">
        <f>INDEX(resultados!$A$2:$ZZ$440, 49, MATCH($B$1, resultados!$A$1:$ZZ$1, 0))</f>
        <v/>
      </c>
      <c r="B55">
        <f>INDEX(resultados!$A$2:$ZZ$440, 49, MATCH($B$2, resultados!$A$1:$ZZ$1, 0))</f>
        <v/>
      </c>
      <c r="C55">
        <f>INDEX(resultados!$A$2:$ZZ$440, 49, MATCH($B$3, resultados!$A$1:$ZZ$1, 0))</f>
        <v/>
      </c>
    </row>
    <row r="56">
      <c r="A56">
        <f>INDEX(resultados!$A$2:$ZZ$440, 50, MATCH($B$1, resultados!$A$1:$ZZ$1, 0))</f>
        <v/>
      </c>
      <c r="B56">
        <f>INDEX(resultados!$A$2:$ZZ$440, 50, MATCH($B$2, resultados!$A$1:$ZZ$1, 0))</f>
        <v/>
      </c>
      <c r="C56">
        <f>INDEX(resultados!$A$2:$ZZ$440, 50, MATCH($B$3, resultados!$A$1:$ZZ$1, 0))</f>
        <v/>
      </c>
    </row>
    <row r="57">
      <c r="A57">
        <f>INDEX(resultados!$A$2:$ZZ$440, 51, MATCH($B$1, resultados!$A$1:$ZZ$1, 0))</f>
        <v/>
      </c>
      <c r="B57">
        <f>INDEX(resultados!$A$2:$ZZ$440, 51, MATCH($B$2, resultados!$A$1:$ZZ$1, 0))</f>
        <v/>
      </c>
      <c r="C57">
        <f>INDEX(resultados!$A$2:$ZZ$440, 51, MATCH($B$3, resultados!$A$1:$ZZ$1, 0))</f>
        <v/>
      </c>
    </row>
    <row r="58">
      <c r="A58">
        <f>INDEX(resultados!$A$2:$ZZ$440, 52, MATCH($B$1, resultados!$A$1:$ZZ$1, 0))</f>
        <v/>
      </c>
      <c r="B58">
        <f>INDEX(resultados!$A$2:$ZZ$440, 52, MATCH($B$2, resultados!$A$1:$ZZ$1, 0))</f>
        <v/>
      </c>
      <c r="C58">
        <f>INDEX(resultados!$A$2:$ZZ$440, 52, MATCH($B$3, resultados!$A$1:$ZZ$1, 0))</f>
        <v/>
      </c>
    </row>
    <row r="59">
      <c r="A59">
        <f>INDEX(resultados!$A$2:$ZZ$440, 53, MATCH($B$1, resultados!$A$1:$ZZ$1, 0))</f>
        <v/>
      </c>
      <c r="B59">
        <f>INDEX(resultados!$A$2:$ZZ$440, 53, MATCH($B$2, resultados!$A$1:$ZZ$1, 0))</f>
        <v/>
      </c>
      <c r="C59">
        <f>INDEX(resultados!$A$2:$ZZ$440, 53, MATCH($B$3, resultados!$A$1:$ZZ$1, 0))</f>
        <v/>
      </c>
    </row>
    <row r="60">
      <c r="A60">
        <f>INDEX(resultados!$A$2:$ZZ$440, 54, MATCH($B$1, resultados!$A$1:$ZZ$1, 0))</f>
        <v/>
      </c>
      <c r="B60">
        <f>INDEX(resultados!$A$2:$ZZ$440, 54, MATCH($B$2, resultados!$A$1:$ZZ$1, 0))</f>
        <v/>
      </c>
      <c r="C60">
        <f>INDEX(resultados!$A$2:$ZZ$440, 54, MATCH($B$3, resultados!$A$1:$ZZ$1, 0))</f>
        <v/>
      </c>
    </row>
    <row r="61">
      <c r="A61">
        <f>INDEX(resultados!$A$2:$ZZ$440, 55, MATCH($B$1, resultados!$A$1:$ZZ$1, 0))</f>
        <v/>
      </c>
      <c r="B61">
        <f>INDEX(resultados!$A$2:$ZZ$440, 55, MATCH($B$2, resultados!$A$1:$ZZ$1, 0))</f>
        <v/>
      </c>
      <c r="C61">
        <f>INDEX(resultados!$A$2:$ZZ$440, 55, MATCH($B$3, resultados!$A$1:$ZZ$1, 0))</f>
        <v/>
      </c>
    </row>
    <row r="62">
      <c r="A62">
        <f>INDEX(resultados!$A$2:$ZZ$440, 56, MATCH($B$1, resultados!$A$1:$ZZ$1, 0))</f>
        <v/>
      </c>
      <c r="B62">
        <f>INDEX(resultados!$A$2:$ZZ$440, 56, MATCH($B$2, resultados!$A$1:$ZZ$1, 0))</f>
        <v/>
      </c>
      <c r="C62">
        <f>INDEX(resultados!$A$2:$ZZ$440, 56, MATCH($B$3, resultados!$A$1:$ZZ$1, 0))</f>
        <v/>
      </c>
    </row>
    <row r="63">
      <c r="A63">
        <f>INDEX(resultados!$A$2:$ZZ$440, 57, MATCH($B$1, resultados!$A$1:$ZZ$1, 0))</f>
        <v/>
      </c>
      <c r="B63">
        <f>INDEX(resultados!$A$2:$ZZ$440, 57, MATCH($B$2, resultados!$A$1:$ZZ$1, 0))</f>
        <v/>
      </c>
      <c r="C63">
        <f>INDEX(resultados!$A$2:$ZZ$440, 57, MATCH($B$3, resultados!$A$1:$ZZ$1, 0))</f>
        <v/>
      </c>
    </row>
    <row r="64">
      <c r="A64">
        <f>INDEX(resultados!$A$2:$ZZ$440, 58, MATCH($B$1, resultados!$A$1:$ZZ$1, 0))</f>
        <v/>
      </c>
      <c r="B64">
        <f>INDEX(resultados!$A$2:$ZZ$440, 58, MATCH($B$2, resultados!$A$1:$ZZ$1, 0))</f>
        <v/>
      </c>
      <c r="C64">
        <f>INDEX(resultados!$A$2:$ZZ$440, 58, MATCH($B$3, resultados!$A$1:$ZZ$1, 0))</f>
        <v/>
      </c>
    </row>
    <row r="65">
      <c r="A65">
        <f>INDEX(resultados!$A$2:$ZZ$440, 59, MATCH($B$1, resultados!$A$1:$ZZ$1, 0))</f>
        <v/>
      </c>
      <c r="B65">
        <f>INDEX(resultados!$A$2:$ZZ$440, 59, MATCH($B$2, resultados!$A$1:$ZZ$1, 0))</f>
        <v/>
      </c>
      <c r="C65">
        <f>INDEX(resultados!$A$2:$ZZ$440, 59, MATCH($B$3, resultados!$A$1:$ZZ$1, 0))</f>
        <v/>
      </c>
    </row>
    <row r="66">
      <c r="A66">
        <f>INDEX(resultados!$A$2:$ZZ$440, 60, MATCH($B$1, resultados!$A$1:$ZZ$1, 0))</f>
        <v/>
      </c>
      <c r="B66">
        <f>INDEX(resultados!$A$2:$ZZ$440, 60, MATCH($B$2, resultados!$A$1:$ZZ$1, 0))</f>
        <v/>
      </c>
      <c r="C66">
        <f>INDEX(resultados!$A$2:$ZZ$440, 60, MATCH($B$3, resultados!$A$1:$ZZ$1, 0))</f>
        <v/>
      </c>
    </row>
    <row r="67">
      <c r="A67">
        <f>INDEX(resultados!$A$2:$ZZ$440, 61, MATCH($B$1, resultados!$A$1:$ZZ$1, 0))</f>
        <v/>
      </c>
      <c r="B67">
        <f>INDEX(resultados!$A$2:$ZZ$440, 61, MATCH($B$2, resultados!$A$1:$ZZ$1, 0))</f>
        <v/>
      </c>
      <c r="C67">
        <f>INDEX(resultados!$A$2:$ZZ$440, 61, MATCH($B$3, resultados!$A$1:$ZZ$1, 0))</f>
        <v/>
      </c>
    </row>
    <row r="68">
      <c r="A68">
        <f>INDEX(resultados!$A$2:$ZZ$440, 62, MATCH($B$1, resultados!$A$1:$ZZ$1, 0))</f>
        <v/>
      </c>
      <c r="B68">
        <f>INDEX(resultados!$A$2:$ZZ$440, 62, MATCH($B$2, resultados!$A$1:$ZZ$1, 0))</f>
        <v/>
      </c>
      <c r="C68">
        <f>INDEX(resultados!$A$2:$ZZ$440, 62, MATCH($B$3, resultados!$A$1:$ZZ$1, 0))</f>
        <v/>
      </c>
    </row>
    <row r="69">
      <c r="A69">
        <f>INDEX(resultados!$A$2:$ZZ$440, 63, MATCH($B$1, resultados!$A$1:$ZZ$1, 0))</f>
        <v/>
      </c>
      <c r="B69">
        <f>INDEX(resultados!$A$2:$ZZ$440, 63, MATCH($B$2, resultados!$A$1:$ZZ$1, 0))</f>
        <v/>
      </c>
      <c r="C69">
        <f>INDEX(resultados!$A$2:$ZZ$440, 63, MATCH($B$3, resultados!$A$1:$ZZ$1, 0))</f>
        <v/>
      </c>
    </row>
    <row r="70">
      <c r="A70">
        <f>INDEX(resultados!$A$2:$ZZ$440, 64, MATCH($B$1, resultados!$A$1:$ZZ$1, 0))</f>
        <v/>
      </c>
      <c r="B70">
        <f>INDEX(resultados!$A$2:$ZZ$440, 64, MATCH($B$2, resultados!$A$1:$ZZ$1, 0))</f>
        <v/>
      </c>
      <c r="C70">
        <f>INDEX(resultados!$A$2:$ZZ$440, 64, MATCH($B$3, resultados!$A$1:$ZZ$1, 0))</f>
        <v/>
      </c>
    </row>
    <row r="71">
      <c r="A71">
        <f>INDEX(resultados!$A$2:$ZZ$440, 65, MATCH($B$1, resultados!$A$1:$ZZ$1, 0))</f>
        <v/>
      </c>
      <c r="B71">
        <f>INDEX(resultados!$A$2:$ZZ$440, 65, MATCH($B$2, resultados!$A$1:$ZZ$1, 0))</f>
        <v/>
      </c>
      <c r="C71">
        <f>INDEX(resultados!$A$2:$ZZ$440, 65, MATCH($B$3, resultados!$A$1:$ZZ$1, 0))</f>
        <v/>
      </c>
    </row>
    <row r="72">
      <c r="A72">
        <f>INDEX(resultados!$A$2:$ZZ$440, 66, MATCH($B$1, resultados!$A$1:$ZZ$1, 0))</f>
        <v/>
      </c>
      <c r="B72">
        <f>INDEX(resultados!$A$2:$ZZ$440, 66, MATCH($B$2, resultados!$A$1:$ZZ$1, 0))</f>
        <v/>
      </c>
      <c r="C72">
        <f>INDEX(resultados!$A$2:$ZZ$440, 66, MATCH($B$3, resultados!$A$1:$ZZ$1, 0))</f>
        <v/>
      </c>
    </row>
    <row r="73">
      <c r="A73">
        <f>INDEX(resultados!$A$2:$ZZ$440, 67, MATCH($B$1, resultados!$A$1:$ZZ$1, 0))</f>
        <v/>
      </c>
      <c r="B73">
        <f>INDEX(resultados!$A$2:$ZZ$440, 67, MATCH($B$2, resultados!$A$1:$ZZ$1, 0))</f>
        <v/>
      </c>
      <c r="C73">
        <f>INDEX(resultados!$A$2:$ZZ$440, 67, MATCH($B$3, resultados!$A$1:$ZZ$1, 0))</f>
        <v/>
      </c>
    </row>
    <row r="74">
      <c r="A74">
        <f>INDEX(resultados!$A$2:$ZZ$440, 68, MATCH($B$1, resultados!$A$1:$ZZ$1, 0))</f>
        <v/>
      </c>
      <c r="B74">
        <f>INDEX(resultados!$A$2:$ZZ$440, 68, MATCH($B$2, resultados!$A$1:$ZZ$1, 0))</f>
        <v/>
      </c>
      <c r="C74">
        <f>INDEX(resultados!$A$2:$ZZ$440, 68, MATCH($B$3, resultados!$A$1:$ZZ$1, 0))</f>
        <v/>
      </c>
    </row>
    <row r="75">
      <c r="A75">
        <f>INDEX(resultados!$A$2:$ZZ$440, 69, MATCH($B$1, resultados!$A$1:$ZZ$1, 0))</f>
        <v/>
      </c>
      <c r="B75">
        <f>INDEX(resultados!$A$2:$ZZ$440, 69, MATCH($B$2, resultados!$A$1:$ZZ$1, 0))</f>
        <v/>
      </c>
      <c r="C75">
        <f>INDEX(resultados!$A$2:$ZZ$440, 69, MATCH($B$3, resultados!$A$1:$ZZ$1, 0))</f>
        <v/>
      </c>
    </row>
    <row r="76">
      <c r="A76">
        <f>INDEX(resultados!$A$2:$ZZ$440, 70, MATCH($B$1, resultados!$A$1:$ZZ$1, 0))</f>
        <v/>
      </c>
      <c r="B76">
        <f>INDEX(resultados!$A$2:$ZZ$440, 70, MATCH($B$2, resultados!$A$1:$ZZ$1, 0))</f>
        <v/>
      </c>
      <c r="C76">
        <f>INDEX(resultados!$A$2:$ZZ$440, 70, MATCH($B$3, resultados!$A$1:$ZZ$1, 0))</f>
        <v/>
      </c>
    </row>
    <row r="77">
      <c r="A77">
        <f>INDEX(resultados!$A$2:$ZZ$440, 71, MATCH($B$1, resultados!$A$1:$ZZ$1, 0))</f>
        <v/>
      </c>
      <c r="B77">
        <f>INDEX(resultados!$A$2:$ZZ$440, 71, MATCH($B$2, resultados!$A$1:$ZZ$1, 0))</f>
        <v/>
      </c>
      <c r="C77">
        <f>INDEX(resultados!$A$2:$ZZ$440, 71, MATCH($B$3, resultados!$A$1:$ZZ$1, 0))</f>
        <v/>
      </c>
    </row>
    <row r="78">
      <c r="A78">
        <f>INDEX(resultados!$A$2:$ZZ$440, 72, MATCH($B$1, resultados!$A$1:$ZZ$1, 0))</f>
        <v/>
      </c>
      <c r="B78">
        <f>INDEX(resultados!$A$2:$ZZ$440, 72, MATCH($B$2, resultados!$A$1:$ZZ$1, 0))</f>
        <v/>
      </c>
      <c r="C78">
        <f>INDEX(resultados!$A$2:$ZZ$440, 72, MATCH($B$3, resultados!$A$1:$ZZ$1, 0))</f>
        <v/>
      </c>
    </row>
    <row r="79">
      <c r="A79">
        <f>INDEX(resultados!$A$2:$ZZ$440, 73, MATCH($B$1, resultados!$A$1:$ZZ$1, 0))</f>
        <v/>
      </c>
      <c r="B79">
        <f>INDEX(resultados!$A$2:$ZZ$440, 73, MATCH($B$2, resultados!$A$1:$ZZ$1, 0))</f>
        <v/>
      </c>
      <c r="C79">
        <f>INDEX(resultados!$A$2:$ZZ$440, 73, MATCH($B$3, resultados!$A$1:$ZZ$1, 0))</f>
        <v/>
      </c>
    </row>
    <row r="80">
      <c r="A80">
        <f>INDEX(resultados!$A$2:$ZZ$440, 74, MATCH($B$1, resultados!$A$1:$ZZ$1, 0))</f>
        <v/>
      </c>
      <c r="B80">
        <f>INDEX(resultados!$A$2:$ZZ$440, 74, MATCH($B$2, resultados!$A$1:$ZZ$1, 0))</f>
        <v/>
      </c>
      <c r="C80">
        <f>INDEX(resultados!$A$2:$ZZ$440, 74, MATCH($B$3, resultados!$A$1:$ZZ$1, 0))</f>
        <v/>
      </c>
    </row>
    <row r="81">
      <c r="A81">
        <f>INDEX(resultados!$A$2:$ZZ$440, 75, MATCH($B$1, resultados!$A$1:$ZZ$1, 0))</f>
        <v/>
      </c>
      <c r="B81">
        <f>INDEX(resultados!$A$2:$ZZ$440, 75, MATCH($B$2, resultados!$A$1:$ZZ$1, 0))</f>
        <v/>
      </c>
      <c r="C81">
        <f>INDEX(resultados!$A$2:$ZZ$440, 75, MATCH($B$3, resultados!$A$1:$ZZ$1, 0))</f>
        <v/>
      </c>
    </row>
    <row r="82">
      <c r="A82">
        <f>INDEX(resultados!$A$2:$ZZ$440, 76, MATCH($B$1, resultados!$A$1:$ZZ$1, 0))</f>
        <v/>
      </c>
      <c r="B82">
        <f>INDEX(resultados!$A$2:$ZZ$440, 76, MATCH($B$2, resultados!$A$1:$ZZ$1, 0))</f>
        <v/>
      </c>
      <c r="C82">
        <f>INDEX(resultados!$A$2:$ZZ$440, 76, MATCH($B$3, resultados!$A$1:$ZZ$1, 0))</f>
        <v/>
      </c>
    </row>
    <row r="83">
      <c r="A83">
        <f>INDEX(resultados!$A$2:$ZZ$440, 77, MATCH($B$1, resultados!$A$1:$ZZ$1, 0))</f>
        <v/>
      </c>
      <c r="B83">
        <f>INDEX(resultados!$A$2:$ZZ$440, 77, MATCH($B$2, resultados!$A$1:$ZZ$1, 0))</f>
        <v/>
      </c>
      <c r="C83">
        <f>INDEX(resultados!$A$2:$ZZ$440, 77, MATCH($B$3, resultados!$A$1:$ZZ$1, 0))</f>
        <v/>
      </c>
    </row>
    <row r="84">
      <c r="A84">
        <f>INDEX(resultados!$A$2:$ZZ$440, 78, MATCH($B$1, resultados!$A$1:$ZZ$1, 0))</f>
        <v/>
      </c>
      <c r="B84">
        <f>INDEX(resultados!$A$2:$ZZ$440, 78, MATCH($B$2, resultados!$A$1:$ZZ$1, 0))</f>
        <v/>
      </c>
      <c r="C84">
        <f>INDEX(resultados!$A$2:$ZZ$440, 78, MATCH($B$3, resultados!$A$1:$ZZ$1, 0))</f>
        <v/>
      </c>
    </row>
    <row r="85">
      <c r="A85">
        <f>INDEX(resultados!$A$2:$ZZ$440, 79, MATCH($B$1, resultados!$A$1:$ZZ$1, 0))</f>
        <v/>
      </c>
      <c r="B85">
        <f>INDEX(resultados!$A$2:$ZZ$440, 79, MATCH($B$2, resultados!$A$1:$ZZ$1, 0))</f>
        <v/>
      </c>
      <c r="C85">
        <f>INDEX(resultados!$A$2:$ZZ$440, 79, MATCH($B$3, resultados!$A$1:$ZZ$1, 0))</f>
        <v/>
      </c>
    </row>
    <row r="86">
      <c r="A86">
        <f>INDEX(resultados!$A$2:$ZZ$440, 80, MATCH($B$1, resultados!$A$1:$ZZ$1, 0))</f>
        <v/>
      </c>
      <c r="B86">
        <f>INDEX(resultados!$A$2:$ZZ$440, 80, MATCH($B$2, resultados!$A$1:$ZZ$1, 0))</f>
        <v/>
      </c>
      <c r="C86">
        <f>INDEX(resultados!$A$2:$ZZ$440, 80, MATCH($B$3, resultados!$A$1:$ZZ$1, 0))</f>
        <v/>
      </c>
    </row>
    <row r="87">
      <c r="A87">
        <f>INDEX(resultados!$A$2:$ZZ$440, 81, MATCH($B$1, resultados!$A$1:$ZZ$1, 0))</f>
        <v/>
      </c>
      <c r="B87">
        <f>INDEX(resultados!$A$2:$ZZ$440, 81, MATCH($B$2, resultados!$A$1:$ZZ$1, 0))</f>
        <v/>
      </c>
      <c r="C87">
        <f>INDEX(resultados!$A$2:$ZZ$440, 81, MATCH($B$3, resultados!$A$1:$ZZ$1, 0))</f>
        <v/>
      </c>
    </row>
    <row r="88">
      <c r="A88">
        <f>INDEX(resultados!$A$2:$ZZ$440, 82, MATCH($B$1, resultados!$A$1:$ZZ$1, 0))</f>
        <v/>
      </c>
      <c r="B88">
        <f>INDEX(resultados!$A$2:$ZZ$440, 82, MATCH($B$2, resultados!$A$1:$ZZ$1, 0))</f>
        <v/>
      </c>
      <c r="C88">
        <f>INDEX(resultados!$A$2:$ZZ$440, 82, MATCH($B$3, resultados!$A$1:$ZZ$1, 0))</f>
        <v/>
      </c>
    </row>
    <row r="89">
      <c r="A89">
        <f>INDEX(resultados!$A$2:$ZZ$440, 83, MATCH($B$1, resultados!$A$1:$ZZ$1, 0))</f>
        <v/>
      </c>
      <c r="B89">
        <f>INDEX(resultados!$A$2:$ZZ$440, 83, MATCH($B$2, resultados!$A$1:$ZZ$1, 0))</f>
        <v/>
      </c>
      <c r="C89">
        <f>INDEX(resultados!$A$2:$ZZ$440, 83, MATCH($B$3, resultados!$A$1:$ZZ$1, 0))</f>
        <v/>
      </c>
    </row>
    <row r="90">
      <c r="A90">
        <f>INDEX(resultados!$A$2:$ZZ$440, 84, MATCH($B$1, resultados!$A$1:$ZZ$1, 0))</f>
        <v/>
      </c>
      <c r="B90">
        <f>INDEX(resultados!$A$2:$ZZ$440, 84, MATCH($B$2, resultados!$A$1:$ZZ$1, 0))</f>
        <v/>
      </c>
      <c r="C90">
        <f>INDEX(resultados!$A$2:$ZZ$440, 84, MATCH($B$3, resultados!$A$1:$ZZ$1, 0))</f>
        <v/>
      </c>
    </row>
    <row r="91">
      <c r="A91">
        <f>INDEX(resultados!$A$2:$ZZ$440, 85, MATCH($B$1, resultados!$A$1:$ZZ$1, 0))</f>
        <v/>
      </c>
      <c r="B91">
        <f>INDEX(resultados!$A$2:$ZZ$440, 85, MATCH($B$2, resultados!$A$1:$ZZ$1, 0))</f>
        <v/>
      </c>
      <c r="C91">
        <f>INDEX(resultados!$A$2:$ZZ$440, 85, MATCH($B$3, resultados!$A$1:$ZZ$1, 0))</f>
        <v/>
      </c>
    </row>
    <row r="92">
      <c r="A92">
        <f>INDEX(resultados!$A$2:$ZZ$440, 86, MATCH($B$1, resultados!$A$1:$ZZ$1, 0))</f>
        <v/>
      </c>
      <c r="B92">
        <f>INDEX(resultados!$A$2:$ZZ$440, 86, MATCH($B$2, resultados!$A$1:$ZZ$1, 0))</f>
        <v/>
      </c>
      <c r="C92">
        <f>INDEX(resultados!$A$2:$ZZ$440, 86, MATCH($B$3, resultados!$A$1:$ZZ$1, 0))</f>
        <v/>
      </c>
    </row>
    <row r="93">
      <c r="A93">
        <f>INDEX(resultados!$A$2:$ZZ$440, 87, MATCH($B$1, resultados!$A$1:$ZZ$1, 0))</f>
        <v/>
      </c>
      <c r="B93">
        <f>INDEX(resultados!$A$2:$ZZ$440, 87, MATCH($B$2, resultados!$A$1:$ZZ$1, 0))</f>
        <v/>
      </c>
      <c r="C93">
        <f>INDEX(resultados!$A$2:$ZZ$440, 87, MATCH($B$3, resultados!$A$1:$ZZ$1, 0))</f>
        <v/>
      </c>
    </row>
    <row r="94">
      <c r="A94">
        <f>INDEX(resultados!$A$2:$ZZ$440, 88, MATCH($B$1, resultados!$A$1:$ZZ$1, 0))</f>
        <v/>
      </c>
      <c r="B94">
        <f>INDEX(resultados!$A$2:$ZZ$440, 88, MATCH($B$2, resultados!$A$1:$ZZ$1, 0))</f>
        <v/>
      </c>
      <c r="C94">
        <f>INDEX(resultados!$A$2:$ZZ$440, 88, MATCH($B$3, resultados!$A$1:$ZZ$1, 0))</f>
        <v/>
      </c>
    </row>
    <row r="95">
      <c r="A95">
        <f>INDEX(resultados!$A$2:$ZZ$440, 89, MATCH($B$1, resultados!$A$1:$ZZ$1, 0))</f>
        <v/>
      </c>
      <c r="B95">
        <f>INDEX(resultados!$A$2:$ZZ$440, 89, MATCH($B$2, resultados!$A$1:$ZZ$1, 0))</f>
        <v/>
      </c>
      <c r="C95">
        <f>INDEX(resultados!$A$2:$ZZ$440, 89, MATCH($B$3, resultados!$A$1:$ZZ$1, 0))</f>
        <v/>
      </c>
    </row>
    <row r="96">
      <c r="A96">
        <f>INDEX(resultados!$A$2:$ZZ$440, 90, MATCH($B$1, resultados!$A$1:$ZZ$1, 0))</f>
        <v/>
      </c>
      <c r="B96">
        <f>INDEX(resultados!$A$2:$ZZ$440, 90, MATCH($B$2, resultados!$A$1:$ZZ$1, 0))</f>
        <v/>
      </c>
      <c r="C96">
        <f>INDEX(resultados!$A$2:$ZZ$440, 90, MATCH($B$3, resultados!$A$1:$ZZ$1, 0))</f>
        <v/>
      </c>
    </row>
    <row r="97">
      <c r="A97">
        <f>INDEX(resultados!$A$2:$ZZ$440, 91, MATCH($B$1, resultados!$A$1:$ZZ$1, 0))</f>
        <v/>
      </c>
      <c r="B97">
        <f>INDEX(resultados!$A$2:$ZZ$440, 91, MATCH($B$2, resultados!$A$1:$ZZ$1, 0))</f>
        <v/>
      </c>
      <c r="C97">
        <f>INDEX(resultados!$A$2:$ZZ$440, 91, MATCH($B$3, resultados!$A$1:$ZZ$1, 0))</f>
        <v/>
      </c>
    </row>
    <row r="98">
      <c r="A98">
        <f>INDEX(resultados!$A$2:$ZZ$440, 92, MATCH($B$1, resultados!$A$1:$ZZ$1, 0))</f>
        <v/>
      </c>
      <c r="B98">
        <f>INDEX(resultados!$A$2:$ZZ$440, 92, MATCH($B$2, resultados!$A$1:$ZZ$1, 0))</f>
        <v/>
      </c>
      <c r="C98">
        <f>INDEX(resultados!$A$2:$ZZ$440, 92, MATCH($B$3, resultados!$A$1:$ZZ$1, 0))</f>
        <v/>
      </c>
    </row>
    <row r="99">
      <c r="A99">
        <f>INDEX(resultados!$A$2:$ZZ$440, 93, MATCH($B$1, resultados!$A$1:$ZZ$1, 0))</f>
        <v/>
      </c>
      <c r="B99">
        <f>INDEX(resultados!$A$2:$ZZ$440, 93, MATCH($B$2, resultados!$A$1:$ZZ$1, 0))</f>
        <v/>
      </c>
      <c r="C99">
        <f>INDEX(resultados!$A$2:$ZZ$440, 93, MATCH($B$3, resultados!$A$1:$ZZ$1, 0))</f>
        <v/>
      </c>
    </row>
    <row r="100">
      <c r="A100">
        <f>INDEX(resultados!$A$2:$ZZ$440, 94, MATCH($B$1, resultados!$A$1:$ZZ$1, 0))</f>
        <v/>
      </c>
      <c r="B100">
        <f>INDEX(resultados!$A$2:$ZZ$440, 94, MATCH($B$2, resultados!$A$1:$ZZ$1, 0))</f>
        <v/>
      </c>
      <c r="C100">
        <f>INDEX(resultados!$A$2:$ZZ$440, 94, MATCH($B$3, resultados!$A$1:$ZZ$1, 0))</f>
        <v/>
      </c>
    </row>
    <row r="101">
      <c r="A101">
        <f>INDEX(resultados!$A$2:$ZZ$440, 95, MATCH($B$1, resultados!$A$1:$ZZ$1, 0))</f>
        <v/>
      </c>
      <c r="B101">
        <f>INDEX(resultados!$A$2:$ZZ$440, 95, MATCH($B$2, resultados!$A$1:$ZZ$1, 0))</f>
        <v/>
      </c>
      <c r="C101">
        <f>INDEX(resultados!$A$2:$ZZ$440, 95, MATCH($B$3, resultados!$A$1:$ZZ$1, 0))</f>
        <v/>
      </c>
    </row>
    <row r="102">
      <c r="A102">
        <f>INDEX(resultados!$A$2:$ZZ$440, 96, MATCH($B$1, resultados!$A$1:$ZZ$1, 0))</f>
        <v/>
      </c>
      <c r="B102">
        <f>INDEX(resultados!$A$2:$ZZ$440, 96, MATCH($B$2, resultados!$A$1:$ZZ$1, 0))</f>
        <v/>
      </c>
      <c r="C102">
        <f>INDEX(resultados!$A$2:$ZZ$440, 96, MATCH($B$3, resultados!$A$1:$ZZ$1, 0))</f>
        <v/>
      </c>
    </row>
    <row r="103">
      <c r="A103">
        <f>INDEX(resultados!$A$2:$ZZ$440, 97, MATCH($B$1, resultados!$A$1:$ZZ$1, 0))</f>
        <v/>
      </c>
      <c r="B103">
        <f>INDEX(resultados!$A$2:$ZZ$440, 97, MATCH($B$2, resultados!$A$1:$ZZ$1, 0))</f>
        <v/>
      </c>
      <c r="C103">
        <f>INDEX(resultados!$A$2:$ZZ$440, 97, MATCH($B$3, resultados!$A$1:$ZZ$1, 0))</f>
        <v/>
      </c>
    </row>
    <row r="104">
      <c r="A104">
        <f>INDEX(resultados!$A$2:$ZZ$440, 98, MATCH($B$1, resultados!$A$1:$ZZ$1, 0))</f>
        <v/>
      </c>
      <c r="B104">
        <f>INDEX(resultados!$A$2:$ZZ$440, 98, MATCH($B$2, resultados!$A$1:$ZZ$1, 0))</f>
        <v/>
      </c>
      <c r="C104">
        <f>INDEX(resultados!$A$2:$ZZ$440, 98, MATCH($B$3, resultados!$A$1:$ZZ$1, 0))</f>
        <v/>
      </c>
    </row>
    <row r="105">
      <c r="A105">
        <f>INDEX(resultados!$A$2:$ZZ$440, 99, MATCH($B$1, resultados!$A$1:$ZZ$1, 0))</f>
        <v/>
      </c>
      <c r="B105">
        <f>INDEX(resultados!$A$2:$ZZ$440, 99, MATCH($B$2, resultados!$A$1:$ZZ$1, 0))</f>
        <v/>
      </c>
      <c r="C105">
        <f>INDEX(resultados!$A$2:$ZZ$440, 99, MATCH($B$3, resultados!$A$1:$ZZ$1, 0))</f>
        <v/>
      </c>
    </row>
    <row r="106">
      <c r="A106">
        <f>INDEX(resultados!$A$2:$ZZ$440, 100, MATCH($B$1, resultados!$A$1:$ZZ$1, 0))</f>
        <v/>
      </c>
      <c r="B106">
        <f>INDEX(resultados!$A$2:$ZZ$440, 100, MATCH($B$2, resultados!$A$1:$ZZ$1, 0))</f>
        <v/>
      </c>
      <c r="C106">
        <f>INDEX(resultados!$A$2:$ZZ$440, 100, MATCH($B$3, resultados!$A$1:$ZZ$1, 0))</f>
        <v/>
      </c>
    </row>
    <row r="107">
      <c r="A107">
        <f>INDEX(resultados!$A$2:$ZZ$440, 101, MATCH($B$1, resultados!$A$1:$ZZ$1, 0))</f>
        <v/>
      </c>
      <c r="B107">
        <f>INDEX(resultados!$A$2:$ZZ$440, 101, MATCH($B$2, resultados!$A$1:$ZZ$1, 0))</f>
        <v/>
      </c>
      <c r="C107">
        <f>INDEX(resultados!$A$2:$ZZ$440, 101, MATCH($B$3, resultados!$A$1:$ZZ$1, 0))</f>
        <v/>
      </c>
    </row>
    <row r="108">
      <c r="A108">
        <f>INDEX(resultados!$A$2:$ZZ$440, 102, MATCH($B$1, resultados!$A$1:$ZZ$1, 0))</f>
        <v/>
      </c>
      <c r="B108">
        <f>INDEX(resultados!$A$2:$ZZ$440, 102, MATCH($B$2, resultados!$A$1:$ZZ$1, 0))</f>
        <v/>
      </c>
      <c r="C108">
        <f>INDEX(resultados!$A$2:$ZZ$440, 102, MATCH($B$3, resultados!$A$1:$ZZ$1, 0))</f>
        <v/>
      </c>
    </row>
    <row r="109">
      <c r="A109">
        <f>INDEX(resultados!$A$2:$ZZ$440, 103, MATCH($B$1, resultados!$A$1:$ZZ$1, 0))</f>
        <v/>
      </c>
      <c r="B109">
        <f>INDEX(resultados!$A$2:$ZZ$440, 103, MATCH($B$2, resultados!$A$1:$ZZ$1, 0))</f>
        <v/>
      </c>
      <c r="C109">
        <f>INDEX(resultados!$A$2:$ZZ$440, 103, MATCH($B$3, resultados!$A$1:$ZZ$1, 0))</f>
        <v/>
      </c>
    </row>
    <row r="110">
      <c r="A110">
        <f>INDEX(resultados!$A$2:$ZZ$440, 104, MATCH($B$1, resultados!$A$1:$ZZ$1, 0))</f>
        <v/>
      </c>
      <c r="B110">
        <f>INDEX(resultados!$A$2:$ZZ$440, 104, MATCH($B$2, resultados!$A$1:$ZZ$1, 0))</f>
        <v/>
      </c>
      <c r="C110">
        <f>INDEX(resultados!$A$2:$ZZ$440, 104, MATCH($B$3, resultados!$A$1:$ZZ$1, 0))</f>
        <v/>
      </c>
    </row>
    <row r="111">
      <c r="A111">
        <f>INDEX(resultados!$A$2:$ZZ$440, 105, MATCH($B$1, resultados!$A$1:$ZZ$1, 0))</f>
        <v/>
      </c>
      <c r="B111">
        <f>INDEX(resultados!$A$2:$ZZ$440, 105, MATCH($B$2, resultados!$A$1:$ZZ$1, 0))</f>
        <v/>
      </c>
      <c r="C111">
        <f>INDEX(resultados!$A$2:$ZZ$440, 105, MATCH($B$3, resultados!$A$1:$ZZ$1, 0))</f>
        <v/>
      </c>
    </row>
    <row r="112">
      <c r="A112">
        <f>INDEX(resultados!$A$2:$ZZ$440, 106, MATCH($B$1, resultados!$A$1:$ZZ$1, 0))</f>
        <v/>
      </c>
      <c r="B112">
        <f>INDEX(resultados!$A$2:$ZZ$440, 106, MATCH($B$2, resultados!$A$1:$ZZ$1, 0))</f>
        <v/>
      </c>
      <c r="C112">
        <f>INDEX(resultados!$A$2:$ZZ$440, 106, MATCH($B$3, resultados!$A$1:$ZZ$1, 0))</f>
        <v/>
      </c>
    </row>
    <row r="113">
      <c r="A113">
        <f>INDEX(resultados!$A$2:$ZZ$440, 107, MATCH($B$1, resultados!$A$1:$ZZ$1, 0))</f>
        <v/>
      </c>
      <c r="B113">
        <f>INDEX(resultados!$A$2:$ZZ$440, 107, MATCH($B$2, resultados!$A$1:$ZZ$1, 0))</f>
        <v/>
      </c>
      <c r="C113">
        <f>INDEX(resultados!$A$2:$ZZ$440, 107, MATCH($B$3, resultados!$A$1:$ZZ$1, 0))</f>
        <v/>
      </c>
    </row>
    <row r="114">
      <c r="A114">
        <f>INDEX(resultados!$A$2:$ZZ$440, 108, MATCH($B$1, resultados!$A$1:$ZZ$1, 0))</f>
        <v/>
      </c>
      <c r="B114">
        <f>INDEX(resultados!$A$2:$ZZ$440, 108, MATCH($B$2, resultados!$A$1:$ZZ$1, 0))</f>
        <v/>
      </c>
      <c r="C114">
        <f>INDEX(resultados!$A$2:$ZZ$440, 108, MATCH($B$3, resultados!$A$1:$ZZ$1, 0))</f>
        <v/>
      </c>
    </row>
    <row r="115">
      <c r="A115">
        <f>INDEX(resultados!$A$2:$ZZ$440, 109, MATCH($B$1, resultados!$A$1:$ZZ$1, 0))</f>
        <v/>
      </c>
      <c r="B115">
        <f>INDEX(resultados!$A$2:$ZZ$440, 109, MATCH($B$2, resultados!$A$1:$ZZ$1, 0))</f>
        <v/>
      </c>
      <c r="C115">
        <f>INDEX(resultados!$A$2:$ZZ$440, 109, MATCH($B$3, resultados!$A$1:$ZZ$1, 0))</f>
        <v/>
      </c>
    </row>
    <row r="116">
      <c r="A116">
        <f>INDEX(resultados!$A$2:$ZZ$440, 110, MATCH($B$1, resultados!$A$1:$ZZ$1, 0))</f>
        <v/>
      </c>
      <c r="B116">
        <f>INDEX(resultados!$A$2:$ZZ$440, 110, MATCH($B$2, resultados!$A$1:$ZZ$1, 0))</f>
        <v/>
      </c>
      <c r="C116">
        <f>INDEX(resultados!$A$2:$ZZ$440, 110, MATCH($B$3, resultados!$A$1:$ZZ$1, 0))</f>
        <v/>
      </c>
    </row>
    <row r="117">
      <c r="A117">
        <f>INDEX(resultados!$A$2:$ZZ$440, 111, MATCH($B$1, resultados!$A$1:$ZZ$1, 0))</f>
        <v/>
      </c>
      <c r="B117">
        <f>INDEX(resultados!$A$2:$ZZ$440, 111, MATCH($B$2, resultados!$A$1:$ZZ$1, 0))</f>
        <v/>
      </c>
      <c r="C117">
        <f>INDEX(resultados!$A$2:$ZZ$440, 111, MATCH($B$3, resultados!$A$1:$ZZ$1, 0))</f>
        <v/>
      </c>
    </row>
    <row r="118">
      <c r="A118">
        <f>INDEX(resultados!$A$2:$ZZ$440, 112, MATCH($B$1, resultados!$A$1:$ZZ$1, 0))</f>
        <v/>
      </c>
      <c r="B118">
        <f>INDEX(resultados!$A$2:$ZZ$440, 112, MATCH($B$2, resultados!$A$1:$ZZ$1, 0))</f>
        <v/>
      </c>
      <c r="C118">
        <f>INDEX(resultados!$A$2:$ZZ$440, 112, MATCH($B$3, resultados!$A$1:$ZZ$1, 0))</f>
        <v/>
      </c>
    </row>
    <row r="119">
      <c r="A119">
        <f>INDEX(resultados!$A$2:$ZZ$440, 113, MATCH($B$1, resultados!$A$1:$ZZ$1, 0))</f>
        <v/>
      </c>
      <c r="B119">
        <f>INDEX(resultados!$A$2:$ZZ$440, 113, MATCH($B$2, resultados!$A$1:$ZZ$1, 0))</f>
        <v/>
      </c>
      <c r="C119">
        <f>INDEX(resultados!$A$2:$ZZ$440, 113, MATCH($B$3, resultados!$A$1:$ZZ$1, 0))</f>
        <v/>
      </c>
    </row>
    <row r="120">
      <c r="A120">
        <f>INDEX(resultados!$A$2:$ZZ$440, 114, MATCH($B$1, resultados!$A$1:$ZZ$1, 0))</f>
        <v/>
      </c>
      <c r="B120">
        <f>INDEX(resultados!$A$2:$ZZ$440, 114, MATCH($B$2, resultados!$A$1:$ZZ$1, 0))</f>
        <v/>
      </c>
      <c r="C120">
        <f>INDEX(resultados!$A$2:$ZZ$440, 114, MATCH($B$3, resultados!$A$1:$ZZ$1, 0))</f>
        <v/>
      </c>
    </row>
    <row r="121">
      <c r="A121">
        <f>INDEX(resultados!$A$2:$ZZ$440, 115, MATCH($B$1, resultados!$A$1:$ZZ$1, 0))</f>
        <v/>
      </c>
      <c r="B121">
        <f>INDEX(resultados!$A$2:$ZZ$440, 115, MATCH($B$2, resultados!$A$1:$ZZ$1, 0))</f>
        <v/>
      </c>
      <c r="C121">
        <f>INDEX(resultados!$A$2:$ZZ$440, 115, MATCH($B$3, resultados!$A$1:$ZZ$1, 0))</f>
        <v/>
      </c>
    </row>
    <row r="122">
      <c r="A122">
        <f>INDEX(resultados!$A$2:$ZZ$440, 116, MATCH($B$1, resultados!$A$1:$ZZ$1, 0))</f>
        <v/>
      </c>
      <c r="B122">
        <f>INDEX(resultados!$A$2:$ZZ$440, 116, MATCH($B$2, resultados!$A$1:$ZZ$1, 0))</f>
        <v/>
      </c>
      <c r="C122">
        <f>INDEX(resultados!$A$2:$ZZ$440, 116, MATCH($B$3, resultados!$A$1:$ZZ$1, 0))</f>
        <v/>
      </c>
    </row>
    <row r="123">
      <c r="A123">
        <f>INDEX(resultados!$A$2:$ZZ$440, 117, MATCH($B$1, resultados!$A$1:$ZZ$1, 0))</f>
        <v/>
      </c>
      <c r="B123">
        <f>INDEX(resultados!$A$2:$ZZ$440, 117, MATCH($B$2, resultados!$A$1:$ZZ$1, 0))</f>
        <v/>
      </c>
      <c r="C123">
        <f>INDEX(resultados!$A$2:$ZZ$440, 117, MATCH($B$3, resultados!$A$1:$ZZ$1, 0))</f>
        <v/>
      </c>
    </row>
    <row r="124">
      <c r="A124">
        <f>INDEX(resultados!$A$2:$ZZ$440, 118, MATCH($B$1, resultados!$A$1:$ZZ$1, 0))</f>
        <v/>
      </c>
      <c r="B124">
        <f>INDEX(resultados!$A$2:$ZZ$440, 118, MATCH($B$2, resultados!$A$1:$ZZ$1, 0))</f>
        <v/>
      </c>
      <c r="C124">
        <f>INDEX(resultados!$A$2:$ZZ$440, 118, MATCH($B$3, resultados!$A$1:$ZZ$1, 0))</f>
        <v/>
      </c>
    </row>
    <row r="125">
      <c r="A125">
        <f>INDEX(resultados!$A$2:$ZZ$440, 119, MATCH($B$1, resultados!$A$1:$ZZ$1, 0))</f>
        <v/>
      </c>
      <c r="B125">
        <f>INDEX(resultados!$A$2:$ZZ$440, 119, MATCH($B$2, resultados!$A$1:$ZZ$1, 0))</f>
        <v/>
      </c>
      <c r="C125">
        <f>INDEX(resultados!$A$2:$ZZ$440, 119, MATCH($B$3, resultados!$A$1:$ZZ$1, 0))</f>
        <v/>
      </c>
    </row>
    <row r="126">
      <c r="A126">
        <f>INDEX(resultados!$A$2:$ZZ$440, 120, MATCH($B$1, resultados!$A$1:$ZZ$1, 0))</f>
        <v/>
      </c>
      <c r="B126">
        <f>INDEX(resultados!$A$2:$ZZ$440, 120, MATCH($B$2, resultados!$A$1:$ZZ$1, 0))</f>
        <v/>
      </c>
      <c r="C126">
        <f>INDEX(resultados!$A$2:$ZZ$440, 120, MATCH($B$3, resultados!$A$1:$ZZ$1, 0))</f>
        <v/>
      </c>
    </row>
    <row r="127">
      <c r="A127">
        <f>INDEX(resultados!$A$2:$ZZ$440, 121, MATCH($B$1, resultados!$A$1:$ZZ$1, 0))</f>
        <v/>
      </c>
      <c r="B127">
        <f>INDEX(resultados!$A$2:$ZZ$440, 121, MATCH($B$2, resultados!$A$1:$ZZ$1, 0))</f>
        <v/>
      </c>
      <c r="C127">
        <f>INDEX(resultados!$A$2:$ZZ$440, 121, MATCH($B$3, resultados!$A$1:$ZZ$1, 0))</f>
        <v/>
      </c>
    </row>
    <row r="128">
      <c r="A128">
        <f>INDEX(resultados!$A$2:$ZZ$440, 122, MATCH($B$1, resultados!$A$1:$ZZ$1, 0))</f>
        <v/>
      </c>
      <c r="B128">
        <f>INDEX(resultados!$A$2:$ZZ$440, 122, MATCH($B$2, resultados!$A$1:$ZZ$1, 0))</f>
        <v/>
      </c>
      <c r="C128">
        <f>INDEX(resultados!$A$2:$ZZ$440, 122, MATCH($B$3, resultados!$A$1:$ZZ$1, 0))</f>
        <v/>
      </c>
    </row>
    <row r="129">
      <c r="A129">
        <f>INDEX(resultados!$A$2:$ZZ$440, 123, MATCH($B$1, resultados!$A$1:$ZZ$1, 0))</f>
        <v/>
      </c>
      <c r="B129">
        <f>INDEX(resultados!$A$2:$ZZ$440, 123, MATCH($B$2, resultados!$A$1:$ZZ$1, 0))</f>
        <v/>
      </c>
      <c r="C129">
        <f>INDEX(resultados!$A$2:$ZZ$440, 123, MATCH($B$3, resultados!$A$1:$ZZ$1, 0))</f>
        <v/>
      </c>
    </row>
    <row r="130">
      <c r="A130">
        <f>INDEX(resultados!$A$2:$ZZ$440, 124, MATCH($B$1, resultados!$A$1:$ZZ$1, 0))</f>
        <v/>
      </c>
      <c r="B130">
        <f>INDEX(resultados!$A$2:$ZZ$440, 124, MATCH($B$2, resultados!$A$1:$ZZ$1, 0))</f>
        <v/>
      </c>
      <c r="C130">
        <f>INDEX(resultados!$A$2:$ZZ$440, 124, MATCH($B$3, resultados!$A$1:$ZZ$1, 0))</f>
        <v/>
      </c>
    </row>
    <row r="131">
      <c r="A131">
        <f>INDEX(resultados!$A$2:$ZZ$440, 125, MATCH($B$1, resultados!$A$1:$ZZ$1, 0))</f>
        <v/>
      </c>
      <c r="B131">
        <f>INDEX(resultados!$A$2:$ZZ$440, 125, MATCH($B$2, resultados!$A$1:$ZZ$1, 0))</f>
        <v/>
      </c>
      <c r="C131">
        <f>INDEX(resultados!$A$2:$ZZ$440, 125, MATCH($B$3, resultados!$A$1:$ZZ$1, 0))</f>
        <v/>
      </c>
    </row>
    <row r="132">
      <c r="A132">
        <f>INDEX(resultados!$A$2:$ZZ$440, 126, MATCH($B$1, resultados!$A$1:$ZZ$1, 0))</f>
        <v/>
      </c>
      <c r="B132">
        <f>INDEX(resultados!$A$2:$ZZ$440, 126, MATCH($B$2, resultados!$A$1:$ZZ$1, 0))</f>
        <v/>
      </c>
      <c r="C132">
        <f>INDEX(resultados!$A$2:$ZZ$440, 126, MATCH($B$3, resultados!$A$1:$ZZ$1, 0))</f>
        <v/>
      </c>
    </row>
    <row r="133">
      <c r="A133">
        <f>INDEX(resultados!$A$2:$ZZ$440, 127, MATCH($B$1, resultados!$A$1:$ZZ$1, 0))</f>
        <v/>
      </c>
      <c r="B133">
        <f>INDEX(resultados!$A$2:$ZZ$440, 127, MATCH($B$2, resultados!$A$1:$ZZ$1, 0))</f>
        <v/>
      </c>
      <c r="C133">
        <f>INDEX(resultados!$A$2:$ZZ$440, 127, MATCH($B$3, resultados!$A$1:$ZZ$1, 0))</f>
        <v/>
      </c>
    </row>
    <row r="134">
      <c r="A134">
        <f>INDEX(resultados!$A$2:$ZZ$440, 128, MATCH($B$1, resultados!$A$1:$ZZ$1, 0))</f>
        <v/>
      </c>
      <c r="B134">
        <f>INDEX(resultados!$A$2:$ZZ$440, 128, MATCH($B$2, resultados!$A$1:$ZZ$1, 0))</f>
        <v/>
      </c>
      <c r="C134">
        <f>INDEX(resultados!$A$2:$ZZ$440, 128, MATCH($B$3, resultados!$A$1:$ZZ$1, 0))</f>
        <v/>
      </c>
    </row>
    <row r="135">
      <c r="A135">
        <f>INDEX(resultados!$A$2:$ZZ$440, 129, MATCH($B$1, resultados!$A$1:$ZZ$1, 0))</f>
        <v/>
      </c>
      <c r="B135">
        <f>INDEX(resultados!$A$2:$ZZ$440, 129, MATCH($B$2, resultados!$A$1:$ZZ$1, 0))</f>
        <v/>
      </c>
      <c r="C135">
        <f>INDEX(resultados!$A$2:$ZZ$440, 129, MATCH($B$3, resultados!$A$1:$ZZ$1, 0))</f>
        <v/>
      </c>
    </row>
    <row r="136">
      <c r="A136">
        <f>INDEX(resultados!$A$2:$ZZ$440, 130, MATCH($B$1, resultados!$A$1:$ZZ$1, 0))</f>
        <v/>
      </c>
      <c r="B136">
        <f>INDEX(resultados!$A$2:$ZZ$440, 130, MATCH($B$2, resultados!$A$1:$ZZ$1, 0))</f>
        <v/>
      </c>
      <c r="C136">
        <f>INDEX(resultados!$A$2:$ZZ$440, 130, MATCH($B$3, resultados!$A$1:$ZZ$1, 0))</f>
        <v/>
      </c>
    </row>
    <row r="137">
      <c r="A137">
        <f>INDEX(resultados!$A$2:$ZZ$440, 131, MATCH($B$1, resultados!$A$1:$ZZ$1, 0))</f>
        <v/>
      </c>
      <c r="B137">
        <f>INDEX(resultados!$A$2:$ZZ$440, 131, MATCH($B$2, resultados!$A$1:$ZZ$1, 0))</f>
        <v/>
      </c>
      <c r="C137">
        <f>INDEX(resultados!$A$2:$ZZ$440, 131, MATCH($B$3, resultados!$A$1:$ZZ$1, 0))</f>
        <v/>
      </c>
    </row>
    <row r="138">
      <c r="A138">
        <f>INDEX(resultados!$A$2:$ZZ$440, 132, MATCH($B$1, resultados!$A$1:$ZZ$1, 0))</f>
        <v/>
      </c>
      <c r="B138">
        <f>INDEX(resultados!$A$2:$ZZ$440, 132, MATCH($B$2, resultados!$A$1:$ZZ$1, 0))</f>
        <v/>
      </c>
      <c r="C138">
        <f>INDEX(resultados!$A$2:$ZZ$440, 132, MATCH($B$3, resultados!$A$1:$ZZ$1, 0))</f>
        <v/>
      </c>
    </row>
    <row r="139">
      <c r="A139">
        <f>INDEX(resultados!$A$2:$ZZ$440, 133, MATCH($B$1, resultados!$A$1:$ZZ$1, 0))</f>
        <v/>
      </c>
      <c r="B139">
        <f>INDEX(resultados!$A$2:$ZZ$440, 133, MATCH($B$2, resultados!$A$1:$ZZ$1, 0))</f>
        <v/>
      </c>
      <c r="C139">
        <f>INDEX(resultados!$A$2:$ZZ$440, 133, MATCH($B$3, resultados!$A$1:$ZZ$1, 0))</f>
        <v/>
      </c>
    </row>
    <row r="140">
      <c r="A140">
        <f>INDEX(resultados!$A$2:$ZZ$440, 134, MATCH($B$1, resultados!$A$1:$ZZ$1, 0))</f>
        <v/>
      </c>
      <c r="B140">
        <f>INDEX(resultados!$A$2:$ZZ$440, 134, MATCH($B$2, resultados!$A$1:$ZZ$1, 0))</f>
        <v/>
      </c>
      <c r="C140">
        <f>INDEX(resultados!$A$2:$ZZ$440, 134, MATCH($B$3, resultados!$A$1:$ZZ$1, 0))</f>
        <v/>
      </c>
    </row>
    <row r="141">
      <c r="A141">
        <f>INDEX(resultados!$A$2:$ZZ$440, 135, MATCH($B$1, resultados!$A$1:$ZZ$1, 0))</f>
        <v/>
      </c>
      <c r="B141">
        <f>INDEX(resultados!$A$2:$ZZ$440, 135, MATCH($B$2, resultados!$A$1:$ZZ$1, 0))</f>
        <v/>
      </c>
      <c r="C141">
        <f>INDEX(resultados!$A$2:$ZZ$440, 135, MATCH($B$3, resultados!$A$1:$ZZ$1, 0))</f>
        <v/>
      </c>
    </row>
    <row r="142">
      <c r="A142">
        <f>INDEX(resultados!$A$2:$ZZ$440, 136, MATCH($B$1, resultados!$A$1:$ZZ$1, 0))</f>
        <v/>
      </c>
      <c r="B142">
        <f>INDEX(resultados!$A$2:$ZZ$440, 136, MATCH($B$2, resultados!$A$1:$ZZ$1, 0))</f>
        <v/>
      </c>
      <c r="C142">
        <f>INDEX(resultados!$A$2:$ZZ$440, 136, MATCH($B$3, resultados!$A$1:$ZZ$1, 0))</f>
        <v/>
      </c>
    </row>
    <row r="143">
      <c r="A143">
        <f>INDEX(resultados!$A$2:$ZZ$440, 137, MATCH($B$1, resultados!$A$1:$ZZ$1, 0))</f>
        <v/>
      </c>
      <c r="B143">
        <f>INDEX(resultados!$A$2:$ZZ$440, 137, MATCH($B$2, resultados!$A$1:$ZZ$1, 0))</f>
        <v/>
      </c>
      <c r="C143">
        <f>INDEX(resultados!$A$2:$ZZ$440, 137, MATCH($B$3, resultados!$A$1:$ZZ$1, 0))</f>
        <v/>
      </c>
    </row>
    <row r="144">
      <c r="A144">
        <f>INDEX(resultados!$A$2:$ZZ$440, 138, MATCH($B$1, resultados!$A$1:$ZZ$1, 0))</f>
        <v/>
      </c>
      <c r="B144">
        <f>INDEX(resultados!$A$2:$ZZ$440, 138, MATCH($B$2, resultados!$A$1:$ZZ$1, 0))</f>
        <v/>
      </c>
      <c r="C144">
        <f>INDEX(resultados!$A$2:$ZZ$440, 138, MATCH($B$3, resultados!$A$1:$ZZ$1, 0))</f>
        <v/>
      </c>
    </row>
    <row r="145">
      <c r="A145">
        <f>INDEX(resultados!$A$2:$ZZ$440, 139, MATCH($B$1, resultados!$A$1:$ZZ$1, 0))</f>
        <v/>
      </c>
      <c r="B145">
        <f>INDEX(resultados!$A$2:$ZZ$440, 139, MATCH($B$2, resultados!$A$1:$ZZ$1, 0))</f>
        <v/>
      </c>
      <c r="C145">
        <f>INDEX(resultados!$A$2:$ZZ$440, 139, MATCH($B$3, resultados!$A$1:$ZZ$1, 0))</f>
        <v/>
      </c>
    </row>
    <row r="146">
      <c r="A146">
        <f>INDEX(resultados!$A$2:$ZZ$440, 140, MATCH($B$1, resultados!$A$1:$ZZ$1, 0))</f>
        <v/>
      </c>
      <c r="B146">
        <f>INDEX(resultados!$A$2:$ZZ$440, 140, MATCH($B$2, resultados!$A$1:$ZZ$1, 0))</f>
        <v/>
      </c>
      <c r="C146">
        <f>INDEX(resultados!$A$2:$ZZ$440, 140, MATCH($B$3, resultados!$A$1:$ZZ$1, 0))</f>
        <v/>
      </c>
    </row>
    <row r="147">
      <c r="A147">
        <f>INDEX(resultados!$A$2:$ZZ$440, 141, MATCH($B$1, resultados!$A$1:$ZZ$1, 0))</f>
        <v/>
      </c>
      <c r="B147">
        <f>INDEX(resultados!$A$2:$ZZ$440, 141, MATCH($B$2, resultados!$A$1:$ZZ$1, 0))</f>
        <v/>
      </c>
      <c r="C147">
        <f>INDEX(resultados!$A$2:$ZZ$440, 141, MATCH($B$3, resultados!$A$1:$ZZ$1, 0))</f>
        <v/>
      </c>
    </row>
    <row r="148">
      <c r="A148">
        <f>INDEX(resultados!$A$2:$ZZ$440, 142, MATCH($B$1, resultados!$A$1:$ZZ$1, 0))</f>
        <v/>
      </c>
      <c r="B148">
        <f>INDEX(resultados!$A$2:$ZZ$440, 142, MATCH($B$2, resultados!$A$1:$ZZ$1, 0))</f>
        <v/>
      </c>
      <c r="C148">
        <f>INDEX(resultados!$A$2:$ZZ$440, 142, MATCH($B$3, resultados!$A$1:$ZZ$1, 0))</f>
        <v/>
      </c>
    </row>
    <row r="149">
      <c r="A149">
        <f>INDEX(resultados!$A$2:$ZZ$440, 143, MATCH($B$1, resultados!$A$1:$ZZ$1, 0))</f>
        <v/>
      </c>
      <c r="B149">
        <f>INDEX(resultados!$A$2:$ZZ$440, 143, MATCH($B$2, resultados!$A$1:$ZZ$1, 0))</f>
        <v/>
      </c>
      <c r="C149">
        <f>INDEX(resultados!$A$2:$ZZ$440, 143, MATCH($B$3, resultados!$A$1:$ZZ$1, 0))</f>
        <v/>
      </c>
    </row>
    <row r="150">
      <c r="A150">
        <f>INDEX(resultados!$A$2:$ZZ$440, 144, MATCH($B$1, resultados!$A$1:$ZZ$1, 0))</f>
        <v/>
      </c>
      <c r="B150">
        <f>INDEX(resultados!$A$2:$ZZ$440, 144, MATCH($B$2, resultados!$A$1:$ZZ$1, 0))</f>
        <v/>
      </c>
      <c r="C150">
        <f>INDEX(resultados!$A$2:$ZZ$440, 144, MATCH($B$3, resultados!$A$1:$ZZ$1, 0))</f>
        <v/>
      </c>
    </row>
    <row r="151">
      <c r="A151">
        <f>INDEX(resultados!$A$2:$ZZ$440, 145, MATCH($B$1, resultados!$A$1:$ZZ$1, 0))</f>
        <v/>
      </c>
      <c r="B151">
        <f>INDEX(resultados!$A$2:$ZZ$440, 145, MATCH($B$2, resultados!$A$1:$ZZ$1, 0))</f>
        <v/>
      </c>
      <c r="C151">
        <f>INDEX(resultados!$A$2:$ZZ$440, 145, MATCH($B$3, resultados!$A$1:$ZZ$1, 0))</f>
        <v/>
      </c>
    </row>
    <row r="152">
      <c r="A152">
        <f>INDEX(resultados!$A$2:$ZZ$440, 146, MATCH($B$1, resultados!$A$1:$ZZ$1, 0))</f>
        <v/>
      </c>
      <c r="B152">
        <f>INDEX(resultados!$A$2:$ZZ$440, 146, MATCH($B$2, resultados!$A$1:$ZZ$1, 0))</f>
        <v/>
      </c>
      <c r="C152">
        <f>INDEX(resultados!$A$2:$ZZ$440, 146, MATCH($B$3, resultados!$A$1:$ZZ$1, 0))</f>
        <v/>
      </c>
    </row>
    <row r="153">
      <c r="A153">
        <f>INDEX(resultados!$A$2:$ZZ$440, 147, MATCH($B$1, resultados!$A$1:$ZZ$1, 0))</f>
        <v/>
      </c>
      <c r="B153">
        <f>INDEX(resultados!$A$2:$ZZ$440, 147, MATCH($B$2, resultados!$A$1:$ZZ$1, 0))</f>
        <v/>
      </c>
      <c r="C153">
        <f>INDEX(resultados!$A$2:$ZZ$440, 147, MATCH($B$3, resultados!$A$1:$ZZ$1, 0))</f>
        <v/>
      </c>
    </row>
    <row r="154">
      <c r="A154">
        <f>INDEX(resultados!$A$2:$ZZ$440, 148, MATCH($B$1, resultados!$A$1:$ZZ$1, 0))</f>
        <v/>
      </c>
      <c r="B154">
        <f>INDEX(resultados!$A$2:$ZZ$440, 148, MATCH($B$2, resultados!$A$1:$ZZ$1, 0))</f>
        <v/>
      </c>
      <c r="C154">
        <f>INDEX(resultados!$A$2:$ZZ$440, 148, MATCH($B$3, resultados!$A$1:$ZZ$1, 0))</f>
        <v/>
      </c>
    </row>
    <row r="155">
      <c r="A155">
        <f>INDEX(resultados!$A$2:$ZZ$440, 149, MATCH($B$1, resultados!$A$1:$ZZ$1, 0))</f>
        <v/>
      </c>
      <c r="B155">
        <f>INDEX(resultados!$A$2:$ZZ$440, 149, MATCH($B$2, resultados!$A$1:$ZZ$1, 0))</f>
        <v/>
      </c>
      <c r="C155">
        <f>INDEX(resultados!$A$2:$ZZ$440, 149, MATCH($B$3, resultados!$A$1:$ZZ$1, 0))</f>
        <v/>
      </c>
    </row>
    <row r="156">
      <c r="A156">
        <f>INDEX(resultados!$A$2:$ZZ$440, 150, MATCH($B$1, resultados!$A$1:$ZZ$1, 0))</f>
        <v/>
      </c>
      <c r="B156">
        <f>INDEX(resultados!$A$2:$ZZ$440, 150, MATCH($B$2, resultados!$A$1:$ZZ$1, 0))</f>
        <v/>
      </c>
      <c r="C156">
        <f>INDEX(resultados!$A$2:$ZZ$440, 150, MATCH($B$3, resultados!$A$1:$ZZ$1, 0))</f>
        <v/>
      </c>
    </row>
    <row r="157">
      <c r="A157">
        <f>INDEX(resultados!$A$2:$ZZ$440, 151, MATCH($B$1, resultados!$A$1:$ZZ$1, 0))</f>
        <v/>
      </c>
      <c r="B157">
        <f>INDEX(resultados!$A$2:$ZZ$440, 151, MATCH($B$2, resultados!$A$1:$ZZ$1, 0))</f>
        <v/>
      </c>
      <c r="C157">
        <f>INDEX(resultados!$A$2:$ZZ$440, 151, MATCH($B$3, resultados!$A$1:$ZZ$1, 0))</f>
        <v/>
      </c>
    </row>
    <row r="158">
      <c r="A158">
        <f>INDEX(resultados!$A$2:$ZZ$440, 152, MATCH($B$1, resultados!$A$1:$ZZ$1, 0))</f>
        <v/>
      </c>
      <c r="B158">
        <f>INDEX(resultados!$A$2:$ZZ$440, 152, MATCH($B$2, resultados!$A$1:$ZZ$1, 0))</f>
        <v/>
      </c>
      <c r="C158">
        <f>INDEX(resultados!$A$2:$ZZ$440, 152, MATCH($B$3, resultados!$A$1:$ZZ$1, 0))</f>
        <v/>
      </c>
    </row>
    <row r="159">
      <c r="A159">
        <f>INDEX(resultados!$A$2:$ZZ$440, 153, MATCH($B$1, resultados!$A$1:$ZZ$1, 0))</f>
        <v/>
      </c>
      <c r="B159">
        <f>INDEX(resultados!$A$2:$ZZ$440, 153, MATCH($B$2, resultados!$A$1:$ZZ$1, 0))</f>
        <v/>
      </c>
      <c r="C159">
        <f>INDEX(resultados!$A$2:$ZZ$440, 153, MATCH($B$3, resultados!$A$1:$ZZ$1, 0))</f>
        <v/>
      </c>
    </row>
    <row r="160">
      <c r="A160">
        <f>INDEX(resultados!$A$2:$ZZ$440, 154, MATCH($B$1, resultados!$A$1:$ZZ$1, 0))</f>
        <v/>
      </c>
      <c r="B160">
        <f>INDEX(resultados!$A$2:$ZZ$440, 154, MATCH($B$2, resultados!$A$1:$ZZ$1, 0))</f>
        <v/>
      </c>
      <c r="C160">
        <f>INDEX(resultados!$A$2:$ZZ$440, 154, MATCH($B$3, resultados!$A$1:$ZZ$1, 0))</f>
        <v/>
      </c>
    </row>
    <row r="161">
      <c r="A161">
        <f>INDEX(resultados!$A$2:$ZZ$440, 155, MATCH($B$1, resultados!$A$1:$ZZ$1, 0))</f>
        <v/>
      </c>
      <c r="B161">
        <f>INDEX(resultados!$A$2:$ZZ$440, 155, MATCH($B$2, resultados!$A$1:$ZZ$1, 0))</f>
        <v/>
      </c>
      <c r="C161">
        <f>INDEX(resultados!$A$2:$ZZ$440, 155, MATCH($B$3, resultados!$A$1:$ZZ$1, 0))</f>
        <v/>
      </c>
    </row>
    <row r="162">
      <c r="A162">
        <f>INDEX(resultados!$A$2:$ZZ$440, 156, MATCH($B$1, resultados!$A$1:$ZZ$1, 0))</f>
        <v/>
      </c>
      <c r="B162">
        <f>INDEX(resultados!$A$2:$ZZ$440, 156, MATCH($B$2, resultados!$A$1:$ZZ$1, 0))</f>
        <v/>
      </c>
      <c r="C162">
        <f>INDEX(resultados!$A$2:$ZZ$440, 156, MATCH($B$3, resultados!$A$1:$ZZ$1, 0))</f>
        <v/>
      </c>
    </row>
    <row r="163">
      <c r="A163">
        <f>INDEX(resultados!$A$2:$ZZ$440, 157, MATCH($B$1, resultados!$A$1:$ZZ$1, 0))</f>
        <v/>
      </c>
      <c r="B163">
        <f>INDEX(resultados!$A$2:$ZZ$440, 157, MATCH($B$2, resultados!$A$1:$ZZ$1, 0))</f>
        <v/>
      </c>
      <c r="C163">
        <f>INDEX(resultados!$A$2:$ZZ$440, 157, MATCH($B$3, resultados!$A$1:$ZZ$1, 0))</f>
        <v/>
      </c>
    </row>
    <row r="164">
      <c r="A164">
        <f>INDEX(resultados!$A$2:$ZZ$440, 158, MATCH($B$1, resultados!$A$1:$ZZ$1, 0))</f>
        <v/>
      </c>
      <c r="B164">
        <f>INDEX(resultados!$A$2:$ZZ$440, 158, MATCH($B$2, resultados!$A$1:$ZZ$1, 0))</f>
        <v/>
      </c>
      <c r="C164">
        <f>INDEX(resultados!$A$2:$ZZ$440, 158, MATCH($B$3, resultados!$A$1:$ZZ$1, 0))</f>
        <v/>
      </c>
    </row>
    <row r="165">
      <c r="A165">
        <f>INDEX(resultados!$A$2:$ZZ$440, 159, MATCH($B$1, resultados!$A$1:$ZZ$1, 0))</f>
        <v/>
      </c>
      <c r="B165">
        <f>INDEX(resultados!$A$2:$ZZ$440, 159, MATCH($B$2, resultados!$A$1:$ZZ$1, 0))</f>
        <v/>
      </c>
      <c r="C165">
        <f>INDEX(resultados!$A$2:$ZZ$440, 159, MATCH($B$3, resultados!$A$1:$ZZ$1, 0))</f>
        <v/>
      </c>
    </row>
    <row r="166">
      <c r="A166">
        <f>INDEX(resultados!$A$2:$ZZ$440, 160, MATCH($B$1, resultados!$A$1:$ZZ$1, 0))</f>
        <v/>
      </c>
      <c r="B166">
        <f>INDEX(resultados!$A$2:$ZZ$440, 160, MATCH($B$2, resultados!$A$1:$ZZ$1, 0))</f>
        <v/>
      </c>
      <c r="C166">
        <f>INDEX(resultados!$A$2:$ZZ$440, 160, MATCH($B$3, resultados!$A$1:$ZZ$1, 0))</f>
        <v/>
      </c>
    </row>
    <row r="167">
      <c r="A167">
        <f>INDEX(resultados!$A$2:$ZZ$440, 161, MATCH($B$1, resultados!$A$1:$ZZ$1, 0))</f>
        <v/>
      </c>
      <c r="B167">
        <f>INDEX(resultados!$A$2:$ZZ$440, 161, MATCH($B$2, resultados!$A$1:$ZZ$1, 0))</f>
        <v/>
      </c>
      <c r="C167">
        <f>INDEX(resultados!$A$2:$ZZ$440, 161, MATCH($B$3, resultados!$A$1:$ZZ$1, 0))</f>
        <v/>
      </c>
    </row>
    <row r="168">
      <c r="A168">
        <f>INDEX(resultados!$A$2:$ZZ$440, 162, MATCH($B$1, resultados!$A$1:$ZZ$1, 0))</f>
        <v/>
      </c>
      <c r="B168">
        <f>INDEX(resultados!$A$2:$ZZ$440, 162, MATCH($B$2, resultados!$A$1:$ZZ$1, 0))</f>
        <v/>
      </c>
      <c r="C168">
        <f>INDEX(resultados!$A$2:$ZZ$440, 162, MATCH($B$3, resultados!$A$1:$ZZ$1, 0))</f>
        <v/>
      </c>
    </row>
    <row r="169">
      <c r="A169">
        <f>INDEX(resultados!$A$2:$ZZ$440, 163, MATCH($B$1, resultados!$A$1:$ZZ$1, 0))</f>
        <v/>
      </c>
      <c r="B169">
        <f>INDEX(resultados!$A$2:$ZZ$440, 163, MATCH($B$2, resultados!$A$1:$ZZ$1, 0))</f>
        <v/>
      </c>
      <c r="C169">
        <f>INDEX(resultados!$A$2:$ZZ$440, 163, MATCH($B$3, resultados!$A$1:$ZZ$1, 0))</f>
        <v/>
      </c>
    </row>
    <row r="170">
      <c r="A170">
        <f>INDEX(resultados!$A$2:$ZZ$440, 164, MATCH($B$1, resultados!$A$1:$ZZ$1, 0))</f>
        <v/>
      </c>
      <c r="B170">
        <f>INDEX(resultados!$A$2:$ZZ$440, 164, MATCH($B$2, resultados!$A$1:$ZZ$1, 0))</f>
        <v/>
      </c>
      <c r="C170">
        <f>INDEX(resultados!$A$2:$ZZ$440, 164, MATCH($B$3, resultados!$A$1:$ZZ$1, 0))</f>
        <v/>
      </c>
    </row>
    <row r="171">
      <c r="A171">
        <f>INDEX(resultados!$A$2:$ZZ$440, 165, MATCH($B$1, resultados!$A$1:$ZZ$1, 0))</f>
        <v/>
      </c>
      <c r="B171">
        <f>INDEX(resultados!$A$2:$ZZ$440, 165, MATCH($B$2, resultados!$A$1:$ZZ$1, 0))</f>
        <v/>
      </c>
      <c r="C171">
        <f>INDEX(resultados!$A$2:$ZZ$440, 165, MATCH($B$3, resultados!$A$1:$ZZ$1, 0))</f>
        <v/>
      </c>
    </row>
    <row r="172">
      <c r="A172">
        <f>INDEX(resultados!$A$2:$ZZ$440, 166, MATCH($B$1, resultados!$A$1:$ZZ$1, 0))</f>
        <v/>
      </c>
      <c r="B172">
        <f>INDEX(resultados!$A$2:$ZZ$440, 166, MATCH($B$2, resultados!$A$1:$ZZ$1, 0))</f>
        <v/>
      </c>
      <c r="C172">
        <f>INDEX(resultados!$A$2:$ZZ$440, 166, MATCH($B$3, resultados!$A$1:$ZZ$1, 0))</f>
        <v/>
      </c>
    </row>
    <row r="173">
      <c r="A173">
        <f>INDEX(resultados!$A$2:$ZZ$440, 167, MATCH($B$1, resultados!$A$1:$ZZ$1, 0))</f>
        <v/>
      </c>
      <c r="B173">
        <f>INDEX(resultados!$A$2:$ZZ$440, 167, MATCH($B$2, resultados!$A$1:$ZZ$1, 0))</f>
        <v/>
      </c>
      <c r="C173">
        <f>INDEX(resultados!$A$2:$ZZ$440, 167, MATCH($B$3, resultados!$A$1:$ZZ$1, 0))</f>
        <v/>
      </c>
    </row>
    <row r="174">
      <c r="A174">
        <f>INDEX(resultados!$A$2:$ZZ$440, 168, MATCH($B$1, resultados!$A$1:$ZZ$1, 0))</f>
        <v/>
      </c>
      <c r="B174">
        <f>INDEX(resultados!$A$2:$ZZ$440, 168, MATCH($B$2, resultados!$A$1:$ZZ$1, 0))</f>
        <v/>
      </c>
      <c r="C174">
        <f>INDEX(resultados!$A$2:$ZZ$440, 168, MATCH($B$3, resultados!$A$1:$ZZ$1, 0))</f>
        <v/>
      </c>
    </row>
    <row r="175">
      <c r="A175">
        <f>INDEX(resultados!$A$2:$ZZ$440, 169, MATCH($B$1, resultados!$A$1:$ZZ$1, 0))</f>
        <v/>
      </c>
      <c r="B175">
        <f>INDEX(resultados!$A$2:$ZZ$440, 169, MATCH($B$2, resultados!$A$1:$ZZ$1, 0))</f>
        <v/>
      </c>
      <c r="C175">
        <f>INDEX(resultados!$A$2:$ZZ$440, 169, MATCH($B$3, resultados!$A$1:$ZZ$1, 0))</f>
        <v/>
      </c>
    </row>
    <row r="176">
      <c r="A176">
        <f>INDEX(resultados!$A$2:$ZZ$440, 170, MATCH($B$1, resultados!$A$1:$ZZ$1, 0))</f>
        <v/>
      </c>
      <c r="B176">
        <f>INDEX(resultados!$A$2:$ZZ$440, 170, MATCH($B$2, resultados!$A$1:$ZZ$1, 0))</f>
        <v/>
      </c>
      <c r="C176">
        <f>INDEX(resultados!$A$2:$ZZ$440, 170, MATCH($B$3, resultados!$A$1:$ZZ$1, 0))</f>
        <v/>
      </c>
    </row>
    <row r="177">
      <c r="A177">
        <f>INDEX(resultados!$A$2:$ZZ$440, 171, MATCH($B$1, resultados!$A$1:$ZZ$1, 0))</f>
        <v/>
      </c>
      <c r="B177">
        <f>INDEX(resultados!$A$2:$ZZ$440, 171, MATCH($B$2, resultados!$A$1:$ZZ$1, 0))</f>
        <v/>
      </c>
      <c r="C177">
        <f>INDEX(resultados!$A$2:$ZZ$440, 171, MATCH($B$3, resultados!$A$1:$ZZ$1, 0))</f>
        <v/>
      </c>
    </row>
    <row r="178">
      <c r="A178">
        <f>INDEX(resultados!$A$2:$ZZ$440, 172, MATCH($B$1, resultados!$A$1:$ZZ$1, 0))</f>
        <v/>
      </c>
      <c r="B178">
        <f>INDEX(resultados!$A$2:$ZZ$440, 172, MATCH($B$2, resultados!$A$1:$ZZ$1, 0))</f>
        <v/>
      </c>
      <c r="C178">
        <f>INDEX(resultados!$A$2:$ZZ$440, 172, MATCH($B$3, resultados!$A$1:$ZZ$1, 0))</f>
        <v/>
      </c>
    </row>
    <row r="179">
      <c r="A179">
        <f>INDEX(resultados!$A$2:$ZZ$440, 173, MATCH($B$1, resultados!$A$1:$ZZ$1, 0))</f>
        <v/>
      </c>
      <c r="B179">
        <f>INDEX(resultados!$A$2:$ZZ$440, 173, MATCH($B$2, resultados!$A$1:$ZZ$1, 0))</f>
        <v/>
      </c>
      <c r="C179">
        <f>INDEX(resultados!$A$2:$ZZ$440, 173, MATCH($B$3, resultados!$A$1:$ZZ$1, 0))</f>
        <v/>
      </c>
    </row>
    <row r="180">
      <c r="A180">
        <f>INDEX(resultados!$A$2:$ZZ$440, 174, MATCH($B$1, resultados!$A$1:$ZZ$1, 0))</f>
        <v/>
      </c>
      <c r="B180">
        <f>INDEX(resultados!$A$2:$ZZ$440, 174, MATCH($B$2, resultados!$A$1:$ZZ$1, 0))</f>
        <v/>
      </c>
      <c r="C180">
        <f>INDEX(resultados!$A$2:$ZZ$440, 174, MATCH($B$3, resultados!$A$1:$ZZ$1, 0))</f>
        <v/>
      </c>
    </row>
    <row r="181">
      <c r="A181">
        <f>INDEX(resultados!$A$2:$ZZ$440, 175, MATCH($B$1, resultados!$A$1:$ZZ$1, 0))</f>
        <v/>
      </c>
      <c r="B181">
        <f>INDEX(resultados!$A$2:$ZZ$440, 175, MATCH($B$2, resultados!$A$1:$ZZ$1, 0))</f>
        <v/>
      </c>
      <c r="C181">
        <f>INDEX(resultados!$A$2:$ZZ$440, 175, MATCH($B$3, resultados!$A$1:$ZZ$1, 0))</f>
        <v/>
      </c>
    </row>
    <row r="182">
      <c r="A182">
        <f>INDEX(resultados!$A$2:$ZZ$440, 176, MATCH($B$1, resultados!$A$1:$ZZ$1, 0))</f>
        <v/>
      </c>
      <c r="B182">
        <f>INDEX(resultados!$A$2:$ZZ$440, 176, MATCH($B$2, resultados!$A$1:$ZZ$1, 0))</f>
        <v/>
      </c>
      <c r="C182">
        <f>INDEX(resultados!$A$2:$ZZ$440, 176, MATCH($B$3, resultados!$A$1:$ZZ$1, 0))</f>
        <v/>
      </c>
    </row>
    <row r="183">
      <c r="A183">
        <f>INDEX(resultados!$A$2:$ZZ$440, 177, MATCH($B$1, resultados!$A$1:$ZZ$1, 0))</f>
        <v/>
      </c>
      <c r="B183">
        <f>INDEX(resultados!$A$2:$ZZ$440, 177, MATCH($B$2, resultados!$A$1:$ZZ$1, 0))</f>
        <v/>
      </c>
      <c r="C183">
        <f>INDEX(resultados!$A$2:$ZZ$440, 177, MATCH($B$3, resultados!$A$1:$ZZ$1, 0))</f>
        <v/>
      </c>
    </row>
    <row r="184">
      <c r="A184">
        <f>INDEX(resultados!$A$2:$ZZ$440, 178, MATCH($B$1, resultados!$A$1:$ZZ$1, 0))</f>
        <v/>
      </c>
      <c r="B184">
        <f>INDEX(resultados!$A$2:$ZZ$440, 178, MATCH($B$2, resultados!$A$1:$ZZ$1, 0))</f>
        <v/>
      </c>
      <c r="C184">
        <f>INDEX(resultados!$A$2:$ZZ$440, 178, MATCH($B$3, resultados!$A$1:$ZZ$1, 0))</f>
        <v/>
      </c>
    </row>
    <row r="185">
      <c r="A185">
        <f>INDEX(resultados!$A$2:$ZZ$440, 179, MATCH($B$1, resultados!$A$1:$ZZ$1, 0))</f>
        <v/>
      </c>
      <c r="B185">
        <f>INDEX(resultados!$A$2:$ZZ$440, 179, MATCH($B$2, resultados!$A$1:$ZZ$1, 0))</f>
        <v/>
      </c>
      <c r="C185">
        <f>INDEX(resultados!$A$2:$ZZ$440, 179, MATCH($B$3, resultados!$A$1:$ZZ$1, 0))</f>
        <v/>
      </c>
    </row>
    <row r="186">
      <c r="A186">
        <f>INDEX(resultados!$A$2:$ZZ$440, 180, MATCH($B$1, resultados!$A$1:$ZZ$1, 0))</f>
        <v/>
      </c>
      <c r="B186">
        <f>INDEX(resultados!$A$2:$ZZ$440, 180, MATCH($B$2, resultados!$A$1:$ZZ$1, 0))</f>
        <v/>
      </c>
      <c r="C186">
        <f>INDEX(resultados!$A$2:$ZZ$440, 180, MATCH($B$3, resultados!$A$1:$ZZ$1, 0))</f>
        <v/>
      </c>
    </row>
    <row r="187">
      <c r="A187">
        <f>INDEX(resultados!$A$2:$ZZ$440, 181, MATCH($B$1, resultados!$A$1:$ZZ$1, 0))</f>
        <v/>
      </c>
      <c r="B187">
        <f>INDEX(resultados!$A$2:$ZZ$440, 181, MATCH($B$2, resultados!$A$1:$ZZ$1, 0))</f>
        <v/>
      </c>
      <c r="C187">
        <f>INDEX(resultados!$A$2:$ZZ$440, 181, MATCH($B$3, resultados!$A$1:$ZZ$1, 0))</f>
        <v/>
      </c>
    </row>
    <row r="188">
      <c r="A188">
        <f>INDEX(resultados!$A$2:$ZZ$440, 182, MATCH($B$1, resultados!$A$1:$ZZ$1, 0))</f>
        <v/>
      </c>
      <c r="B188">
        <f>INDEX(resultados!$A$2:$ZZ$440, 182, MATCH($B$2, resultados!$A$1:$ZZ$1, 0))</f>
        <v/>
      </c>
      <c r="C188">
        <f>INDEX(resultados!$A$2:$ZZ$440, 182, MATCH($B$3, resultados!$A$1:$ZZ$1, 0))</f>
        <v/>
      </c>
    </row>
    <row r="189">
      <c r="A189">
        <f>INDEX(resultados!$A$2:$ZZ$440, 183, MATCH($B$1, resultados!$A$1:$ZZ$1, 0))</f>
        <v/>
      </c>
      <c r="B189">
        <f>INDEX(resultados!$A$2:$ZZ$440, 183, MATCH($B$2, resultados!$A$1:$ZZ$1, 0))</f>
        <v/>
      </c>
      <c r="C189">
        <f>INDEX(resultados!$A$2:$ZZ$440, 183, MATCH($B$3, resultados!$A$1:$ZZ$1, 0))</f>
        <v/>
      </c>
    </row>
    <row r="190">
      <c r="A190">
        <f>INDEX(resultados!$A$2:$ZZ$440, 184, MATCH($B$1, resultados!$A$1:$ZZ$1, 0))</f>
        <v/>
      </c>
      <c r="B190">
        <f>INDEX(resultados!$A$2:$ZZ$440, 184, MATCH($B$2, resultados!$A$1:$ZZ$1, 0))</f>
        <v/>
      </c>
      <c r="C190">
        <f>INDEX(resultados!$A$2:$ZZ$440, 184, MATCH($B$3, resultados!$A$1:$ZZ$1, 0))</f>
        <v/>
      </c>
    </row>
    <row r="191">
      <c r="A191">
        <f>INDEX(resultados!$A$2:$ZZ$440, 185, MATCH($B$1, resultados!$A$1:$ZZ$1, 0))</f>
        <v/>
      </c>
      <c r="B191">
        <f>INDEX(resultados!$A$2:$ZZ$440, 185, MATCH($B$2, resultados!$A$1:$ZZ$1, 0))</f>
        <v/>
      </c>
      <c r="C191">
        <f>INDEX(resultados!$A$2:$ZZ$440, 185, MATCH($B$3, resultados!$A$1:$ZZ$1, 0))</f>
        <v/>
      </c>
    </row>
    <row r="192">
      <c r="A192">
        <f>INDEX(resultados!$A$2:$ZZ$440, 186, MATCH($B$1, resultados!$A$1:$ZZ$1, 0))</f>
        <v/>
      </c>
      <c r="B192">
        <f>INDEX(resultados!$A$2:$ZZ$440, 186, MATCH($B$2, resultados!$A$1:$ZZ$1, 0))</f>
        <v/>
      </c>
      <c r="C192">
        <f>INDEX(resultados!$A$2:$ZZ$440, 186, MATCH($B$3, resultados!$A$1:$ZZ$1, 0))</f>
        <v/>
      </c>
    </row>
    <row r="193">
      <c r="A193">
        <f>INDEX(resultados!$A$2:$ZZ$440, 187, MATCH($B$1, resultados!$A$1:$ZZ$1, 0))</f>
        <v/>
      </c>
      <c r="B193">
        <f>INDEX(resultados!$A$2:$ZZ$440, 187, MATCH($B$2, resultados!$A$1:$ZZ$1, 0))</f>
        <v/>
      </c>
      <c r="C193">
        <f>INDEX(resultados!$A$2:$ZZ$440, 187, MATCH($B$3, resultados!$A$1:$ZZ$1, 0))</f>
        <v/>
      </c>
    </row>
    <row r="194">
      <c r="A194">
        <f>INDEX(resultados!$A$2:$ZZ$440, 188, MATCH($B$1, resultados!$A$1:$ZZ$1, 0))</f>
        <v/>
      </c>
      <c r="B194">
        <f>INDEX(resultados!$A$2:$ZZ$440, 188, MATCH($B$2, resultados!$A$1:$ZZ$1, 0))</f>
        <v/>
      </c>
      <c r="C194">
        <f>INDEX(resultados!$A$2:$ZZ$440, 188, MATCH($B$3, resultados!$A$1:$ZZ$1, 0))</f>
        <v/>
      </c>
    </row>
    <row r="195">
      <c r="A195">
        <f>INDEX(resultados!$A$2:$ZZ$440, 189, MATCH($B$1, resultados!$A$1:$ZZ$1, 0))</f>
        <v/>
      </c>
      <c r="B195">
        <f>INDEX(resultados!$A$2:$ZZ$440, 189, MATCH($B$2, resultados!$A$1:$ZZ$1, 0))</f>
        <v/>
      </c>
      <c r="C195">
        <f>INDEX(resultados!$A$2:$ZZ$440, 189, MATCH($B$3, resultados!$A$1:$ZZ$1, 0))</f>
        <v/>
      </c>
    </row>
    <row r="196">
      <c r="A196">
        <f>INDEX(resultados!$A$2:$ZZ$440, 190, MATCH($B$1, resultados!$A$1:$ZZ$1, 0))</f>
        <v/>
      </c>
      <c r="B196">
        <f>INDEX(resultados!$A$2:$ZZ$440, 190, MATCH($B$2, resultados!$A$1:$ZZ$1, 0))</f>
        <v/>
      </c>
      <c r="C196">
        <f>INDEX(resultados!$A$2:$ZZ$440, 190, MATCH($B$3, resultados!$A$1:$ZZ$1, 0))</f>
        <v/>
      </c>
    </row>
    <row r="197">
      <c r="A197">
        <f>INDEX(resultados!$A$2:$ZZ$440, 191, MATCH($B$1, resultados!$A$1:$ZZ$1, 0))</f>
        <v/>
      </c>
      <c r="B197">
        <f>INDEX(resultados!$A$2:$ZZ$440, 191, MATCH($B$2, resultados!$A$1:$ZZ$1, 0))</f>
        <v/>
      </c>
      <c r="C197">
        <f>INDEX(resultados!$A$2:$ZZ$440, 191, MATCH($B$3, resultados!$A$1:$ZZ$1, 0))</f>
        <v/>
      </c>
    </row>
    <row r="198">
      <c r="A198">
        <f>INDEX(resultados!$A$2:$ZZ$440, 192, MATCH($B$1, resultados!$A$1:$ZZ$1, 0))</f>
        <v/>
      </c>
      <c r="B198">
        <f>INDEX(resultados!$A$2:$ZZ$440, 192, MATCH($B$2, resultados!$A$1:$ZZ$1, 0))</f>
        <v/>
      </c>
      <c r="C198">
        <f>INDEX(resultados!$A$2:$ZZ$440, 192, MATCH($B$3, resultados!$A$1:$ZZ$1, 0))</f>
        <v/>
      </c>
    </row>
    <row r="199">
      <c r="A199">
        <f>INDEX(resultados!$A$2:$ZZ$440, 193, MATCH($B$1, resultados!$A$1:$ZZ$1, 0))</f>
        <v/>
      </c>
      <c r="B199">
        <f>INDEX(resultados!$A$2:$ZZ$440, 193, MATCH($B$2, resultados!$A$1:$ZZ$1, 0))</f>
        <v/>
      </c>
      <c r="C199">
        <f>INDEX(resultados!$A$2:$ZZ$440, 193, MATCH($B$3, resultados!$A$1:$ZZ$1, 0))</f>
        <v/>
      </c>
    </row>
    <row r="200">
      <c r="A200">
        <f>INDEX(resultados!$A$2:$ZZ$440, 194, MATCH($B$1, resultados!$A$1:$ZZ$1, 0))</f>
        <v/>
      </c>
      <c r="B200">
        <f>INDEX(resultados!$A$2:$ZZ$440, 194, MATCH($B$2, resultados!$A$1:$ZZ$1, 0))</f>
        <v/>
      </c>
      <c r="C200">
        <f>INDEX(resultados!$A$2:$ZZ$440, 194, MATCH($B$3, resultados!$A$1:$ZZ$1, 0))</f>
        <v/>
      </c>
    </row>
    <row r="201">
      <c r="A201">
        <f>INDEX(resultados!$A$2:$ZZ$440, 195, MATCH($B$1, resultados!$A$1:$ZZ$1, 0))</f>
        <v/>
      </c>
      <c r="B201">
        <f>INDEX(resultados!$A$2:$ZZ$440, 195, MATCH($B$2, resultados!$A$1:$ZZ$1, 0))</f>
        <v/>
      </c>
      <c r="C201">
        <f>INDEX(resultados!$A$2:$ZZ$440, 195, MATCH($B$3, resultados!$A$1:$ZZ$1, 0))</f>
        <v/>
      </c>
    </row>
    <row r="202">
      <c r="A202">
        <f>INDEX(resultados!$A$2:$ZZ$440, 196, MATCH($B$1, resultados!$A$1:$ZZ$1, 0))</f>
        <v/>
      </c>
      <c r="B202">
        <f>INDEX(resultados!$A$2:$ZZ$440, 196, MATCH($B$2, resultados!$A$1:$ZZ$1, 0))</f>
        <v/>
      </c>
      <c r="C202">
        <f>INDEX(resultados!$A$2:$ZZ$440, 196, MATCH($B$3, resultados!$A$1:$ZZ$1, 0))</f>
        <v/>
      </c>
    </row>
    <row r="203">
      <c r="A203">
        <f>INDEX(resultados!$A$2:$ZZ$440, 197, MATCH($B$1, resultados!$A$1:$ZZ$1, 0))</f>
        <v/>
      </c>
      <c r="B203">
        <f>INDEX(resultados!$A$2:$ZZ$440, 197, MATCH($B$2, resultados!$A$1:$ZZ$1, 0))</f>
        <v/>
      </c>
      <c r="C203">
        <f>INDEX(resultados!$A$2:$ZZ$440, 197, MATCH($B$3, resultados!$A$1:$ZZ$1, 0))</f>
        <v/>
      </c>
    </row>
    <row r="204">
      <c r="A204">
        <f>INDEX(resultados!$A$2:$ZZ$440, 198, MATCH($B$1, resultados!$A$1:$ZZ$1, 0))</f>
        <v/>
      </c>
      <c r="B204">
        <f>INDEX(resultados!$A$2:$ZZ$440, 198, MATCH($B$2, resultados!$A$1:$ZZ$1, 0))</f>
        <v/>
      </c>
      <c r="C204">
        <f>INDEX(resultados!$A$2:$ZZ$440, 198, MATCH($B$3, resultados!$A$1:$ZZ$1, 0))</f>
        <v/>
      </c>
    </row>
    <row r="205">
      <c r="A205">
        <f>INDEX(resultados!$A$2:$ZZ$440, 199, MATCH($B$1, resultados!$A$1:$ZZ$1, 0))</f>
        <v/>
      </c>
      <c r="B205">
        <f>INDEX(resultados!$A$2:$ZZ$440, 199, MATCH($B$2, resultados!$A$1:$ZZ$1, 0))</f>
        <v/>
      </c>
      <c r="C205">
        <f>INDEX(resultados!$A$2:$ZZ$440, 199, MATCH($B$3, resultados!$A$1:$ZZ$1, 0))</f>
        <v/>
      </c>
    </row>
    <row r="206">
      <c r="A206">
        <f>INDEX(resultados!$A$2:$ZZ$440, 200, MATCH($B$1, resultados!$A$1:$ZZ$1, 0))</f>
        <v/>
      </c>
      <c r="B206">
        <f>INDEX(resultados!$A$2:$ZZ$440, 200, MATCH($B$2, resultados!$A$1:$ZZ$1, 0))</f>
        <v/>
      </c>
      <c r="C206">
        <f>INDEX(resultados!$A$2:$ZZ$440, 200, MATCH($B$3, resultados!$A$1:$ZZ$1, 0))</f>
        <v/>
      </c>
    </row>
    <row r="207">
      <c r="A207">
        <f>INDEX(resultados!$A$2:$ZZ$440, 201, MATCH($B$1, resultados!$A$1:$ZZ$1, 0))</f>
        <v/>
      </c>
      <c r="B207">
        <f>INDEX(resultados!$A$2:$ZZ$440, 201, MATCH($B$2, resultados!$A$1:$ZZ$1, 0))</f>
        <v/>
      </c>
      <c r="C207">
        <f>INDEX(resultados!$A$2:$ZZ$440, 201, MATCH($B$3, resultados!$A$1:$ZZ$1, 0))</f>
        <v/>
      </c>
    </row>
    <row r="208">
      <c r="A208">
        <f>INDEX(resultados!$A$2:$ZZ$440, 202, MATCH($B$1, resultados!$A$1:$ZZ$1, 0))</f>
        <v/>
      </c>
      <c r="B208">
        <f>INDEX(resultados!$A$2:$ZZ$440, 202, MATCH($B$2, resultados!$A$1:$ZZ$1, 0))</f>
        <v/>
      </c>
      <c r="C208">
        <f>INDEX(resultados!$A$2:$ZZ$440, 202, MATCH($B$3, resultados!$A$1:$ZZ$1, 0))</f>
        <v/>
      </c>
    </row>
    <row r="209">
      <c r="A209">
        <f>INDEX(resultados!$A$2:$ZZ$440, 203, MATCH($B$1, resultados!$A$1:$ZZ$1, 0))</f>
        <v/>
      </c>
      <c r="B209">
        <f>INDEX(resultados!$A$2:$ZZ$440, 203, MATCH($B$2, resultados!$A$1:$ZZ$1, 0))</f>
        <v/>
      </c>
      <c r="C209">
        <f>INDEX(resultados!$A$2:$ZZ$440, 203, MATCH($B$3, resultados!$A$1:$ZZ$1, 0))</f>
        <v/>
      </c>
    </row>
    <row r="210">
      <c r="A210">
        <f>INDEX(resultados!$A$2:$ZZ$440, 204, MATCH($B$1, resultados!$A$1:$ZZ$1, 0))</f>
        <v/>
      </c>
      <c r="B210">
        <f>INDEX(resultados!$A$2:$ZZ$440, 204, MATCH($B$2, resultados!$A$1:$ZZ$1, 0))</f>
        <v/>
      </c>
      <c r="C210">
        <f>INDEX(resultados!$A$2:$ZZ$440, 204, MATCH($B$3, resultados!$A$1:$ZZ$1, 0))</f>
        <v/>
      </c>
    </row>
    <row r="211">
      <c r="A211">
        <f>INDEX(resultados!$A$2:$ZZ$440, 205, MATCH($B$1, resultados!$A$1:$ZZ$1, 0))</f>
        <v/>
      </c>
      <c r="B211">
        <f>INDEX(resultados!$A$2:$ZZ$440, 205, MATCH($B$2, resultados!$A$1:$ZZ$1, 0))</f>
        <v/>
      </c>
      <c r="C211">
        <f>INDEX(resultados!$A$2:$ZZ$440, 205, MATCH($B$3, resultados!$A$1:$ZZ$1, 0))</f>
        <v/>
      </c>
    </row>
    <row r="212">
      <c r="A212">
        <f>INDEX(resultados!$A$2:$ZZ$440, 206, MATCH($B$1, resultados!$A$1:$ZZ$1, 0))</f>
        <v/>
      </c>
      <c r="B212">
        <f>INDEX(resultados!$A$2:$ZZ$440, 206, MATCH($B$2, resultados!$A$1:$ZZ$1, 0))</f>
        <v/>
      </c>
      <c r="C212">
        <f>INDEX(resultados!$A$2:$ZZ$440, 206, MATCH($B$3, resultados!$A$1:$ZZ$1, 0))</f>
        <v/>
      </c>
    </row>
    <row r="213">
      <c r="A213">
        <f>INDEX(resultados!$A$2:$ZZ$440, 207, MATCH($B$1, resultados!$A$1:$ZZ$1, 0))</f>
        <v/>
      </c>
      <c r="B213">
        <f>INDEX(resultados!$A$2:$ZZ$440, 207, MATCH($B$2, resultados!$A$1:$ZZ$1, 0))</f>
        <v/>
      </c>
      <c r="C213">
        <f>INDEX(resultados!$A$2:$ZZ$440, 207, MATCH($B$3, resultados!$A$1:$ZZ$1, 0))</f>
        <v/>
      </c>
    </row>
    <row r="214">
      <c r="A214">
        <f>INDEX(resultados!$A$2:$ZZ$440, 208, MATCH($B$1, resultados!$A$1:$ZZ$1, 0))</f>
        <v/>
      </c>
      <c r="B214">
        <f>INDEX(resultados!$A$2:$ZZ$440, 208, MATCH($B$2, resultados!$A$1:$ZZ$1, 0))</f>
        <v/>
      </c>
      <c r="C214">
        <f>INDEX(resultados!$A$2:$ZZ$440, 208, MATCH($B$3, resultados!$A$1:$ZZ$1, 0))</f>
        <v/>
      </c>
    </row>
    <row r="215">
      <c r="A215">
        <f>INDEX(resultados!$A$2:$ZZ$440, 209, MATCH($B$1, resultados!$A$1:$ZZ$1, 0))</f>
        <v/>
      </c>
      <c r="B215">
        <f>INDEX(resultados!$A$2:$ZZ$440, 209, MATCH($B$2, resultados!$A$1:$ZZ$1, 0))</f>
        <v/>
      </c>
      <c r="C215">
        <f>INDEX(resultados!$A$2:$ZZ$440, 209, MATCH($B$3, resultados!$A$1:$ZZ$1, 0))</f>
        <v/>
      </c>
    </row>
    <row r="216">
      <c r="A216">
        <f>INDEX(resultados!$A$2:$ZZ$440, 210, MATCH($B$1, resultados!$A$1:$ZZ$1, 0))</f>
        <v/>
      </c>
      <c r="B216">
        <f>INDEX(resultados!$A$2:$ZZ$440, 210, MATCH($B$2, resultados!$A$1:$ZZ$1, 0))</f>
        <v/>
      </c>
      <c r="C216">
        <f>INDEX(resultados!$A$2:$ZZ$440, 210, MATCH($B$3, resultados!$A$1:$ZZ$1, 0))</f>
        <v/>
      </c>
    </row>
    <row r="217">
      <c r="A217">
        <f>INDEX(resultados!$A$2:$ZZ$440, 211, MATCH($B$1, resultados!$A$1:$ZZ$1, 0))</f>
        <v/>
      </c>
      <c r="B217">
        <f>INDEX(resultados!$A$2:$ZZ$440, 211, MATCH($B$2, resultados!$A$1:$ZZ$1, 0))</f>
        <v/>
      </c>
      <c r="C217">
        <f>INDEX(resultados!$A$2:$ZZ$440, 211, MATCH($B$3, resultados!$A$1:$ZZ$1, 0))</f>
        <v/>
      </c>
    </row>
    <row r="218">
      <c r="A218">
        <f>INDEX(resultados!$A$2:$ZZ$440, 212, MATCH($B$1, resultados!$A$1:$ZZ$1, 0))</f>
        <v/>
      </c>
      <c r="B218">
        <f>INDEX(resultados!$A$2:$ZZ$440, 212, MATCH($B$2, resultados!$A$1:$ZZ$1, 0))</f>
        <v/>
      </c>
      <c r="C218">
        <f>INDEX(resultados!$A$2:$ZZ$440, 212, MATCH($B$3, resultados!$A$1:$ZZ$1, 0))</f>
        <v/>
      </c>
    </row>
    <row r="219">
      <c r="A219">
        <f>INDEX(resultados!$A$2:$ZZ$440, 213, MATCH($B$1, resultados!$A$1:$ZZ$1, 0))</f>
        <v/>
      </c>
      <c r="B219">
        <f>INDEX(resultados!$A$2:$ZZ$440, 213, MATCH($B$2, resultados!$A$1:$ZZ$1, 0))</f>
        <v/>
      </c>
      <c r="C219">
        <f>INDEX(resultados!$A$2:$ZZ$440, 213, MATCH($B$3, resultados!$A$1:$ZZ$1, 0))</f>
        <v/>
      </c>
    </row>
    <row r="220">
      <c r="A220">
        <f>INDEX(resultados!$A$2:$ZZ$440, 214, MATCH($B$1, resultados!$A$1:$ZZ$1, 0))</f>
        <v/>
      </c>
      <c r="B220">
        <f>INDEX(resultados!$A$2:$ZZ$440, 214, MATCH($B$2, resultados!$A$1:$ZZ$1, 0))</f>
        <v/>
      </c>
      <c r="C220">
        <f>INDEX(resultados!$A$2:$ZZ$440, 214, MATCH($B$3, resultados!$A$1:$ZZ$1, 0))</f>
        <v/>
      </c>
    </row>
    <row r="221">
      <c r="A221">
        <f>INDEX(resultados!$A$2:$ZZ$440, 215, MATCH($B$1, resultados!$A$1:$ZZ$1, 0))</f>
        <v/>
      </c>
      <c r="B221">
        <f>INDEX(resultados!$A$2:$ZZ$440, 215, MATCH($B$2, resultados!$A$1:$ZZ$1, 0))</f>
        <v/>
      </c>
      <c r="C221">
        <f>INDEX(resultados!$A$2:$ZZ$440, 215, MATCH($B$3, resultados!$A$1:$ZZ$1, 0))</f>
        <v/>
      </c>
    </row>
    <row r="222">
      <c r="A222">
        <f>INDEX(resultados!$A$2:$ZZ$440, 216, MATCH($B$1, resultados!$A$1:$ZZ$1, 0))</f>
        <v/>
      </c>
      <c r="B222">
        <f>INDEX(resultados!$A$2:$ZZ$440, 216, MATCH($B$2, resultados!$A$1:$ZZ$1, 0))</f>
        <v/>
      </c>
      <c r="C222">
        <f>INDEX(resultados!$A$2:$ZZ$440, 216, MATCH($B$3, resultados!$A$1:$ZZ$1, 0))</f>
        <v/>
      </c>
    </row>
    <row r="223">
      <c r="A223">
        <f>INDEX(resultados!$A$2:$ZZ$440, 217, MATCH($B$1, resultados!$A$1:$ZZ$1, 0))</f>
        <v/>
      </c>
      <c r="B223">
        <f>INDEX(resultados!$A$2:$ZZ$440, 217, MATCH($B$2, resultados!$A$1:$ZZ$1, 0))</f>
        <v/>
      </c>
      <c r="C223">
        <f>INDEX(resultados!$A$2:$ZZ$440, 217, MATCH($B$3, resultados!$A$1:$ZZ$1, 0))</f>
        <v/>
      </c>
    </row>
    <row r="224">
      <c r="A224">
        <f>INDEX(resultados!$A$2:$ZZ$440, 218, MATCH($B$1, resultados!$A$1:$ZZ$1, 0))</f>
        <v/>
      </c>
      <c r="B224">
        <f>INDEX(resultados!$A$2:$ZZ$440, 218, MATCH($B$2, resultados!$A$1:$ZZ$1, 0))</f>
        <v/>
      </c>
      <c r="C224">
        <f>INDEX(resultados!$A$2:$ZZ$440, 218, MATCH($B$3, resultados!$A$1:$ZZ$1, 0))</f>
        <v/>
      </c>
    </row>
    <row r="225">
      <c r="A225">
        <f>INDEX(resultados!$A$2:$ZZ$440, 219, MATCH($B$1, resultados!$A$1:$ZZ$1, 0))</f>
        <v/>
      </c>
      <c r="B225">
        <f>INDEX(resultados!$A$2:$ZZ$440, 219, MATCH($B$2, resultados!$A$1:$ZZ$1, 0))</f>
        <v/>
      </c>
      <c r="C225">
        <f>INDEX(resultados!$A$2:$ZZ$440, 219, MATCH($B$3, resultados!$A$1:$ZZ$1, 0))</f>
        <v/>
      </c>
    </row>
    <row r="226">
      <c r="A226">
        <f>INDEX(resultados!$A$2:$ZZ$440, 220, MATCH($B$1, resultados!$A$1:$ZZ$1, 0))</f>
        <v/>
      </c>
      <c r="B226">
        <f>INDEX(resultados!$A$2:$ZZ$440, 220, MATCH($B$2, resultados!$A$1:$ZZ$1, 0))</f>
        <v/>
      </c>
      <c r="C226">
        <f>INDEX(resultados!$A$2:$ZZ$440, 220, MATCH($B$3, resultados!$A$1:$ZZ$1, 0))</f>
        <v/>
      </c>
    </row>
    <row r="227">
      <c r="A227">
        <f>INDEX(resultados!$A$2:$ZZ$440, 221, MATCH($B$1, resultados!$A$1:$ZZ$1, 0))</f>
        <v/>
      </c>
      <c r="B227">
        <f>INDEX(resultados!$A$2:$ZZ$440, 221, MATCH($B$2, resultados!$A$1:$ZZ$1, 0))</f>
        <v/>
      </c>
      <c r="C227">
        <f>INDEX(resultados!$A$2:$ZZ$440, 221, MATCH($B$3, resultados!$A$1:$ZZ$1, 0))</f>
        <v/>
      </c>
    </row>
    <row r="228">
      <c r="A228">
        <f>INDEX(resultados!$A$2:$ZZ$440, 222, MATCH($B$1, resultados!$A$1:$ZZ$1, 0))</f>
        <v/>
      </c>
      <c r="B228">
        <f>INDEX(resultados!$A$2:$ZZ$440, 222, MATCH($B$2, resultados!$A$1:$ZZ$1, 0))</f>
        <v/>
      </c>
      <c r="C228">
        <f>INDEX(resultados!$A$2:$ZZ$440, 222, MATCH($B$3, resultados!$A$1:$ZZ$1, 0))</f>
        <v/>
      </c>
    </row>
    <row r="229">
      <c r="A229">
        <f>INDEX(resultados!$A$2:$ZZ$440, 223, MATCH($B$1, resultados!$A$1:$ZZ$1, 0))</f>
        <v/>
      </c>
      <c r="B229">
        <f>INDEX(resultados!$A$2:$ZZ$440, 223, MATCH($B$2, resultados!$A$1:$ZZ$1, 0))</f>
        <v/>
      </c>
      <c r="C229">
        <f>INDEX(resultados!$A$2:$ZZ$440, 223, MATCH($B$3, resultados!$A$1:$ZZ$1, 0))</f>
        <v/>
      </c>
    </row>
    <row r="230">
      <c r="A230">
        <f>INDEX(resultados!$A$2:$ZZ$440, 224, MATCH($B$1, resultados!$A$1:$ZZ$1, 0))</f>
        <v/>
      </c>
      <c r="B230">
        <f>INDEX(resultados!$A$2:$ZZ$440, 224, MATCH($B$2, resultados!$A$1:$ZZ$1, 0))</f>
        <v/>
      </c>
      <c r="C230">
        <f>INDEX(resultados!$A$2:$ZZ$440, 224, MATCH($B$3, resultados!$A$1:$ZZ$1, 0))</f>
        <v/>
      </c>
    </row>
    <row r="231">
      <c r="A231">
        <f>INDEX(resultados!$A$2:$ZZ$440, 225, MATCH($B$1, resultados!$A$1:$ZZ$1, 0))</f>
        <v/>
      </c>
      <c r="B231">
        <f>INDEX(resultados!$A$2:$ZZ$440, 225, MATCH($B$2, resultados!$A$1:$ZZ$1, 0))</f>
        <v/>
      </c>
      <c r="C231">
        <f>INDEX(resultados!$A$2:$ZZ$440, 225, MATCH($B$3, resultados!$A$1:$ZZ$1, 0))</f>
        <v/>
      </c>
    </row>
    <row r="232">
      <c r="A232">
        <f>INDEX(resultados!$A$2:$ZZ$440, 226, MATCH($B$1, resultados!$A$1:$ZZ$1, 0))</f>
        <v/>
      </c>
      <c r="B232">
        <f>INDEX(resultados!$A$2:$ZZ$440, 226, MATCH($B$2, resultados!$A$1:$ZZ$1, 0))</f>
        <v/>
      </c>
      <c r="C232">
        <f>INDEX(resultados!$A$2:$ZZ$440, 226, MATCH($B$3, resultados!$A$1:$ZZ$1, 0))</f>
        <v/>
      </c>
    </row>
    <row r="233">
      <c r="A233">
        <f>INDEX(resultados!$A$2:$ZZ$440, 227, MATCH($B$1, resultados!$A$1:$ZZ$1, 0))</f>
        <v/>
      </c>
      <c r="B233">
        <f>INDEX(resultados!$A$2:$ZZ$440, 227, MATCH($B$2, resultados!$A$1:$ZZ$1, 0))</f>
        <v/>
      </c>
      <c r="C233">
        <f>INDEX(resultados!$A$2:$ZZ$440, 227, MATCH($B$3, resultados!$A$1:$ZZ$1, 0))</f>
        <v/>
      </c>
    </row>
    <row r="234">
      <c r="A234">
        <f>INDEX(resultados!$A$2:$ZZ$440, 228, MATCH($B$1, resultados!$A$1:$ZZ$1, 0))</f>
        <v/>
      </c>
      <c r="B234">
        <f>INDEX(resultados!$A$2:$ZZ$440, 228, MATCH($B$2, resultados!$A$1:$ZZ$1, 0))</f>
        <v/>
      </c>
      <c r="C234">
        <f>INDEX(resultados!$A$2:$ZZ$440, 228, MATCH($B$3, resultados!$A$1:$ZZ$1, 0))</f>
        <v/>
      </c>
    </row>
    <row r="235">
      <c r="A235">
        <f>INDEX(resultados!$A$2:$ZZ$440, 229, MATCH($B$1, resultados!$A$1:$ZZ$1, 0))</f>
        <v/>
      </c>
      <c r="B235">
        <f>INDEX(resultados!$A$2:$ZZ$440, 229, MATCH($B$2, resultados!$A$1:$ZZ$1, 0))</f>
        <v/>
      </c>
      <c r="C235">
        <f>INDEX(resultados!$A$2:$ZZ$440, 229, MATCH($B$3, resultados!$A$1:$ZZ$1, 0))</f>
        <v/>
      </c>
    </row>
    <row r="236">
      <c r="A236">
        <f>INDEX(resultados!$A$2:$ZZ$440, 230, MATCH($B$1, resultados!$A$1:$ZZ$1, 0))</f>
        <v/>
      </c>
      <c r="B236">
        <f>INDEX(resultados!$A$2:$ZZ$440, 230, MATCH($B$2, resultados!$A$1:$ZZ$1, 0))</f>
        <v/>
      </c>
      <c r="C236">
        <f>INDEX(resultados!$A$2:$ZZ$440, 230, MATCH($B$3, resultados!$A$1:$ZZ$1, 0))</f>
        <v/>
      </c>
    </row>
    <row r="237">
      <c r="A237">
        <f>INDEX(resultados!$A$2:$ZZ$440, 231, MATCH($B$1, resultados!$A$1:$ZZ$1, 0))</f>
        <v/>
      </c>
      <c r="B237">
        <f>INDEX(resultados!$A$2:$ZZ$440, 231, MATCH($B$2, resultados!$A$1:$ZZ$1, 0))</f>
        <v/>
      </c>
      <c r="C237">
        <f>INDEX(resultados!$A$2:$ZZ$440, 231, MATCH($B$3, resultados!$A$1:$ZZ$1, 0))</f>
        <v/>
      </c>
    </row>
    <row r="238">
      <c r="A238">
        <f>INDEX(resultados!$A$2:$ZZ$440, 232, MATCH($B$1, resultados!$A$1:$ZZ$1, 0))</f>
        <v/>
      </c>
      <c r="B238">
        <f>INDEX(resultados!$A$2:$ZZ$440, 232, MATCH($B$2, resultados!$A$1:$ZZ$1, 0))</f>
        <v/>
      </c>
      <c r="C238">
        <f>INDEX(resultados!$A$2:$ZZ$440, 232, MATCH($B$3, resultados!$A$1:$ZZ$1, 0))</f>
        <v/>
      </c>
    </row>
    <row r="239">
      <c r="A239">
        <f>INDEX(resultados!$A$2:$ZZ$440, 233, MATCH($B$1, resultados!$A$1:$ZZ$1, 0))</f>
        <v/>
      </c>
      <c r="B239">
        <f>INDEX(resultados!$A$2:$ZZ$440, 233, MATCH($B$2, resultados!$A$1:$ZZ$1, 0))</f>
        <v/>
      </c>
      <c r="C239">
        <f>INDEX(resultados!$A$2:$ZZ$440, 233, MATCH($B$3, resultados!$A$1:$ZZ$1, 0))</f>
        <v/>
      </c>
    </row>
    <row r="240">
      <c r="A240">
        <f>INDEX(resultados!$A$2:$ZZ$440, 234, MATCH($B$1, resultados!$A$1:$ZZ$1, 0))</f>
        <v/>
      </c>
      <c r="B240">
        <f>INDEX(resultados!$A$2:$ZZ$440, 234, MATCH($B$2, resultados!$A$1:$ZZ$1, 0))</f>
        <v/>
      </c>
      <c r="C240">
        <f>INDEX(resultados!$A$2:$ZZ$440, 234, MATCH($B$3, resultados!$A$1:$ZZ$1, 0))</f>
        <v/>
      </c>
    </row>
    <row r="241">
      <c r="A241">
        <f>INDEX(resultados!$A$2:$ZZ$440, 235, MATCH($B$1, resultados!$A$1:$ZZ$1, 0))</f>
        <v/>
      </c>
      <c r="B241">
        <f>INDEX(resultados!$A$2:$ZZ$440, 235, MATCH($B$2, resultados!$A$1:$ZZ$1, 0))</f>
        <v/>
      </c>
      <c r="C241">
        <f>INDEX(resultados!$A$2:$ZZ$440, 235, MATCH($B$3, resultados!$A$1:$ZZ$1, 0))</f>
        <v/>
      </c>
    </row>
    <row r="242">
      <c r="A242">
        <f>INDEX(resultados!$A$2:$ZZ$440, 236, MATCH($B$1, resultados!$A$1:$ZZ$1, 0))</f>
        <v/>
      </c>
      <c r="B242">
        <f>INDEX(resultados!$A$2:$ZZ$440, 236, MATCH($B$2, resultados!$A$1:$ZZ$1, 0))</f>
        <v/>
      </c>
      <c r="C242">
        <f>INDEX(resultados!$A$2:$ZZ$440, 236, MATCH($B$3, resultados!$A$1:$ZZ$1, 0))</f>
        <v/>
      </c>
    </row>
    <row r="243">
      <c r="A243">
        <f>INDEX(resultados!$A$2:$ZZ$440, 237, MATCH($B$1, resultados!$A$1:$ZZ$1, 0))</f>
        <v/>
      </c>
      <c r="B243">
        <f>INDEX(resultados!$A$2:$ZZ$440, 237, MATCH($B$2, resultados!$A$1:$ZZ$1, 0))</f>
        <v/>
      </c>
      <c r="C243">
        <f>INDEX(resultados!$A$2:$ZZ$440, 237, MATCH($B$3, resultados!$A$1:$ZZ$1, 0))</f>
        <v/>
      </c>
    </row>
    <row r="244">
      <c r="A244">
        <f>INDEX(resultados!$A$2:$ZZ$440, 238, MATCH($B$1, resultados!$A$1:$ZZ$1, 0))</f>
        <v/>
      </c>
      <c r="B244">
        <f>INDEX(resultados!$A$2:$ZZ$440, 238, MATCH($B$2, resultados!$A$1:$ZZ$1, 0))</f>
        <v/>
      </c>
      <c r="C244">
        <f>INDEX(resultados!$A$2:$ZZ$440, 238, MATCH($B$3, resultados!$A$1:$ZZ$1, 0))</f>
        <v/>
      </c>
    </row>
    <row r="245">
      <c r="A245">
        <f>INDEX(resultados!$A$2:$ZZ$440, 239, MATCH($B$1, resultados!$A$1:$ZZ$1, 0))</f>
        <v/>
      </c>
      <c r="B245">
        <f>INDEX(resultados!$A$2:$ZZ$440, 239, MATCH($B$2, resultados!$A$1:$ZZ$1, 0))</f>
        <v/>
      </c>
      <c r="C245">
        <f>INDEX(resultados!$A$2:$ZZ$440, 239, MATCH($B$3, resultados!$A$1:$ZZ$1, 0))</f>
        <v/>
      </c>
    </row>
    <row r="246">
      <c r="A246">
        <f>INDEX(resultados!$A$2:$ZZ$440, 240, MATCH($B$1, resultados!$A$1:$ZZ$1, 0))</f>
        <v/>
      </c>
      <c r="B246">
        <f>INDEX(resultados!$A$2:$ZZ$440, 240, MATCH($B$2, resultados!$A$1:$ZZ$1, 0))</f>
        <v/>
      </c>
      <c r="C246">
        <f>INDEX(resultados!$A$2:$ZZ$440, 240, MATCH($B$3, resultados!$A$1:$ZZ$1, 0))</f>
        <v/>
      </c>
    </row>
    <row r="247">
      <c r="A247">
        <f>INDEX(resultados!$A$2:$ZZ$440, 241, MATCH($B$1, resultados!$A$1:$ZZ$1, 0))</f>
        <v/>
      </c>
      <c r="B247">
        <f>INDEX(resultados!$A$2:$ZZ$440, 241, MATCH($B$2, resultados!$A$1:$ZZ$1, 0))</f>
        <v/>
      </c>
      <c r="C247">
        <f>INDEX(resultados!$A$2:$ZZ$440, 241, MATCH($B$3, resultados!$A$1:$ZZ$1, 0))</f>
        <v/>
      </c>
    </row>
    <row r="248">
      <c r="A248">
        <f>INDEX(resultados!$A$2:$ZZ$440, 242, MATCH($B$1, resultados!$A$1:$ZZ$1, 0))</f>
        <v/>
      </c>
      <c r="B248">
        <f>INDEX(resultados!$A$2:$ZZ$440, 242, MATCH($B$2, resultados!$A$1:$ZZ$1, 0))</f>
        <v/>
      </c>
      <c r="C248">
        <f>INDEX(resultados!$A$2:$ZZ$440, 242, MATCH($B$3, resultados!$A$1:$ZZ$1, 0))</f>
        <v/>
      </c>
    </row>
    <row r="249">
      <c r="A249">
        <f>INDEX(resultados!$A$2:$ZZ$440, 243, MATCH($B$1, resultados!$A$1:$ZZ$1, 0))</f>
        <v/>
      </c>
      <c r="B249">
        <f>INDEX(resultados!$A$2:$ZZ$440, 243, MATCH($B$2, resultados!$A$1:$ZZ$1, 0))</f>
        <v/>
      </c>
      <c r="C249">
        <f>INDEX(resultados!$A$2:$ZZ$440, 243, MATCH($B$3, resultados!$A$1:$ZZ$1, 0))</f>
        <v/>
      </c>
    </row>
    <row r="250">
      <c r="A250">
        <f>INDEX(resultados!$A$2:$ZZ$440, 244, MATCH($B$1, resultados!$A$1:$ZZ$1, 0))</f>
        <v/>
      </c>
      <c r="B250">
        <f>INDEX(resultados!$A$2:$ZZ$440, 244, MATCH($B$2, resultados!$A$1:$ZZ$1, 0))</f>
        <v/>
      </c>
      <c r="C250">
        <f>INDEX(resultados!$A$2:$ZZ$440, 244, MATCH($B$3, resultados!$A$1:$ZZ$1, 0))</f>
        <v/>
      </c>
    </row>
    <row r="251">
      <c r="A251">
        <f>INDEX(resultados!$A$2:$ZZ$440, 245, MATCH($B$1, resultados!$A$1:$ZZ$1, 0))</f>
        <v/>
      </c>
      <c r="B251">
        <f>INDEX(resultados!$A$2:$ZZ$440, 245, MATCH($B$2, resultados!$A$1:$ZZ$1, 0))</f>
        <v/>
      </c>
      <c r="C251">
        <f>INDEX(resultados!$A$2:$ZZ$440, 245, MATCH($B$3, resultados!$A$1:$ZZ$1, 0))</f>
        <v/>
      </c>
    </row>
    <row r="252">
      <c r="A252">
        <f>INDEX(resultados!$A$2:$ZZ$440, 246, MATCH($B$1, resultados!$A$1:$ZZ$1, 0))</f>
        <v/>
      </c>
      <c r="B252">
        <f>INDEX(resultados!$A$2:$ZZ$440, 246, MATCH($B$2, resultados!$A$1:$ZZ$1, 0))</f>
        <v/>
      </c>
      <c r="C252">
        <f>INDEX(resultados!$A$2:$ZZ$440, 246, MATCH($B$3, resultados!$A$1:$ZZ$1, 0))</f>
        <v/>
      </c>
    </row>
    <row r="253">
      <c r="A253">
        <f>INDEX(resultados!$A$2:$ZZ$440, 247, MATCH($B$1, resultados!$A$1:$ZZ$1, 0))</f>
        <v/>
      </c>
      <c r="B253">
        <f>INDEX(resultados!$A$2:$ZZ$440, 247, MATCH($B$2, resultados!$A$1:$ZZ$1, 0))</f>
        <v/>
      </c>
      <c r="C253">
        <f>INDEX(resultados!$A$2:$ZZ$440, 247, MATCH($B$3, resultados!$A$1:$ZZ$1, 0))</f>
        <v/>
      </c>
    </row>
    <row r="254">
      <c r="A254">
        <f>INDEX(resultados!$A$2:$ZZ$440, 248, MATCH($B$1, resultados!$A$1:$ZZ$1, 0))</f>
        <v/>
      </c>
      <c r="B254">
        <f>INDEX(resultados!$A$2:$ZZ$440, 248, MATCH($B$2, resultados!$A$1:$ZZ$1, 0))</f>
        <v/>
      </c>
      <c r="C254">
        <f>INDEX(resultados!$A$2:$ZZ$440, 248, MATCH($B$3, resultados!$A$1:$ZZ$1, 0))</f>
        <v/>
      </c>
    </row>
    <row r="255">
      <c r="A255">
        <f>INDEX(resultados!$A$2:$ZZ$440, 249, MATCH($B$1, resultados!$A$1:$ZZ$1, 0))</f>
        <v/>
      </c>
      <c r="B255">
        <f>INDEX(resultados!$A$2:$ZZ$440, 249, MATCH($B$2, resultados!$A$1:$ZZ$1, 0))</f>
        <v/>
      </c>
      <c r="C255">
        <f>INDEX(resultados!$A$2:$ZZ$440, 249, MATCH($B$3, resultados!$A$1:$ZZ$1, 0))</f>
        <v/>
      </c>
    </row>
    <row r="256">
      <c r="A256">
        <f>INDEX(resultados!$A$2:$ZZ$440, 250, MATCH($B$1, resultados!$A$1:$ZZ$1, 0))</f>
        <v/>
      </c>
      <c r="B256">
        <f>INDEX(resultados!$A$2:$ZZ$440, 250, MATCH($B$2, resultados!$A$1:$ZZ$1, 0))</f>
        <v/>
      </c>
      <c r="C256">
        <f>INDEX(resultados!$A$2:$ZZ$440, 250, MATCH($B$3, resultados!$A$1:$ZZ$1, 0))</f>
        <v/>
      </c>
    </row>
    <row r="257">
      <c r="A257">
        <f>INDEX(resultados!$A$2:$ZZ$440, 251, MATCH($B$1, resultados!$A$1:$ZZ$1, 0))</f>
        <v/>
      </c>
      <c r="B257">
        <f>INDEX(resultados!$A$2:$ZZ$440, 251, MATCH($B$2, resultados!$A$1:$ZZ$1, 0))</f>
        <v/>
      </c>
      <c r="C257">
        <f>INDEX(resultados!$A$2:$ZZ$440, 251, MATCH($B$3, resultados!$A$1:$ZZ$1, 0))</f>
        <v/>
      </c>
    </row>
    <row r="258">
      <c r="A258">
        <f>INDEX(resultados!$A$2:$ZZ$440, 252, MATCH($B$1, resultados!$A$1:$ZZ$1, 0))</f>
        <v/>
      </c>
      <c r="B258">
        <f>INDEX(resultados!$A$2:$ZZ$440, 252, MATCH($B$2, resultados!$A$1:$ZZ$1, 0))</f>
        <v/>
      </c>
      <c r="C258">
        <f>INDEX(resultados!$A$2:$ZZ$440, 252, MATCH($B$3, resultados!$A$1:$ZZ$1, 0))</f>
        <v/>
      </c>
    </row>
    <row r="259">
      <c r="A259">
        <f>INDEX(resultados!$A$2:$ZZ$440, 253, MATCH($B$1, resultados!$A$1:$ZZ$1, 0))</f>
        <v/>
      </c>
      <c r="B259">
        <f>INDEX(resultados!$A$2:$ZZ$440, 253, MATCH($B$2, resultados!$A$1:$ZZ$1, 0))</f>
        <v/>
      </c>
      <c r="C259">
        <f>INDEX(resultados!$A$2:$ZZ$440, 253, MATCH($B$3, resultados!$A$1:$ZZ$1, 0))</f>
        <v/>
      </c>
    </row>
    <row r="260">
      <c r="A260">
        <f>INDEX(resultados!$A$2:$ZZ$440, 254, MATCH($B$1, resultados!$A$1:$ZZ$1, 0))</f>
        <v/>
      </c>
      <c r="B260">
        <f>INDEX(resultados!$A$2:$ZZ$440, 254, MATCH($B$2, resultados!$A$1:$ZZ$1, 0))</f>
        <v/>
      </c>
      <c r="C260">
        <f>INDEX(resultados!$A$2:$ZZ$440, 254, MATCH($B$3, resultados!$A$1:$ZZ$1, 0))</f>
        <v/>
      </c>
    </row>
    <row r="261">
      <c r="A261">
        <f>INDEX(resultados!$A$2:$ZZ$440, 255, MATCH($B$1, resultados!$A$1:$ZZ$1, 0))</f>
        <v/>
      </c>
      <c r="B261">
        <f>INDEX(resultados!$A$2:$ZZ$440, 255, MATCH($B$2, resultados!$A$1:$ZZ$1, 0))</f>
        <v/>
      </c>
      <c r="C261">
        <f>INDEX(resultados!$A$2:$ZZ$440, 255, MATCH($B$3, resultados!$A$1:$ZZ$1, 0))</f>
        <v/>
      </c>
    </row>
    <row r="262">
      <c r="A262">
        <f>INDEX(resultados!$A$2:$ZZ$440, 256, MATCH($B$1, resultados!$A$1:$ZZ$1, 0))</f>
        <v/>
      </c>
      <c r="B262">
        <f>INDEX(resultados!$A$2:$ZZ$440, 256, MATCH($B$2, resultados!$A$1:$ZZ$1, 0))</f>
        <v/>
      </c>
      <c r="C262">
        <f>INDEX(resultados!$A$2:$ZZ$440, 256, MATCH($B$3, resultados!$A$1:$ZZ$1, 0))</f>
        <v/>
      </c>
    </row>
    <row r="263">
      <c r="A263">
        <f>INDEX(resultados!$A$2:$ZZ$440, 257, MATCH($B$1, resultados!$A$1:$ZZ$1, 0))</f>
        <v/>
      </c>
      <c r="B263">
        <f>INDEX(resultados!$A$2:$ZZ$440, 257, MATCH($B$2, resultados!$A$1:$ZZ$1, 0))</f>
        <v/>
      </c>
      <c r="C263">
        <f>INDEX(resultados!$A$2:$ZZ$440, 257, MATCH($B$3, resultados!$A$1:$ZZ$1, 0))</f>
        <v/>
      </c>
    </row>
    <row r="264">
      <c r="A264">
        <f>INDEX(resultados!$A$2:$ZZ$440, 258, MATCH($B$1, resultados!$A$1:$ZZ$1, 0))</f>
        <v/>
      </c>
      <c r="B264">
        <f>INDEX(resultados!$A$2:$ZZ$440, 258, MATCH($B$2, resultados!$A$1:$ZZ$1, 0))</f>
        <v/>
      </c>
      <c r="C264">
        <f>INDEX(resultados!$A$2:$ZZ$440, 258, MATCH($B$3, resultados!$A$1:$ZZ$1, 0))</f>
        <v/>
      </c>
    </row>
    <row r="265">
      <c r="A265">
        <f>INDEX(resultados!$A$2:$ZZ$440, 259, MATCH($B$1, resultados!$A$1:$ZZ$1, 0))</f>
        <v/>
      </c>
      <c r="B265">
        <f>INDEX(resultados!$A$2:$ZZ$440, 259, MATCH($B$2, resultados!$A$1:$ZZ$1, 0))</f>
        <v/>
      </c>
      <c r="C265">
        <f>INDEX(resultados!$A$2:$ZZ$440, 259, MATCH($B$3, resultados!$A$1:$ZZ$1, 0))</f>
        <v/>
      </c>
    </row>
    <row r="266">
      <c r="A266">
        <f>INDEX(resultados!$A$2:$ZZ$440, 260, MATCH($B$1, resultados!$A$1:$ZZ$1, 0))</f>
        <v/>
      </c>
      <c r="B266">
        <f>INDEX(resultados!$A$2:$ZZ$440, 260, MATCH($B$2, resultados!$A$1:$ZZ$1, 0))</f>
        <v/>
      </c>
      <c r="C266">
        <f>INDEX(resultados!$A$2:$ZZ$440, 260, MATCH($B$3, resultados!$A$1:$ZZ$1, 0))</f>
        <v/>
      </c>
    </row>
    <row r="267">
      <c r="A267">
        <f>INDEX(resultados!$A$2:$ZZ$440, 261, MATCH($B$1, resultados!$A$1:$ZZ$1, 0))</f>
        <v/>
      </c>
      <c r="B267">
        <f>INDEX(resultados!$A$2:$ZZ$440, 261, MATCH($B$2, resultados!$A$1:$ZZ$1, 0))</f>
        <v/>
      </c>
      <c r="C267">
        <f>INDEX(resultados!$A$2:$ZZ$440, 261, MATCH($B$3, resultados!$A$1:$ZZ$1, 0))</f>
        <v/>
      </c>
    </row>
    <row r="268">
      <c r="A268">
        <f>INDEX(resultados!$A$2:$ZZ$440, 262, MATCH($B$1, resultados!$A$1:$ZZ$1, 0))</f>
        <v/>
      </c>
      <c r="B268">
        <f>INDEX(resultados!$A$2:$ZZ$440, 262, MATCH($B$2, resultados!$A$1:$ZZ$1, 0))</f>
        <v/>
      </c>
      <c r="C268">
        <f>INDEX(resultados!$A$2:$ZZ$440, 262, MATCH($B$3, resultados!$A$1:$ZZ$1, 0))</f>
        <v/>
      </c>
    </row>
    <row r="269">
      <c r="A269">
        <f>INDEX(resultados!$A$2:$ZZ$440, 263, MATCH($B$1, resultados!$A$1:$ZZ$1, 0))</f>
        <v/>
      </c>
      <c r="B269">
        <f>INDEX(resultados!$A$2:$ZZ$440, 263, MATCH($B$2, resultados!$A$1:$ZZ$1, 0))</f>
        <v/>
      </c>
      <c r="C269">
        <f>INDEX(resultados!$A$2:$ZZ$440, 263, MATCH($B$3, resultados!$A$1:$ZZ$1, 0))</f>
        <v/>
      </c>
    </row>
    <row r="270">
      <c r="A270">
        <f>INDEX(resultados!$A$2:$ZZ$440, 264, MATCH($B$1, resultados!$A$1:$ZZ$1, 0))</f>
        <v/>
      </c>
      <c r="B270">
        <f>INDEX(resultados!$A$2:$ZZ$440, 264, MATCH($B$2, resultados!$A$1:$ZZ$1, 0))</f>
        <v/>
      </c>
      <c r="C270">
        <f>INDEX(resultados!$A$2:$ZZ$440, 264, MATCH($B$3, resultados!$A$1:$ZZ$1, 0))</f>
        <v/>
      </c>
    </row>
    <row r="271">
      <c r="A271">
        <f>INDEX(resultados!$A$2:$ZZ$440, 265, MATCH($B$1, resultados!$A$1:$ZZ$1, 0))</f>
        <v/>
      </c>
      <c r="B271">
        <f>INDEX(resultados!$A$2:$ZZ$440, 265, MATCH($B$2, resultados!$A$1:$ZZ$1, 0))</f>
        <v/>
      </c>
      <c r="C271">
        <f>INDEX(resultados!$A$2:$ZZ$440, 265, MATCH($B$3, resultados!$A$1:$ZZ$1, 0))</f>
        <v/>
      </c>
    </row>
    <row r="272">
      <c r="A272">
        <f>INDEX(resultados!$A$2:$ZZ$440, 266, MATCH($B$1, resultados!$A$1:$ZZ$1, 0))</f>
        <v/>
      </c>
      <c r="B272">
        <f>INDEX(resultados!$A$2:$ZZ$440, 266, MATCH($B$2, resultados!$A$1:$ZZ$1, 0))</f>
        <v/>
      </c>
      <c r="C272">
        <f>INDEX(resultados!$A$2:$ZZ$440, 266, MATCH($B$3, resultados!$A$1:$ZZ$1, 0))</f>
        <v/>
      </c>
    </row>
    <row r="273">
      <c r="A273">
        <f>INDEX(resultados!$A$2:$ZZ$440, 267, MATCH($B$1, resultados!$A$1:$ZZ$1, 0))</f>
        <v/>
      </c>
      <c r="B273">
        <f>INDEX(resultados!$A$2:$ZZ$440, 267, MATCH($B$2, resultados!$A$1:$ZZ$1, 0))</f>
        <v/>
      </c>
      <c r="C273">
        <f>INDEX(resultados!$A$2:$ZZ$440, 267, MATCH($B$3, resultados!$A$1:$ZZ$1, 0))</f>
        <v/>
      </c>
    </row>
    <row r="274">
      <c r="A274">
        <f>INDEX(resultados!$A$2:$ZZ$440, 268, MATCH($B$1, resultados!$A$1:$ZZ$1, 0))</f>
        <v/>
      </c>
      <c r="B274">
        <f>INDEX(resultados!$A$2:$ZZ$440, 268, MATCH($B$2, resultados!$A$1:$ZZ$1, 0))</f>
        <v/>
      </c>
      <c r="C274">
        <f>INDEX(resultados!$A$2:$ZZ$440, 268, MATCH($B$3, resultados!$A$1:$ZZ$1, 0))</f>
        <v/>
      </c>
    </row>
    <row r="275">
      <c r="A275">
        <f>INDEX(resultados!$A$2:$ZZ$440, 269, MATCH($B$1, resultados!$A$1:$ZZ$1, 0))</f>
        <v/>
      </c>
      <c r="B275">
        <f>INDEX(resultados!$A$2:$ZZ$440, 269, MATCH($B$2, resultados!$A$1:$ZZ$1, 0))</f>
        <v/>
      </c>
      <c r="C275">
        <f>INDEX(resultados!$A$2:$ZZ$440, 269, MATCH($B$3, resultados!$A$1:$ZZ$1, 0))</f>
        <v/>
      </c>
    </row>
    <row r="276">
      <c r="A276">
        <f>INDEX(resultados!$A$2:$ZZ$440, 270, MATCH($B$1, resultados!$A$1:$ZZ$1, 0))</f>
        <v/>
      </c>
      <c r="B276">
        <f>INDEX(resultados!$A$2:$ZZ$440, 270, MATCH($B$2, resultados!$A$1:$ZZ$1, 0))</f>
        <v/>
      </c>
      <c r="C276">
        <f>INDEX(resultados!$A$2:$ZZ$440, 270, MATCH($B$3, resultados!$A$1:$ZZ$1, 0))</f>
        <v/>
      </c>
    </row>
    <row r="277">
      <c r="A277">
        <f>INDEX(resultados!$A$2:$ZZ$440, 271, MATCH($B$1, resultados!$A$1:$ZZ$1, 0))</f>
        <v/>
      </c>
      <c r="B277">
        <f>INDEX(resultados!$A$2:$ZZ$440, 271, MATCH($B$2, resultados!$A$1:$ZZ$1, 0))</f>
        <v/>
      </c>
      <c r="C277">
        <f>INDEX(resultados!$A$2:$ZZ$440, 271, MATCH($B$3, resultados!$A$1:$ZZ$1, 0))</f>
        <v/>
      </c>
    </row>
    <row r="278">
      <c r="A278">
        <f>INDEX(resultados!$A$2:$ZZ$440, 272, MATCH($B$1, resultados!$A$1:$ZZ$1, 0))</f>
        <v/>
      </c>
      <c r="B278">
        <f>INDEX(resultados!$A$2:$ZZ$440, 272, MATCH($B$2, resultados!$A$1:$ZZ$1, 0))</f>
        <v/>
      </c>
      <c r="C278">
        <f>INDEX(resultados!$A$2:$ZZ$440, 272, MATCH($B$3, resultados!$A$1:$ZZ$1, 0))</f>
        <v/>
      </c>
    </row>
    <row r="279">
      <c r="A279">
        <f>INDEX(resultados!$A$2:$ZZ$440, 273, MATCH($B$1, resultados!$A$1:$ZZ$1, 0))</f>
        <v/>
      </c>
      <c r="B279">
        <f>INDEX(resultados!$A$2:$ZZ$440, 273, MATCH($B$2, resultados!$A$1:$ZZ$1, 0))</f>
        <v/>
      </c>
      <c r="C279">
        <f>INDEX(resultados!$A$2:$ZZ$440, 273, MATCH($B$3, resultados!$A$1:$ZZ$1, 0))</f>
        <v/>
      </c>
    </row>
    <row r="280">
      <c r="A280">
        <f>INDEX(resultados!$A$2:$ZZ$440, 274, MATCH($B$1, resultados!$A$1:$ZZ$1, 0))</f>
        <v/>
      </c>
      <c r="B280">
        <f>INDEX(resultados!$A$2:$ZZ$440, 274, MATCH($B$2, resultados!$A$1:$ZZ$1, 0))</f>
        <v/>
      </c>
      <c r="C280">
        <f>INDEX(resultados!$A$2:$ZZ$440, 274, MATCH($B$3, resultados!$A$1:$ZZ$1, 0))</f>
        <v/>
      </c>
    </row>
    <row r="281">
      <c r="A281">
        <f>INDEX(resultados!$A$2:$ZZ$440, 275, MATCH($B$1, resultados!$A$1:$ZZ$1, 0))</f>
        <v/>
      </c>
      <c r="B281">
        <f>INDEX(resultados!$A$2:$ZZ$440, 275, MATCH($B$2, resultados!$A$1:$ZZ$1, 0))</f>
        <v/>
      </c>
      <c r="C281">
        <f>INDEX(resultados!$A$2:$ZZ$440, 275, MATCH($B$3, resultados!$A$1:$ZZ$1, 0))</f>
        <v/>
      </c>
    </row>
    <row r="282">
      <c r="A282">
        <f>INDEX(resultados!$A$2:$ZZ$440, 276, MATCH($B$1, resultados!$A$1:$ZZ$1, 0))</f>
        <v/>
      </c>
      <c r="B282">
        <f>INDEX(resultados!$A$2:$ZZ$440, 276, MATCH($B$2, resultados!$A$1:$ZZ$1, 0))</f>
        <v/>
      </c>
      <c r="C282">
        <f>INDEX(resultados!$A$2:$ZZ$440, 276, MATCH($B$3, resultados!$A$1:$ZZ$1, 0))</f>
        <v/>
      </c>
    </row>
    <row r="283">
      <c r="A283">
        <f>INDEX(resultados!$A$2:$ZZ$440, 277, MATCH($B$1, resultados!$A$1:$ZZ$1, 0))</f>
        <v/>
      </c>
      <c r="B283">
        <f>INDEX(resultados!$A$2:$ZZ$440, 277, MATCH($B$2, resultados!$A$1:$ZZ$1, 0))</f>
        <v/>
      </c>
      <c r="C283">
        <f>INDEX(resultados!$A$2:$ZZ$440, 277, MATCH($B$3, resultados!$A$1:$ZZ$1, 0))</f>
        <v/>
      </c>
    </row>
    <row r="284">
      <c r="A284">
        <f>INDEX(resultados!$A$2:$ZZ$440, 278, MATCH($B$1, resultados!$A$1:$ZZ$1, 0))</f>
        <v/>
      </c>
      <c r="B284">
        <f>INDEX(resultados!$A$2:$ZZ$440, 278, MATCH($B$2, resultados!$A$1:$ZZ$1, 0))</f>
        <v/>
      </c>
      <c r="C284">
        <f>INDEX(resultados!$A$2:$ZZ$440, 278, MATCH($B$3, resultados!$A$1:$ZZ$1, 0))</f>
        <v/>
      </c>
    </row>
    <row r="285">
      <c r="A285">
        <f>INDEX(resultados!$A$2:$ZZ$440, 279, MATCH($B$1, resultados!$A$1:$ZZ$1, 0))</f>
        <v/>
      </c>
      <c r="B285">
        <f>INDEX(resultados!$A$2:$ZZ$440, 279, MATCH($B$2, resultados!$A$1:$ZZ$1, 0))</f>
        <v/>
      </c>
      <c r="C285">
        <f>INDEX(resultados!$A$2:$ZZ$440, 279, MATCH($B$3, resultados!$A$1:$ZZ$1, 0))</f>
        <v/>
      </c>
    </row>
    <row r="286">
      <c r="A286">
        <f>INDEX(resultados!$A$2:$ZZ$440, 280, MATCH($B$1, resultados!$A$1:$ZZ$1, 0))</f>
        <v/>
      </c>
      <c r="B286">
        <f>INDEX(resultados!$A$2:$ZZ$440, 280, MATCH($B$2, resultados!$A$1:$ZZ$1, 0))</f>
        <v/>
      </c>
      <c r="C286">
        <f>INDEX(resultados!$A$2:$ZZ$440, 280, MATCH($B$3, resultados!$A$1:$ZZ$1, 0))</f>
        <v/>
      </c>
    </row>
    <row r="287">
      <c r="A287">
        <f>INDEX(resultados!$A$2:$ZZ$440, 281, MATCH($B$1, resultados!$A$1:$ZZ$1, 0))</f>
        <v/>
      </c>
      <c r="B287">
        <f>INDEX(resultados!$A$2:$ZZ$440, 281, MATCH($B$2, resultados!$A$1:$ZZ$1, 0))</f>
        <v/>
      </c>
      <c r="C287">
        <f>INDEX(resultados!$A$2:$ZZ$440, 281, MATCH($B$3, resultados!$A$1:$ZZ$1, 0))</f>
        <v/>
      </c>
    </row>
    <row r="288">
      <c r="A288">
        <f>INDEX(resultados!$A$2:$ZZ$440, 282, MATCH($B$1, resultados!$A$1:$ZZ$1, 0))</f>
        <v/>
      </c>
      <c r="B288">
        <f>INDEX(resultados!$A$2:$ZZ$440, 282, MATCH($B$2, resultados!$A$1:$ZZ$1, 0))</f>
        <v/>
      </c>
      <c r="C288">
        <f>INDEX(resultados!$A$2:$ZZ$440, 282, MATCH($B$3, resultados!$A$1:$ZZ$1, 0))</f>
        <v/>
      </c>
    </row>
    <row r="289">
      <c r="A289">
        <f>INDEX(resultados!$A$2:$ZZ$440, 283, MATCH($B$1, resultados!$A$1:$ZZ$1, 0))</f>
        <v/>
      </c>
      <c r="B289">
        <f>INDEX(resultados!$A$2:$ZZ$440, 283, MATCH($B$2, resultados!$A$1:$ZZ$1, 0))</f>
        <v/>
      </c>
      <c r="C289">
        <f>INDEX(resultados!$A$2:$ZZ$440, 283, MATCH($B$3, resultados!$A$1:$ZZ$1, 0))</f>
        <v/>
      </c>
    </row>
    <row r="290">
      <c r="A290">
        <f>INDEX(resultados!$A$2:$ZZ$440, 284, MATCH($B$1, resultados!$A$1:$ZZ$1, 0))</f>
        <v/>
      </c>
      <c r="B290">
        <f>INDEX(resultados!$A$2:$ZZ$440, 284, MATCH($B$2, resultados!$A$1:$ZZ$1, 0))</f>
        <v/>
      </c>
      <c r="C290">
        <f>INDEX(resultados!$A$2:$ZZ$440, 284, MATCH($B$3, resultados!$A$1:$ZZ$1, 0))</f>
        <v/>
      </c>
    </row>
    <row r="291">
      <c r="A291">
        <f>INDEX(resultados!$A$2:$ZZ$440, 285, MATCH($B$1, resultados!$A$1:$ZZ$1, 0))</f>
        <v/>
      </c>
      <c r="B291">
        <f>INDEX(resultados!$A$2:$ZZ$440, 285, MATCH($B$2, resultados!$A$1:$ZZ$1, 0))</f>
        <v/>
      </c>
      <c r="C291">
        <f>INDEX(resultados!$A$2:$ZZ$440, 285, MATCH($B$3, resultados!$A$1:$ZZ$1, 0))</f>
        <v/>
      </c>
    </row>
    <row r="292">
      <c r="A292">
        <f>INDEX(resultados!$A$2:$ZZ$440, 286, MATCH($B$1, resultados!$A$1:$ZZ$1, 0))</f>
        <v/>
      </c>
      <c r="B292">
        <f>INDEX(resultados!$A$2:$ZZ$440, 286, MATCH($B$2, resultados!$A$1:$ZZ$1, 0))</f>
        <v/>
      </c>
      <c r="C292">
        <f>INDEX(resultados!$A$2:$ZZ$440, 286, MATCH($B$3, resultados!$A$1:$ZZ$1, 0))</f>
        <v/>
      </c>
    </row>
    <row r="293">
      <c r="A293">
        <f>INDEX(resultados!$A$2:$ZZ$440, 287, MATCH($B$1, resultados!$A$1:$ZZ$1, 0))</f>
        <v/>
      </c>
      <c r="B293">
        <f>INDEX(resultados!$A$2:$ZZ$440, 287, MATCH($B$2, resultados!$A$1:$ZZ$1, 0))</f>
        <v/>
      </c>
      <c r="C293">
        <f>INDEX(resultados!$A$2:$ZZ$440, 287, MATCH($B$3, resultados!$A$1:$ZZ$1, 0))</f>
        <v/>
      </c>
    </row>
    <row r="294">
      <c r="A294">
        <f>INDEX(resultados!$A$2:$ZZ$440, 288, MATCH($B$1, resultados!$A$1:$ZZ$1, 0))</f>
        <v/>
      </c>
      <c r="B294">
        <f>INDEX(resultados!$A$2:$ZZ$440, 288, MATCH($B$2, resultados!$A$1:$ZZ$1, 0))</f>
        <v/>
      </c>
      <c r="C294">
        <f>INDEX(resultados!$A$2:$ZZ$440, 288, MATCH($B$3, resultados!$A$1:$ZZ$1, 0))</f>
        <v/>
      </c>
    </row>
    <row r="295">
      <c r="A295">
        <f>INDEX(resultados!$A$2:$ZZ$440, 289, MATCH($B$1, resultados!$A$1:$ZZ$1, 0))</f>
        <v/>
      </c>
      <c r="B295">
        <f>INDEX(resultados!$A$2:$ZZ$440, 289, MATCH($B$2, resultados!$A$1:$ZZ$1, 0))</f>
        <v/>
      </c>
      <c r="C295">
        <f>INDEX(resultados!$A$2:$ZZ$440, 289, MATCH($B$3, resultados!$A$1:$ZZ$1, 0))</f>
        <v/>
      </c>
    </row>
    <row r="296">
      <c r="A296">
        <f>INDEX(resultados!$A$2:$ZZ$440, 290, MATCH($B$1, resultados!$A$1:$ZZ$1, 0))</f>
        <v/>
      </c>
      <c r="B296">
        <f>INDEX(resultados!$A$2:$ZZ$440, 290, MATCH($B$2, resultados!$A$1:$ZZ$1, 0))</f>
        <v/>
      </c>
      <c r="C296">
        <f>INDEX(resultados!$A$2:$ZZ$440, 290, MATCH($B$3, resultados!$A$1:$ZZ$1, 0))</f>
        <v/>
      </c>
    </row>
    <row r="297">
      <c r="A297">
        <f>INDEX(resultados!$A$2:$ZZ$440, 291, MATCH($B$1, resultados!$A$1:$ZZ$1, 0))</f>
        <v/>
      </c>
      <c r="B297">
        <f>INDEX(resultados!$A$2:$ZZ$440, 291, MATCH($B$2, resultados!$A$1:$ZZ$1, 0))</f>
        <v/>
      </c>
      <c r="C297">
        <f>INDEX(resultados!$A$2:$ZZ$440, 291, MATCH($B$3, resultados!$A$1:$ZZ$1, 0))</f>
        <v/>
      </c>
    </row>
    <row r="298">
      <c r="A298">
        <f>INDEX(resultados!$A$2:$ZZ$440, 292, MATCH($B$1, resultados!$A$1:$ZZ$1, 0))</f>
        <v/>
      </c>
      <c r="B298">
        <f>INDEX(resultados!$A$2:$ZZ$440, 292, MATCH($B$2, resultados!$A$1:$ZZ$1, 0))</f>
        <v/>
      </c>
      <c r="C298">
        <f>INDEX(resultados!$A$2:$ZZ$440, 292, MATCH($B$3, resultados!$A$1:$ZZ$1, 0))</f>
        <v/>
      </c>
    </row>
    <row r="299">
      <c r="A299">
        <f>INDEX(resultados!$A$2:$ZZ$440, 293, MATCH($B$1, resultados!$A$1:$ZZ$1, 0))</f>
        <v/>
      </c>
      <c r="B299">
        <f>INDEX(resultados!$A$2:$ZZ$440, 293, MATCH($B$2, resultados!$A$1:$ZZ$1, 0))</f>
        <v/>
      </c>
      <c r="C299">
        <f>INDEX(resultados!$A$2:$ZZ$440, 293, MATCH($B$3, resultados!$A$1:$ZZ$1, 0))</f>
        <v/>
      </c>
    </row>
    <row r="300">
      <c r="A300">
        <f>INDEX(resultados!$A$2:$ZZ$440, 294, MATCH($B$1, resultados!$A$1:$ZZ$1, 0))</f>
        <v/>
      </c>
      <c r="B300">
        <f>INDEX(resultados!$A$2:$ZZ$440, 294, MATCH($B$2, resultados!$A$1:$ZZ$1, 0))</f>
        <v/>
      </c>
      <c r="C300">
        <f>INDEX(resultados!$A$2:$ZZ$440, 294, MATCH($B$3, resultados!$A$1:$ZZ$1, 0))</f>
        <v/>
      </c>
    </row>
    <row r="301">
      <c r="A301">
        <f>INDEX(resultados!$A$2:$ZZ$440, 295, MATCH($B$1, resultados!$A$1:$ZZ$1, 0))</f>
        <v/>
      </c>
      <c r="B301">
        <f>INDEX(resultados!$A$2:$ZZ$440, 295, MATCH($B$2, resultados!$A$1:$ZZ$1, 0))</f>
        <v/>
      </c>
      <c r="C301">
        <f>INDEX(resultados!$A$2:$ZZ$440, 295, MATCH($B$3, resultados!$A$1:$ZZ$1, 0))</f>
        <v/>
      </c>
    </row>
    <row r="302">
      <c r="A302">
        <f>INDEX(resultados!$A$2:$ZZ$440, 296, MATCH($B$1, resultados!$A$1:$ZZ$1, 0))</f>
        <v/>
      </c>
      <c r="B302">
        <f>INDEX(resultados!$A$2:$ZZ$440, 296, MATCH($B$2, resultados!$A$1:$ZZ$1, 0))</f>
        <v/>
      </c>
      <c r="C302">
        <f>INDEX(resultados!$A$2:$ZZ$440, 296, MATCH($B$3, resultados!$A$1:$ZZ$1, 0))</f>
        <v/>
      </c>
    </row>
    <row r="303">
      <c r="A303">
        <f>INDEX(resultados!$A$2:$ZZ$440, 297, MATCH($B$1, resultados!$A$1:$ZZ$1, 0))</f>
        <v/>
      </c>
      <c r="B303">
        <f>INDEX(resultados!$A$2:$ZZ$440, 297, MATCH($B$2, resultados!$A$1:$ZZ$1, 0))</f>
        <v/>
      </c>
      <c r="C303">
        <f>INDEX(resultados!$A$2:$ZZ$440, 297, MATCH($B$3, resultados!$A$1:$ZZ$1, 0))</f>
        <v/>
      </c>
    </row>
    <row r="304">
      <c r="A304">
        <f>INDEX(resultados!$A$2:$ZZ$440, 298, MATCH($B$1, resultados!$A$1:$ZZ$1, 0))</f>
        <v/>
      </c>
      <c r="B304">
        <f>INDEX(resultados!$A$2:$ZZ$440, 298, MATCH($B$2, resultados!$A$1:$ZZ$1, 0))</f>
        <v/>
      </c>
      <c r="C304">
        <f>INDEX(resultados!$A$2:$ZZ$440, 298, MATCH($B$3, resultados!$A$1:$ZZ$1, 0))</f>
        <v/>
      </c>
    </row>
    <row r="305">
      <c r="A305">
        <f>INDEX(resultados!$A$2:$ZZ$440, 299, MATCH($B$1, resultados!$A$1:$ZZ$1, 0))</f>
        <v/>
      </c>
      <c r="B305">
        <f>INDEX(resultados!$A$2:$ZZ$440, 299, MATCH($B$2, resultados!$A$1:$ZZ$1, 0))</f>
        <v/>
      </c>
      <c r="C305">
        <f>INDEX(resultados!$A$2:$ZZ$440, 299, MATCH($B$3, resultados!$A$1:$ZZ$1, 0))</f>
        <v/>
      </c>
    </row>
    <row r="306">
      <c r="A306">
        <f>INDEX(resultados!$A$2:$ZZ$440, 300, MATCH($B$1, resultados!$A$1:$ZZ$1, 0))</f>
        <v/>
      </c>
      <c r="B306">
        <f>INDEX(resultados!$A$2:$ZZ$440, 300, MATCH($B$2, resultados!$A$1:$ZZ$1, 0))</f>
        <v/>
      </c>
      <c r="C306">
        <f>INDEX(resultados!$A$2:$ZZ$440, 300, MATCH($B$3, resultados!$A$1:$ZZ$1, 0))</f>
        <v/>
      </c>
    </row>
    <row r="307">
      <c r="A307">
        <f>INDEX(resultados!$A$2:$ZZ$440, 301, MATCH($B$1, resultados!$A$1:$ZZ$1, 0))</f>
        <v/>
      </c>
      <c r="B307">
        <f>INDEX(resultados!$A$2:$ZZ$440, 301, MATCH($B$2, resultados!$A$1:$ZZ$1, 0))</f>
        <v/>
      </c>
      <c r="C307">
        <f>INDEX(resultados!$A$2:$ZZ$440, 301, MATCH($B$3, resultados!$A$1:$ZZ$1, 0))</f>
        <v/>
      </c>
    </row>
    <row r="308">
      <c r="A308">
        <f>INDEX(resultados!$A$2:$ZZ$440, 302, MATCH($B$1, resultados!$A$1:$ZZ$1, 0))</f>
        <v/>
      </c>
      <c r="B308">
        <f>INDEX(resultados!$A$2:$ZZ$440, 302, MATCH($B$2, resultados!$A$1:$ZZ$1, 0))</f>
        <v/>
      </c>
      <c r="C308">
        <f>INDEX(resultados!$A$2:$ZZ$440, 302, MATCH($B$3, resultados!$A$1:$ZZ$1, 0))</f>
        <v/>
      </c>
    </row>
    <row r="309">
      <c r="A309">
        <f>INDEX(resultados!$A$2:$ZZ$440, 303, MATCH($B$1, resultados!$A$1:$ZZ$1, 0))</f>
        <v/>
      </c>
      <c r="B309">
        <f>INDEX(resultados!$A$2:$ZZ$440, 303, MATCH($B$2, resultados!$A$1:$ZZ$1, 0))</f>
        <v/>
      </c>
      <c r="C309">
        <f>INDEX(resultados!$A$2:$ZZ$440, 303, MATCH($B$3, resultados!$A$1:$ZZ$1, 0))</f>
        <v/>
      </c>
    </row>
    <row r="310">
      <c r="A310">
        <f>INDEX(resultados!$A$2:$ZZ$440, 304, MATCH($B$1, resultados!$A$1:$ZZ$1, 0))</f>
        <v/>
      </c>
      <c r="B310">
        <f>INDEX(resultados!$A$2:$ZZ$440, 304, MATCH($B$2, resultados!$A$1:$ZZ$1, 0))</f>
        <v/>
      </c>
      <c r="C310">
        <f>INDEX(resultados!$A$2:$ZZ$440, 304, MATCH($B$3, resultados!$A$1:$ZZ$1, 0))</f>
        <v/>
      </c>
    </row>
    <row r="311">
      <c r="A311">
        <f>INDEX(resultados!$A$2:$ZZ$440, 305, MATCH($B$1, resultados!$A$1:$ZZ$1, 0))</f>
        <v/>
      </c>
      <c r="B311">
        <f>INDEX(resultados!$A$2:$ZZ$440, 305, MATCH($B$2, resultados!$A$1:$ZZ$1, 0))</f>
        <v/>
      </c>
      <c r="C311">
        <f>INDEX(resultados!$A$2:$ZZ$440, 305, MATCH($B$3, resultados!$A$1:$ZZ$1, 0))</f>
        <v/>
      </c>
    </row>
    <row r="312">
      <c r="A312">
        <f>INDEX(resultados!$A$2:$ZZ$440, 306, MATCH($B$1, resultados!$A$1:$ZZ$1, 0))</f>
        <v/>
      </c>
      <c r="B312">
        <f>INDEX(resultados!$A$2:$ZZ$440, 306, MATCH($B$2, resultados!$A$1:$ZZ$1, 0))</f>
        <v/>
      </c>
      <c r="C312">
        <f>INDEX(resultados!$A$2:$ZZ$440, 306, MATCH($B$3, resultados!$A$1:$ZZ$1, 0))</f>
        <v/>
      </c>
    </row>
    <row r="313">
      <c r="A313">
        <f>INDEX(resultados!$A$2:$ZZ$440, 307, MATCH($B$1, resultados!$A$1:$ZZ$1, 0))</f>
        <v/>
      </c>
      <c r="B313">
        <f>INDEX(resultados!$A$2:$ZZ$440, 307, MATCH($B$2, resultados!$A$1:$ZZ$1, 0))</f>
        <v/>
      </c>
      <c r="C313">
        <f>INDEX(resultados!$A$2:$ZZ$440, 307, MATCH($B$3, resultados!$A$1:$ZZ$1, 0))</f>
        <v/>
      </c>
    </row>
    <row r="314">
      <c r="A314">
        <f>INDEX(resultados!$A$2:$ZZ$440, 308, MATCH($B$1, resultados!$A$1:$ZZ$1, 0))</f>
        <v/>
      </c>
      <c r="B314">
        <f>INDEX(resultados!$A$2:$ZZ$440, 308, MATCH($B$2, resultados!$A$1:$ZZ$1, 0))</f>
        <v/>
      </c>
      <c r="C314">
        <f>INDEX(resultados!$A$2:$ZZ$440, 308, MATCH($B$3, resultados!$A$1:$ZZ$1, 0))</f>
        <v/>
      </c>
    </row>
    <row r="315">
      <c r="A315">
        <f>INDEX(resultados!$A$2:$ZZ$440, 309, MATCH($B$1, resultados!$A$1:$ZZ$1, 0))</f>
        <v/>
      </c>
      <c r="B315">
        <f>INDEX(resultados!$A$2:$ZZ$440, 309, MATCH($B$2, resultados!$A$1:$ZZ$1, 0))</f>
        <v/>
      </c>
      <c r="C315">
        <f>INDEX(resultados!$A$2:$ZZ$440, 309, MATCH($B$3, resultados!$A$1:$ZZ$1, 0))</f>
        <v/>
      </c>
    </row>
    <row r="316">
      <c r="A316">
        <f>INDEX(resultados!$A$2:$ZZ$440, 310, MATCH($B$1, resultados!$A$1:$ZZ$1, 0))</f>
        <v/>
      </c>
      <c r="B316">
        <f>INDEX(resultados!$A$2:$ZZ$440, 310, MATCH($B$2, resultados!$A$1:$ZZ$1, 0))</f>
        <v/>
      </c>
      <c r="C316">
        <f>INDEX(resultados!$A$2:$ZZ$440, 310, MATCH($B$3, resultados!$A$1:$ZZ$1, 0))</f>
        <v/>
      </c>
    </row>
    <row r="317">
      <c r="A317">
        <f>INDEX(resultados!$A$2:$ZZ$440, 311, MATCH($B$1, resultados!$A$1:$ZZ$1, 0))</f>
        <v/>
      </c>
      <c r="B317">
        <f>INDEX(resultados!$A$2:$ZZ$440, 311, MATCH($B$2, resultados!$A$1:$ZZ$1, 0))</f>
        <v/>
      </c>
      <c r="C317">
        <f>INDEX(resultados!$A$2:$ZZ$440, 311, MATCH($B$3, resultados!$A$1:$ZZ$1, 0))</f>
        <v/>
      </c>
    </row>
    <row r="318">
      <c r="A318">
        <f>INDEX(resultados!$A$2:$ZZ$440, 312, MATCH($B$1, resultados!$A$1:$ZZ$1, 0))</f>
        <v/>
      </c>
      <c r="B318">
        <f>INDEX(resultados!$A$2:$ZZ$440, 312, MATCH($B$2, resultados!$A$1:$ZZ$1, 0))</f>
        <v/>
      </c>
      <c r="C318">
        <f>INDEX(resultados!$A$2:$ZZ$440, 312, MATCH($B$3, resultados!$A$1:$ZZ$1, 0))</f>
        <v/>
      </c>
    </row>
    <row r="319">
      <c r="A319">
        <f>INDEX(resultados!$A$2:$ZZ$440, 313, MATCH($B$1, resultados!$A$1:$ZZ$1, 0))</f>
        <v/>
      </c>
      <c r="B319">
        <f>INDEX(resultados!$A$2:$ZZ$440, 313, MATCH($B$2, resultados!$A$1:$ZZ$1, 0))</f>
        <v/>
      </c>
      <c r="C319">
        <f>INDEX(resultados!$A$2:$ZZ$440, 313, MATCH($B$3, resultados!$A$1:$ZZ$1, 0))</f>
        <v/>
      </c>
    </row>
    <row r="320">
      <c r="A320">
        <f>INDEX(resultados!$A$2:$ZZ$440, 314, MATCH($B$1, resultados!$A$1:$ZZ$1, 0))</f>
        <v/>
      </c>
      <c r="B320">
        <f>INDEX(resultados!$A$2:$ZZ$440, 314, MATCH($B$2, resultados!$A$1:$ZZ$1, 0))</f>
        <v/>
      </c>
      <c r="C320">
        <f>INDEX(resultados!$A$2:$ZZ$440, 314, MATCH($B$3, resultados!$A$1:$ZZ$1, 0))</f>
        <v/>
      </c>
    </row>
    <row r="321">
      <c r="A321">
        <f>INDEX(resultados!$A$2:$ZZ$440, 315, MATCH($B$1, resultados!$A$1:$ZZ$1, 0))</f>
        <v/>
      </c>
      <c r="B321">
        <f>INDEX(resultados!$A$2:$ZZ$440, 315, MATCH($B$2, resultados!$A$1:$ZZ$1, 0))</f>
        <v/>
      </c>
      <c r="C321">
        <f>INDEX(resultados!$A$2:$ZZ$440, 315, MATCH($B$3, resultados!$A$1:$ZZ$1, 0))</f>
        <v/>
      </c>
    </row>
    <row r="322">
      <c r="A322">
        <f>INDEX(resultados!$A$2:$ZZ$440, 316, MATCH($B$1, resultados!$A$1:$ZZ$1, 0))</f>
        <v/>
      </c>
      <c r="B322">
        <f>INDEX(resultados!$A$2:$ZZ$440, 316, MATCH($B$2, resultados!$A$1:$ZZ$1, 0))</f>
        <v/>
      </c>
      <c r="C322">
        <f>INDEX(resultados!$A$2:$ZZ$440, 316, MATCH($B$3, resultados!$A$1:$ZZ$1, 0))</f>
        <v/>
      </c>
    </row>
    <row r="323">
      <c r="A323">
        <f>INDEX(resultados!$A$2:$ZZ$440, 317, MATCH($B$1, resultados!$A$1:$ZZ$1, 0))</f>
        <v/>
      </c>
      <c r="B323">
        <f>INDEX(resultados!$A$2:$ZZ$440, 317, MATCH($B$2, resultados!$A$1:$ZZ$1, 0))</f>
        <v/>
      </c>
      <c r="C323">
        <f>INDEX(resultados!$A$2:$ZZ$440, 317, MATCH($B$3, resultados!$A$1:$ZZ$1, 0))</f>
        <v/>
      </c>
    </row>
    <row r="324">
      <c r="A324">
        <f>INDEX(resultados!$A$2:$ZZ$440, 318, MATCH($B$1, resultados!$A$1:$ZZ$1, 0))</f>
        <v/>
      </c>
      <c r="B324">
        <f>INDEX(resultados!$A$2:$ZZ$440, 318, MATCH($B$2, resultados!$A$1:$ZZ$1, 0))</f>
        <v/>
      </c>
      <c r="C324">
        <f>INDEX(resultados!$A$2:$ZZ$440, 318, MATCH($B$3, resultados!$A$1:$ZZ$1, 0))</f>
        <v/>
      </c>
    </row>
    <row r="325">
      <c r="A325">
        <f>INDEX(resultados!$A$2:$ZZ$440, 319, MATCH($B$1, resultados!$A$1:$ZZ$1, 0))</f>
        <v/>
      </c>
      <c r="B325">
        <f>INDEX(resultados!$A$2:$ZZ$440, 319, MATCH($B$2, resultados!$A$1:$ZZ$1, 0))</f>
        <v/>
      </c>
      <c r="C325">
        <f>INDEX(resultados!$A$2:$ZZ$440, 319, MATCH($B$3, resultados!$A$1:$ZZ$1, 0))</f>
        <v/>
      </c>
    </row>
    <row r="326">
      <c r="A326">
        <f>INDEX(resultados!$A$2:$ZZ$440, 320, MATCH($B$1, resultados!$A$1:$ZZ$1, 0))</f>
        <v/>
      </c>
      <c r="B326">
        <f>INDEX(resultados!$A$2:$ZZ$440, 320, MATCH($B$2, resultados!$A$1:$ZZ$1, 0))</f>
        <v/>
      </c>
      <c r="C326">
        <f>INDEX(resultados!$A$2:$ZZ$440, 320, MATCH($B$3, resultados!$A$1:$ZZ$1, 0))</f>
        <v/>
      </c>
    </row>
    <row r="327">
      <c r="A327">
        <f>INDEX(resultados!$A$2:$ZZ$440, 321, MATCH($B$1, resultados!$A$1:$ZZ$1, 0))</f>
        <v/>
      </c>
      <c r="B327">
        <f>INDEX(resultados!$A$2:$ZZ$440, 321, MATCH($B$2, resultados!$A$1:$ZZ$1, 0))</f>
        <v/>
      </c>
      <c r="C327">
        <f>INDEX(resultados!$A$2:$ZZ$440, 321, MATCH($B$3, resultados!$A$1:$ZZ$1, 0))</f>
        <v/>
      </c>
    </row>
    <row r="328">
      <c r="A328">
        <f>INDEX(resultados!$A$2:$ZZ$440, 322, MATCH($B$1, resultados!$A$1:$ZZ$1, 0))</f>
        <v/>
      </c>
      <c r="B328">
        <f>INDEX(resultados!$A$2:$ZZ$440, 322, MATCH($B$2, resultados!$A$1:$ZZ$1, 0))</f>
        <v/>
      </c>
      <c r="C328">
        <f>INDEX(resultados!$A$2:$ZZ$440, 322, MATCH($B$3, resultados!$A$1:$ZZ$1, 0))</f>
        <v/>
      </c>
    </row>
    <row r="329">
      <c r="A329">
        <f>INDEX(resultados!$A$2:$ZZ$440, 323, MATCH($B$1, resultados!$A$1:$ZZ$1, 0))</f>
        <v/>
      </c>
      <c r="B329">
        <f>INDEX(resultados!$A$2:$ZZ$440, 323, MATCH($B$2, resultados!$A$1:$ZZ$1, 0))</f>
        <v/>
      </c>
      <c r="C329">
        <f>INDEX(resultados!$A$2:$ZZ$440, 323, MATCH($B$3, resultados!$A$1:$ZZ$1, 0))</f>
        <v/>
      </c>
    </row>
    <row r="330">
      <c r="A330">
        <f>INDEX(resultados!$A$2:$ZZ$440, 324, MATCH($B$1, resultados!$A$1:$ZZ$1, 0))</f>
        <v/>
      </c>
      <c r="B330">
        <f>INDEX(resultados!$A$2:$ZZ$440, 324, MATCH($B$2, resultados!$A$1:$ZZ$1, 0))</f>
        <v/>
      </c>
      <c r="C330">
        <f>INDEX(resultados!$A$2:$ZZ$440, 324, MATCH($B$3, resultados!$A$1:$ZZ$1, 0))</f>
        <v/>
      </c>
    </row>
    <row r="331">
      <c r="A331">
        <f>INDEX(resultados!$A$2:$ZZ$440, 325, MATCH($B$1, resultados!$A$1:$ZZ$1, 0))</f>
        <v/>
      </c>
      <c r="B331">
        <f>INDEX(resultados!$A$2:$ZZ$440, 325, MATCH($B$2, resultados!$A$1:$ZZ$1, 0))</f>
        <v/>
      </c>
      <c r="C331">
        <f>INDEX(resultados!$A$2:$ZZ$440, 325, MATCH($B$3, resultados!$A$1:$ZZ$1, 0))</f>
        <v/>
      </c>
    </row>
    <row r="332">
      <c r="A332">
        <f>INDEX(resultados!$A$2:$ZZ$440, 326, MATCH($B$1, resultados!$A$1:$ZZ$1, 0))</f>
        <v/>
      </c>
      <c r="B332">
        <f>INDEX(resultados!$A$2:$ZZ$440, 326, MATCH($B$2, resultados!$A$1:$ZZ$1, 0))</f>
        <v/>
      </c>
      <c r="C332">
        <f>INDEX(resultados!$A$2:$ZZ$440, 326, MATCH($B$3, resultados!$A$1:$ZZ$1, 0))</f>
        <v/>
      </c>
    </row>
    <row r="333">
      <c r="A333">
        <f>INDEX(resultados!$A$2:$ZZ$440, 327, MATCH($B$1, resultados!$A$1:$ZZ$1, 0))</f>
        <v/>
      </c>
      <c r="B333">
        <f>INDEX(resultados!$A$2:$ZZ$440, 327, MATCH($B$2, resultados!$A$1:$ZZ$1, 0))</f>
        <v/>
      </c>
      <c r="C333">
        <f>INDEX(resultados!$A$2:$ZZ$440, 327, MATCH($B$3, resultados!$A$1:$ZZ$1, 0))</f>
        <v/>
      </c>
    </row>
    <row r="334">
      <c r="A334">
        <f>INDEX(resultados!$A$2:$ZZ$440, 328, MATCH($B$1, resultados!$A$1:$ZZ$1, 0))</f>
        <v/>
      </c>
      <c r="B334">
        <f>INDEX(resultados!$A$2:$ZZ$440, 328, MATCH($B$2, resultados!$A$1:$ZZ$1, 0))</f>
        <v/>
      </c>
      <c r="C334">
        <f>INDEX(resultados!$A$2:$ZZ$440, 328, MATCH($B$3, resultados!$A$1:$ZZ$1, 0))</f>
        <v/>
      </c>
    </row>
    <row r="335">
      <c r="A335">
        <f>INDEX(resultados!$A$2:$ZZ$440, 329, MATCH($B$1, resultados!$A$1:$ZZ$1, 0))</f>
        <v/>
      </c>
      <c r="B335">
        <f>INDEX(resultados!$A$2:$ZZ$440, 329, MATCH($B$2, resultados!$A$1:$ZZ$1, 0))</f>
        <v/>
      </c>
      <c r="C335">
        <f>INDEX(resultados!$A$2:$ZZ$440, 329, MATCH($B$3, resultados!$A$1:$ZZ$1, 0))</f>
        <v/>
      </c>
    </row>
    <row r="336">
      <c r="A336">
        <f>INDEX(resultados!$A$2:$ZZ$440, 330, MATCH($B$1, resultados!$A$1:$ZZ$1, 0))</f>
        <v/>
      </c>
      <c r="B336">
        <f>INDEX(resultados!$A$2:$ZZ$440, 330, MATCH($B$2, resultados!$A$1:$ZZ$1, 0))</f>
        <v/>
      </c>
      <c r="C336">
        <f>INDEX(resultados!$A$2:$ZZ$440, 330, MATCH($B$3, resultados!$A$1:$ZZ$1, 0))</f>
        <v/>
      </c>
    </row>
    <row r="337">
      <c r="A337">
        <f>INDEX(resultados!$A$2:$ZZ$440, 331, MATCH($B$1, resultados!$A$1:$ZZ$1, 0))</f>
        <v/>
      </c>
      <c r="B337">
        <f>INDEX(resultados!$A$2:$ZZ$440, 331, MATCH($B$2, resultados!$A$1:$ZZ$1, 0))</f>
        <v/>
      </c>
      <c r="C337">
        <f>INDEX(resultados!$A$2:$ZZ$440, 331, MATCH($B$3, resultados!$A$1:$ZZ$1, 0))</f>
        <v/>
      </c>
    </row>
    <row r="338">
      <c r="A338">
        <f>INDEX(resultados!$A$2:$ZZ$440, 332, MATCH($B$1, resultados!$A$1:$ZZ$1, 0))</f>
        <v/>
      </c>
      <c r="B338">
        <f>INDEX(resultados!$A$2:$ZZ$440, 332, MATCH($B$2, resultados!$A$1:$ZZ$1, 0))</f>
        <v/>
      </c>
      <c r="C338">
        <f>INDEX(resultados!$A$2:$ZZ$440, 332, MATCH($B$3, resultados!$A$1:$ZZ$1, 0))</f>
        <v/>
      </c>
    </row>
    <row r="339">
      <c r="A339">
        <f>INDEX(resultados!$A$2:$ZZ$440, 333, MATCH($B$1, resultados!$A$1:$ZZ$1, 0))</f>
        <v/>
      </c>
      <c r="B339">
        <f>INDEX(resultados!$A$2:$ZZ$440, 333, MATCH($B$2, resultados!$A$1:$ZZ$1, 0))</f>
        <v/>
      </c>
      <c r="C339">
        <f>INDEX(resultados!$A$2:$ZZ$440, 333, MATCH($B$3, resultados!$A$1:$ZZ$1, 0))</f>
        <v/>
      </c>
    </row>
    <row r="340">
      <c r="A340">
        <f>INDEX(resultados!$A$2:$ZZ$440, 334, MATCH($B$1, resultados!$A$1:$ZZ$1, 0))</f>
        <v/>
      </c>
      <c r="B340">
        <f>INDEX(resultados!$A$2:$ZZ$440, 334, MATCH($B$2, resultados!$A$1:$ZZ$1, 0))</f>
        <v/>
      </c>
      <c r="C340">
        <f>INDEX(resultados!$A$2:$ZZ$440, 334, MATCH($B$3, resultados!$A$1:$ZZ$1, 0))</f>
        <v/>
      </c>
    </row>
    <row r="341">
      <c r="A341">
        <f>INDEX(resultados!$A$2:$ZZ$440, 335, MATCH($B$1, resultados!$A$1:$ZZ$1, 0))</f>
        <v/>
      </c>
      <c r="B341">
        <f>INDEX(resultados!$A$2:$ZZ$440, 335, MATCH($B$2, resultados!$A$1:$ZZ$1, 0))</f>
        <v/>
      </c>
      <c r="C341">
        <f>INDEX(resultados!$A$2:$ZZ$440, 335, MATCH($B$3, resultados!$A$1:$ZZ$1, 0))</f>
        <v/>
      </c>
    </row>
    <row r="342">
      <c r="A342">
        <f>INDEX(resultados!$A$2:$ZZ$440, 336, MATCH($B$1, resultados!$A$1:$ZZ$1, 0))</f>
        <v/>
      </c>
      <c r="B342">
        <f>INDEX(resultados!$A$2:$ZZ$440, 336, MATCH($B$2, resultados!$A$1:$ZZ$1, 0))</f>
        <v/>
      </c>
      <c r="C342">
        <f>INDEX(resultados!$A$2:$ZZ$440, 336, MATCH($B$3, resultados!$A$1:$ZZ$1, 0))</f>
        <v/>
      </c>
    </row>
    <row r="343">
      <c r="A343">
        <f>INDEX(resultados!$A$2:$ZZ$440, 337, MATCH($B$1, resultados!$A$1:$ZZ$1, 0))</f>
        <v/>
      </c>
      <c r="B343">
        <f>INDEX(resultados!$A$2:$ZZ$440, 337, MATCH($B$2, resultados!$A$1:$ZZ$1, 0))</f>
        <v/>
      </c>
      <c r="C343">
        <f>INDEX(resultados!$A$2:$ZZ$440, 337, MATCH($B$3, resultados!$A$1:$ZZ$1, 0))</f>
        <v/>
      </c>
    </row>
    <row r="344">
      <c r="A344">
        <f>INDEX(resultados!$A$2:$ZZ$440, 338, MATCH($B$1, resultados!$A$1:$ZZ$1, 0))</f>
        <v/>
      </c>
      <c r="B344">
        <f>INDEX(resultados!$A$2:$ZZ$440, 338, MATCH($B$2, resultados!$A$1:$ZZ$1, 0))</f>
        <v/>
      </c>
      <c r="C344">
        <f>INDEX(resultados!$A$2:$ZZ$440, 338, MATCH($B$3, resultados!$A$1:$ZZ$1, 0))</f>
        <v/>
      </c>
    </row>
    <row r="345">
      <c r="A345">
        <f>INDEX(resultados!$A$2:$ZZ$440, 339, MATCH($B$1, resultados!$A$1:$ZZ$1, 0))</f>
        <v/>
      </c>
      <c r="B345">
        <f>INDEX(resultados!$A$2:$ZZ$440, 339, MATCH($B$2, resultados!$A$1:$ZZ$1, 0))</f>
        <v/>
      </c>
      <c r="C345">
        <f>INDEX(resultados!$A$2:$ZZ$440, 339, MATCH($B$3, resultados!$A$1:$ZZ$1, 0))</f>
        <v/>
      </c>
    </row>
    <row r="346">
      <c r="A346">
        <f>INDEX(resultados!$A$2:$ZZ$440, 340, MATCH($B$1, resultados!$A$1:$ZZ$1, 0))</f>
        <v/>
      </c>
      <c r="B346">
        <f>INDEX(resultados!$A$2:$ZZ$440, 340, MATCH($B$2, resultados!$A$1:$ZZ$1, 0))</f>
        <v/>
      </c>
      <c r="C346">
        <f>INDEX(resultados!$A$2:$ZZ$440, 340, MATCH($B$3, resultados!$A$1:$ZZ$1, 0))</f>
        <v/>
      </c>
    </row>
    <row r="347">
      <c r="A347">
        <f>INDEX(resultados!$A$2:$ZZ$440, 341, MATCH($B$1, resultados!$A$1:$ZZ$1, 0))</f>
        <v/>
      </c>
      <c r="B347">
        <f>INDEX(resultados!$A$2:$ZZ$440, 341, MATCH($B$2, resultados!$A$1:$ZZ$1, 0))</f>
        <v/>
      </c>
      <c r="C347">
        <f>INDEX(resultados!$A$2:$ZZ$440, 341, MATCH($B$3, resultados!$A$1:$ZZ$1, 0))</f>
        <v/>
      </c>
    </row>
    <row r="348">
      <c r="A348">
        <f>INDEX(resultados!$A$2:$ZZ$440, 342, MATCH($B$1, resultados!$A$1:$ZZ$1, 0))</f>
        <v/>
      </c>
      <c r="B348">
        <f>INDEX(resultados!$A$2:$ZZ$440, 342, MATCH($B$2, resultados!$A$1:$ZZ$1, 0))</f>
        <v/>
      </c>
      <c r="C348">
        <f>INDEX(resultados!$A$2:$ZZ$440, 342, MATCH($B$3, resultados!$A$1:$ZZ$1, 0))</f>
        <v/>
      </c>
    </row>
    <row r="349">
      <c r="A349">
        <f>INDEX(resultados!$A$2:$ZZ$440, 343, MATCH($B$1, resultados!$A$1:$ZZ$1, 0))</f>
        <v/>
      </c>
      <c r="B349">
        <f>INDEX(resultados!$A$2:$ZZ$440, 343, MATCH($B$2, resultados!$A$1:$ZZ$1, 0))</f>
        <v/>
      </c>
      <c r="C349">
        <f>INDEX(resultados!$A$2:$ZZ$440, 343, MATCH($B$3, resultados!$A$1:$ZZ$1, 0))</f>
        <v/>
      </c>
    </row>
    <row r="350">
      <c r="A350">
        <f>INDEX(resultados!$A$2:$ZZ$440, 344, MATCH($B$1, resultados!$A$1:$ZZ$1, 0))</f>
        <v/>
      </c>
      <c r="B350">
        <f>INDEX(resultados!$A$2:$ZZ$440, 344, MATCH($B$2, resultados!$A$1:$ZZ$1, 0))</f>
        <v/>
      </c>
      <c r="C350">
        <f>INDEX(resultados!$A$2:$ZZ$440, 344, MATCH($B$3, resultados!$A$1:$ZZ$1, 0))</f>
        <v/>
      </c>
    </row>
    <row r="351">
      <c r="A351">
        <f>INDEX(resultados!$A$2:$ZZ$440, 345, MATCH($B$1, resultados!$A$1:$ZZ$1, 0))</f>
        <v/>
      </c>
      <c r="B351">
        <f>INDEX(resultados!$A$2:$ZZ$440, 345, MATCH($B$2, resultados!$A$1:$ZZ$1, 0))</f>
        <v/>
      </c>
      <c r="C351">
        <f>INDEX(resultados!$A$2:$ZZ$440, 345, MATCH($B$3, resultados!$A$1:$ZZ$1, 0))</f>
        <v/>
      </c>
    </row>
    <row r="352">
      <c r="A352">
        <f>INDEX(resultados!$A$2:$ZZ$440, 346, MATCH($B$1, resultados!$A$1:$ZZ$1, 0))</f>
        <v/>
      </c>
      <c r="B352">
        <f>INDEX(resultados!$A$2:$ZZ$440, 346, MATCH($B$2, resultados!$A$1:$ZZ$1, 0))</f>
        <v/>
      </c>
      <c r="C352">
        <f>INDEX(resultados!$A$2:$ZZ$440, 346, MATCH($B$3, resultados!$A$1:$ZZ$1, 0))</f>
        <v/>
      </c>
    </row>
    <row r="353">
      <c r="A353">
        <f>INDEX(resultados!$A$2:$ZZ$440, 347, MATCH($B$1, resultados!$A$1:$ZZ$1, 0))</f>
        <v/>
      </c>
      <c r="B353">
        <f>INDEX(resultados!$A$2:$ZZ$440, 347, MATCH($B$2, resultados!$A$1:$ZZ$1, 0))</f>
        <v/>
      </c>
      <c r="C353">
        <f>INDEX(resultados!$A$2:$ZZ$440, 347, MATCH($B$3, resultados!$A$1:$ZZ$1, 0))</f>
        <v/>
      </c>
    </row>
    <row r="354">
      <c r="A354">
        <f>INDEX(resultados!$A$2:$ZZ$440, 348, MATCH($B$1, resultados!$A$1:$ZZ$1, 0))</f>
        <v/>
      </c>
      <c r="B354">
        <f>INDEX(resultados!$A$2:$ZZ$440, 348, MATCH($B$2, resultados!$A$1:$ZZ$1, 0))</f>
        <v/>
      </c>
      <c r="C354">
        <f>INDEX(resultados!$A$2:$ZZ$440, 348, MATCH($B$3, resultados!$A$1:$ZZ$1, 0))</f>
        <v/>
      </c>
    </row>
    <row r="355">
      <c r="A355">
        <f>INDEX(resultados!$A$2:$ZZ$440, 349, MATCH($B$1, resultados!$A$1:$ZZ$1, 0))</f>
        <v/>
      </c>
      <c r="B355">
        <f>INDEX(resultados!$A$2:$ZZ$440, 349, MATCH($B$2, resultados!$A$1:$ZZ$1, 0))</f>
        <v/>
      </c>
      <c r="C355">
        <f>INDEX(resultados!$A$2:$ZZ$440, 349, MATCH($B$3, resultados!$A$1:$ZZ$1, 0))</f>
        <v/>
      </c>
    </row>
    <row r="356">
      <c r="A356">
        <f>INDEX(resultados!$A$2:$ZZ$440, 350, MATCH($B$1, resultados!$A$1:$ZZ$1, 0))</f>
        <v/>
      </c>
      <c r="B356">
        <f>INDEX(resultados!$A$2:$ZZ$440, 350, MATCH($B$2, resultados!$A$1:$ZZ$1, 0))</f>
        <v/>
      </c>
      <c r="C356">
        <f>INDEX(resultados!$A$2:$ZZ$440, 350, MATCH($B$3, resultados!$A$1:$ZZ$1, 0))</f>
        <v/>
      </c>
    </row>
    <row r="357">
      <c r="A357">
        <f>INDEX(resultados!$A$2:$ZZ$440, 351, MATCH($B$1, resultados!$A$1:$ZZ$1, 0))</f>
        <v/>
      </c>
      <c r="B357">
        <f>INDEX(resultados!$A$2:$ZZ$440, 351, MATCH($B$2, resultados!$A$1:$ZZ$1, 0))</f>
        <v/>
      </c>
      <c r="C357">
        <f>INDEX(resultados!$A$2:$ZZ$440, 351, MATCH($B$3, resultados!$A$1:$ZZ$1, 0))</f>
        <v/>
      </c>
    </row>
    <row r="358">
      <c r="A358">
        <f>INDEX(resultados!$A$2:$ZZ$440, 352, MATCH($B$1, resultados!$A$1:$ZZ$1, 0))</f>
        <v/>
      </c>
      <c r="B358">
        <f>INDEX(resultados!$A$2:$ZZ$440, 352, MATCH($B$2, resultados!$A$1:$ZZ$1, 0))</f>
        <v/>
      </c>
      <c r="C358">
        <f>INDEX(resultados!$A$2:$ZZ$440, 352, MATCH($B$3, resultados!$A$1:$ZZ$1, 0))</f>
        <v/>
      </c>
    </row>
    <row r="359">
      <c r="A359">
        <f>INDEX(resultados!$A$2:$ZZ$440, 353, MATCH($B$1, resultados!$A$1:$ZZ$1, 0))</f>
        <v/>
      </c>
      <c r="B359">
        <f>INDEX(resultados!$A$2:$ZZ$440, 353, MATCH($B$2, resultados!$A$1:$ZZ$1, 0))</f>
        <v/>
      </c>
      <c r="C359">
        <f>INDEX(resultados!$A$2:$ZZ$440, 353, MATCH($B$3, resultados!$A$1:$ZZ$1, 0))</f>
        <v/>
      </c>
    </row>
    <row r="360">
      <c r="A360">
        <f>INDEX(resultados!$A$2:$ZZ$440, 354, MATCH($B$1, resultados!$A$1:$ZZ$1, 0))</f>
        <v/>
      </c>
      <c r="B360">
        <f>INDEX(resultados!$A$2:$ZZ$440, 354, MATCH($B$2, resultados!$A$1:$ZZ$1, 0))</f>
        <v/>
      </c>
      <c r="C360">
        <f>INDEX(resultados!$A$2:$ZZ$440, 354, MATCH($B$3, resultados!$A$1:$ZZ$1, 0))</f>
        <v/>
      </c>
    </row>
    <row r="361">
      <c r="A361">
        <f>INDEX(resultados!$A$2:$ZZ$440, 355, MATCH($B$1, resultados!$A$1:$ZZ$1, 0))</f>
        <v/>
      </c>
      <c r="B361">
        <f>INDEX(resultados!$A$2:$ZZ$440, 355, MATCH($B$2, resultados!$A$1:$ZZ$1, 0))</f>
        <v/>
      </c>
      <c r="C361">
        <f>INDEX(resultados!$A$2:$ZZ$440, 355, MATCH($B$3, resultados!$A$1:$ZZ$1, 0))</f>
        <v/>
      </c>
    </row>
    <row r="362">
      <c r="A362">
        <f>INDEX(resultados!$A$2:$ZZ$440, 356, MATCH($B$1, resultados!$A$1:$ZZ$1, 0))</f>
        <v/>
      </c>
      <c r="B362">
        <f>INDEX(resultados!$A$2:$ZZ$440, 356, MATCH($B$2, resultados!$A$1:$ZZ$1, 0))</f>
        <v/>
      </c>
      <c r="C362">
        <f>INDEX(resultados!$A$2:$ZZ$440, 356, MATCH($B$3, resultados!$A$1:$ZZ$1, 0))</f>
        <v/>
      </c>
    </row>
    <row r="363">
      <c r="A363">
        <f>INDEX(resultados!$A$2:$ZZ$440, 357, MATCH($B$1, resultados!$A$1:$ZZ$1, 0))</f>
        <v/>
      </c>
      <c r="B363">
        <f>INDEX(resultados!$A$2:$ZZ$440, 357, MATCH($B$2, resultados!$A$1:$ZZ$1, 0))</f>
        <v/>
      </c>
      <c r="C363">
        <f>INDEX(resultados!$A$2:$ZZ$440, 357, MATCH($B$3, resultados!$A$1:$ZZ$1, 0))</f>
        <v/>
      </c>
    </row>
    <row r="364">
      <c r="A364">
        <f>INDEX(resultados!$A$2:$ZZ$440, 358, MATCH($B$1, resultados!$A$1:$ZZ$1, 0))</f>
        <v/>
      </c>
      <c r="B364">
        <f>INDEX(resultados!$A$2:$ZZ$440, 358, MATCH($B$2, resultados!$A$1:$ZZ$1, 0))</f>
        <v/>
      </c>
      <c r="C364">
        <f>INDEX(resultados!$A$2:$ZZ$440, 358, MATCH($B$3, resultados!$A$1:$ZZ$1, 0))</f>
        <v/>
      </c>
    </row>
    <row r="365">
      <c r="A365">
        <f>INDEX(resultados!$A$2:$ZZ$440, 359, MATCH($B$1, resultados!$A$1:$ZZ$1, 0))</f>
        <v/>
      </c>
      <c r="B365">
        <f>INDEX(resultados!$A$2:$ZZ$440, 359, MATCH($B$2, resultados!$A$1:$ZZ$1, 0))</f>
        <v/>
      </c>
      <c r="C365">
        <f>INDEX(resultados!$A$2:$ZZ$440, 359, MATCH($B$3, resultados!$A$1:$ZZ$1, 0))</f>
        <v/>
      </c>
    </row>
    <row r="366">
      <c r="A366">
        <f>INDEX(resultados!$A$2:$ZZ$440, 360, MATCH($B$1, resultados!$A$1:$ZZ$1, 0))</f>
        <v/>
      </c>
      <c r="B366">
        <f>INDEX(resultados!$A$2:$ZZ$440, 360, MATCH($B$2, resultados!$A$1:$ZZ$1, 0))</f>
        <v/>
      </c>
      <c r="C366">
        <f>INDEX(resultados!$A$2:$ZZ$440, 360, MATCH($B$3, resultados!$A$1:$ZZ$1, 0))</f>
        <v/>
      </c>
    </row>
    <row r="367">
      <c r="A367">
        <f>INDEX(resultados!$A$2:$ZZ$440, 361, MATCH($B$1, resultados!$A$1:$ZZ$1, 0))</f>
        <v/>
      </c>
      <c r="B367">
        <f>INDEX(resultados!$A$2:$ZZ$440, 361, MATCH($B$2, resultados!$A$1:$ZZ$1, 0))</f>
        <v/>
      </c>
      <c r="C367">
        <f>INDEX(resultados!$A$2:$ZZ$440, 361, MATCH($B$3, resultados!$A$1:$ZZ$1, 0))</f>
        <v/>
      </c>
    </row>
    <row r="368">
      <c r="A368">
        <f>INDEX(resultados!$A$2:$ZZ$440, 362, MATCH($B$1, resultados!$A$1:$ZZ$1, 0))</f>
        <v/>
      </c>
      <c r="B368">
        <f>INDEX(resultados!$A$2:$ZZ$440, 362, MATCH($B$2, resultados!$A$1:$ZZ$1, 0))</f>
        <v/>
      </c>
      <c r="C368">
        <f>INDEX(resultados!$A$2:$ZZ$440, 362, MATCH($B$3, resultados!$A$1:$ZZ$1, 0))</f>
        <v/>
      </c>
    </row>
    <row r="369">
      <c r="A369">
        <f>INDEX(resultados!$A$2:$ZZ$440, 363, MATCH($B$1, resultados!$A$1:$ZZ$1, 0))</f>
        <v/>
      </c>
      <c r="B369">
        <f>INDEX(resultados!$A$2:$ZZ$440, 363, MATCH($B$2, resultados!$A$1:$ZZ$1, 0))</f>
        <v/>
      </c>
      <c r="C369">
        <f>INDEX(resultados!$A$2:$ZZ$440, 363, MATCH($B$3, resultados!$A$1:$ZZ$1, 0))</f>
        <v/>
      </c>
    </row>
    <row r="370">
      <c r="A370">
        <f>INDEX(resultados!$A$2:$ZZ$440, 364, MATCH($B$1, resultados!$A$1:$ZZ$1, 0))</f>
        <v/>
      </c>
      <c r="B370">
        <f>INDEX(resultados!$A$2:$ZZ$440, 364, MATCH($B$2, resultados!$A$1:$ZZ$1, 0))</f>
        <v/>
      </c>
      <c r="C370">
        <f>INDEX(resultados!$A$2:$ZZ$440, 364, MATCH($B$3, resultados!$A$1:$ZZ$1, 0))</f>
        <v/>
      </c>
    </row>
    <row r="371">
      <c r="A371">
        <f>INDEX(resultados!$A$2:$ZZ$440, 365, MATCH($B$1, resultados!$A$1:$ZZ$1, 0))</f>
        <v/>
      </c>
      <c r="B371">
        <f>INDEX(resultados!$A$2:$ZZ$440, 365, MATCH($B$2, resultados!$A$1:$ZZ$1, 0))</f>
        <v/>
      </c>
      <c r="C371">
        <f>INDEX(resultados!$A$2:$ZZ$440, 365, MATCH($B$3, resultados!$A$1:$ZZ$1, 0))</f>
        <v/>
      </c>
    </row>
    <row r="372">
      <c r="A372">
        <f>INDEX(resultados!$A$2:$ZZ$440, 366, MATCH($B$1, resultados!$A$1:$ZZ$1, 0))</f>
        <v/>
      </c>
      <c r="B372">
        <f>INDEX(resultados!$A$2:$ZZ$440, 366, MATCH($B$2, resultados!$A$1:$ZZ$1, 0))</f>
        <v/>
      </c>
      <c r="C372">
        <f>INDEX(resultados!$A$2:$ZZ$440, 366, MATCH($B$3, resultados!$A$1:$ZZ$1, 0))</f>
        <v/>
      </c>
    </row>
    <row r="373">
      <c r="A373">
        <f>INDEX(resultados!$A$2:$ZZ$440, 367, MATCH($B$1, resultados!$A$1:$ZZ$1, 0))</f>
        <v/>
      </c>
      <c r="B373">
        <f>INDEX(resultados!$A$2:$ZZ$440, 367, MATCH($B$2, resultados!$A$1:$ZZ$1, 0))</f>
        <v/>
      </c>
      <c r="C373">
        <f>INDEX(resultados!$A$2:$ZZ$440, 367, MATCH($B$3, resultados!$A$1:$ZZ$1, 0))</f>
        <v/>
      </c>
    </row>
    <row r="374">
      <c r="A374">
        <f>INDEX(resultados!$A$2:$ZZ$440, 368, MATCH($B$1, resultados!$A$1:$ZZ$1, 0))</f>
        <v/>
      </c>
      <c r="B374">
        <f>INDEX(resultados!$A$2:$ZZ$440, 368, MATCH($B$2, resultados!$A$1:$ZZ$1, 0))</f>
        <v/>
      </c>
      <c r="C374">
        <f>INDEX(resultados!$A$2:$ZZ$440, 368, MATCH($B$3, resultados!$A$1:$ZZ$1, 0))</f>
        <v/>
      </c>
    </row>
    <row r="375">
      <c r="A375">
        <f>INDEX(resultados!$A$2:$ZZ$440, 369, MATCH($B$1, resultados!$A$1:$ZZ$1, 0))</f>
        <v/>
      </c>
      <c r="B375">
        <f>INDEX(resultados!$A$2:$ZZ$440, 369, MATCH($B$2, resultados!$A$1:$ZZ$1, 0))</f>
        <v/>
      </c>
      <c r="C375">
        <f>INDEX(resultados!$A$2:$ZZ$440, 369, MATCH($B$3, resultados!$A$1:$ZZ$1, 0))</f>
        <v/>
      </c>
    </row>
    <row r="376">
      <c r="A376">
        <f>INDEX(resultados!$A$2:$ZZ$440, 370, MATCH($B$1, resultados!$A$1:$ZZ$1, 0))</f>
        <v/>
      </c>
      <c r="B376">
        <f>INDEX(resultados!$A$2:$ZZ$440, 370, MATCH($B$2, resultados!$A$1:$ZZ$1, 0))</f>
        <v/>
      </c>
      <c r="C376">
        <f>INDEX(resultados!$A$2:$ZZ$440, 370, MATCH($B$3, resultados!$A$1:$ZZ$1, 0))</f>
        <v/>
      </c>
    </row>
    <row r="377">
      <c r="A377">
        <f>INDEX(resultados!$A$2:$ZZ$440, 371, MATCH($B$1, resultados!$A$1:$ZZ$1, 0))</f>
        <v/>
      </c>
      <c r="B377">
        <f>INDEX(resultados!$A$2:$ZZ$440, 371, MATCH($B$2, resultados!$A$1:$ZZ$1, 0))</f>
        <v/>
      </c>
      <c r="C377">
        <f>INDEX(resultados!$A$2:$ZZ$440, 371, MATCH($B$3, resultados!$A$1:$ZZ$1, 0))</f>
        <v/>
      </c>
    </row>
    <row r="378">
      <c r="A378">
        <f>INDEX(resultados!$A$2:$ZZ$440, 372, MATCH($B$1, resultados!$A$1:$ZZ$1, 0))</f>
        <v/>
      </c>
      <c r="B378">
        <f>INDEX(resultados!$A$2:$ZZ$440, 372, MATCH($B$2, resultados!$A$1:$ZZ$1, 0))</f>
        <v/>
      </c>
      <c r="C378">
        <f>INDEX(resultados!$A$2:$ZZ$440, 372, MATCH($B$3, resultados!$A$1:$ZZ$1, 0))</f>
        <v/>
      </c>
    </row>
    <row r="379">
      <c r="A379">
        <f>INDEX(resultados!$A$2:$ZZ$440, 373, MATCH($B$1, resultados!$A$1:$ZZ$1, 0))</f>
        <v/>
      </c>
      <c r="B379">
        <f>INDEX(resultados!$A$2:$ZZ$440, 373, MATCH($B$2, resultados!$A$1:$ZZ$1, 0))</f>
        <v/>
      </c>
      <c r="C379">
        <f>INDEX(resultados!$A$2:$ZZ$440, 373, MATCH($B$3, resultados!$A$1:$ZZ$1, 0))</f>
        <v/>
      </c>
    </row>
    <row r="380">
      <c r="A380">
        <f>INDEX(resultados!$A$2:$ZZ$440, 374, MATCH($B$1, resultados!$A$1:$ZZ$1, 0))</f>
        <v/>
      </c>
      <c r="B380">
        <f>INDEX(resultados!$A$2:$ZZ$440, 374, MATCH($B$2, resultados!$A$1:$ZZ$1, 0))</f>
        <v/>
      </c>
      <c r="C380">
        <f>INDEX(resultados!$A$2:$ZZ$440, 374, MATCH($B$3, resultados!$A$1:$ZZ$1, 0))</f>
        <v/>
      </c>
    </row>
    <row r="381">
      <c r="A381">
        <f>INDEX(resultados!$A$2:$ZZ$440, 375, MATCH($B$1, resultados!$A$1:$ZZ$1, 0))</f>
        <v/>
      </c>
      <c r="B381">
        <f>INDEX(resultados!$A$2:$ZZ$440, 375, MATCH($B$2, resultados!$A$1:$ZZ$1, 0))</f>
        <v/>
      </c>
      <c r="C381">
        <f>INDEX(resultados!$A$2:$ZZ$440, 375, MATCH($B$3, resultados!$A$1:$ZZ$1, 0))</f>
        <v/>
      </c>
    </row>
    <row r="382">
      <c r="A382">
        <f>INDEX(resultados!$A$2:$ZZ$440, 376, MATCH($B$1, resultados!$A$1:$ZZ$1, 0))</f>
        <v/>
      </c>
      <c r="B382">
        <f>INDEX(resultados!$A$2:$ZZ$440, 376, MATCH($B$2, resultados!$A$1:$ZZ$1, 0))</f>
        <v/>
      </c>
      <c r="C382">
        <f>INDEX(resultados!$A$2:$ZZ$440, 376, MATCH($B$3, resultados!$A$1:$ZZ$1, 0))</f>
        <v/>
      </c>
    </row>
    <row r="383">
      <c r="A383">
        <f>INDEX(resultados!$A$2:$ZZ$440, 377, MATCH($B$1, resultados!$A$1:$ZZ$1, 0))</f>
        <v/>
      </c>
      <c r="B383">
        <f>INDEX(resultados!$A$2:$ZZ$440, 377, MATCH($B$2, resultados!$A$1:$ZZ$1, 0))</f>
        <v/>
      </c>
      <c r="C383">
        <f>INDEX(resultados!$A$2:$ZZ$440, 377, MATCH($B$3, resultados!$A$1:$ZZ$1, 0))</f>
        <v/>
      </c>
    </row>
    <row r="384">
      <c r="A384">
        <f>INDEX(resultados!$A$2:$ZZ$440, 378, MATCH($B$1, resultados!$A$1:$ZZ$1, 0))</f>
        <v/>
      </c>
      <c r="B384">
        <f>INDEX(resultados!$A$2:$ZZ$440, 378, MATCH($B$2, resultados!$A$1:$ZZ$1, 0))</f>
        <v/>
      </c>
      <c r="C384">
        <f>INDEX(resultados!$A$2:$ZZ$440, 378, MATCH($B$3, resultados!$A$1:$ZZ$1, 0))</f>
        <v/>
      </c>
    </row>
    <row r="385">
      <c r="A385">
        <f>INDEX(resultados!$A$2:$ZZ$440, 379, MATCH($B$1, resultados!$A$1:$ZZ$1, 0))</f>
        <v/>
      </c>
      <c r="B385">
        <f>INDEX(resultados!$A$2:$ZZ$440, 379, MATCH($B$2, resultados!$A$1:$ZZ$1, 0))</f>
        <v/>
      </c>
      <c r="C385">
        <f>INDEX(resultados!$A$2:$ZZ$440, 379, MATCH($B$3, resultados!$A$1:$ZZ$1, 0))</f>
        <v/>
      </c>
    </row>
    <row r="386">
      <c r="A386">
        <f>INDEX(resultados!$A$2:$ZZ$440, 380, MATCH($B$1, resultados!$A$1:$ZZ$1, 0))</f>
        <v/>
      </c>
      <c r="B386">
        <f>INDEX(resultados!$A$2:$ZZ$440, 380, MATCH($B$2, resultados!$A$1:$ZZ$1, 0))</f>
        <v/>
      </c>
      <c r="C386">
        <f>INDEX(resultados!$A$2:$ZZ$440, 380, MATCH($B$3, resultados!$A$1:$ZZ$1, 0))</f>
        <v/>
      </c>
    </row>
    <row r="387">
      <c r="A387">
        <f>INDEX(resultados!$A$2:$ZZ$440, 381, MATCH($B$1, resultados!$A$1:$ZZ$1, 0))</f>
        <v/>
      </c>
      <c r="B387">
        <f>INDEX(resultados!$A$2:$ZZ$440, 381, MATCH($B$2, resultados!$A$1:$ZZ$1, 0))</f>
        <v/>
      </c>
      <c r="C387">
        <f>INDEX(resultados!$A$2:$ZZ$440, 381, MATCH($B$3, resultados!$A$1:$ZZ$1, 0))</f>
        <v/>
      </c>
    </row>
    <row r="388">
      <c r="A388">
        <f>INDEX(resultados!$A$2:$ZZ$440, 382, MATCH($B$1, resultados!$A$1:$ZZ$1, 0))</f>
        <v/>
      </c>
      <c r="B388">
        <f>INDEX(resultados!$A$2:$ZZ$440, 382, MATCH($B$2, resultados!$A$1:$ZZ$1, 0))</f>
        <v/>
      </c>
      <c r="C388">
        <f>INDEX(resultados!$A$2:$ZZ$440, 382, MATCH($B$3, resultados!$A$1:$ZZ$1, 0))</f>
        <v/>
      </c>
    </row>
    <row r="389">
      <c r="A389">
        <f>INDEX(resultados!$A$2:$ZZ$440, 383, MATCH($B$1, resultados!$A$1:$ZZ$1, 0))</f>
        <v/>
      </c>
      <c r="B389">
        <f>INDEX(resultados!$A$2:$ZZ$440, 383, MATCH($B$2, resultados!$A$1:$ZZ$1, 0))</f>
        <v/>
      </c>
      <c r="C389">
        <f>INDEX(resultados!$A$2:$ZZ$440, 383, MATCH($B$3, resultados!$A$1:$ZZ$1, 0))</f>
        <v/>
      </c>
    </row>
    <row r="390">
      <c r="A390">
        <f>INDEX(resultados!$A$2:$ZZ$440, 384, MATCH($B$1, resultados!$A$1:$ZZ$1, 0))</f>
        <v/>
      </c>
      <c r="B390">
        <f>INDEX(resultados!$A$2:$ZZ$440, 384, MATCH($B$2, resultados!$A$1:$ZZ$1, 0))</f>
        <v/>
      </c>
      <c r="C390">
        <f>INDEX(resultados!$A$2:$ZZ$440, 384, MATCH($B$3, resultados!$A$1:$ZZ$1, 0))</f>
        <v/>
      </c>
    </row>
    <row r="391">
      <c r="A391">
        <f>INDEX(resultados!$A$2:$ZZ$440, 385, MATCH($B$1, resultados!$A$1:$ZZ$1, 0))</f>
        <v/>
      </c>
      <c r="B391">
        <f>INDEX(resultados!$A$2:$ZZ$440, 385, MATCH($B$2, resultados!$A$1:$ZZ$1, 0))</f>
        <v/>
      </c>
      <c r="C391">
        <f>INDEX(resultados!$A$2:$ZZ$440, 385, MATCH($B$3, resultados!$A$1:$ZZ$1, 0))</f>
        <v/>
      </c>
    </row>
    <row r="392">
      <c r="A392">
        <f>INDEX(resultados!$A$2:$ZZ$440, 386, MATCH($B$1, resultados!$A$1:$ZZ$1, 0))</f>
        <v/>
      </c>
      <c r="B392">
        <f>INDEX(resultados!$A$2:$ZZ$440, 386, MATCH($B$2, resultados!$A$1:$ZZ$1, 0))</f>
        <v/>
      </c>
      <c r="C392">
        <f>INDEX(resultados!$A$2:$ZZ$440, 386, MATCH($B$3, resultados!$A$1:$ZZ$1, 0))</f>
        <v/>
      </c>
    </row>
    <row r="393">
      <c r="A393">
        <f>INDEX(resultados!$A$2:$ZZ$440, 387, MATCH($B$1, resultados!$A$1:$ZZ$1, 0))</f>
        <v/>
      </c>
      <c r="B393">
        <f>INDEX(resultados!$A$2:$ZZ$440, 387, MATCH($B$2, resultados!$A$1:$ZZ$1, 0))</f>
        <v/>
      </c>
      <c r="C393">
        <f>INDEX(resultados!$A$2:$ZZ$440, 387, MATCH($B$3, resultados!$A$1:$ZZ$1, 0))</f>
        <v/>
      </c>
    </row>
    <row r="394">
      <c r="A394">
        <f>INDEX(resultados!$A$2:$ZZ$440, 388, MATCH($B$1, resultados!$A$1:$ZZ$1, 0))</f>
        <v/>
      </c>
      <c r="B394">
        <f>INDEX(resultados!$A$2:$ZZ$440, 388, MATCH($B$2, resultados!$A$1:$ZZ$1, 0))</f>
        <v/>
      </c>
      <c r="C394">
        <f>INDEX(resultados!$A$2:$ZZ$440, 388, MATCH($B$3, resultados!$A$1:$ZZ$1, 0))</f>
        <v/>
      </c>
    </row>
    <row r="395">
      <c r="A395">
        <f>INDEX(resultados!$A$2:$ZZ$440, 389, MATCH($B$1, resultados!$A$1:$ZZ$1, 0))</f>
        <v/>
      </c>
      <c r="B395">
        <f>INDEX(resultados!$A$2:$ZZ$440, 389, MATCH($B$2, resultados!$A$1:$ZZ$1, 0))</f>
        <v/>
      </c>
      <c r="C395">
        <f>INDEX(resultados!$A$2:$ZZ$440, 389, MATCH($B$3, resultados!$A$1:$ZZ$1, 0))</f>
        <v/>
      </c>
    </row>
    <row r="396">
      <c r="A396">
        <f>INDEX(resultados!$A$2:$ZZ$440, 390, MATCH($B$1, resultados!$A$1:$ZZ$1, 0))</f>
        <v/>
      </c>
      <c r="B396">
        <f>INDEX(resultados!$A$2:$ZZ$440, 390, MATCH($B$2, resultados!$A$1:$ZZ$1, 0))</f>
        <v/>
      </c>
      <c r="C396">
        <f>INDEX(resultados!$A$2:$ZZ$440, 390, MATCH($B$3, resultados!$A$1:$ZZ$1, 0))</f>
        <v/>
      </c>
    </row>
    <row r="397">
      <c r="A397">
        <f>INDEX(resultados!$A$2:$ZZ$440, 391, MATCH($B$1, resultados!$A$1:$ZZ$1, 0))</f>
        <v/>
      </c>
      <c r="B397">
        <f>INDEX(resultados!$A$2:$ZZ$440, 391, MATCH($B$2, resultados!$A$1:$ZZ$1, 0))</f>
        <v/>
      </c>
      <c r="C397">
        <f>INDEX(resultados!$A$2:$ZZ$440, 391, MATCH($B$3, resultados!$A$1:$ZZ$1, 0))</f>
        <v/>
      </c>
    </row>
    <row r="398">
      <c r="A398">
        <f>INDEX(resultados!$A$2:$ZZ$440, 392, MATCH($B$1, resultados!$A$1:$ZZ$1, 0))</f>
        <v/>
      </c>
      <c r="B398">
        <f>INDEX(resultados!$A$2:$ZZ$440, 392, MATCH($B$2, resultados!$A$1:$ZZ$1, 0))</f>
        <v/>
      </c>
      <c r="C398">
        <f>INDEX(resultados!$A$2:$ZZ$440, 392, MATCH($B$3, resultados!$A$1:$ZZ$1, 0))</f>
        <v/>
      </c>
    </row>
    <row r="399">
      <c r="A399">
        <f>INDEX(resultados!$A$2:$ZZ$440, 393, MATCH($B$1, resultados!$A$1:$ZZ$1, 0))</f>
        <v/>
      </c>
      <c r="B399">
        <f>INDEX(resultados!$A$2:$ZZ$440, 393, MATCH($B$2, resultados!$A$1:$ZZ$1, 0))</f>
        <v/>
      </c>
      <c r="C399">
        <f>INDEX(resultados!$A$2:$ZZ$440, 393, MATCH($B$3, resultados!$A$1:$ZZ$1, 0))</f>
        <v/>
      </c>
    </row>
    <row r="400">
      <c r="A400">
        <f>INDEX(resultados!$A$2:$ZZ$440, 394, MATCH($B$1, resultados!$A$1:$ZZ$1, 0))</f>
        <v/>
      </c>
      <c r="B400">
        <f>INDEX(resultados!$A$2:$ZZ$440, 394, MATCH($B$2, resultados!$A$1:$ZZ$1, 0))</f>
        <v/>
      </c>
      <c r="C400">
        <f>INDEX(resultados!$A$2:$ZZ$440, 394, MATCH($B$3, resultados!$A$1:$ZZ$1, 0))</f>
        <v/>
      </c>
    </row>
    <row r="401">
      <c r="A401">
        <f>INDEX(resultados!$A$2:$ZZ$440, 395, MATCH($B$1, resultados!$A$1:$ZZ$1, 0))</f>
        <v/>
      </c>
      <c r="B401">
        <f>INDEX(resultados!$A$2:$ZZ$440, 395, MATCH($B$2, resultados!$A$1:$ZZ$1, 0))</f>
        <v/>
      </c>
      <c r="C401">
        <f>INDEX(resultados!$A$2:$ZZ$440, 395, MATCH($B$3, resultados!$A$1:$ZZ$1, 0))</f>
        <v/>
      </c>
    </row>
    <row r="402">
      <c r="A402">
        <f>INDEX(resultados!$A$2:$ZZ$440, 396, MATCH($B$1, resultados!$A$1:$ZZ$1, 0))</f>
        <v/>
      </c>
      <c r="B402">
        <f>INDEX(resultados!$A$2:$ZZ$440, 396, MATCH($B$2, resultados!$A$1:$ZZ$1, 0))</f>
        <v/>
      </c>
      <c r="C402">
        <f>INDEX(resultados!$A$2:$ZZ$440, 396, MATCH($B$3, resultados!$A$1:$ZZ$1, 0))</f>
        <v/>
      </c>
    </row>
    <row r="403">
      <c r="A403">
        <f>INDEX(resultados!$A$2:$ZZ$440, 397, MATCH($B$1, resultados!$A$1:$ZZ$1, 0))</f>
        <v/>
      </c>
      <c r="B403">
        <f>INDEX(resultados!$A$2:$ZZ$440, 397, MATCH($B$2, resultados!$A$1:$ZZ$1, 0))</f>
        <v/>
      </c>
      <c r="C403">
        <f>INDEX(resultados!$A$2:$ZZ$440, 397, MATCH($B$3, resultados!$A$1:$ZZ$1, 0))</f>
        <v/>
      </c>
    </row>
    <row r="404">
      <c r="A404">
        <f>INDEX(resultados!$A$2:$ZZ$440, 398, MATCH($B$1, resultados!$A$1:$ZZ$1, 0))</f>
        <v/>
      </c>
      <c r="B404">
        <f>INDEX(resultados!$A$2:$ZZ$440, 398, MATCH($B$2, resultados!$A$1:$ZZ$1, 0))</f>
        <v/>
      </c>
      <c r="C404">
        <f>INDEX(resultados!$A$2:$ZZ$440, 398, MATCH($B$3, resultados!$A$1:$ZZ$1, 0))</f>
        <v/>
      </c>
    </row>
    <row r="405">
      <c r="A405">
        <f>INDEX(resultados!$A$2:$ZZ$440, 399, MATCH($B$1, resultados!$A$1:$ZZ$1, 0))</f>
        <v/>
      </c>
      <c r="B405">
        <f>INDEX(resultados!$A$2:$ZZ$440, 399, MATCH($B$2, resultados!$A$1:$ZZ$1, 0))</f>
        <v/>
      </c>
      <c r="C405">
        <f>INDEX(resultados!$A$2:$ZZ$440, 399, MATCH($B$3, resultados!$A$1:$ZZ$1, 0))</f>
        <v/>
      </c>
    </row>
    <row r="406">
      <c r="A406">
        <f>INDEX(resultados!$A$2:$ZZ$440, 400, MATCH($B$1, resultados!$A$1:$ZZ$1, 0))</f>
        <v/>
      </c>
      <c r="B406">
        <f>INDEX(resultados!$A$2:$ZZ$440, 400, MATCH($B$2, resultados!$A$1:$ZZ$1, 0))</f>
        <v/>
      </c>
      <c r="C406">
        <f>INDEX(resultados!$A$2:$ZZ$440, 400, MATCH($B$3, resultados!$A$1:$ZZ$1, 0))</f>
        <v/>
      </c>
    </row>
    <row r="407">
      <c r="A407">
        <f>INDEX(resultados!$A$2:$ZZ$440, 401, MATCH($B$1, resultados!$A$1:$ZZ$1, 0))</f>
        <v/>
      </c>
      <c r="B407">
        <f>INDEX(resultados!$A$2:$ZZ$440, 401, MATCH($B$2, resultados!$A$1:$ZZ$1, 0))</f>
        <v/>
      </c>
      <c r="C407">
        <f>INDEX(resultados!$A$2:$ZZ$440, 401, MATCH($B$3, resultados!$A$1:$ZZ$1, 0))</f>
        <v/>
      </c>
    </row>
    <row r="408">
      <c r="A408">
        <f>INDEX(resultados!$A$2:$ZZ$440, 402, MATCH($B$1, resultados!$A$1:$ZZ$1, 0))</f>
        <v/>
      </c>
      <c r="B408">
        <f>INDEX(resultados!$A$2:$ZZ$440, 402, MATCH($B$2, resultados!$A$1:$ZZ$1, 0))</f>
        <v/>
      </c>
      <c r="C408">
        <f>INDEX(resultados!$A$2:$ZZ$440, 402, MATCH($B$3, resultados!$A$1:$ZZ$1, 0))</f>
        <v/>
      </c>
    </row>
    <row r="409">
      <c r="A409">
        <f>INDEX(resultados!$A$2:$ZZ$440, 403, MATCH($B$1, resultados!$A$1:$ZZ$1, 0))</f>
        <v/>
      </c>
      <c r="B409">
        <f>INDEX(resultados!$A$2:$ZZ$440, 403, MATCH($B$2, resultados!$A$1:$ZZ$1, 0))</f>
        <v/>
      </c>
      <c r="C409">
        <f>INDEX(resultados!$A$2:$ZZ$440, 403, MATCH($B$3, resultados!$A$1:$ZZ$1, 0))</f>
        <v/>
      </c>
    </row>
    <row r="410">
      <c r="A410">
        <f>INDEX(resultados!$A$2:$ZZ$440, 404, MATCH($B$1, resultados!$A$1:$ZZ$1, 0))</f>
        <v/>
      </c>
      <c r="B410">
        <f>INDEX(resultados!$A$2:$ZZ$440, 404, MATCH($B$2, resultados!$A$1:$ZZ$1, 0))</f>
        <v/>
      </c>
      <c r="C410">
        <f>INDEX(resultados!$A$2:$ZZ$440, 404, MATCH($B$3, resultados!$A$1:$ZZ$1, 0))</f>
        <v/>
      </c>
    </row>
    <row r="411">
      <c r="A411">
        <f>INDEX(resultados!$A$2:$ZZ$440, 405, MATCH($B$1, resultados!$A$1:$ZZ$1, 0))</f>
        <v/>
      </c>
      <c r="B411">
        <f>INDEX(resultados!$A$2:$ZZ$440, 405, MATCH($B$2, resultados!$A$1:$ZZ$1, 0))</f>
        <v/>
      </c>
      <c r="C411">
        <f>INDEX(resultados!$A$2:$ZZ$440, 405, MATCH($B$3, resultados!$A$1:$ZZ$1, 0))</f>
        <v/>
      </c>
    </row>
    <row r="412">
      <c r="A412">
        <f>INDEX(resultados!$A$2:$ZZ$440, 406, MATCH($B$1, resultados!$A$1:$ZZ$1, 0))</f>
        <v/>
      </c>
      <c r="B412">
        <f>INDEX(resultados!$A$2:$ZZ$440, 406, MATCH($B$2, resultados!$A$1:$ZZ$1, 0))</f>
        <v/>
      </c>
      <c r="C412">
        <f>INDEX(resultados!$A$2:$ZZ$440, 406, MATCH($B$3, resultados!$A$1:$ZZ$1, 0))</f>
        <v/>
      </c>
    </row>
    <row r="413">
      <c r="A413">
        <f>INDEX(resultados!$A$2:$ZZ$440, 407, MATCH($B$1, resultados!$A$1:$ZZ$1, 0))</f>
        <v/>
      </c>
      <c r="B413">
        <f>INDEX(resultados!$A$2:$ZZ$440, 407, MATCH($B$2, resultados!$A$1:$ZZ$1, 0))</f>
        <v/>
      </c>
      <c r="C413">
        <f>INDEX(resultados!$A$2:$ZZ$440, 407, MATCH($B$3, resultados!$A$1:$ZZ$1, 0))</f>
        <v/>
      </c>
    </row>
    <row r="414">
      <c r="A414">
        <f>INDEX(resultados!$A$2:$ZZ$440, 408, MATCH($B$1, resultados!$A$1:$ZZ$1, 0))</f>
        <v/>
      </c>
      <c r="B414">
        <f>INDEX(resultados!$A$2:$ZZ$440, 408, MATCH($B$2, resultados!$A$1:$ZZ$1, 0))</f>
        <v/>
      </c>
      <c r="C414">
        <f>INDEX(resultados!$A$2:$ZZ$440, 408, MATCH($B$3, resultados!$A$1:$ZZ$1, 0))</f>
        <v/>
      </c>
    </row>
    <row r="415">
      <c r="A415">
        <f>INDEX(resultados!$A$2:$ZZ$440, 409, MATCH($B$1, resultados!$A$1:$ZZ$1, 0))</f>
        <v/>
      </c>
      <c r="B415">
        <f>INDEX(resultados!$A$2:$ZZ$440, 409, MATCH($B$2, resultados!$A$1:$ZZ$1, 0))</f>
        <v/>
      </c>
      <c r="C415">
        <f>INDEX(resultados!$A$2:$ZZ$440, 409, MATCH($B$3, resultados!$A$1:$ZZ$1, 0))</f>
        <v/>
      </c>
    </row>
    <row r="416">
      <c r="A416">
        <f>INDEX(resultados!$A$2:$ZZ$440, 410, MATCH($B$1, resultados!$A$1:$ZZ$1, 0))</f>
        <v/>
      </c>
      <c r="B416">
        <f>INDEX(resultados!$A$2:$ZZ$440, 410, MATCH($B$2, resultados!$A$1:$ZZ$1, 0))</f>
        <v/>
      </c>
      <c r="C416">
        <f>INDEX(resultados!$A$2:$ZZ$440, 410, MATCH($B$3, resultados!$A$1:$ZZ$1, 0))</f>
        <v/>
      </c>
    </row>
    <row r="417">
      <c r="A417">
        <f>INDEX(resultados!$A$2:$ZZ$440, 411, MATCH($B$1, resultados!$A$1:$ZZ$1, 0))</f>
        <v/>
      </c>
      <c r="B417">
        <f>INDEX(resultados!$A$2:$ZZ$440, 411, MATCH($B$2, resultados!$A$1:$ZZ$1, 0))</f>
        <v/>
      </c>
      <c r="C417">
        <f>INDEX(resultados!$A$2:$ZZ$440, 411, MATCH($B$3, resultados!$A$1:$ZZ$1, 0))</f>
        <v/>
      </c>
    </row>
    <row r="418">
      <c r="A418">
        <f>INDEX(resultados!$A$2:$ZZ$440, 412, MATCH($B$1, resultados!$A$1:$ZZ$1, 0))</f>
        <v/>
      </c>
      <c r="B418">
        <f>INDEX(resultados!$A$2:$ZZ$440, 412, MATCH($B$2, resultados!$A$1:$ZZ$1, 0))</f>
        <v/>
      </c>
      <c r="C418">
        <f>INDEX(resultados!$A$2:$ZZ$440, 412, MATCH($B$3, resultados!$A$1:$ZZ$1, 0))</f>
        <v/>
      </c>
    </row>
    <row r="419">
      <c r="A419">
        <f>INDEX(resultados!$A$2:$ZZ$440, 413, MATCH($B$1, resultados!$A$1:$ZZ$1, 0))</f>
        <v/>
      </c>
      <c r="B419">
        <f>INDEX(resultados!$A$2:$ZZ$440, 413, MATCH($B$2, resultados!$A$1:$ZZ$1, 0))</f>
        <v/>
      </c>
      <c r="C419">
        <f>INDEX(resultados!$A$2:$ZZ$440, 413, MATCH($B$3, resultados!$A$1:$ZZ$1, 0))</f>
        <v/>
      </c>
    </row>
    <row r="420">
      <c r="A420">
        <f>INDEX(resultados!$A$2:$ZZ$440, 414, MATCH($B$1, resultados!$A$1:$ZZ$1, 0))</f>
        <v/>
      </c>
      <c r="B420">
        <f>INDEX(resultados!$A$2:$ZZ$440, 414, MATCH($B$2, resultados!$A$1:$ZZ$1, 0))</f>
        <v/>
      </c>
      <c r="C420">
        <f>INDEX(resultados!$A$2:$ZZ$440, 414, MATCH($B$3, resultados!$A$1:$ZZ$1, 0))</f>
        <v/>
      </c>
    </row>
    <row r="421">
      <c r="A421">
        <f>INDEX(resultados!$A$2:$ZZ$440, 415, MATCH($B$1, resultados!$A$1:$ZZ$1, 0))</f>
        <v/>
      </c>
      <c r="B421">
        <f>INDEX(resultados!$A$2:$ZZ$440, 415, MATCH($B$2, resultados!$A$1:$ZZ$1, 0))</f>
        <v/>
      </c>
      <c r="C421">
        <f>INDEX(resultados!$A$2:$ZZ$440, 415, MATCH($B$3, resultados!$A$1:$ZZ$1, 0))</f>
        <v/>
      </c>
    </row>
    <row r="422">
      <c r="A422">
        <f>INDEX(resultados!$A$2:$ZZ$440, 416, MATCH($B$1, resultados!$A$1:$ZZ$1, 0))</f>
        <v/>
      </c>
      <c r="B422">
        <f>INDEX(resultados!$A$2:$ZZ$440, 416, MATCH($B$2, resultados!$A$1:$ZZ$1, 0))</f>
        <v/>
      </c>
      <c r="C422">
        <f>INDEX(resultados!$A$2:$ZZ$440, 416, MATCH($B$3, resultados!$A$1:$ZZ$1, 0))</f>
        <v/>
      </c>
    </row>
    <row r="423">
      <c r="A423">
        <f>INDEX(resultados!$A$2:$ZZ$440, 417, MATCH($B$1, resultados!$A$1:$ZZ$1, 0))</f>
        <v/>
      </c>
      <c r="B423">
        <f>INDEX(resultados!$A$2:$ZZ$440, 417, MATCH($B$2, resultados!$A$1:$ZZ$1, 0))</f>
        <v/>
      </c>
      <c r="C423">
        <f>INDEX(resultados!$A$2:$ZZ$440, 417, MATCH($B$3, resultados!$A$1:$ZZ$1, 0))</f>
        <v/>
      </c>
    </row>
    <row r="424">
      <c r="A424">
        <f>INDEX(resultados!$A$2:$ZZ$440, 418, MATCH($B$1, resultados!$A$1:$ZZ$1, 0))</f>
        <v/>
      </c>
      <c r="B424">
        <f>INDEX(resultados!$A$2:$ZZ$440, 418, MATCH($B$2, resultados!$A$1:$ZZ$1, 0))</f>
        <v/>
      </c>
      <c r="C424">
        <f>INDEX(resultados!$A$2:$ZZ$440, 418, MATCH($B$3, resultados!$A$1:$ZZ$1, 0))</f>
        <v/>
      </c>
    </row>
    <row r="425">
      <c r="A425">
        <f>INDEX(resultados!$A$2:$ZZ$440, 419, MATCH($B$1, resultados!$A$1:$ZZ$1, 0))</f>
        <v/>
      </c>
      <c r="B425">
        <f>INDEX(resultados!$A$2:$ZZ$440, 419, MATCH($B$2, resultados!$A$1:$ZZ$1, 0))</f>
        <v/>
      </c>
      <c r="C425">
        <f>INDEX(resultados!$A$2:$ZZ$440, 419, MATCH($B$3, resultados!$A$1:$ZZ$1, 0))</f>
        <v/>
      </c>
    </row>
    <row r="426">
      <c r="A426">
        <f>INDEX(resultados!$A$2:$ZZ$440, 420, MATCH($B$1, resultados!$A$1:$ZZ$1, 0))</f>
        <v/>
      </c>
      <c r="B426">
        <f>INDEX(resultados!$A$2:$ZZ$440, 420, MATCH($B$2, resultados!$A$1:$ZZ$1, 0))</f>
        <v/>
      </c>
      <c r="C426">
        <f>INDEX(resultados!$A$2:$ZZ$440, 420, MATCH($B$3, resultados!$A$1:$ZZ$1, 0))</f>
        <v/>
      </c>
    </row>
    <row r="427">
      <c r="A427">
        <f>INDEX(resultados!$A$2:$ZZ$440, 421, MATCH($B$1, resultados!$A$1:$ZZ$1, 0))</f>
        <v/>
      </c>
      <c r="B427">
        <f>INDEX(resultados!$A$2:$ZZ$440, 421, MATCH($B$2, resultados!$A$1:$ZZ$1, 0))</f>
        <v/>
      </c>
      <c r="C427">
        <f>INDEX(resultados!$A$2:$ZZ$440, 421, MATCH($B$3, resultados!$A$1:$ZZ$1, 0))</f>
        <v/>
      </c>
    </row>
    <row r="428">
      <c r="A428">
        <f>INDEX(resultados!$A$2:$ZZ$440, 422, MATCH($B$1, resultados!$A$1:$ZZ$1, 0))</f>
        <v/>
      </c>
      <c r="B428">
        <f>INDEX(resultados!$A$2:$ZZ$440, 422, MATCH($B$2, resultados!$A$1:$ZZ$1, 0))</f>
        <v/>
      </c>
      <c r="C428">
        <f>INDEX(resultados!$A$2:$ZZ$440, 422, MATCH($B$3, resultados!$A$1:$ZZ$1, 0))</f>
        <v/>
      </c>
    </row>
    <row r="429">
      <c r="A429">
        <f>INDEX(resultados!$A$2:$ZZ$440, 423, MATCH($B$1, resultados!$A$1:$ZZ$1, 0))</f>
        <v/>
      </c>
      <c r="B429">
        <f>INDEX(resultados!$A$2:$ZZ$440, 423, MATCH($B$2, resultados!$A$1:$ZZ$1, 0))</f>
        <v/>
      </c>
      <c r="C429">
        <f>INDEX(resultados!$A$2:$ZZ$440, 423, MATCH($B$3, resultados!$A$1:$ZZ$1, 0))</f>
        <v/>
      </c>
    </row>
    <row r="430">
      <c r="A430">
        <f>INDEX(resultados!$A$2:$ZZ$440, 424, MATCH($B$1, resultados!$A$1:$ZZ$1, 0))</f>
        <v/>
      </c>
      <c r="B430">
        <f>INDEX(resultados!$A$2:$ZZ$440, 424, MATCH($B$2, resultados!$A$1:$ZZ$1, 0))</f>
        <v/>
      </c>
      <c r="C430">
        <f>INDEX(resultados!$A$2:$ZZ$440, 424, MATCH($B$3, resultados!$A$1:$ZZ$1, 0))</f>
        <v/>
      </c>
    </row>
    <row r="431">
      <c r="A431">
        <f>INDEX(resultados!$A$2:$ZZ$440, 425, MATCH($B$1, resultados!$A$1:$ZZ$1, 0))</f>
        <v/>
      </c>
      <c r="B431">
        <f>INDEX(resultados!$A$2:$ZZ$440, 425, MATCH($B$2, resultados!$A$1:$ZZ$1, 0))</f>
        <v/>
      </c>
      <c r="C431">
        <f>INDEX(resultados!$A$2:$ZZ$440, 425, MATCH($B$3, resultados!$A$1:$ZZ$1, 0))</f>
        <v/>
      </c>
    </row>
    <row r="432">
      <c r="A432">
        <f>INDEX(resultados!$A$2:$ZZ$440, 426, MATCH($B$1, resultados!$A$1:$ZZ$1, 0))</f>
        <v/>
      </c>
      <c r="B432">
        <f>INDEX(resultados!$A$2:$ZZ$440, 426, MATCH($B$2, resultados!$A$1:$ZZ$1, 0))</f>
        <v/>
      </c>
      <c r="C432">
        <f>INDEX(resultados!$A$2:$ZZ$440, 426, MATCH($B$3, resultados!$A$1:$ZZ$1, 0))</f>
        <v/>
      </c>
    </row>
    <row r="433">
      <c r="A433">
        <f>INDEX(resultados!$A$2:$ZZ$440, 427, MATCH($B$1, resultados!$A$1:$ZZ$1, 0))</f>
        <v/>
      </c>
      <c r="B433">
        <f>INDEX(resultados!$A$2:$ZZ$440, 427, MATCH($B$2, resultados!$A$1:$ZZ$1, 0))</f>
        <v/>
      </c>
      <c r="C433">
        <f>INDEX(resultados!$A$2:$ZZ$440, 427, MATCH($B$3, resultados!$A$1:$ZZ$1, 0))</f>
        <v/>
      </c>
    </row>
    <row r="434">
      <c r="A434">
        <f>INDEX(resultados!$A$2:$ZZ$440, 428, MATCH($B$1, resultados!$A$1:$ZZ$1, 0))</f>
        <v/>
      </c>
      <c r="B434">
        <f>INDEX(resultados!$A$2:$ZZ$440, 428, MATCH($B$2, resultados!$A$1:$ZZ$1, 0))</f>
        <v/>
      </c>
      <c r="C434">
        <f>INDEX(resultados!$A$2:$ZZ$440, 428, MATCH($B$3, resultados!$A$1:$ZZ$1, 0))</f>
        <v/>
      </c>
    </row>
    <row r="435">
      <c r="A435">
        <f>INDEX(resultados!$A$2:$ZZ$440, 429, MATCH($B$1, resultados!$A$1:$ZZ$1, 0))</f>
        <v/>
      </c>
      <c r="B435">
        <f>INDEX(resultados!$A$2:$ZZ$440, 429, MATCH($B$2, resultados!$A$1:$ZZ$1, 0))</f>
        <v/>
      </c>
      <c r="C435">
        <f>INDEX(resultados!$A$2:$ZZ$440, 429, MATCH($B$3, resultados!$A$1:$ZZ$1, 0))</f>
        <v/>
      </c>
    </row>
    <row r="436">
      <c r="A436">
        <f>INDEX(resultados!$A$2:$ZZ$440, 430, MATCH($B$1, resultados!$A$1:$ZZ$1, 0))</f>
        <v/>
      </c>
      <c r="B436">
        <f>INDEX(resultados!$A$2:$ZZ$440, 430, MATCH($B$2, resultados!$A$1:$ZZ$1, 0))</f>
        <v/>
      </c>
      <c r="C436">
        <f>INDEX(resultados!$A$2:$ZZ$440, 430, MATCH($B$3, resultados!$A$1:$ZZ$1, 0))</f>
        <v/>
      </c>
    </row>
    <row r="437">
      <c r="A437">
        <f>INDEX(resultados!$A$2:$ZZ$440, 431, MATCH($B$1, resultados!$A$1:$ZZ$1, 0))</f>
        <v/>
      </c>
      <c r="B437">
        <f>INDEX(resultados!$A$2:$ZZ$440, 431, MATCH($B$2, resultados!$A$1:$ZZ$1, 0))</f>
        <v/>
      </c>
      <c r="C437">
        <f>INDEX(resultados!$A$2:$ZZ$440, 431, MATCH($B$3, resultados!$A$1:$ZZ$1, 0))</f>
        <v/>
      </c>
    </row>
    <row r="438">
      <c r="A438">
        <f>INDEX(resultados!$A$2:$ZZ$440, 432, MATCH($B$1, resultados!$A$1:$ZZ$1, 0))</f>
        <v/>
      </c>
      <c r="B438">
        <f>INDEX(resultados!$A$2:$ZZ$440, 432, MATCH($B$2, resultados!$A$1:$ZZ$1, 0))</f>
        <v/>
      </c>
      <c r="C438">
        <f>INDEX(resultados!$A$2:$ZZ$440, 432, MATCH($B$3, resultados!$A$1:$ZZ$1, 0))</f>
        <v/>
      </c>
    </row>
    <row r="439">
      <c r="A439">
        <f>INDEX(resultados!$A$2:$ZZ$440, 433, MATCH($B$1, resultados!$A$1:$ZZ$1, 0))</f>
        <v/>
      </c>
      <c r="B439">
        <f>INDEX(resultados!$A$2:$ZZ$440, 433, MATCH($B$2, resultados!$A$1:$ZZ$1, 0))</f>
        <v/>
      </c>
      <c r="C439">
        <f>INDEX(resultados!$A$2:$ZZ$440, 433, MATCH($B$3, resultados!$A$1:$ZZ$1, 0))</f>
        <v/>
      </c>
    </row>
    <row r="440">
      <c r="A440">
        <f>INDEX(resultados!$A$2:$ZZ$440, 434, MATCH($B$1, resultados!$A$1:$ZZ$1, 0))</f>
        <v/>
      </c>
      <c r="B440">
        <f>INDEX(resultados!$A$2:$ZZ$440, 434, MATCH($B$2, resultados!$A$1:$ZZ$1, 0))</f>
        <v/>
      </c>
      <c r="C440">
        <f>INDEX(resultados!$A$2:$ZZ$440, 434, MATCH($B$3, resultados!$A$1:$ZZ$1, 0))</f>
        <v/>
      </c>
    </row>
    <row r="441">
      <c r="A441">
        <f>INDEX(resultados!$A$2:$ZZ$440, 435, MATCH($B$1, resultados!$A$1:$ZZ$1, 0))</f>
        <v/>
      </c>
      <c r="B441">
        <f>INDEX(resultados!$A$2:$ZZ$440, 435, MATCH($B$2, resultados!$A$1:$ZZ$1, 0))</f>
        <v/>
      </c>
      <c r="C441">
        <f>INDEX(resultados!$A$2:$ZZ$440, 435, MATCH($B$3, resultados!$A$1:$ZZ$1, 0))</f>
        <v/>
      </c>
    </row>
    <row r="442">
      <c r="A442">
        <f>INDEX(resultados!$A$2:$ZZ$440, 436, MATCH($B$1, resultados!$A$1:$ZZ$1, 0))</f>
        <v/>
      </c>
      <c r="B442">
        <f>INDEX(resultados!$A$2:$ZZ$440, 436, MATCH($B$2, resultados!$A$1:$ZZ$1, 0))</f>
        <v/>
      </c>
      <c r="C442">
        <f>INDEX(resultados!$A$2:$ZZ$440, 436, MATCH($B$3, resultados!$A$1:$ZZ$1, 0))</f>
        <v/>
      </c>
    </row>
    <row r="443">
      <c r="A443">
        <f>INDEX(resultados!$A$2:$ZZ$440, 437, MATCH($B$1, resultados!$A$1:$ZZ$1, 0))</f>
        <v/>
      </c>
      <c r="B443">
        <f>INDEX(resultados!$A$2:$ZZ$440, 437, MATCH($B$2, resultados!$A$1:$ZZ$1, 0))</f>
        <v/>
      </c>
      <c r="C443">
        <f>INDEX(resultados!$A$2:$ZZ$440, 437, MATCH($B$3, resultados!$A$1:$ZZ$1, 0))</f>
        <v/>
      </c>
    </row>
    <row r="444">
      <c r="A444">
        <f>INDEX(resultados!$A$2:$ZZ$440, 438, MATCH($B$1, resultados!$A$1:$ZZ$1, 0))</f>
        <v/>
      </c>
      <c r="B444">
        <f>INDEX(resultados!$A$2:$ZZ$440, 438, MATCH($B$2, resultados!$A$1:$ZZ$1, 0))</f>
        <v/>
      </c>
      <c r="C444">
        <f>INDEX(resultados!$A$2:$ZZ$440, 438, MATCH($B$3, resultados!$A$1:$ZZ$1, 0))</f>
        <v/>
      </c>
    </row>
    <row r="445">
      <c r="A445">
        <f>INDEX(resultados!$A$2:$ZZ$440, 439, MATCH($B$1, resultados!$A$1:$ZZ$1, 0))</f>
        <v/>
      </c>
      <c r="B445">
        <f>INDEX(resultados!$A$2:$ZZ$440, 439, MATCH($B$2, resultados!$A$1:$ZZ$1, 0))</f>
        <v/>
      </c>
      <c r="C445">
        <f>INDEX(resultados!$A$2:$ZZ$440, 439,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0.5327</v>
      </c>
      <c r="E2" t="n">
        <v>187.73</v>
      </c>
      <c r="F2" t="n">
        <v>171.94</v>
      </c>
      <c r="G2" t="n">
        <v>11.5</v>
      </c>
      <c r="H2" t="n">
        <v>0.24</v>
      </c>
      <c r="I2" t="n">
        <v>897</v>
      </c>
      <c r="J2" t="n">
        <v>71.52</v>
      </c>
      <c r="K2" t="n">
        <v>32.27</v>
      </c>
      <c r="L2" t="n">
        <v>1</v>
      </c>
      <c r="M2" t="n">
        <v>895</v>
      </c>
      <c r="N2" t="n">
        <v>8.25</v>
      </c>
      <c r="O2" t="n">
        <v>9054.6</v>
      </c>
      <c r="P2" t="n">
        <v>1240.44</v>
      </c>
      <c r="Q2" t="n">
        <v>2220.09</v>
      </c>
      <c r="R2" t="n">
        <v>1337.38</v>
      </c>
      <c r="S2" t="n">
        <v>193.02</v>
      </c>
      <c r="T2" t="n">
        <v>565894.71</v>
      </c>
      <c r="U2" t="n">
        <v>0.14</v>
      </c>
      <c r="V2" t="n">
        <v>0.75</v>
      </c>
      <c r="W2" t="n">
        <v>38.12</v>
      </c>
      <c r="X2" t="n">
        <v>34.11</v>
      </c>
      <c r="Y2" t="n">
        <v>0.5</v>
      </c>
      <c r="Z2" t="n">
        <v>10</v>
      </c>
      <c r="AA2" t="n">
        <v>4936.988142518952</v>
      </c>
      <c r="AB2" t="n">
        <v>6755.004981139793</v>
      </c>
      <c r="AC2" t="n">
        <v>6110.316786448591</v>
      </c>
      <c r="AD2" t="n">
        <v>4936988.142518952</v>
      </c>
      <c r="AE2" t="n">
        <v>6755004.981139793</v>
      </c>
      <c r="AF2" t="n">
        <v>1.270477142557927e-06</v>
      </c>
      <c r="AG2" t="n">
        <v>30.55501302083333</v>
      </c>
      <c r="AH2" t="n">
        <v>6110316.786448591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0.624</v>
      </c>
      <c r="E3" t="n">
        <v>160.25</v>
      </c>
      <c r="F3" t="n">
        <v>152.36</v>
      </c>
      <c r="G3" t="n">
        <v>23.5</v>
      </c>
      <c r="H3" t="n">
        <v>0.48</v>
      </c>
      <c r="I3" t="n">
        <v>389</v>
      </c>
      <c r="J3" t="n">
        <v>72.7</v>
      </c>
      <c r="K3" t="n">
        <v>32.27</v>
      </c>
      <c r="L3" t="n">
        <v>2</v>
      </c>
      <c r="M3" t="n">
        <v>387</v>
      </c>
      <c r="N3" t="n">
        <v>8.43</v>
      </c>
      <c r="O3" t="n">
        <v>9200.25</v>
      </c>
      <c r="P3" t="n">
        <v>1079.65</v>
      </c>
      <c r="Q3" t="n">
        <v>2219.17</v>
      </c>
      <c r="R3" t="n">
        <v>682.77</v>
      </c>
      <c r="S3" t="n">
        <v>193.02</v>
      </c>
      <c r="T3" t="n">
        <v>241127.22</v>
      </c>
      <c r="U3" t="n">
        <v>0.28</v>
      </c>
      <c r="V3" t="n">
        <v>0.84</v>
      </c>
      <c r="W3" t="n">
        <v>37.31</v>
      </c>
      <c r="X3" t="n">
        <v>14.56</v>
      </c>
      <c r="Y3" t="n">
        <v>0.5</v>
      </c>
      <c r="Z3" t="n">
        <v>10</v>
      </c>
      <c r="AA3" t="n">
        <v>3738.377328202873</v>
      </c>
      <c r="AB3" t="n">
        <v>5115.012786015322</v>
      </c>
      <c r="AC3" t="n">
        <v>4626.843144683359</v>
      </c>
      <c r="AD3" t="n">
        <v>3738377.328202873</v>
      </c>
      <c r="AE3" t="n">
        <v>5115012.786015322</v>
      </c>
      <c r="AF3" t="n">
        <v>1.488225524603241e-06</v>
      </c>
      <c r="AG3" t="n">
        <v>26.08235677083333</v>
      </c>
      <c r="AH3" t="n">
        <v>4626843.144683359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0.6556</v>
      </c>
      <c r="E4" t="n">
        <v>152.52</v>
      </c>
      <c r="F4" t="n">
        <v>146.87</v>
      </c>
      <c r="G4" t="n">
        <v>35.97</v>
      </c>
      <c r="H4" t="n">
        <v>0.71</v>
      </c>
      <c r="I4" t="n">
        <v>245</v>
      </c>
      <c r="J4" t="n">
        <v>73.88</v>
      </c>
      <c r="K4" t="n">
        <v>32.27</v>
      </c>
      <c r="L4" t="n">
        <v>3</v>
      </c>
      <c r="M4" t="n">
        <v>243</v>
      </c>
      <c r="N4" t="n">
        <v>8.609999999999999</v>
      </c>
      <c r="O4" t="n">
        <v>9346.23</v>
      </c>
      <c r="P4" t="n">
        <v>1020.02</v>
      </c>
      <c r="Q4" t="n">
        <v>2219.11</v>
      </c>
      <c r="R4" t="n">
        <v>500.34</v>
      </c>
      <c r="S4" t="n">
        <v>193.02</v>
      </c>
      <c r="T4" t="n">
        <v>150635.88</v>
      </c>
      <c r="U4" t="n">
        <v>0.39</v>
      </c>
      <c r="V4" t="n">
        <v>0.87</v>
      </c>
      <c r="W4" t="n">
        <v>37.05</v>
      </c>
      <c r="X4" t="n">
        <v>9.07</v>
      </c>
      <c r="Y4" t="n">
        <v>0.5</v>
      </c>
      <c r="Z4" t="n">
        <v>10</v>
      </c>
      <c r="AA4" t="n">
        <v>3400.438971363723</v>
      </c>
      <c r="AB4" t="n">
        <v>4652.630617399876</v>
      </c>
      <c r="AC4" t="n">
        <v>4208.59008128314</v>
      </c>
      <c r="AD4" t="n">
        <v>3400438.971363723</v>
      </c>
      <c r="AE4" t="n">
        <v>4652630.617399876</v>
      </c>
      <c r="AF4" t="n">
        <v>1.563590791554303e-06</v>
      </c>
      <c r="AG4" t="n">
        <v>24.82421875</v>
      </c>
      <c r="AH4" t="n">
        <v>4208590.08128314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0.6713</v>
      </c>
      <c r="E5" t="n">
        <v>148.96</v>
      </c>
      <c r="F5" t="n">
        <v>144.36</v>
      </c>
      <c r="G5" t="n">
        <v>48.94</v>
      </c>
      <c r="H5" t="n">
        <v>0.93</v>
      </c>
      <c r="I5" t="n">
        <v>177</v>
      </c>
      <c r="J5" t="n">
        <v>75.06999999999999</v>
      </c>
      <c r="K5" t="n">
        <v>32.27</v>
      </c>
      <c r="L5" t="n">
        <v>4</v>
      </c>
      <c r="M5" t="n">
        <v>175</v>
      </c>
      <c r="N5" t="n">
        <v>8.800000000000001</v>
      </c>
      <c r="O5" t="n">
        <v>9492.549999999999</v>
      </c>
      <c r="P5" t="n">
        <v>981.28</v>
      </c>
      <c r="Q5" t="n">
        <v>2219.08</v>
      </c>
      <c r="R5" t="n">
        <v>416.16</v>
      </c>
      <c r="S5" t="n">
        <v>193.02</v>
      </c>
      <c r="T5" t="n">
        <v>108886.34</v>
      </c>
      <c r="U5" t="n">
        <v>0.46</v>
      </c>
      <c r="V5" t="n">
        <v>0.89</v>
      </c>
      <c r="W5" t="n">
        <v>36.96</v>
      </c>
      <c r="X5" t="n">
        <v>6.57</v>
      </c>
      <c r="Y5" t="n">
        <v>0.5</v>
      </c>
      <c r="Z5" t="n">
        <v>10</v>
      </c>
      <c r="AA5" t="n">
        <v>3226.482404401686</v>
      </c>
      <c r="AB5" t="n">
        <v>4414.615568060302</v>
      </c>
      <c r="AC5" t="n">
        <v>3993.290854196324</v>
      </c>
      <c r="AD5" t="n">
        <v>3226482.404401686</v>
      </c>
      <c r="AE5" t="n">
        <v>4414615.568060302</v>
      </c>
      <c r="AF5" t="n">
        <v>1.601034927349609e-06</v>
      </c>
      <c r="AG5" t="n">
        <v>24.24479166666667</v>
      </c>
      <c r="AH5" t="n">
        <v>3993290.854196324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0.6812</v>
      </c>
      <c r="E6" t="n">
        <v>146.8</v>
      </c>
      <c r="F6" t="n">
        <v>142.83</v>
      </c>
      <c r="G6" t="n">
        <v>62.55</v>
      </c>
      <c r="H6" t="n">
        <v>1.15</v>
      </c>
      <c r="I6" t="n">
        <v>137</v>
      </c>
      <c r="J6" t="n">
        <v>76.26000000000001</v>
      </c>
      <c r="K6" t="n">
        <v>32.27</v>
      </c>
      <c r="L6" t="n">
        <v>5</v>
      </c>
      <c r="M6" t="n">
        <v>135</v>
      </c>
      <c r="N6" t="n">
        <v>8.99</v>
      </c>
      <c r="O6" t="n">
        <v>9639.200000000001</v>
      </c>
      <c r="P6" t="n">
        <v>948.1</v>
      </c>
      <c r="Q6" t="n">
        <v>2218.9</v>
      </c>
      <c r="R6" t="n">
        <v>364.77</v>
      </c>
      <c r="S6" t="n">
        <v>193.02</v>
      </c>
      <c r="T6" t="n">
        <v>83390.49000000001</v>
      </c>
      <c r="U6" t="n">
        <v>0.53</v>
      </c>
      <c r="V6" t="n">
        <v>0.9</v>
      </c>
      <c r="W6" t="n">
        <v>36.91</v>
      </c>
      <c r="X6" t="n">
        <v>5.04</v>
      </c>
      <c r="Y6" t="n">
        <v>0.5</v>
      </c>
      <c r="Z6" t="n">
        <v>10</v>
      </c>
      <c r="AA6" t="n">
        <v>3109.800510197781</v>
      </c>
      <c r="AB6" t="n">
        <v>4254.966252768641</v>
      </c>
      <c r="AC6" t="n">
        <v>3848.878245486883</v>
      </c>
      <c r="AD6" t="n">
        <v>3109800.510197781</v>
      </c>
      <c r="AE6" t="n">
        <v>4254966.25276864</v>
      </c>
      <c r="AF6" t="n">
        <v>1.624646197691872e-06</v>
      </c>
      <c r="AG6" t="n">
        <v>23.89322916666667</v>
      </c>
      <c r="AH6" t="n">
        <v>3848878.245486883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0.6875</v>
      </c>
      <c r="E7" t="n">
        <v>145.46</v>
      </c>
      <c r="F7" t="n">
        <v>141.89</v>
      </c>
      <c r="G7" t="n">
        <v>76.7</v>
      </c>
      <c r="H7" t="n">
        <v>1.36</v>
      </c>
      <c r="I7" t="n">
        <v>111</v>
      </c>
      <c r="J7" t="n">
        <v>77.45</v>
      </c>
      <c r="K7" t="n">
        <v>32.27</v>
      </c>
      <c r="L7" t="n">
        <v>6</v>
      </c>
      <c r="M7" t="n">
        <v>109</v>
      </c>
      <c r="N7" t="n">
        <v>9.18</v>
      </c>
      <c r="O7" t="n">
        <v>9786.190000000001</v>
      </c>
      <c r="P7" t="n">
        <v>918.35</v>
      </c>
      <c r="Q7" t="n">
        <v>2218.93</v>
      </c>
      <c r="R7" t="n">
        <v>334.23</v>
      </c>
      <c r="S7" t="n">
        <v>193.02</v>
      </c>
      <c r="T7" t="n">
        <v>68248.64999999999</v>
      </c>
      <c r="U7" t="n">
        <v>0.58</v>
      </c>
      <c r="V7" t="n">
        <v>0.9</v>
      </c>
      <c r="W7" t="n">
        <v>36.84</v>
      </c>
      <c r="X7" t="n">
        <v>4.1</v>
      </c>
      <c r="Y7" t="n">
        <v>0.5</v>
      </c>
      <c r="Z7" t="n">
        <v>10</v>
      </c>
      <c r="AA7" t="n">
        <v>3010.415090972593</v>
      </c>
      <c r="AB7" t="n">
        <v>4118.982737609483</v>
      </c>
      <c r="AC7" t="n">
        <v>3725.872806160458</v>
      </c>
      <c r="AD7" t="n">
        <v>3010415.090972593</v>
      </c>
      <c r="AE7" t="n">
        <v>4118982.737609482</v>
      </c>
      <c r="AF7" t="n">
        <v>1.639671551546039e-06</v>
      </c>
      <c r="AG7" t="n">
        <v>23.67513020833333</v>
      </c>
      <c r="AH7" t="n">
        <v>3725872.806160458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0.6923</v>
      </c>
      <c r="E8" t="n">
        <v>144.44</v>
      </c>
      <c r="F8" t="n">
        <v>141.16</v>
      </c>
      <c r="G8" t="n">
        <v>92.06</v>
      </c>
      <c r="H8" t="n">
        <v>1.56</v>
      </c>
      <c r="I8" t="n">
        <v>92</v>
      </c>
      <c r="J8" t="n">
        <v>78.65000000000001</v>
      </c>
      <c r="K8" t="n">
        <v>32.27</v>
      </c>
      <c r="L8" t="n">
        <v>7</v>
      </c>
      <c r="M8" t="n">
        <v>90</v>
      </c>
      <c r="N8" t="n">
        <v>9.380000000000001</v>
      </c>
      <c r="O8" t="n">
        <v>9933.52</v>
      </c>
      <c r="P8" t="n">
        <v>888.16</v>
      </c>
      <c r="Q8" t="n">
        <v>2218.91</v>
      </c>
      <c r="R8" t="n">
        <v>309.86</v>
      </c>
      <c r="S8" t="n">
        <v>193.02</v>
      </c>
      <c r="T8" t="n">
        <v>56158.22</v>
      </c>
      <c r="U8" t="n">
        <v>0.62</v>
      </c>
      <c r="V8" t="n">
        <v>0.91</v>
      </c>
      <c r="W8" t="n">
        <v>36.81</v>
      </c>
      <c r="X8" t="n">
        <v>3.38</v>
      </c>
      <c r="Y8" t="n">
        <v>0.5</v>
      </c>
      <c r="Z8" t="n">
        <v>10</v>
      </c>
      <c r="AA8" t="n">
        <v>2928.610932750146</v>
      </c>
      <c r="AB8" t="n">
        <v>4007.054679384768</v>
      </c>
      <c r="AC8" t="n">
        <v>3624.627004720699</v>
      </c>
      <c r="AD8" t="n">
        <v>2928610.932750146</v>
      </c>
      <c r="AE8" t="n">
        <v>4007054.679384768</v>
      </c>
      <c r="AF8" t="n">
        <v>1.651119440196833e-06</v>
      </c>
      <c r="AG8" t="n">
        <v>23.50911458333333</v>
      </c>
      <c r="AH8" t="n">
        <v>3624627.004720699</v>
      </c>
    </row>
    <row r="9">
      <c r="A9" t="n">
        <v>7</v>
      </c>
      <c r="B9" t="n">
        <v>30</v>
      </c>
      <c r="C9" t="inlineStr">
        <is>
          <t xml:space="preserve">CONCLUIDO	</t>
        </is>
      </c>
      <c r="D9" t="n">
        <v>0.6955</v>
      </c>
      <c r="E9" t="n">
        <v>143.77</v>
      </c>
      <c r="F9" t="n">
        <v>140.7</v>
      </c>
      <c r="G9" t="n">
        <v>106.86</v>
      </c>
      <c r="H9" t="n">
        <v>1.75</v>
      </c>
      <c r="I9" t="n">
        <v>79</v>
      </c>
      <c r="J9" t="n">
        <v>79.84</v>
      </c>
      <c r="K9" t="n">
        <v>32.27</v>
      </c>
      <c r="L9" t="n">
        <v>8</v>
      </c>
      <c r="M9" t="n">
        <v>58</v>
      </c>
      <c r="N9" t="n">
        <v>9.57</v>
      </c>
      <c r="O9" t="n">
        <v>10081.19</v>
      </c>
      <c r="P9" t="n">
        <v>862.61</v>
      </c>
      <c r="Q9" t="n">
        <v>2218.95</v>
      </c>
      <c r="R9" t="n">
        <v>293.83</v>
      </c>
      <c r="S9" t="n">
        <v>193.02</v>
      </c>
      <c r="T9" t="n">
        <v>48208.88</v>
      </c>
      <c r="U9" t="n">
        <v>0.66</v>
      </c>
      <c r="V9" t="n">
        <v>0.91</v>
      </c>
      <c r="W9" t="n">
        <v>36.81</v>
      </c>
      <c r="X9" t="n">
        <v>2.92</v>
      </c>
      <c r="Y9" t="n">
        <v>0.5</v>
      </c>
      <c r="Z9" t="n">
        <v>10</v>
      </c>
      <c r="AA9" t="n">
        <v>2864.075127264032</v>
      </c>
      <c r="AB9" t="n">
        <v>3918.753943199864</v>
      </c>
      <c r="AC9" t="n">
        <v>3544.753566866424</v>
      </c>
      <c r="AD9" t="n">
        <v>2864075.127264032</v>
      </c>
      <c r="AE9" t="n">
        <v>3918753.943199864</v>
      </c>
      <c r="AF9" t="n">
        <v>1.65875136596403e-06</v>
      </c>
      <c r="AG9" t="n">
        <v>23.40006510416667</v>
      </c>
      <c r="AH9" t="n">
        <v>3544753.566866423</v>
      </c>
    </row>
    <row r="10">
      <c r="A10" t="n">
        <v>8</v>
      </c>
      <c r="B10" t="n">
        <v>30</v>
      </c>
      <c r="C10" t="inlineStr">
        <is>
          <t xml:space="preserve">CONCLUIDO	</t>
        </is>
      </c>
      <c r="D10" t="n">
        <v>0.6964</v>
      </c>
      <c r="E10" t="n">
        <v>143.6</v>
      </c>
      <c r="F10" t="n">
        <v>140.59</v>
      </c>
      <c r="G10" t="n">
        <v>112.47</v>
      </c>
      <c r="H10" t="n">
        <v>1.94</v>
      </c>
      <c r="I10" t="n">
        <v>75</v>
      </c>
      <c r="J10" t="n">
        <v>81.04000000000001</v>
      </c>
      <c r="K10" t="n">
        <v>32.27</v>
      </c>
      <c r="L10" t="n">
        <v>9</v>
      </c>
      <c r="M10" t="n">
        <v>0</v>
      </c>
      <c r="N10" t="n">
        <v>9.77</v>
      </c>
      <c r="O10" t="n">
        <v>10229.34</v>
      </c>
      <c r="P10" t="n">
        <v>860.58</v>
      </c>
      <c r="Q10" t="n">
        <v>2219</v>
      </c>
      <c r="R10" t="n">
        <v>287.32</v>
      </c>
      <c r="S10" t="n">
        <v>193.02</v>
      </c>
      <c r="T10" t="n">
        <v>44974.7</v>
      </c>
      <c r="U10" t="n">
        <v>0.67</v>
      </c>
      <c r="V10" t="n">
        <v>0.91</v>
      </c>
      <c r="W10" t="n">
        <v>36.88</v>
      </c>
      <c r="X10" t="n">
        <v>2.8</v>
      </c>
      <c r="Y10" t="n">
        <v>0.5</v>
      </c>
      <c r="Z10" t="n">
        <v>10</v>
      </c>
      <c r="AA10" t="n">
        <v>2856.2621927526</v>
      </c>
      <c r="AB10" t="n">
        <v>3908.063941518978</v>
      </c>
      <c r="AC10" t="n">
        <v>3535.083803942451</v>
      </c>
      <c r="AD10" t="n">
        <v>2856262.1927526</v>
      </c>
      <c r="AE10" t="n">
        <v>3908063.941518979</v>
      </c>
      <c r="AF10" t="n">
        <v>1.660897845086054e-06</v>
      </c>
      <c r="AG10" t="n">
        <v>23.37239583333333</v>
      </c>
      <c r="AH10" t="n">
        <v>3535083.803942451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0.6063</v>
      </c>
      <c r="E2" t="n">
        <v>164.94</v>
      </c>
      <c r="F2" t="n">
        <v>157.45</v>
      </c>
      <c r="G2" t="n">
        <v>18.13</v>
      </c>
      <c r="H2" t="n">
        <v>0.43</v>
      </c>
      <c r="I2" t="n">
        <v>521</v>
      </c>
      <c r="J2" t="n">
        <v>39.78</v>
      </c>
      <c r="K2" t="n">
        <v>19.54</v>
      </c>
      <c r="L2" t="n">
        <v>1</v>
      </c>
      <c r="M2" t="n">
        <v>519</v>
      </c>
      <c r="N2" t="n">
        <v>4.24</v>
      </c>
      <c r="O2" t="n">
        <v>5140</v>
      </c>
      <c r="P2" t="n">
        <v>721.79</v>
      </c>
      <c r="Q2" t="n">
        <v>2219.39</v>
      </c>
      <c r="R2" t="n">
        <v>852</v>
      </c>
      <c r="S2" t="n">
        <v>193.02</v>
      </c>
      <c r="T2" t="n">
        <v>325084.14</v>
      </c>
      <c r="U2" t="n">
        <v>0.23</v>
      </c>
      <c r="V2" t="n">
        <v>0.82</v>
      </c>
      <c r="W2" t="n">
        <v>37.55</v>
      </c>
      <c r="X2" t="n">
        <v>19.65</v>
      </c>
      <c r="Y2" t="n">
        <v>0.5</v>
      </c>
      <c r="Z2" t="n">
        <v>10</v>
      </c>
      <c r="AA2" t="n">
        <v>2793.484452024122</v>
      </c>
      <c r="AB2" t="n">
        <v>3822.168667095814</v>
      </c>
      <c r="AC2" t="n">
        <v>3457.386253955461</v>
      </c>
      <c r="AD2" t="n">
        <v>2793484.452024122</v>
      </c>
      <c r="AE2" t="n">
        <v>3822168.667095814</v>
      </c>
      <c r="AF2" t="n">
        <v>1.698135157808834e-06</v>
      </c>
      <c r="AG2" t="n">
        <v>26.845703125</v>
      </c>
      <c r="AH2" t="n">
        <v>3457386.253955461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0.6646</v>
      </c>
      <c r="E3" t="n">
        <v>150.47</v>
      </c>
      <c r="F3" t="n">
        <v>146.25</v>
      </c>
      <c r="G3" t="n">
        <v>38.66</v>
      </c>
      <c r="H3" t="n">
        <v>0.84</v>
      </c>
      <c r="I3" t="n">
        <v>227</v>
      </c>
      <c r="J3" t="n">
        <v>40.89</v>
      </c>
      <c r="K3" t="n">
        <v>19.54</v>
      </c>
      <c r="L3" t="n">
        <v>2</v>
      </c>
      <c r="M3" t="n">
        <v>225</v>
      </c>
      <c r="N3" t="n">
        <v>4.35</v>
      </c>
      <c r="O3" t="n">
        <v>5277.26</v>
      </c>
      <c r="P3" t="n">
        <v>628.4299999999999</v>
      </c>
      <c r="Q3" t="n">
        <v>2219.11</v>
      </c>
      <c r="R3" t="n">
        <v>479.33</v>
      </c>
      <c r="S3" t="n">
        <v>193.02</v>
      </c>
      <c r="T3" t="n">
        <v>140217.41</v>
      </c>
      <c r="U3" t="n">
        <v>0.4</v>
      </c>
      <c r="V3" t="n">
        <v>0.88</v>
      </c>
      <c r="W3" t="n">
        <v>37.05</v>
      </c>
      <c r="X3" t="n">
        <v>8.460000000000001</v>
      </c>
      <c r="Y3" t="n">
        <v>0.5</v>
      </c>
      <c r="Z3" t="n">
        <v>10</v>
      </c>
      <c r="AA3" t="n">
        <v>2312.34829228519</v>
      </c>
      <c r="AB3" t="n">
        <v>3163.856947111675</v>
      </c>
      <c r="AC3" t="n">
        <v>2861.902880580332</v>
      </c>
      <c r="AD3" t="n">
        <v>2312348.29228519</v>
      </c>
      <c r="AE3" t="n">
        <v>3163856.947111675</v>
      </c>
      <c r="AF3" t="n">
        <v>1.86142277070716e-06</v>
      </c>
      <c r="AG3" t="n">
        <v>24.49055989583333</v>
      </c>
      <c r="AH3" t="n">
        <v>2861902.880580332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0.6811</v>
      </c>
      <c r="E4" t="n">
        <v>146.82</v>
      </c>
      <c r="F4" t="n">
        <v>143.45</v>
      </c>
      <c r="G4" t="n">
        <v>57.38</v>
      </c>
      <c r="H4" t="n">
        <v>1.22</v>
      </c>
      <c r="I4" t="n">
        <v>150</v>
      </c>
      <c r="J4" t="n">
        <v>42.01</v>
      </c>
      <c r="K4" t="n">
        <v>19.54</v>
      </c>
      <c r="L4" t="n">
        <v>3</v>
      </c>
      <c r="M4" t="n">
        <v>23</v>
      </c>
      <c r="N4" t="n">
        <v>4.46</v>
      </c>
      <c r="O4" t="n">
        <v>5414.79</v>
      </c>
      <c r="P4" t="n">
        <v>580.1799999999999</v>
      </c>
      <c r="Q4" t="n">
        <v>2219.23</v>
      </c>
      <c r="R4" t="n">
        <v>380.43</v>
      </c>
      <c r="S4" t="n">
        <v>193.02</v>
      </c>
      <c r="T4" t="n">
        <v>91152.16</v>
      </c>
      <c r="U4" t="n">
        <v>0.51</v>
      </c>
      <c r="V4" t="n">
        <v>0.89</v>
      </c>
      <c r="W4" t="n">
        <v>37.08</v>
      </c>
      <c r="X4" t="n">
        <v>5.66</v>
      </c>
      <c r="Y4" t="n">
        <v>0.5</v>
      </c>
      <c r="Z4" t="n">
        <v>10</v>
      </c>
      <c r="AA4" t="n">
        <v>2146.926681556692</v>
      </c>
      <c r="AB4" t="n">
        <v>2937.519801426355</v>
      </c>
      <c r="AC4" t="n">
        <v>2657.167034413159</v>
      </c>
      <c r="AD4" t="n">
        <v>2146926.681556691</v>
      </c>
      <c r="AE4" t="n">
        <v>2937519.801426355</v>
      </c>
      <c r="AF4" t="n">
        <v>1.907636246055743e-06</v>
      </c>
      <c r="AG4" t="n">
        <v>23.896484375</v>
      </c>
      <c r="AH4" t="n">
        <v>2657167.034413159</v>
      </c>
    </row>
    <row r="5">
      <c r="A5" t="n">
        <v>3</v>
      </c>
      <c r="B5" t="n">
        <v>15</v>
      </c>
      <c r="C5" t="inlineStr">
        <is>
          <t xml:space="preserve">CONCLUIDO	</t>
        </is>
      </c>
      <c r="D5" t="n">
        <v>0.6811</v>
      </c>
      <c r="E5" t="n">
        <v>146.81</v>
      </c>
      <c r="F5" t="n">
        <v>143.46</v>
      </c>
      <c r="G5" t="n">
        <v>57.77</v>
      </c>
      <c r="H5" t="n">
        <v>1.59</v>
      </c>
      <c r="I5" t="n">
        <v>149</v>
      </c>
      <c r="J5" t="n">
        <v>43.13</v>
      </c>
      <c r="K5" t="n">
        <v>19.54</v>
      </c>
      <c r="L5" t="n">
        <v>4</v>
      </c>
      <c r="M5" t="n">
        <v>0</v>
      </c>
      <c r="N5" t="n">
        <v>4.58</v>
      </c>
      <c r="O5" t="n">
        <v>5552.61</v>
      </c>
      <c r="P5" t="n">
        <v>593.52</v>
      </c>
      <c r="Q5" t="n">
        <v>2219.32</v>
      </c>
      <c r="R5" t="n">
        <v>378.65</v>
      </c>
      <c r="S5" t="n">
        <v>193.02</v>
      </c>
      <c r="T5" t="n">
        <v>90268.98</v>
      </c>
      <c r="U5" t="n">
        <v>0.51</v>
      </c>
      <c r="V5" t="n">
        <v>0.89</v>
      </c>
      <c r="W5" t="n">
        <v>37.12</v>
      </c>
      <c r="X5" t="n">
        <v>5.66</v>
      </c>
      <c r="Y5" t="n">
        <v>0.5</v>
      </c>
      <c r="Z5" t="n">
        <v>10</v>
      </c>
      <c r="AA5" t="n">
        <v>2173.617290609172</v>
      </c>
      <c r="AB5" t="n">
        <v>2974.039070238526</v>
      </c>
      <c r="AC5" t="n">
        <v>2690.200955465012</v>
      </c>
      <c r="AD5" t="n">
        <v>2173617.290609172</v>
      </c>
      <c r="AE5" t="n">
        <v>2974039.070238526</v>
      </c>
      <c r="AF5" t="n">
        <v>1.907636246055743e-06</v>
      </c>
      <c r="AG5" t="n">
        <v>23.89485677083333</v>
      </c>
      <c r="AH5" t="n">
        <v>2690200.955465012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0.3903</v>
      </c>
      <c r="E2" t="n">
        <v>256.2</v>
      </c>
      <c r="F2" t="n">
        <v>204.63</v>
      </c>
      <c r="G2" t="n">
        <v>7.19</v>
      </c>
      <c r="H2" t="n">
        <v>0.12</v>
      </c>
      <c r="I2" t="n">
        <v>1708</v>
      </c>
      <c r="J2" t="n">
        <v>141.81</v>
      </c>
      <c r="K2" t="n">
        <v>47.83</v>
      </c>
      <c r="L2" t="n">
        <v>1</v>
      </c>
      <c r="M2" t="n">
        <v>1706</v>
      </c>
      <c r="N2" t="n">
        <v>22.98</v>
      </c>
      <c r="O2" t="n">
        <v>17723.39</v>
      </c>
      <c r="P2" t="n">
        <v>2350.1</v>
      </c>
      <c r="Q2" t="n">
        <v>2221.25</v>
      </c>
      <c r="R2" t="n">
        <v>2429.25</v>
      </c>
      <c r="S2" t="n">
        <v>193.02</v>
      </c>
      <c r="T2" t="n">
        <v>1107775.26</v>
      </c>
      <c r="U2" t="n">
        <v>0.08</v>
      </c>
      <c r="V2" t="n">
        <v>0.63</v>
      </c>
      <c r="W2" t="n">
        <v>39.51</v>
      </c>
      <c r="X2" t="n">
        <v>66.75</v>
      </c>
      <c r="Y2" t="n">
        <v>0.5</v>
      </c>
      <c r="Z2" t="n">
        <v>10</v>
      </c>
      <c r="AA2" t="n">
        <v>11866.16985630705</v>
      </c>
      <c r="AB2" t="n">
        <v>16235.81709586763</v>
      </c>
      <c r="AC2" t="n">
        <v>14686.29349934982</v>
      </c>
      <c r="AD2" t="n">
        <v>11866169.85630705</v>
      </c>
      <c r="AE2" t="n">
        <v>16235817.09586763</v>
      </c>
      <c r="AF2" t="n">
        <v>7.458695507382056e-07</v>
      </c>
      <c r="AG2" t="n">
        <v>41.69921875</v>
      </c>
      <c r="AH2" t="n">
        <v>14686293.49934982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0.5403</v>
      </c>
      <c r="E3" t="n">
        <v>185.08</v>
      </c>
      <c r="F3" t="n">
        <v>163.35</v>
      </c>
      <c r="G3" t="n">
        <v>14.52</v>
      </c>
      <c r="H3" t="n">
        <v>0.25</v>
      </c>
      <c r="I3" t="n">
        <v>675</v>
      </c>
      <c r="J3" t="n">
        <v>143.17</v>
      </c>
      <c r="K3" t="n">
        <v>47.83</v>
      </c>
      <c r="L3" t="n">
        <v>2</v>
      </c>
      <c r="M3" t="n">
        <v>673</v>
      </c>
      <c r="N3" t="n">
        <v>23.34</v>
      </c>
      <c r="O3" t="n">
        <v>17891.86</v>
      </c>
      <c r="P3" t="n">
        <v>1870.48</v>
      </c>
      <c r="Q3" t="n">
        <v>2219.63</v>
      </c>
      <c r="R3" t="n">
        <v>1049.05</v>
      </c>
      <c r="S3" t="n">
        <v>193.02</v>
      </c>
      <c r="T3" t="n">
        <v>422837.71</v>
      </c>
      <c r="U3" t="n">
        <v>0.18</v>
      </c>
      <c r="V3" t="n">
        <v>0.79</v>
      </c>
      <c r="W3" t="n">
        <v>37.78</v>
      </c>
      <c r="X3" t="n">
        <v>25.53</v>
      </c>
      <c r="Y3" t="n">
        <v>0.5</v>
      </c>
      <c r="Z3" t="n">
        <v>10</v>
      </c>
      <c r="AA3" t="n">
        <v>6934.714312772885</v>
      </c>
      <c r="AB3" t="n">
        <v>9488.382060739863</v>
      </c>
      <c r="AC3" t="n">
        <v>8582.824193890354</v>
      </c>
      <c r="AD3" t="n">
        <v>6934714.312772885</v>
      </c>
      <c r="AE3" t="n">
        <v>9488382.060739864</v>
      </c>
      <c r="AF3" t="n">
        <v>1.032521953020375e-06</v>
      </c>
      <c r="AG3" t="n">
        <v>30.12369791666667</v>
      </c>
      <c r="AH3" t="n">
        <v>8582824.193890354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0.5953000000000001</v>
      </c>
      <c r="E4" t="n">
        <v>167.99</v>
      </c>
      <c r="F4" t="n">
        <v>153.6</v>
      </c>
      <c r="G4" t="n">
        <v>21.89</v>
      </c>
      <c r="H4" t="n">
        <v>0.37</v>
      </c>
      <c r="I4" t="n">
        <v>421</v>
      </c>
      <c r="J4" t="n">
        <v>144.54</v>
      </c>
      <c r="K4" t="n">
        <v>47.83</v>
      </c>
      <c r="L4" t="n">
        <v>3</v>
      </c>
      <c r="M4" t="n">
        <v>419</v>
      </c>
      <c r="N4" t="n">
        <v>23.71</v>
      </c>
      <c r="O4" t="n">
        <v>18060.85</v>
      </c>
      <c r="P4" t="n">
        <v>1751.33</v>
      </c>
      <c r="Q4" t="n">
        <v>2219.35</v>
      </c>
      <c r="R4" t="n">
        <v>723.78</v>
      </c>
      <c r="S4" t="n">
        <v>193.02</v>
      </c>
      <c r="T4" t="n">
        <v>261476.44</v>
      </c>
      <c r="U4" t="n">
        <v>0.27</v>
      </c>
      <c r="V4" t="n">
        <v>0.84</v>
      </c>
      <c r="W4" t="n">
        <v>37.37</v>
      </c>
      <c r="X4" t="n">
        <v>15.8</v>
      </c>
      <c r="Y4" t="n">
        <v>0.5</v>
      </c>
      <c r="Z4" t="n">
        <v>10</v>
      </c>
      <c r="AA4" t="n">
        <v>5933.029200573867</v>
      </c>
      <c r="AB4" t="n">
        <v>8117.832299000798</v>
      </c>
      <c r="AC4" t="n">
        <v>7343.077777833046</v>
      </c>
      <c r="AD4" t="n">
        <v>5933029.200573867</v>
      </c>
      <c r="AE4" t="n">
        <v>8117832.299000798</v>
      </c>
      <c r="AF4" t="n">
        <v>1.137627833857171e-06</v>
      </c>
      <c r="AG4" t="n">
        <v>27.34212239583333</v>
      </c>
      <c r="AH4" t="n">
        <v>7343077.777833045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0.6242</v>
      </c>
      <c r="E5" t="n">
        <v>160.2</v>
      </c>
      <c r="F5" t="n">
        <v>149.16</v>
      </c>
      <c r="G5" t="n">
        <v>29.34</v>
      </c>
      <c r="H5" t="n">
        <v>0.49</v>
      </c>
      <c r="I5" t="n">
        <v>305</v>
      </c>
      <c r="J5" t="n">
        <v>145.92</v>
      </c>
      <c r="K5" t="n">
        <v>47.83</v>
      </c>
      <c r="L5" t="n">
        <v>4</v>
      </c>
      <c r="M5" t="n">
        <v>303</v>
      </c>
      <c r="N5" t="n">
        <v>24.09</v>
      </c>
      <c r="O5" t="n">
        <v>18230.35</v>
      </c>
      <c r="P5" t="n">
        <v>1692.6</v>
      </c>
      <c r="Q5" t="n">
        <v>2219.19</v>
      </c>
      <c r="R5" t="n">
        <v>576.65</v>
      </c>
      <c r="S5" t="n">
        <v>193.02</v>
      </c>
      <c r="T5" t="n">
        <v>188491.51</v>
      </c>
      <c r="U5" t="n">
        <v>0.33</v>
      </c>
      <c r="V5" t="n">
        <v>0.86</v>
      </c>
      <c r="W5" t="n">
        <v>37.15</v>
      </c>
      <c r="X5" t="n">
        <v>11.36</v>
      </c>
      <c r="Y5" t="n">
        <v>0.5</v>
      </c>
      <c r="Z5" t="n">
        <v>10</v>
      </c>
      <c r="AA5" t="n">
        <v>5490.081517977213</v>
      </c>
      <c r="AB5" t="n">
        <v>7511.771738199433</v>
      </c>
      <c r="AC5" t="n">
        <v>6794.858786343245</v>
      </c>
      <c r="AD5" t="n">
        <v>5490081.517977213</v>
      </c>
      <c r="AE5" t="n">
        <v>7511771.738199433</v>
      </c>
      <c r="AF5" t="n">
        <v>1.192856196696869e-06</v>
      </c>
      <c r="AG5" t="n">
        <v>26.07421875</v>
      </c>
      <c r="AH5" t="n">
        <v>6794858.786343245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0.6418</v>
      </c>
      <c r="E6" t="n">
        <v>155.81</v>
      </c>
      <c r="F6" t="n">
        <v>146.68</v>
      </c>
      <c r="G6" t="n">
        <v>36.82</v>
      </c>
      <c r="H6" t="n">
        <v>0.6</v>
      </c>
      <c r="I6" t="n">
        <v>239</v>
      </c>
      <c r="J6" t="n">
        <v>147.3</v>
      </c>
      <c r="K6" t="n">
        <v>47.83</v>
      </c>
      <c r="L6" t="n">
        <v>5</v>
      </c>
      <c r="M6" t="n">
        <v>237</v>
      </c>
      <c r="N6" t="n">
        <v>24.47</v>
      </c>
      <c r="O6" t="n">
        <v>18400.38</v>
      </c>
      <c r="P6" t="n">
        <v>1656.61</v>
      </c>
      <c r="Q6" t="n">
        <v>2219.19</v>
      </c>
      <c r="R6" t="n">
        <v>493.41</v>
      </c>
      <c r="S6" t="n">
        <v>193.02</v>
      </c>
      <c r="T6" t="n">
        <v>147199.68</v>
      </c>
      <c r="U6" t="n">
        <v>0.39</v>
      </c>
      <c r="V6" t="n">
        <v>0.88</v>
      </c>
      <c r="W6" t="n">
        <v>37.06</v>
      </c>
      <c r="X6" t="n">
        <v>8.880000000000001</v>
      </c>
      <c r="Y6" t="n">
        <v>0.5</v>
      </c>
      <c r="Z6" t="n">
        <v>10</v>
      </c>
      <c r="AA6" t="n">
        <v>5242.673976440934</v>
      </c>
      <c r="AB6" t="n">
        <v>7173.257825019075</v>
      </c>
      <c r="AC6" t="n">
        <v>6488.652165929571</v>
      </c>
      <c r="AD6" t="n">
        <v>5242673.976440934</v>
      </c>
      <c r="AE6" t="n">
        <v>7173257.825019075</v>
      </c>
      <c r="AF6" t="n">
        <v>1.226490078564644e-06</v>
      </c>
      <c r="AG6" t="n">
        <v>25.35970052083333</v>
      </c>
      <c r="AH6" t="n">
        <v>6488652.165929572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0.6538</v>
      </c>
      <c r="E7" t="n">
        <v>152.95</v>
      </c>
      <c r="F7" t="n">
        <v>145.06</v>
      </c>
      <c r="G7" t="n">
        <v>44.41</v>
      </c>
      <c r="H7" t="n">
        <v>0.71</v>
      </c>
      <c r="I7" t="n">
        <v>196</v>
      </c>
      <c r="J7" t="n">
        <v>148.68</v>
      </c>
      <c r="K7" t="n">
        <v>47.83</v>
      </c>
      <c r="L7" t="n">
        <v>6</v>
      </c>
      <c r="M7" t="n">
        <v>194</v>
      </c>
      <c r="N7" t="n">
        <v>24.85</v>
      </c>
      <c r="O7" t="n">
        <v>18570.94</v>
      </c>
      <c r="P7" t="n">
        <v>1630.43</v>
      </c>
      <c r="Q7" t="n">
        <v>2219.04</v>
      </c>
      <c r="R7" t="n">
        <v>440.02</v>
      </c>
      <c r="S7" t="n">
        <v>193.02</v>
      </c>
      <c r="T7" t="n">
        <v>120718.21</v>
      </c>
      <c r="U7" t="n">
        <v>0.44</v>
      </c>
      <c r="V7" t="n">
        <v>0.89</v>
      </c>
      <c r="W7" t="n">
        <v>36.98</v>
      </c>
      <c r="X7" t="n">
        <v>7.27</v>
      </c>
      <c r="Y7" t="n">
        <v>0.5</v>
      </c>
      <c r="Z7" t="n">
        <v>10</v>
      </c>
      <c r="AA7" t="n">
        <v>5074.904004139954</v>
      </c>
      <c r="AB7" t="n">
        <v>6943.707547428055</v>
      </c>
      <c r="AC7" t="n">
        <v>6281.00984465601</v>
      </c>
      <c r="AD7" t="n">
        <v>5074904.004139954</v>
      </c>
      <c r="AE7" t="n">
        <v>6943707.547428055</v>
      </c>
      <c r="AF7" t="n">
        <v>1.249422270747217e-06</v>
      </c>
      <c r="AG7" t="n">
        <v>24.89420572916667</v>
      </c>
      <c r="AH7" t="n">
        <v>6281009.844656009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0.6624</v>
      </c>
      <c r="E8" t="n">
        <v>150.97</v>
      </c>
      <c r="F8" t="n">
        <v>143.95</v>
      </c>
      <c r="G8" t="n">
        <v>52.03</v>
      </c>
      <c r="H8" t="n">
        <v>0.83</v>
      </c>
      <c r="I8" t="n">
        <v>166</v>
      </c>
      <c r="J8" t="n">
        <v>150.07</v>
      </c>
      <c r="K8" t="n">
        <v>47.83</v>
      </c>
      <c r="L8" t="n">
        <v>7</v>
      </c>
      <c r="M8" t="n">
        <v>164</v>
      </c>
      <c r="N8" t="n">
        <v>25.24</v>
      </c>
      <c r="O8" t="n">
        <v>18742.03</v>
      </c>
      <c r="P8" t="n">
        <v>1610.37</v>
      </c>
      <c r="Q8" t="n">
        <v>2219.03</v>
      </c>
      <c r="R8" t="n">
        <v>402.78</v>
      </c>
      <c r="S8" t="n">
        <v>193.02</v>
      </c>
      <c r="T8" t="n">
        <v>102250.85</v>
      </c>
      <c r="U8" t="n">
        <v>0.48</v>
      </c>
      <c r="V8" t="n">
        <v>0.89</v>
      </c>
      <c r="W8" t="n">
        <v>36.93</v>
      </c>
      <c r="X8" t="n">
        <v>6.16</v>
      </c>
      <c r="Y8" t="n">
        <v>0.5</v>
      </c>
      <c r="Z8" t="n">
        <v>10</v>
      </c>
      <c r="AA8" t="n">
        <v>4964.174809869201</v>
      </c>
      <c r="AB8" t="n">
        <v>6792.20297879952</v>
      </c>
      <c r="AC8" t="n">
        <v>6143.96465941939</v>
      </c>
      <c r="AD8" t="n">
        <v>4964174.809869201</v>
      </c>
      <c r="AE8" t="n">
        <v>6792202.97879952</v>
      </c>
      <c r="AF8" t="n">
        <v>1.265857008478062e-06</v>
      </c>
      <c r="AG8" t="n">
        <v>24.57194010416667</v>
      </c>
      <c r="AH8" t="n">
        <v>6143964.65941939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0.6689000000000001</v>
      </c>
      <c r="E9" t="n">
        <v>149.49</v>
      </c>
      <c r="F9" t="n">
        <v>143.1</v>
      </c>
      <c r="G9" t="n">
        <v>59.63</v>
      </c>
      <c r="H9" t="n">
        <v>0.9399999999999999</v>
      </c>
      <c r="I9" t="n">
        <v>144</v>
      </c>
      <c r="J9" t="n">
        <v>151.46</v>
      </c>
      <c r="K9" t="n">
        <v>47.83</v>
      </c>
      <c r="L9" t="n">
        <v>8</v>
      </c>
      <c r="M9" t="n">
        <v>142</v>
      </c>
      <c r="N9" t="n">
        <v>25.63</v>
      </c>
      <c r="O9" t="n">
        <v>18913.66</v>
      </c>
      <c r="P9" t="n">
        <v>1592.69</v>
      </c>
      <c r="Q9" t="n">
        <v>2219.06</v>
      </c>
      <c r="R9" t="n">
        <v>373.96</v>
      </c>
      <c r="S9" t="n">
        <v>193.02</v>
      </c>
      <c r="T9" t="n">
        <v>87948.67999999999</v>
      </c>
      <c r="U9" t="n">
        <v>0.52</v>
      </c>
      <c r="V9" t="n">
        <v>0.9</v>
      </c>
      <c r="W9" t="n">
        <v>36.91</v>
      </c>
      <c r="X9" t="n">
        <v>5.31</v>
      </c>
      <c r="Y9" t="n">
        <v>0.5</v>
      </c>
      <c r="Z9" t="n">
        <v>10</v>
      </c>
      <c r="AA9" t="n">
        <v>4865.635715645551</v>
      </c>
      <c r="AB9" t="n">
        <v>6657.377442844687</v>
      </c>
      <c r="AC9" t="n">
        <v>6022.006683387262</v>
      </c>
      <c r="AD9" t="n">
        <v>4865635.715645551</v>
      </c>
      <c r="AE9" t="n">
        <v>6657377.442844687</v>
      </c>
      <c r="AF9" t="n">
        <v>1.278278612576956e-06</v>
      </c>
      <c r="AG9" t="n">
        <v>24.3310546875</v>
      </c>
      <c r="AH9" t="n">
        <v>6022006.683387263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0.6739000000000001</v>
      </c>
      <c r="E10" t="n">
        <v>148.39</v>
      </c>
      <c r="F10" t="n">
        <v>142.49</v>
      </c>
      <c r="G10" t="n">
        <v>67.31999999999999</v>
      </c>
      <c r="H10" t="n">
        <v>1.04</v>
      </c>
      <c r="I10" t="n">
        <v>127</v>
      </c>
      <c r="J10" t="n">
        <v>152.85</v>
      </c>
      <c r="K10" t="n">
        <v>47.83</v>
      </c>
      <c r="L10" t="n">
        <v>9</v>
      </c>
      <c r="M10" t="n">
        <v>125</v>
      </c>
      <c r="N10" t="n">
        <v>26.03</v>
      </c>
      <c r="O10" t="n">
        <v>19085.83</v>
      </c>
      <c r="P10" t="n">
        <v>1577.76</v>
      </c>
      <c r="Q10" t="n">
        <v>2218.97</v>
      </c>
      <c r="R10" t="n">
        <v>353.98</v>
      </c>
      <c r="S10" t="n">
        <v>193.02</v>
      </c>
      <c r="T10" t="n">
        <v>78043.41</v>
      </c>
      <c r="U10" t="n">
        <v>0.55</v>
      </c>
      <c r="V10" t="n">
        <v>0.9</v>
      </c>
      <c r="W10" t="n">
        <v>36.88</v>
      </c>
      <c r="X10" t="n">
        <v>4.71</v>
      </c>
      <c r="Y10" t="n">
        <v>0.5</v>
      </c>
      <c r="Z10" t="n">
        <v>10</v>
      </c>
      <c r="AA10" t="n">
        <v>4797.521432606188</v>
      </c>
      <c r="AB10" t="n">
        <v>6564.180475800139</v>
      </c>
      <c r="AC10" t="n">
        <v>5937.704304074686</v>
      </c>
      <c r="AD10" t="n">
        <v>4797521.432606188</v>
      </c>
      <c r="AE10" t="n">
        <v>6564180.475800139</v>
      </c>
      <c r="AF10" t="n">
        <v>1.287833692653028e-06</v>
      </c>
      <c r="AG10" t="n">
        <v>24.15201822916667</v>
      </c>
      <c r="AH10" t="n">
        <v>5937704.304074686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0.6783</v>
      </c>
      <c r="E11" t="n">
        <v>147.43</v>
      </c>
      <c r="F11" t="n">
        <v>141.93</v>
      </c>
      <c r="G11" t="n">
        <v>75.36</v>
      </c>
      <c r="H11" t="n">
        <v>1.15</v>
      </c>
      <c r="I11" t="n">
        <v>113</v>
      </c>
      <c r="J11" t="n">
        <v>154.25</v>
      </c>
      <c r="K11" t="n">
        <v>47.83</v>
      </c>
      <c r="L11" t="n">
        <v>10</v>
      </c>
      <c r="M11" t="n">
        <v>111</v>
      </c>
      <c r="N11" t="n">
        <v>26.43</v>
      </c>
      <c r="O11" t="n">
        <v>19258.55</v>
      </c>
      <c r="P11" t="n">
        <v>1563.79</v>
      </c>
      <c r="Q11" t="n">
        <v>2218.94</v>
      </c>
      <c r="R11" t="n">
        <v>335.51</v>
      </c>
      <c r="S11" t="n">
        <v>193.02</v>
      </c>
      <c r="T11" t="n">
        <v>68877.75</v>
      </c>
      <c r="U11" t="n">
        <v>0.58</v>
      </c>
      <c r="V11" t="n">
        <v>0.9</v>
      </c>
      <c r="W11" t="n">
        <v>36.85</v>
      </c>
      <c r="X11" t="n">
        <v>4.14</v>
      </c>
      <c r="Y11" t="n">
        <v>0.5</v>
      </c>
      <c r="Z11" t="n">
        <v>10</v>
      </c>
      <c r="AA11" t="n">
        <v>4736.38169766254</v>
      </c>
      <c r="AB11" t="n">
        <v>6480.526393155495</v>
      </c>
      <c r="AC11" t="n">
        <v>5862.034049668409</v>
      </c>
      <c r="AD11" t="n">
        <v>4736381.697662541</v>
      </c>
      <c r="AE11" t="n">
        <v>6480526.393155495</v>
      </c>
      <c r="AF11" t="n">
        <v>1.296242163119972e-06</v>
      </c>
      <c r="AG11" t="n">
        <v>23.99576822916667</v>
      </c>
      <c r="AH11" t="n">
        <v>5862034.049668409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0.6818</v>
      </c>
      <c r="E12" t="n">
        <v>146.67</v>
      </c>
      <c r="F12" t="n">
        <v>141.49</v>
      </c>
      <c r="G12" t="n">
        <v>83.23</v>
      </c>
      <c r="H12" t="n">
        <v>1.25</v>
      </c>
      <c r="I12" t="n">
        <v>102</v>
      </c>
      <c r="J12" t="n">
        <v>155.66</v>
      </c>
      <c r="K12" t="n">
        <v>47.83</v>
      </c>
      <c r="L12" t="n">
        <v>11</v>
      </c>
      <c r="M12" t="n">
        <v>100</v>
      </c>
      <c r="N12" t="n">
        <v>26.83</v>
      </c>
      <c r="O12" t="n">
        <v>19431.82</v>
      </c>
      <c r="P12" t="n">
        <v>1551.4</v>
      </c>
      <c r="Q12" t="n">
        <v>2218.99</v>
      </c>
      <c r="R12" t="n">
        <v>320.86</v>
      </c>
      <c r="S12" t="n">
        <v>193.02</v>
      </c>
      <c r="T12" t="n">
        <v>61608.32</v>
      </c>
      <c r="U12" t="n">
        <v>0.6</v>
      </c>
      <c r="V12" t="n">
        <v>0.91</v>
      </c>
      <c r="W12" t="n">
        <v>36.83</v>
      </c>
      <c r="X12" t="n">
        <v>3.7</v>
      </c>
      <c r="Y12" t="n">
        <v>0.5</v>
      </c>
      <c r="Z12" t="n">
        <v>10</v>
      </c>
      <c r="AA12" t="n">
        <v>4685.941030130588</v>
      </c>
      <c r="AB12" t="n">
        <v>6411.511246553076</v>
      </c>
      <c r="AC12" t="n">
        <v>5799.605611794359</v>
      </c>
      <c r="AD12" t="n">
        <v>4685941.030130588</v>
      </c>
      <c r="AE12" t="n">
        <v>6411511.246553076</v>
      </c>
      <c r="AF12" t="n">
        <v>1.302930719173222e-06</v>
      </c>
      <c r="AG12" t="n">
        <v>23.8720703125</v>
      </c>
      <c r="AH12" t="n">
        <v>5799605.611794359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0.6844</v>
      </c>
      <c r="E13" t="n">
        <v>146.12</v>
      </c>
      <c r="F13" t="n">
        <v>141.21</v>
      </c>
      <c r="G13" t="n">
        <v>91.09999999999999</v>
      </c>
      <c r="H13" t="n">
        <v>1.35</v>
      </c>
      <c r="I13" t="n">
        <v>93</v>
      </c>
      <c r="J13" t="n">
        <v>157.07</v>
      </c>
      <c r="K13" t="n">
        <v>47.83</v>
      </c>
      <c r="L13" t="n">
        <v>12</v>
      </c>
      <c r="M13" t="n">
        <v>91</v>
      </c>
      <c r="N13" t="n">
        <v>27.24</v>
      </c>
      <c r="O13" t="n">
        <v>19605.66</v>
      </c>
      <c r="P13" t="n">
        <v>1540.33</v>
      </c>
      <c r="Q13" t="n">
        <v>2219.01</v>
      </c>
      <c r="R13" t="n">
        <v>310.95</v>
      </c>
      <c r="S13" t="n">
        <v>193.02</v>
      </c>
      <c r="T13" t="n">
        <v>56697.56</v>
      </c>
      <c r="U13" t="n">
        <v>0.62</v>
      </c>
      <c r="V13" t="n">
        <v>0.91</v>
      </c>
      <c r="W13" t="n">
        <v>36.83</v>
      </c>
      <c r="X13" t="n">
        <v>3.42</v>
      </c>
      <c r="Y13" t="n">
        <v>0.5</v>
      </c>
      <c r="Z13" t="n">
        <v>10</v>
      </c>
      <c r="AA13" t="n">
        <v>4645.478316197939</v>
      </c>
      <c r="AB13" t="n">
        <v>6356.148376261471</v>
      </c>
      <c r="AC13" t="n">
        <v>5749.52649614111</v>
      </c>
      <c r="AD13" t="n">
        <v>4645478.316197939</v>
      </c>
      <c r="AE13" t="n">
        <v>6356148.376261471</v>
      </c>
      <c r="AF13" t="n">
        <v>1.30789936081278e-06</v>
      </c>
      <c r="AG13" t="n">
        <v>23.78255208333333</v>
      </c>
      <c r="AH13" t="n">
        <v>5749526.496141111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0.6864</v>
      </c>
      <c r="E14" t="n">
        <v>145.68</v>
      </c>
      <c r="F14" t="n">
        <v>140.97</v>
      </c>
      <c r="G14" t="n">
        <v>98.34999999999999</v>
      </c>
      <c r="H14" t="n">
        <v>1.45</v>
      </c>
      <c r="I14" t="n">
        <v>86</v>
      </c>
      <c r="J14" t="n">
        <v>158.48</v>
      </c>
      <c r="K14" t="n">
        <v>47.83</v>
      </c>
      <c r="L14" t="n">
        <v>13</v>
      </c>
      <c r="M14" t="n">
        <v>84</v>
      </c>
      <c r="N14" t="n">
        <v>27.65</v>
      </c>
      <c r="O14" t="n">
        <v>19780.06</v>
      </c>
      <c r="P14" t="n">
        <v>1528.57</v>
      </c>
      <c r="Q14" t="n">
        <v>2218.98</v>
      </c>
      <c r="R14" t="n">
        <v>303.3</v>
      </c>
      <c r="S14" t="n">
        <v>193.02</v>
      </c>
      <c r="T14" t="n">
        <v>52909.64</v>
      </c>
      <c r="U14" t="n">
        <v>0.64</v>
      </c>
      <c r="V14" t="n">
        <v>0.91</v>
      </c>
      <c r="W14" t="n">
        <v>36.81</v>
      </c>
      <c r="X14" t="n">
        <v>3.18</v>
      </c>
      <c r="Y14" t="n">
        <v>0.5</v>
      </c>
      <c r="Z14" t="n">
        <v>10</v>
      </c>
      <c r="AA14" t="n">
        <v>4596.577580683428</v>
      </c>
      <c r="AB14" t="n">
        <v>6289.240232582319</v>
      </c>
      <c r="AC14" t="n">
        <v>5689.003971788529</v>
      </c>
      <c r="AD14" t="n">
        <v>4596577.580683428</v>
      </c>
      <c r="AE14" t="n">
        <v>6289240.232582319</v>
      </c>
      <c r="AF14" t="n">
        <v>1.311721392843209e-06</v>
      </c>
      <c r="AG14" t="n">
        <v>23.7109375</v>
      </c>
      <c r="AH14" t="n">
        <v>5689003.971788529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0.6888</v>
      </c>
      <c r="E15" t="n">
        <v>145.19</v>
      </c>
      <c r="F15" t="n">
        <v>140.68</v>
      </c>
      <c r="G15" t="n">
        <v>106.84</v>
      </c>
      <c r="H15" t="n">
        <v>1.55</v>
      </c>
      <c r="I15" t="n">
        <v>79</v>
      </c>
      <c r="J15" t="n">
        <v>159.9</v>
      </c>
      <c r="K15" t="n">
        <v>47.83</v>
      </c>
      <c r="L15" t="n">
        <v>14</v>
      </c>
      <c r="M15" t="n">
        <v>77</v>
      </c>
      <c r="N15" t="n">
        <v>28.07</v>
      </c>
      <c r="O15" t="n">
        <v>19955.16</v>
      </c>
      <c r="P15" t="n">
        <v>1517.67</v>
      </c>
      <c r="Q15" t="n">
        <v>2218.9</v>
      </c>
      <c r="R15" t="n">
        <v>293.83</v>
      </c>
      <c r="S15" t="n">
        <v>193.02</v>
      </c>
      <c r="T15" t="n">
        <v>48208.41</v>
      </c>
      <c r="U15" t="n">
        <v>0.66</v>
      </c>
      <c r="V15" t="n">
        <v>0.91</v>
      </c>
      <c r="W15" t="n">
        <v>36.79</v>
      </c>
      <c r="X15" t="n">
        <v>2.89</v>
      </c>
      <c r="Y15" t="n">
        <v>0.5</v>
      </c>
      <c r="Z15" t="n">
        <v>10</v>
      </c>
      <c r="AA15" t="n">
        <v>4558.135586884711</v>
      </c>
      <c r="AB15" t="n">
        <v>6236.64220072584</v>
      </c>
      <c r="AC15" t="n">
        <v>5641.425822270633</v>
      </c>
      <c r="AD15" t="n">
        <v>4558135.586884711</v>
      </c>
      <c r="AE15" t="n">
        <v>6236642.200725839</v>
      </c>
      <c r="AF15" t="n">
        <v>1.316307831279723e-06</v>
      </c>
      <c r="AG15" t="n">
        <v>23.63118489583333</v>
      </c>
      <c r="AH15" t="n">
        <v>5641425.822270633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0.6908</v>
      </c>
      <c r="E16" t="n">
        <v>144.75</v>
      </c>
      <c r="F16" t="n">
        <v>140.42</v>
      </c>
      <c r="G16" t="n">
        <v>115.41</v>
      </c>
      <c r="H16" t="n">
        <v>1.65</v>
      </c>
      <c r="I16" t="n">
        <v>73</v>
      </c>
      <c r="J16" t="n">
        <v>161.32</v>
      </c>
      <c r="K16" t="n">
        <v>47.83</v>
      </c>
      <c r="L16" t="n">
        <v>15</v>
      </c>
      <c r="M16" t="n">
        <v>71</v>
      </c>
      <c r="N16" t="n">
        <v>28.5</v>
      </c>
      <c r="O16" t="n">
        <v>20130.71</v>
      </c>
      <c r="P16" t="n">
        <v>1506.39</v>
      </c>
      <c r="Q16" t="n">
        <v>2218.89</v>
      </c>
      <c r="R16" t="n">
        <v>285.21</v>
      </c>
      <c r="S16" t="n">
        <v>193.02</v>
      </c>
      <c r="T16" t="n">
        <v>43931.12</v>
      </c>
      <c r="U16" t="n">
        <v>0.68</v>
      </c>
      <c r="V16" t="n">
        <v>0.91</v>
      </c>
      <c r="W16" t="n">
        <v>36.78</v>
      </c>
      <c r="X16" t="n">
        <v>2.63</v>
      </c>
      <c r="Y16" t="n">
        <v>0.5</v>
      </c>
      <c r="Z16" t="n">
        <v>10</v>
      </c>
      <c r="AA16" t="n">
        <v>4521.830018162036</v>
      </c>
      <c r="AB16" t="n">
        <v>6186.967319910821</v>
      </c>
      <c r="AC16" t="n">
        <v>5596.491842361469</v>
      </c>
      <c r="AD16" t="n">
        <v>4521830.018162036</v>
      </c>
      <c r="AE16" t="n">
        <v>6186967.319910822</v>
      </c>
      <c r="AF16" t="n">
        <v>1.320129863310152e-06</v>
      </c>
      <c r="AG16" t="n">
        <v>23.5595703125</v>
      </c>
      <c r="AH16" t="n">
        <v>5596491.842361469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0.6923</v>
      </c>
      <c r="E17" t="n">
        <v>144.44</v>
      </c>
      <c r="F17" t="n">
        <v>140.25</v>
      </c>
      <c r="G17" t="n">
        <v>123.75</v>
      </c>
      <c r="H17" t="n">
        <v>1.74</v>
      </c>
      <c r="I17" t="n">
        <v>68</v>
      </c>
      <c r="J17" t="n">
        <v>162.75</v>
      </c>
      <c r="K17" t="n">
        <v>47.83</v>
      </c>
      <c r="L17" t="n">
        <v>16</v>
      </c>
      <c r="M17" t="n">
        <v>66</v>
      </c>
      <c r="N17" t="n">
        <v>28.92</v>
      </c>
      <c r="O17" t="n">
        <v>20306.85</v>
      </c>
      <c r="P17" t="n">
        <v>1496.91</v>
      </c>
      <c r="Q17" t="n">
        <v>2218.9</v>
      </c>
      <c r="R17" t="n">
        <v>279.65</v>
      </c>
      <c r="S17" t="n">
        <v>193.02</v>
      </c>
      <c r="T17" t="n">
        <v>41176.01</v>
      </c>
      <c r="U17" t="n">
        <v>0.6899999999999999</v>
      </c>
      <c r="V17" t="n">
        <v>0.92</v>
      </c>
      <c r="W17" t="n">
        <v>36.77</v>
      </c>
      <c r="X17" t="n">
        <v>2.46</v>
      </c>
      <c r="Y17" t="n">
        <v>0.5</v>
      </c>
      <c r="Z17" t="n">
        <v>10</v>
      </c>
      <c r="AA17" t="n">
        <v>4492.935968552994</v>
      </c>
      <c r="AB17" t="n">
        <v>6147.433206520224</v>
      </c>
      <c r="AC17" t="n">
        <v>5560.730809266395</v>
      </c>
      <c r="AD17" t="n">
        <v>4492935.968552995</v>
      </c>
      <c r="AE17" t="n">
        <v>6147433.206520224</v>
      </c>
      <c r="AF17" t="n">
        <v>1.322996387332974e-06</v>
      </c>
      <c r="AG17" t="n">
        <v>23.50911458333333</v>
      </c>
      <c r="AH17" t="n">
        <v>5560730.809266395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0.6934</v>
      </c>
      <c r="E18" t="n">
        <v>144.22</v>
      </c>
      <c r="F18" t="n">
        <v>140.15</v>
      </c>
      <c r="G18" t="n">
        <v>131.39</v>
      </c>
      <c r="H18" t="n">
        <v>1.83</v>
      </c>
      <c r="I18" t="n">
        <v>64</v>
      </c>
      <c r="J18" t="n">
        <v>164.19</v>
      </c>
      <c r="K18" t="n">
        <v>47.83</v>
      </c>
      <c r="L18" t="n">
        <v>17</v>
      </c>
      <c r="M18" t="n">
        <v>62</v>
      </c>
      <c r="N18" t="n">
        <v>29.36</v>
      </c>
      <c r="O18" t="n">
        <v>20483.57</v>
      </c>
      <c r="P18" t="n">
        <v>1487.21</v>
      </c>
      <c r="Q18" t="n">
        <v>2218.91</v>
      </c>
      <c r="R18" t="n">
        <v>276.25</v>
      </c>
      <c r="S18" t="n">
        <v>193.02</v>
      </c>
      <c r="T18" t="n">
        <v>39496.66</v>
      </c>
      <c r="U18" t="n">
        <v>0.7</v>
      </c>
      <c r="V18" t="n">
        <v>0.92</v>
      </c>
      <c r="W18" t="n">
        <v>36.76</v>
      </c>
      <c r="X18" t="n">
        <v>2.36</v>
      </c>
      <c r="Y18" t="n">
        <v>0.5</v>
      </c>
      <c r="Z18" t="n">
        <v>10</v>
      </c>
      <c r="AA18" t="n">
        <v>4466.463062829218</v>
      </c>
      <c r="AB18" t="n">
        <v>6111.211809006778</v>
      </c>
      <c r="AC18" t="n">
        <v>5527.966331094584</v>
      </c>
      <c r="AD18" t="n">
        <v>4466463.062829218</v>
      </c>
      <c r="AE18" t="n">
        <v>6111211.809006778</v>
      </c>
      <c r="AF18" t="n">
        <v>1.32509850494971e-06</v>
      </c>
      <c r="AG18" t="n">
        <v>23.47330729166667</v>
      </c>
      <c r="AH18" t="n">
        <v>5527966.331094584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0.6948</v>
      </c>
      <c r="E19" t="n">
        <v>143.93</v>
      </c>
      <c r="F19" t="n">
        <v>139.97</v>
      </c>
      <c r="G19" t="n">
        <v>139.97</v>
      </c>
      <c r="H19" t="n">
        <v>1.93</v>
      </c>
      <c r="I19" t="n">
        <v>60</v>
      </c>
      <c r="J19" t="n">
        <v>165.62</v>
      </c>
      <c r="K19" t="n">
        <v>47.83</v>
      </c>
      <c r="L19" t="n">
        <v>18</v>
      </c>
      <c r="M19" t="n">
        <v>58</v>
      </c>
      <c r="N19" t="n">
        <v>29.8</v>
      </c>
      <c r="O19" t="n">
        <v>20660.89</v>
      </c>
      <c r="P19" t="n">
        <v>1477.38</v>
      </c>
      <c r="Q19" t="n">
        <v>2218.92</v>
      </c>
      <c r="R19" t="n">
        <v>269.65</v>
      </c>
      <c r="S19" t="n">
        <v>193.02</v>
      </c>
      <c r="T19" t="n">
        <v>36213.62</v>
      </c>
      <c r="U19" t="n">
        <v>0.72</v>
      </c>
      <c r="V19" t="n">
        <v>0.92</v>
      </c>
      <c r="W19" t="n">
        <v>36.77</v>
      </c>
      <c r="X19" t="n">
        <v>2.18</v>
      </c>
      <c r="Y19" t="n">
        <v>0.5</v>
      </c>
      <c r="Z19" t="n">
        <v>10</v>
      </c>
      <c r="AA19" t="n">
        <v>4437.608974431586</v>
      </c>
      <c r="AB19" t="n">
        <v>6071.732372308596</v>
      </c>
      <c r="AC19" t="n">
        <v>5492.25475642514</v>
      </c>
      <c r="AD19" t="n">
        <v>4437608.974431586</v>
      </c>
      <c r="AE19" t="n">
        <v>6071732.372308596</v>
      </c>
      <c r="AF19" t="n">
        <v>1.32777392737101e-06</v>
      </c>
      <c r="AG19" t="n">
        <v>23.42610677083333</v>
      </c>
      <c r="AH19" t="n">
        <v>5492254.756425139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0.6956</v>
      </c>
      <c r="E20" t="n">
        <v>143.76</v>
      </c>
      <c r="F20" t="n">
        <v>139.88</v>
      </c>
      <c r="G20" t="n">
        <v>147.25</v>
      </c>
      <c r="H20" t="n">
        <v>2.02</v>
      </c>
      <c r="I20" t="n">
        <v>57</v>
      </c>
      <c r="J20" t="n">
        <v>167.07</v>
      </c>
      <c r="K20" t="n">
        <v>47.83</v>
      </c>
      <c r="L20" t="n">
        <v>19</v>
      </c>
      <c r="M20" t="n">
        <v>55</v>
      </c>
      <c r="N20" t="n">
        <v>30.24</v>
      </c>
      <c r="O20" t="n">
        <v>20838.81</v>
      </c>
      <c r="P20" t="n">
        <v>1466</v>
      </c>
      <c r="Q20" t="n">
        <v>2218.86</v>
      </c>
      <c r="R20" t="n">
        <v>267.02</v>
      </c>
      <c r="S20" t="n">
        <v>193.02</v>
      </c>
      <c r="T20" t="n">
        <v>34915.86</v>
      </c>
      <c r="U20" t="n">
        <v>0.72</v>
      </c>
      <c r="V20" t="n">
        <v>0.92</v>
      </c>
      <c r="W20" t="n">
        <v>36.77</v>
      </c>
      <c r="X20" t="n">
        <v>2.1</v>
      </c>
      <c r="Y20" t="n">
        <v>0.5</v>
      </c>
      <c r="Z20" t="n">
        <v>10</v>
      </c>
      <c r="AA20" t="n">
        <v>4410.005148087436</v>
      </c>
      <c r="AB20" t="n">
        <v>6033.963599309659</v>
      </c>
      <c r="AC20" t="n">
        <v>5458.090582112418</v>
      </c>
      <c r="AD20" t="n">
        <v>4410005.148087436</v>
      </c>
      <c r="AE20" t="n">
        <v>6033963.599309659</v>
      </c>
      <c r="AF20" t="n">
        <v>1.329302740183182e-06</v>
      </c>
      <c r="AG20" t="n">
        <v>23.3984375</v>
      </c>
      <c r="AH20" t="n">
        <v>5458090.582112418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0.6967</v>
      </c>
      <c r="E21" t="n">
        <v>143.54</v>
      </c>
      <c r="F21" t="n">
        <v>139.75</v>
      </c>
      <c r="G21" t="n">
        <v>155.28</v>
      </c>
      <c r="H21" t="n">
        <v>2.1</v>
      </c>
      <c r="I21" t="n">
        <v>54</v>
      </c>
      <c r="J21" t="n">
        <v>168.51</v>
      </c>
      <c r="K21" t="n">
        <v>47.83</v>
      </c>
      <c r="L21" t="n">
        <v>20</v>
      </c>
      <c r="M21" t="n">
        <v>52</v>
      </c>
      <c r="N21" t="n">
        <v>30.69</v>
      </c>
      <c r="O21" t="n">
        <v>21017.33</v>
      </c>
      <c r="P21" t="n">
        <v>1459.6</v>
      </c>
      <c r="Q21" t="n">
        <v>2218.88</v>
      </c>
      <c r="R21" t="n">
        <v>263.43</v>
      </c>
      <c r="S21" t="n">
        <v>193.02</v>
      </c>
      <c r="T21" t="n">
        <v>33136.65</v>
      </c>
      <c r="U21" t="n">
        <v>0.73</v>
      </c>
      <c r="V21" t="n">
        <v>0.92</v>
      </c>
      <c r="W21" t="n">
        <v>36.74</v>
      </c>
      <c r="X21" t="n">
        <v>1.97</v>
      </c>
      <c r="Y21" t="n">
        <v>0.5</v>
      </c>
      <c r="Z21" t="n">
        <v>10</v>
      </c>
      <c r="AA21" t="n">
        <v>4390.161400478731</v>
      </c>
      <c r="AB21" t="n">
        <v>6006.812508387066</v>
      </c>
      <c r="AC21" t="n">
        <v>5433.530753200684</v>
      </c>
      <c r="AD21" t="n">
        <v>4390161.400478731</v>
      </c>
      <c r="AE21" t="n">
        <v>6006812.508387066</v>
      </c>
      <c r="AF21" t="n">
        <v>1.331404857799918e-06</v>
      </c>
      <c r="AG21" t="n">
        <v>23.36263020833333</v>
      </c>
      <c r="AH21" t="n">
        <v>5433530.753200684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0.6977</v>
      </c>
      <c r="E22" t="n">
        <v>143.33</v>
      </c>
      <c r="F22" t="n">
        <v>139.63</v>
      </c>
      <c r="G22" t="n">
        <v>164.27</v>
      </c>
      <c r="H22" t="n">
        <v>2.19</v>
      </c>
      <c r="I22" t="n">
        <v>51</v>
      </c>
      <c r="J22" t="n">
        <v>169.97</v>
      </c>
      <c r="K22" t="n">
        <v>47.83</v>
      </c>
      <c r="L22" t="n">
        <v>21</v>
      </c>
      <c r="M22" t="n">
        <v>49</v>
      </c>
      <c r="N22" t="n">
        <v>31.14</v>
      </c>
      <c r="O22" t="n">
        <v>21196.47</v>
      </c>
      <c r="P22" t="n">
        <v>1449.25</v>
      </c>
      <c r="Q22" t="n">
        <v>2218.85</v>
      </c>
      <c r="R22" t="n">
        <v>258.78</v>
      </c>
      <c r="S22" t="n">
        <v>193.02</v>
      </c>
      <c r="T22" t="n">
        <v>30823.69</v>
      </c>
      <c r="U22" t="n">
        <v>0.75</v>
      </c>
      <c r="V22" t="n">
        <v>0.92</v>
      </c>
      <c r="W22" t="n">
        <v>36.75</v>
      </c>
      <c r="X22" t="n">
        <v>1.85</v>
      </c>
      <c r="Y22" t="n">
        <v>0.5</v>
      </c>
      <c r="Z22" t="n">
        <v>10</v>
      </c>
      <c r="AA22" t="n">
        <v>4363.324473750549</v>
      </c>
      <c r="AB22" t="n">
        <v>5970.09304127592</v>
      </c>
      <c r="AC22" t="n">
        <v>5400.315740494529</v>
      </c>
      <c r="AD22" t="n">
        <v>4363324.473750549</v>
      </c>
      <c r="AE22" t="n">
        <v>5970093.041275919</v>
      </c>
      <c r="AF22" t="n">
        <v>1.333315873815132e-06</v>
      </c>
      <c r="AG22" t="n">
        <v>23.32845052083333</v>
      </c>
      <c r="AH22" t="n">
        <v>5400315.740494529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0.6986</v>
      </c>
      <c r="E23" t="n">
        <v>143.15</v>
      </c>
      <c r="F23" t="n">
        <v>139.53</v>
      </c>
      <c r="G23" t="n">
        <v>174.42</v>
      </c>
      <c r="H23" t="n">
        <v>2.28</v>
      </c>
      <c r="I23" t="n">
        <v>48</v>
      </c>
      <c r="J23" t="n">
        <v>171.42</v>
      </c>
      <c r="K23" t="n">
        <v>47.83</v>
      </c>
      <c r="L23" t="n">
        <v>22</v>
      </c>
      <c r="M23" t="n">
        <v>46</v>
      </c>
      <c r="N23" t="n">
        <v>31.6</v>
      </c>
      <c r="O23" t="n">
        <v>21376.23</v>
      </c>
      <c r="P23" t="n">
        <v>1440.18</v>
      </c>
      <c r="Q23" t="n">
        <v>2218.86</v>
      </c>
      <c r="R23" t="n">
        <v>255.98</v>
      </c>
      <c r="S23" t="n">
        <v>193.02</v>
      </c>
      <c r="T23" t="n">
        <v>29440.28</v>
      </c>
      <c r="U23" t="n">
        <v>0.75</v>
      </c>
      <c r="V23" t="n">
        <v>0.92</v>
      </c>
      <c r="W23" t="n">
        <v>36.74</v>
      </c>
      <c r="X23" t="n">
        <v>1.75</v>
      </c>
      <c r="Y23" t="n">
        <v>0.5</v>
      </c>
      <c r="Z23" t="n">
        <v>10</v>
      </c>
      <c r="AA23" t="n">
        <v>4339.778094731671</v>
      </c>
      <c r="AB23" t="n">
        <v>5937.875846709359</v>
      </c>
      <c r="AC23" t="n">
        <v>5371.173309760286</v>
      </c>
      <c r="AD23" t="n">
        <v>4339778.094731671</v>
      </c>
      <c r="AE23" t="n">
        <v>5937875.846709359</v>
      </c>
      <c r="AF23" t="n">
        <v>1.335035788228825e-06</v>
      </c>
      <c r="AG23" t="n">
        <v>23.29915364583333</v>
      </c>
      <c r="AH23" t="n">
        <v>5371173.309760286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0.6991000000000001</v>
      </c>
      <c r="E24" t="n">
        <v>143.04</v>
      </c>
      <c r="F24" t="n">
        <v>139.49</v>
      </c>
      <c r="G24" t="n">
        <v>181.94</v>
      </c>
      <c r="H24" t="n">
        <v>2.36</v>
      </c>
      <c r="I24" t="n">
        <v>46</v>
      </c>
      <c r="J24" t="n">
        <v>172.89</v>
      </c>
      <c r="K24" t="n">
        <v>47.83</v>
      </c>
      <c r="L24" t="n">
        <v>23</v>
      </c>
      <c r="M24" t="n">
        <v>44</v>
      </c>
      <c r="N24" t="n">
        <v>32.06</v>
      </c>
      <c r="O24" t="n">
        <v>21556.61</v>
      </c>
      <c r="P24" t="n">
        <v>1430.84</v>
      </c>
      <c r="Q24" t="n">
        <v>2218.87</v>
      </c>
      <c r="R24" t="n">
        <v>253.89</v>
      </c>
      <c r="S24" t="n">
        <v>193.02</v>
      </c>
      <c r="T24" t="n">
        <v>28405</v>
      </c>
      <c r="U24" t="n">
        <v>0.76</v>
      </c>
      <c r="V24" t="n">
        <v>0.92</v>
      </c>
      <c r="W24" t="n">
        <v>36.75</v>
      </c>
      <c r="X24" t="n">
        <v>1.7</v>
      </c>
      <c r="Y24" t="n">
        <v>0.5</v>
      </c>
      <c r="Z24" t="n">
        <v>10</v>
      </c>
      <c r="AA24" t="n">
        <v>4318.477186363478</v>
      </c>
      <c r="AB24" t="n">
        <v>5908.731004150242</v>
      </c>
      <c r="AC24" t="n">
        <v>5344.810010069969</v>
      </c>
      <c r="AD24" t="n">
        <v>4318477.186363478</v>
      </c>
      <c r="AE24" t="n">
        <v>5908731.004150243</v>
      </c>
      <c r="AF24" t="n">
        <v>1.335991296236433e-06</v>
      </c>
      <c r="AG24" t="n">
        <v>23.28125</v>
      </c>
      <c r="AH24" t="n">
        <v>5344810.010069969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0.6999</v>
      </c>
      <c r="E25" t="n">
        <v>142.88</v>
      </c>
      <c r="F25" t="n">
        <v>139.38</v>
      </c>
      <c r="G25" t="n">
        <v>190.06</v>
      </c>
      <c r="H25" t="n">
        <v>2.44</v>
      </c>
      <c r="I25" t="n">
        <v>44</v>
      </c>
      <c r="J25" t="n">
        <v>174.35</v>
      </c>
      <c r="K25" t="n">
        <v>47.83</v>
      </c>
      <c r="L25" t="n">
        <v>24</v>
      </c>
      <c r="M25" t="n">
        <v>42</v>
      </c>
      <c r="N25" t="n">
        <v>32.53</v>
      </c>
      <c r="O25" t="n">
        <v>21737.62</v>
      </c>
      <c r="P25" t="n">
        <v>1422.41</v>
      </c>
      <c r="Q25" t="n">
        <v>2218.87</v>
      </c>
      <c r="R25" t="n">
        <v>250.83</v>
      </c>
      <c r="S25" t="n">
        <v>193.02</v>
      </c>
      <c r="T25" t="n">
        <v>26884.87</v>
      </c>
      <c r="U25" t="n">
        <v>0.77</v>
      </c>
      <c r="V25" t="n">
        <v>0.92</v>
      </c>
      <c r="W25" t="n">
        <v>36.73</v>
      </c>
      <c r="X25" t="n">
        <v>1.6</v>
      </c>
      <c r="Y25" t="n">
        <v>0.5</v>
      </c>
      <c r="Z25" t="n">
        <v>10</v>
      </c>
      <c r="AA25" t="n">
        <v>4296.75363116231</v>
      </c>
      <c r="AB25" t="n">
        <v>5879.007877548385</v>
      </c>
      <c r="AC25" t="n">
        <v>5317.923616954325</v>
      </c>
      <c r="AD25" t="n">
        <v>4296753.63116231</v>
      </c>
      <c r="AE25" t="n">
        <v>5879007.877548385</v>
      </c>
      <c r="AF25" t="n">
        <v>1.337520109048604e-06</v>
      </c>
      <c r="AG25" t="n">
        <v>23.25520833333333</v>
      </c>
      <c r="AH25" t="n">
        <v>5317923.616954325</v>
      </c>
    </row>
    <row r="26">
      <c r="A26" t="n">
        <v>24</v>
      </c>
      <c r="B26" t="n">
        <v>70</v>
      </c>
      <c r="C26" t="inlineStr">
        <is>
          <t xml:space="preserve">CONCLUIDO	</t>
        </is>
      </c>
      <c r="D26" t="n">
        <v>0.7006</v>
      </c>
      <c r="E26" t="n">
        <v>142.73</v>
      </c>
      <c r="F26" t="n">
        <v>139.29</v>
      </c>
      <c r="G26" t="n">
        <v>198.98</v>
      </c>
      <c r="H26" t="n">
        <v>2.52</v>
      </c>
      <c r="I26" t="n">
        <v>42</v>
      </c>
      <c r="J26" t="n">
        <v>175.83</v>
      </c>
      <c r="K26" t="n">
        <v>47.83</v>
      </c>
      <c r="L26" t="n">
        <v>25</v>
      </c>
      <c r="M26" t="n">
        <v>40</v>
      </c>
      <c r="N26" t="n">
        <v>33</v>
      </c>
      <c r="O26" t="n">
        <v>21919.27</v>
      </c>
      <c r="P26" t="n">
        <v>1409.62</v>
      </c>
      <c r="Q26" t="n">
        <v>2218.91</v>
      </c>
      <c r="R26" t="n">
        <v>247.68</v>
      </c>
      <c r="S26" t="n">
        <v>193.02</v>
      </c>
      <c r="T26" t="n">
        <v>25319.98</v>
      </c>
      <c r="U26" t="n">
        <v>0.78</v>
      </c>
      <c r="V26" t="n">
        <v>0.92</v>
      </c>
      <c r="W26" t="n">
        <v>36.73</v>
      </c>
      <c r="X26" t="n">
        <v>1.51</v>
      </c>
      <c r="Y26" t="n">
        <v>0.5</v>
      </c>
      <c r="Z26" t="n">
        <v>10</v>
      </c>
      <c r="AA26" t="n">
        <v>4267.323186349477</v>
      </c>
      <c r="AB26" t="n">
        <v>5838.739844575875</v>
      </c>
      <c r="AC26" t="n">
        <v>5281.498708532172</v>
      </c>
      <c r="AD26" t="n">
        <v>4267323.186349477</v>
      </c>
      <c r="AE26" t="n">
        <v>5838739.844575875</v>
      </c>
      <c r="AF26" t="n">
        <v>1.338857820259254e-06</v>
      </c>
      <c r="AG26" t="n">
        <v>23.23079427083333</v>
      </c>
      <c r="AH26" t="n">
        <v>5281498.708532172</v>
      </c>
    </row>
    <row r="27">
      <c r="A27" t="n">
        <v>25</v>
      </c>
      <c r="B27" t="n">
        <v>70</v>
      </c>
      <c r="C27" t="inlineStr">
        <is>
          <t xml:space="preserve">CONCLUIDO	</t>
        </is>
      </c>
      <c r="D27" t="n">
        <v>0.7012</v>
      </c>
      <c r="E27" t="n">
        <v>142.6</v>
      </c>
      <c r="F27" t="n">
        <v>139.22</v>
      </c>
      <c r="G27" t="n">
        <v>208.83</v>
      </c>
      <c r="H27" t="n">
        <v>2.6</v>
      </c>
      <c r="I27" t="n">
        <v>40</v>
      </c>
      <c r="J27" t="n">
        <v>177.3</v>
      </c>
      <c r="K27" t="n">
        <v>47.83</v>
      </c>
      <c r="L27" t="n">
        <v>26</v>
      </c>
      <c r="M27" t="n">
        <v>38</v>
      </c>
      <c r="N27" t="n">
        <v>33.48</v>
      </c>
      <c r="O27" t="n">
        <v>22101.56</v>
      </c>
      <c r="P27" t="n">
        <v>1400.47</v>
      </c>
      <c r="Q27" t="n">
        <v>2218.85</v>
      </c>
      <c r="R27" t="n">
        <v>245.6</v>
      </c>
      <c r="S27" t="n">
        <v>193.02</v>
      </c>
      <c r="T27" t="n">
        <v>24290.59</v>
      </c>
      <c r="U27" t="n">
        <v>0.79</v>
      </c>
      <c r="V27" t="n">
        <v>0.92</v>
      </c>
      <c r="W27" t="n">
        <v>36.72</v>
      </c>
      <c r="X27" t="n">
        <v>1.44</v>
      </c>
      <c r="Y27" t="n">
        <v>0.5</v>
      </c>
      <c r="Z27" t="n">
        <v>10</v>
      </c>
      <c r="AA27" t="n">
        <v>4245.718185736529</v>
      </c>
      <c r="AB27" t="n">
        <v>5809.178929591882</v>
      </c>
      <c r="AC27" t="n">
        <v>5254.759045785248</v>
      </c>
      <c r="AD27" t="n">
        <v>4245718.18573653</v>
      </c>
      <c r="AE27" t="n">
        <v>5809178.929591882</v>
      </c>
      <c r="AF27" t="n">
        <v>1.340004429868383e-06</v>
      </c>
      <c r="AG27" t="n">
        <v>23.20963541666667</v>
      </c>
      <c r="AH27" t="n">
        <v>5254759.045785248</v>
      </c>
    </row>
    <row r="28">
      <c r="A28" t="n">
        <v>26</v>
      </c>
      <c r="B28" t="n">
        <v>70</v>
      </c>
      <c r="C28" t="inlineStr">
        <is>
          <t xml:space="preserve">CONCLUIDO	</t>
        </is>
      </c>
      <c r="D28" t="n">
        <v>0.7019</v>
      </c>
      <c r="E28" t="n">
        <v>142.48</v>
      </c>
      <c r="F28" t="n">
        <v>139.15</v>
      </c>
      <c r="G28" t="n">
        <v>219.72</v>
      </c>
      <c r="H28" t="n">
        <v>2.68</v>
      </c>
      <c r="I28" t="n">
        <v>38</v>
      </c>
      <c r="J28" t="n">
        <v>178.79</v>
      </c>
      <c r="K28" t="n">
        <v>47.83</v>
      </c>
      <c r="L28" t="n">
        <v>27</v>
      </c>
      <c r="M28" t="n">
        <v>36</v>
      </c>
      <c r="N28" t="n">
        <v>33.96</v>
      </c>
      <c r="O28" t="n">
        <v>22284.51</v>
      </c>
      <c r="P28" t="n">
        <v>1392.67</v>
      </c>
      <c r="Q28" t="n">
        <v>2218.87</v>
      </c>
      <c r="R28" t="n">
        <v>243.13</v>
      </c>
      <c r="S28" t="n">
        <v>193.02</v>
      </c>
      <c r="T28" t="n">
        <v>23064.83</v>
      </c>
      <c r="U28" t="n">
        <v>0.79</v>
      </c>
      <c r="V28" t="n">
        <v>0.92</v>
      </c>
      <c r="W28" t="n">
        <v>36.72</v>
      </c>
      <c r="X28" t="n">
        <v>1.37</v>
      </c>
      <c r="Y28" t="n">
        <v>0.5</v>
      </c>
      <c r="Z28" t="n">
        <v>10</v>
      </c>
      <c r="AA28" t="n">
        <v>4226.224586993267</v>
      </c>
      <c r="AB28" t="n">
        <v>5782.506927794468</v>
      </c>
      <c r="AC28" t="n">
        <v>5230.63258240499</v>
      </c>
      <c r="AD28" t="n">
        <v>4226224.586993267</v>
      </c>
      <c r="AE28" t="n">
        <v>5782506.927794468</v>
      </c>
      <c r="AF28" t="n">
        <v>1.341342141079033e-06</v>
      </c>
      <c r="AG28" t="n">
        <v>23.19010416666667</v>
      </c>
      <c r="AH28" t="n">
        <v>5230632.58240499</v>
      </c>
    </row>
    <row r="29">
      <c r="A29" t="n">
        <v>27</v>
      </c>
      <c r="B29" t="n">
        <v>70</v>
      </c>
      <c r="C29" t="inlineStr">
        <is>
          <t xml:space="preserve">CONCLUIDO	</t>
        </is>
      </c>
      <c r="D29" t="n">
        <v>0.7022</v>
      </c>
      <c r="E29" t="n">
        <v>142.42</v>
      </c>
      <c r="F29" t="n">
        <v>139.12</v>
      </c>
      <c r="G29" t="n">
        <v>225.6</v>
      </c>
      <c r="H29" t="n">
        <v>2.75</v>
      </c>
      <c r="I29" t="n">
        <v>37</v>
      </c>
      <c r="J29" t="n">
        <v>180.28</v>
      </c>
      <c r="K29" t="n">
        <v>47.83</v>
      </c>
      <c r="L29" t="n">
        <v>28</v>
      </c>
      <c r="M29" t="n">
        <v>34</v>
      </c>
      <c r="N29" t="n">
        <v>34.45</v>
      </c>
      <c r="O29" t="n">
        <v>22468.11</v>
      </c>
      <c r="P29" t="n">
        <v>1382.25</v>
      </c>
      <c r="Q29" t="n">
        <v>2218.86</v>
      </c>
      <c r="R29" t="n">
        <v>241.95</v>
      </c>
      <c r="S29" t="n">
        <v>193.02</v>
      </c>
      <c r="T29" t="n">
        <v>22481.2</v>
      </c>
      <c r="U29" t="n">
        <v>0.8</v>
      </c>
      <c r="V29" t="n">
        <v>0.92</v>
      </c>
      <c r="W29" t="n">
        <v>36.72</v>
      </c>
      <c r="X29" t="n">
        <v>1.34</v>
      </c>
      <c r="Y29" t="n">
        <v>0.5</v>
      </c>
      <c r="Z29" t="n">
        <v>10</v>
      </c>
      <c r="AA29" t="n">
        <v>4204.17035108813</v>
      </c>
      <c r="AB29" t="n">
        <v>5752.331349264837</v>
      </c>
      <c r="AC29" t="n">
        <v>5203.336918738539</v>
      </c>
      <c r="AD29" t="n">
        <v>4204170.35108813</v>
      </c>
      <c r="AE29" t="n">
        <v>5752331.349264837</v>
      </c>
      <c r="AF29" t="n">
        <v>1.341915445883597e-06</v>
      </c>
      <c r="AG29" t="n">
        <v>23.18033854166667</v>
      </c>
      <c r="AH29" t="n">
        <v>5203336.918738538</v>
      </c>
    </row>
    <row r="30">
      <c r="A30" t="n">
        <v>28</v>
      </c>
      <c r="B30" t="n">
        <v>70</v>
      </c>
      <c r="C30" t="inlineStr">
        <is>
          <t xml:space="preserve">CONCLUIDO	</t>
        </is>
      </c>
      <c r="D30" t="n">
        <v>0.7029</v>
      </c>
      <c r="E30" t="n">
        <v>142.27</v>
      </c>
      <c r="F30" t="n">
        <v>139.03</v>
      </c>
      <c r="G30" t="n">
        <v>238.34</v>
      </c>
      <c r="H30" t="n">
        <v>2.83</v>
      </c>
      <c r="I30" t="n">
        <v>35</v>
      </c>
      <c r="J30" t="n">
        <v>181.77</v>
      </c>
      <c r="K30" t="n">
        <v>47.83</v>
      </c>
      <c r="L30" t="n">
        <v>29</v>
      </c>
      <c r="M30" t="n">
        <v>31</v>
      </c>
      <c r="N30" t="n">
        <v>34.94</v>
      </c>
      <c r="O30" t="n">
        <v>22652.51</v>
      </c>
      <c r="P30" t="n">
        <v>1372.65</v>
      </c>
      <c r="Q30" t="n">
        <v>2218.89</v>
      </c>
      <c r="R30" t="n">
        <v>239.13</v>
      </c>
      <c r="S30" t="n">
        <v>193.02</v>
      </c>
      <c r="T30" t="n">
        <v>21077.48</v>
      </c>
      <c r="U30" t="n">
        <v>0.8100000000000001</v>
      </c>
      <c r="V30" t="n">
        <v>0.92</v>
      </c>
      <c r="W30" t="n">
        <v>36.71</v>
      </c>
      <c r="X30" t="n">
        <v>1.25</v>
      </c>
      <c r="Y30" t="n">
        <v>0.5</v>
      </c>
      <c r="Z30" t="n">
        <v>10</v>
      </c>
      <c r="AA30" t="n">
        <v>4181.10277478614</v>
      </c>
      <c r="AB30" t="n">
        <v>5720.76927369881</v>
      </c>
      <c r="AC30" t="n">
        <v>5174.787083366882</v>
      </c>
      <c r="AD30" t="n">
        <v>4181102.77478614</v>
      </c>
      <c r="AE30" t="n">
        <v>5720769.27369881</v>
      </c>
      <c r="AF30" t="n">
        <v>1.343253157094247e-06</v>
      </c>
      <c r="AG30" t="n">
        <v>23.15592447916667</v>
      </c>
      <c r="AH30" t="n">
        <v>5174787.083366882</v>
      </c>
    </row>
    <row r="31">
      <c r="A31" t="n">
        <v>29</v>
      </c>
      <c r="B31" t="n">
        <v>70</v>
      </c>
      <c r="C31" t="inlineStr">
        <is>
          <t xml:space="preserve">CONCLUIDO	</t>
        </is>
      </c>
      <c r="D31" t="n">
        <v>0.7032</v>
      </c>
      <c r="E31" t="n">
        <v>142.21</v>
      </c>
      <c r="F31" t="n">
        <v>139</v>
      </c>
      <c r="G31" t="n">
        <v>245.3</v>
      </c>
      <c r="H31" t="n">
        <v>2.9</v>
      </c>
      <c r="I31" t="n">
        <v>34</v>
      </c>
      <c r="J31" t="n">
        <v>183.27</v>
      </c>
      <c r="K31" t="n">
        <v>47.83</v>
      </c>
      <c r="L31" t="n">
        <v>30</v>
      </c>
      <c r="M31" t="n">
        <v>23</v>
      </c>
      <c r="N31" t="n">
        <v>35.44</v>
      </c>
      <c r="O31" t="n">
        <v>22837.46</v>
      </c>
      <c r="P31" t="n">
        <v>1370.78</v>
      </c>
      <c r="Q31" t="n">
        <v>2218.92</v>
      </c>
      <c r="R31" t="n">
        <v>237.68</v>
      </c>
      <c r="S31" t="n">
        <v>193.02</v>
      </c>
      <c r="T31" t="n">
        <v>20358.11</v>
      </c>
      <c r="U31" t="n">
        <v>0.8100000000000001</v>
      </c>
      <c r="V31" t="n">
        <v>0.92</v>
      </c>
      <c r="W31" t="n">
        <v>36.73</v>
      </c>
      <c r="X31" t="n">
        <v>1.22</v>
      </c>
      <c r="Y31" t="n">
        <v>0.5</v>
      </c>
      <c r="Z31" t="n">
        <v>10</v>
      </c>
      <c r="AA31" t="n">
        <v>4175.640941065931</v>
      </c>
      <c r="AB31" t="n">
        <v>5713.296151843721</v>
      </c>
      <c r="AC31" t="n">
        <v>5168.027185773051</v>
      </c>
      <c r="AD31" t="n">
        <v>4175640.94106593</v>
      </c>
      <c r="AE31" t="n">
        <v>5713296.15184372</v>
      </c>
      <c r="AF31" t="n">
        <v>1.343826461898812e-06</v>
      </c>
      <c r="AG31" t="n">
        <v>23.14615885416667</v>
      </c>
      <c r="AH31" t="n">
        <v>5168027.185773051</v>
      </c>
    </row>
    <row r="32">
      <c r="A32" t="n">
        <v>30</v>
      </c>
      <c r="B32" t="n">
        <v>70</v>
      </c>
      <c r="C32" t="inlineStr">
        <is>
          <t xml:space="preserve">CONCLUIDO	</t>
        </is>
      </c>
      <c r="D32" t="n">
        <v>0.7030999999999999</v>
      </c>
      <c r="E32" t="n">
        <v>142.23</v>
      </c>
      <c r="F32" t="n">
        <v>139.02</v>
      </c>
      <c r="G32" t="n">
        <v>245.33</v>
      </c>
      <c r="H32" t="n">
        <v>2.98</v>
      </c>
      <c r="I32" t="n">
        <v>34</v>
      </c>
      <c r="J32" t="n">
        <v>184.78</v>
      </c>
      <c r="K32" t="n">
        <v>47.83</v>
      </c>
      <c r="L32" t="n">
        <v>31</v>
      </c>
      <c r="M32" t="n">
        <v>13</v>
      </c>
      <c r="N32" t="n">
        <v>35.95</v>
      </c>
      <c r="O32" t="n">
        <v>23023.09</v>
      </c>
      <c r="P32" t="n">
        <v>1368.36</v>
      </c>
      <c r="Q32" t="n">
        <v>2218.87</v>
      </c>
      <c r="R32" t="n">
        <v>237.88</v>
      </c>
      <c r="S32" t="n">
        <v>193.02</v>
      </c>
      <c r="T32" t="n">
        <v>20460.08</v>
      </c>
      <c r="U32" t="n">
        <v>0.8100000000000001</v>
      </c>
      <c r="V32" t="n">
        <v>0.92</v>
      </c>
      <c r="W32" t="n">
        <v>36.74</v>
      </c>
      <c r="X32" t="n">
        <v>1.24</v>
      </c>
      <c r="Y32" t="n">
        <v>0.5</v>
      </c>
      <c r="Z32" t="n">
        <v>10</v>
      </c>
      <c r="AA32" t="n">
        <v>4171.651759500338</v>
      </c>
      <c r="AB32" t="n">
        <v>5707.837977635406</v>
      </c>
      <c r="AC32" t="n">
        <v>5163.089932050583</v>
      </c>
      <c r="AD32" t="n">
        <v>4171651.759500338</v>
      </c>
      <c r="AE32" t="n">
        <v>5707837.977635406</v>
      </c>
      <c r="AF32" t="n">
        <v>1.34363536029729e-06</v>
      </c>
      <c r="AG32" t="n">
        <v>23.1494140625</v>
      </c>
      <c r="AH32" t="n">
        <v>5163089.932050583</v>
      </c>
    </row>
    <row r="33">
      <c r="A33" t="n">
        <v>31</v>
      </c>
      <c r="B33" t="n">
        <v>70</v>
      </c>
      <c r="C33" t="inlineStr">
        <is>
          <t xml:space="preserve">CONCLUIDO	</t>
        </is>
      </c>
      <c r="D33" t="n">
        <v>0.7033</v>
      </c>
      <c r="E33" t="n">
        <v>142.18</v>
      </c>
      <c r="F33" t="n">
        <v>139</v>
      </c>
      <c r="G33" t="n">
        <v>252.72</v>
      </c>
      <c r="H33" t="n">
        <v>3.05</v>
      </c>
      <c r="I33" t="n">
        <v>33</v>
      </c>
      <c r="J33" t="n">
        <v>186.29</v>
      </c>
      <c r="K33" t="n">
        <v>47.83</v>
      </c>
      <c r="L33" t="n">
        <v>32</v>
      </c>
      <c r="M33" t="n">
        <v>2</v>
      </c>
      <c r="N33" t="n">
        <v>36.46</v>
      </c>
      <c r="O33" t="n">
        <v>23209.42</v>
      </c>
      <c r="P33" t="n">
        <v>1372.15</v>
      </c>
      <c r="Q33" t="n">
        <v>2218.91</v>
      </c>
      <c r="R33" t="n">
        <v>236.47</v>
      </c>
      <c r="S33" t="n">
        <v>193.02</v>
      </c>
      <c r="T33" t="n">
        <v>19758.26</v>
      </c>
      <c r="U33" t="n">
        <v>0.82</v>
      </c>
      <c r="V33" t="n">
        <v>0.92</v>
      </c>
      <c r="W33" t="n">
        <v>36.76</v>
      </c>
      <c r="X33" t="n">
        <v>1.22</v>
      </c>
      <c r="Y33" t="n">
        <v>0.5</v>
      </c>
      <c r="Z33" t="n">
        <v>10</v>
      </c>
      <c r="AA33" t="n">
        <v>4177.7568574442</v>
      </c>
      <c r="AB33" t="n">
        <v>5716.191241980112</v>
      </c>
      <c r="AC33" t="n">
        <v>5170.64597257011</v>
      </c>
      <c r="AD33" t="n">
        <v>4177756.857444201</v>
      </c>
      <c r="AE33" t="n">
        <v>5716191.241980112</v>
      </c>
      <c r="AF33" t="n">
        <v>1.344017563500333e-06</v>
      </c>
      <c r="AG33" t="n">
        <v>23.14127604166667</v>
      </c>
      <c r="AH33" t="n">
        <v>5170645.97257011</v>
      </c>
    </row>
    <row r="34">
      <c r="A34" t="n">
        <v>32</v>
      </c>
      <c r="B34" t="n">
        <v>70</v>
      </c>
      <c r="C34" t="inlineStr">
        <is>
          <t xml:space="preserve">CONCLUIDO	</t>
        </is>
      </c>
      <c r="D34" t="n">
        <v>0.7033</v>
      </c>
      <c r="E34" t="n">
        <v>142.19</v>
      </c>
      <c r="F34" t="n">
        <v>139.01</v>
      </c>
      <c r="G34" t="n">
        <v>252.74</v>
      </c>
      <c r="H34" t="n">
        <v>3.12</v>
      </c>
      <c r="I34" t="n">
        <v>33</v>
      </c>
      <c r="J34" t="n">
        <v>187.8</v>
      </c>
      <c r="K34" t="n">
        <v>47.83</v>
      </c>
      <c r="L34" t="n">
        <v>33</v>
      </c>
      <c r="M34" t="n">
        <v>0</v>
      </c>
      <c r="N34" t="n">
        <v>36.98</v>
      </c>
      <c r="O34" t="n">
        <v>23396.44</v>
      </c>
      <c r="P34" t="n">
        <v>1382.27</v>
      </c>
      <c r="Q34" t="n">
        <v>2218.96</v>
      </c>
      <c r="R34" t="n">
        <v>236.9</v>
      </c>
      <c r="S34" t="n">
        <v>193.02</v>
      </c>
      <c r="T34" t="n">
        <v>19974.44</v>
      </c>
      <c r="U34" t="n">
        <v>0.8100000000000001</v>
      </c>
      <c r="V34" t="n">
        <v>0.92</v>
      </c>
      <c r="W34" t="n">
        <v>36.76</v>
      </c>
      <c r="X34" t="n">
        <v>1.23</v>
      </c>
      <c r="Y34" t="n">
        <v>0.5</v>
      </c>
      <c r="Z34" t="n">
        <v>10</v>
      </c>
      <c r="AA34" t="n">
        <v>4197.412875432758</v>
      </c>
      <c r="AB34" t="n">
        <v>5743.085472954372</v>
      </c>
      <c r="AC34" t="n">
        <v>5194.973455886475</v>
      </c>
      <c r="AD34" t="n">
        <v>4197412.875432758</v>
      </c>
      <c r="AE34" t="n">
        <v>5743085.472954372</v>
      </c>
      <c r="AF34" t="n">
        <v>1.344017563500333e-06</v>
      </c>
      <c r="AG34" t="n">
        <v>23.14290364583333</v>
      </c>
      <c r="AH34" t="n">
        <v>5194973.455886475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0.3313</v>
      </c>
      <c r="E2" t="n">
        <v>301.82</v>
      </c>
      <c r="F2" t="n">
        <v>222.95</v>
      </c>
      <c r="G2" t="n">
        <v>6.22</v>
      </c>
      <c r="H2" t="n">
        <v>0.1</v>
      </c>
      <c r="I2" t="n">
        <v>2150</v>
      </c>
      <c r="J2" t="n">
        <v>176.73</v>
      </c>
      <c r="K2" t="n">
        <v>52.44</v>
      </c>
      <c r="L2" t="n">
        <v>1</v>
      </c>
      <c r="M2" t="n">
        <v>2148</v>
      </c>
      <c r="N2" t="n">
        <v>33.29</v>
      </c>
      <c r="O2" t="n">
        <v>22031.19</v>
      </c>
      <c r="P2" t="n">
        <v>2950.05</v>
      </c>
      <c r="Q2" t="n">
        <v>2221.99</v>
      </c>
      <c r="R2" t="n">
        <v>3047.02</v>
      </c>
      <c r="S2" t="n">
        <v>193.02</v>
      </c>
      <c r="T2" t="n">
        <v>1414449.5</v>
      </c>
      <c r="U2" t="n">
        <v>0.06</v>
      </c>
      <c r="V2" t="n">
        <v>0.58</v>
      </c>
      <c r="W2" t="n">
        <v>40.19</v>
      </c>
      <c r="X2" t="n">
        <v>85.06</v>
      </c>
      <c r="Y2" t="n">
        <v>0.5</v>
      </c>
      <c r="Z2" t="n">
        <v>10</v>
      </c>
      <c r="AA2" t="n">
        <v>17183.81784434646</v>
      </c>
      <c r="AB2" t="n">
        <v>23511.6576711757</v>
      </c>
      <c r="AC2" t="n">
        <v>21267.7380618566</v>
      </c>
      <c r="AD2" t="n">
        <v>17183817.84434646</v>
      </c>
      <c r="AE2" t="n">
        <v>23511657.6711757</v>
      </c>
      <c r="AF2" t="n">
        <v>5.899149115908725e-07</v>
      </c>
      <c r="AG2" t="n">
        <v>49.12434895833334</v>
      </c>
      <c r="AH2" t="n">
        <v>21267738.0618566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0.5019</v>
      </c>
      <c r="E3" t="n">
        <v>199.26</v>
      </c>
      <c r="F3" t="n">
        <v>168.28</v>
      </c>
      <c r="G3" t="n">
        <v>12.57</v>
      </c>
      <c r="H3" t="n">
        <v>0.2</v>
      </c>
      <c r="I3" t="n">
        <v>803</v>
      </c>
      <c r="J3" t="n">
        <v>178.21</v>
      </c>
      <c r="K3" t="n">
        <v>52.44</v>
      </c>
      <c r="L3" t="n">
        <v>2</v>
      </c>
      <c r="M3" t="n">
        <v>801</v>
      </c>
      <c r="N3" t="n">
        <v>33.77</v>
      </c>
      <c r="O3" t="n">
        <v>22213.89</v>
      </c>
      <c r="P3" t="n">
        <v>2224.73</v>
      </c>
      <c r="Q3" t="n">
        <v>2219.66</v>
      </c>
      <c r="R3" t="n">
        <v>1214.78</v>
      </c>
      <c r="S3" t="n">
        <v>193.02</v>
      </c>
      <c r="T3" t="n">
        <v>505064.34</v>
      </c>
      <c r="U3" t="n">
        <v>0.16</v>
      </c>
      <c r="V3" t="n">
        <v>0.76</v>
      </c>
      <c r="W3" t="n">
        <v>37.98</v>
      </c>
      <c r="X3" t="n">
        <v>30.46</v>
      </c>
      <c r="Y3" t="n">
        <v>0.5</v>
      </c>
      <c r="Z3" t="n">
        <v>10</v>
      </c>
      <c r="AA3" t="n">
        <v>8708.921943600908</v>
      </c>
      <c r="AB3" t="n">
        <v>11915.93121375538</v>
      </c>
      <c r="AC3" t="n">
        <v>10778.69146282861</v>
      </c>
      <c r="AD3" t="n">
        <v>8708921.943600908</v>
      </c>
      <c r="AE3" t="n">
        <v>11915931.21375538</v>
      </c>
      <c r="AF3" t="n">
        <v>8.936863692347086e-07</v>
      </c>
      <c r="AG3" t="n">
        <v>32.431640625</v>
      </c>
      <c r="AH3" t="n">
        <v>10778691.46282861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0.5665</v>
      </c>
      <c r="E4" t="n">
        <v>176.51</v>
      </c>
      <c r="F4" t="n">
        <v>156.46</v>
      </c>
      <c r="G4" t="n">
        <v>18.93</v>
      </c>
      <c r="H4" t="n">
        <v>0.3</v>
      </c>
      <c r="I4" t="n">
        <v>496</v>
      </c>
      <c r="J4" t="n">
        <v>179.7</v>
      </c>
      <c r="K4" t="n">
        <v>52.44</v>
      </c>
      <c r="L4" t="n">
        <v>3</v>
      </c>
      <c r="M4" t="n">
        <v>494</v>
      </c>
      <c r="N4" t="n">
        <v>34.26</v>
      </c>
      <c r="O4" t="n">
        <v>22397.24</v>
      </c>
      <c r="P4" t="n">
        <v>2063.91</v>
      </c>
      <c r="Q4" t="n">
        <v>2219.43</v>
      </c>
      <c r="R4" t="n">
        <v>819.63</v>
      </c>
      <c r="S4" t="n">
        <v>193.02</v>
      </c>
      <c r="T4" t="n">
        <v>309022.3</v>
      </c>
      <c r="U4" t="n">
        <v>0.24</v>
      </c>
      <c r="V4" t="n">
        <v>0.82</v>
      </c>
      <c r="W4" t="n">
        <v>37.48</v>
      </c>
      <c r="X4" t="n">
        <v>18.65</v>
      </c>
      <c r="Y4" t="n">
        <v>0.5</v>
      </c>
      <c r="Z4" t="n">
        <v>10</v>
      </c>
      <c r="AA4" t="n">
        <v>7197.17403202481</v>
      </c>
      <c r="AB4" t="n">
        <v>9847.491027525983</v>
      </c>
      <c r="AC4" t="n">
        <v>8907.660304898993</v>
      </c>
      <c r="AD4" t="n">
        <v>7197174.03202481</v>
      </c>
      <c r="AE4" t="n">
        <v>9847491.027525982</v>
      </c>
      <c r="AF4" t="n">
        <v>1.00871354487241e-06</v>
      </c>
      <c r="AG4" t="n">
        <v>28.72884114583333</v>
      </c>
      <c r="AH4" t="n">
        <v>8907660.304898992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0.6012999999999999</v>
      </c>
      <c r="E5" t="n">
        <v>166.32</v>
      </c>
      <c r="F5" t="n">
        <v>151.17</v>
      </c>
      <c r="G5" t="n">
        <v>25.34</v>
      </c>
      <c r="H5" t="n">
        <v>0.39</v>
      </c>
      <c r="I5" t="n">
        <v>358</v>
      </c>
      <c r="J5" t="n">
        <v>181.19</v>
      </c>
      <c r="K5" t="n">
        <v>52.44</v>
      </c>
      <c r="L5" t="n">
        <v>4</v>
      </c>
      <c r="M5" t="n">
        <v>356</v>
      </c>
      <c r="N5" t="n">
        <v>34.75</v>
      </c>
      <c r="O5" t="n">
        <v>22581.25</v>
      </c>
      <c r="P5" t="n">
        <v>1989.1</v>
      </c>
      <c r="Q5" t="n">
        <v>2219.16</v>
      </c>
      <c r="R5" t="n">
        <v>643.61</v>
      </c>
      <c r="S5" t="n">
        <v>193.02</v>
      </c>
      <c r="T5" t="n">
        <v>221703.75</v>
      </c>
      <c r="U5" t="n">
        <v>0.3</v>
      </c>
      <c r="V5" t="n">
        <v>0.85</v>
      </c>
      <c r="W5" t="n">
        <v>37.24</v>
      </c>
      <c r="X5" t="n">
        <v>13.37</v>
      </c>
      <c r="Y5" t="n">
        <v>0.5</v>
      </c>
      <c r="Z5" t="n">
        <v>10</v>
      </c>
      <c r="AA5" t="n">
        <v>6563.532488756528</v>
      </c>
      <c r="AB5" t="n">
        <v>8980.514713734294</v>
      </c>
      <c r="AC5" t="n">
        <v>8123.426993686718</v>
      </c>
      <c r="AD5" t="n">
        <v>6563532.488756528</v>
      </c>
      <c r="AE5" t="n">
        <v>8980514.713734293</v>
      </c>
      <c r="AF5" t="n">
        <v>1.07067864877631e-06</v>
      </c>
      <c r="AG5" t="n">
        <v>27.0703125</v>
      </c>
      <c r="AH5" t="n">
        <v>8123426.993686718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0.6228</v>
      </c>
      <c r="E6" t="n">
        <v>160.58</v>
      </c>
      <c r="F6" t="n">
        <v>148.2</v>
      </c>
      <c r="G6" t="n">
        <v>31.76</v>
      </c>
      <c r="H6" t="n">
        <v>0.49</v>
      </c>
      <c r="I6" t="n">
        <v>280</v>
      </c>
      <c r="J6" t="n">
        <v>182.69</v>
      </c>
      <c r="K6" t="n">
        <v>52.44</v>
      </c>
      <c r="L6" t="n">
        <v>5</v>
      </c>
      <c r="M6" t="n">
        <v>278</v>
      </c>
      <c r="N6" t="n">
        <v>35.25</v>
      </c>
      <c r="O6" t="n">
        <v>22766.06</v>
      </c>
      <c r="P6" t="n">
        <v>1944.93</v>
      </c>
      <c r="Q6" t="n">
        <v>2219.05</v>
      </c>
      <c r="R6" t="n">
        <v>544.54</v>
      </c>
      <c r="S6" t="n">
        <v>193.02</v>
      </c>
      <c r="T6" t="n">
        <v>172559.01</v>
      </c>
      <c r="U6" t="n">
        <v>0.35</v>
      </c>
      <c r="V6" t="n">
        <v>0.87</v>
      </c>
      <c r="W6" t="n">
        <v>37.12</v>
      </c>
      <c r="X6" t="n">
        <v>10.41</v>
      </c>
      <c r="Y6" t="n">
        <v>0.5</v>
      </c>
      <c r="Z6" t="n">
        <v>10</v>
      </c>
      <c r="AA6" t="n">
        <v>6204.481089427672</v>
      </c>
      <c r="AB6" t="n">
        <v>8489.244748942734</v>
      </c>
      <c r="AC6" t="n">
        <v>7679.043144833155</v>
      </c>
      <c r="AD6" t="n">
        <v>6204481.089427671</v>
      </c>
      <c r="AE6" t="n">
        <v>8489244.748942735</v>
      </c>
      <c r="AF6" t="n">
        <v>1.108961687107744e-06</v>
      </c>
      <c r="AG6" t="n">
        <v>26.13606770833333</v>
      </c>
      <c r="AH6" t="n">
        <v>7679043.144833155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0.6372</v>
      </c>
      <c r="E7" t="n">
        <v>156.94</v>
      </c>
      <c r="F7" t="n">
        <v>146.34</v>
      </c>
      <c r="G7" t="n">
        <v>38.18</v>
      </c>
      <c r="H7" t="n">
        <v>0.58</v>
      </c>
      <c r="I7" t="n">
        <v>230</v>
      </c>
      <c r="J7" t="n">
        <v>184.19</v>
      </c>
      <c r="K7" t="n">
        <v>52.44</v>
      </c>
      <c r="L7" t="n">
        <v>6</v>
      </c>
      <c r="M7" t="n">
        <v>228</v>
      </c>
      <c r="N7" t="n">
        <v>35.75</v>
      </c>
      <c r="O7" t="n">
        <v>22951.43</v>
      </c>
      <c r="P7" t="n">
        <v>1915.57</v>
      </c>
      <c r="Q7" t="n">
        <v>2219.1</v>
      </c>
      <c r="R7" t="n">
        <v>482</v>
      </c>
      <c r="S7" t="n">
        <v>193.02</v>
      </c>
      <c r="T7" t="n">
        <v>141540.89</v>
      </c>
      <c r="U7" t="n">
        <v>0.4</v>
      </c>
      <c r="V7" t="n">
        <v>0.88</v>
      </c>
      <c r="W7" t="n">
        <v>37.05</v>
      </c>
      <c r="X7" t="n">
        <v>8.550000000000001</v>
      </c>
      <c r="Y7" t="n">
        <v>0.5</v>
      </c>
      <c r="Z7" t="n">
        <v>10</v>
      </c>
      <c r="AA7" t="n">
        <v>5982.446611002627</v>
      </c>
      <c r="AB7" t="n">
        <v>8185.447380091712</v>
      </c>
      <c r="AC7" t="n">
        <v>7404.239770483</v>
      </c>
      <c r="AD7" t="n">
        <v>5982446.611002627</v>
      </c>
      <c r="AE7" t="n">
        <v>8185447.380091712</v>
      </c>
      <c r="AF7" t="n">
        <v>1.134602419757634e-06</v>
      </c>
      <c r="AG7" t="n">
        <v>25.54361979166667</v>
      </c>
      <c r="AH7" t="n">
        <v>7404239.770483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0.6478</v>
      </c>
      <c r="E8" t="n">
        <v>154.37</v>
      </c>
      <c r="F8" t="n">
        <v>145.01</v>
      </c>
      <c r="G8" t="n">
        <v>44.62</v>
      </c>
      <c r="H8" t="n">
        <v>0.67</v>
      </c>
      <c r="I8" t="n">
        <v>195</v>
      </c>
      <c r="J8" t="n">
        <v>185.7</v>
      </c>
      <c r="K8" t="n">
        <v>52.44</v>
      </c>
      <c r="L8" t="n">
        <v>7</v>
      </c>
      <c r="M8" t="n">
        <v>193</v>
      </c>
      <c r="N8" t="n">
        <v>36.26</v>
      </c>
      <c r="O8" t="n">
        <v>23137.49</v>
      </c>
      <c r="P8" t="n">
        <v>1893.31</v>
      </c>
      <c r="Q8" t="n">
        <v>2219.1</v>
      </c>
      <c r="R8" t="n">
        <v>437.71</v>
      </c>
      <c r="S8" t="n">
        <v>193.02</v>
      </c>
      <c r="T8" t="n">
        <v>119568.84</v>
      </c>
      <c r="U8" t="n">
        <v>0.44</v>
      </c>
      <c r="V8" t="n">
        <v>0.89</v>
      </c>
      <c r="W8" t="n">
        <v>36.99</v>
      </c>
      <c r="X8" t="n">
        <v>7.22</v>
      </c>
      <c r="Y8" t="n">
        <v>0.5</v>
      </c>
      <c r="Z8" t="n">
        <v>10</v>
      </c>
      <c r="AA8" t="n">
        <v>5832.638347745782</v>
      </c>
      <c r="AB8" t="n">
        <v>7980.473105229555</v>
      </c>
      <c r="AC8" t="n">
        <v>7218.827952730495</v>
      </c>
      <c r="AD8" t="n">
        <v>5832638.347745782</v>
      </c>
      <c r="AE8" t="n">
        <v>7980473.105229555</v>
      </c>
      <c r="AF8" t="n">
        <v>1.153476847958247e-06</v>
      </c>
      <c r="AG8" t="n">
        <v>25.12532552083333</v>
      </c>
      <c r="AH8" t="n">
        <v>7218827.952730495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0.6558</v>
      </c>
      <c r="E9" t="n">
        <v>152.49</v>
      </c>
      <c r="F9" t="n">
        <v>144.06</v>
      </c>
      <c r="G9" t="n">
        <v>51.15</v>
      </c>
      <c r="H9" t="n">
        <v>0.76</v>
      </c>
      <c r="I9" t="n">
        <v>169</v>
      </c>
      <c r="J9" t="n">
        <v>187.22</v>
      </c>
      <c r="K9" t="n">
        <v>52.44</v>
      </c>
      <c r="L9" t="n">
        <v>8</v>
      </c>
      <c r="M9" t="n">
        <v>167</v>
      </c>
      <c r="N9" t="n">
        <v>36.78</v>
      </c>
      <c r="O9" t="n">
        <v>23324.24</v>
      </c>
      <c r="P9" t="n">
        <v>1875.61</v>
      </c>
      <c r="Q9" t="n">
        <v>2219.11</v>
      </c>
      <c r="R9" t="n">
        <v>406.13</v>
      </c>
      <c r="S9" t="n">
        <v>193.02</v>
      </c>
      <c r="T9" t="n">
        <v>103906.9</v>
      </c>
      <c r="U9" t="n">
        <v>0.48</v>
      </c>
      <c r="V9" t="n">
        <v>0.89</v>
      </c>
      <c r="W9" t="n">
        <v>36.95</v>
      </c>
      <c r="X9" t="n">
        <v>6.27</v>
      </c>
      <c r="Y9" t="n">
        <v>0.5</v>
      </c>
      <c r="Z9" t="n">
        <v>10</v>
      </c>
      <c r="AA9" t="n">
        <v>5709.560958744105</v>
      </c>
      <c r="AB9" t="n">
        <v>7812.073191806266</v>
      </c>
      <c r="AC9" t="n">
        <v>7066.499890693568</v>
      </c>
      <c r="AD9" t="n">
        <v>5709560.958744105</v>
      </c>
      <c r="AE9" t="n">
        <v>7812073.191806266</v>
      </c>
      <c r="AF9" t="n">
        <v>1.167721699430408e-06</v>
      </c>
      <c r="AG9" t="n">
        <v>24.8193359375</v>
      </c>
      <c r="AH9" t="n">
        <v>7066499.890693568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0.6618000000000001</v>
      </c>
      <c r="E10" t="n">
        <v>151.1</v>
      </c>
      <c r="F10" t="n">
        <v>143.35</v>
      </c>
      <c r="G10" t="n">
        <v>57.34</v>
      </c>
      <c r="H10" t="n">
        <v>0.85</v>
      </c>
      <c r="I10" t="n">
        <v>150</v>
      </c>
      <c r="J10" t="n">
        <v>188.74</v>
      </c>
      <c r="K10" t="n">
        <v>52.44</v>
      </c>
      <c r="L10" t="n">
        <v>9</v>
      </c>
      <c r="M10" t="n">
        <v>148</v>
      </c>
      <c r="N10" t="n">
        <v>37.3</v>
      </c>
      <c r="O10" t="n">
        <v>23511.69</v>
      </c>
      <c r="P10" t="n">
        <v>1861.53</v>
      </c>
      <c r="Q10" t="n">
        <v>2218.98</v>
      </c>
      <c r="R10" t="n">
        <v>382.01</v>
      </c>
      <c r="S10" t="n">
        <v>193.02</v>
      </c>
      <c r="T10" t="n">
        <v>91942.49000000001</v>
      </c>
      <c r="U10" t="n">
        <v>0.51</v>
      </c>
      <c r="V10" t="n">
        <v>0.9</v>
      </c>
      <c r="W10" t="n">
        <v>36.92</v>
      </c>
      <c r="X10" t="n">
        <v>5.56</v>
      </c>
      <c r="Y10" t="n">
        <v>0.5</v>
      </c>
      <c r="Z10" t="n">
        <v>10</v>
      </c>
      <c r="AA10" t="n">
        <v>5626.374024227123</v>
      </c>
      <c r="AB10" t="n">
        <v>7698.253158051585</v>
      </c>
      <c r="AC10" t="n">
        <v>6963.542681213019</v>
      </c>
      <c r="AD10" t="n">
        <v>5626374.024227124</v>
      </c>
      <c r="AE10" t="n">
        <v>7698253.158051585</v>
      </c>
      <c r="AF10" t="n">
        <v>1.178405338034529e-06</v>
      </c>
      <c r="AG10" t="n">
        <v>24.59309895833333</v>
      </c>
      <c r="AH10" t="n">
        <v>6963542.681213019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0.6669</v>
      </c>
      <c r="E11" t="n">
        <v>149.94</v>
      </c>
      <c r="F11" t="n">
        <v>142.76</v>
      </c>
      <c r="G11" t="n">
        <v>63.92</v>
      </c>
      <c r="H11" t="n">
        <v>0.93</v>
      </c>
      <c r="I11" t="n">
        <v>134</v>
      </c>
      <c r="J11" t="n">
        <v>190.26</v>
      </c>
      <c r="K11" t="n">
        <v>52.44</v>
      </c>
      <c r="L11" t="n">
        <v>10</v>
      </c>
      <c r="M11" t="n">
        <v>132</v>
      </c>
      <c r="N11" t="n">
        <v>37.82</v>
      </c>
      <c r="O11" t="n">
        <v>23699.85</v>
      </c>
      <c r="P11" t="n">
        <v>1848.61</v>
      </c>
      <c r="Q11" t="n">
        <v>2218.98</v>
      </c>
      <c r="R11" t="n">
        <v>362.7</v>
      </c>
      <c r="S11" t="n">
        <v>193.02</v>
      </c>
      <c r="T11" t="n">
        <v>82367.8</v>
      </c>
      <c r="U11" t="n">
        <v>0.53</v>
      </c>
      <c r="V11" t="n">
        <v>0.9</v>
      </c>
      <c r="W11" t="n">
        <v>36.9</v>
      </c>
      <c r="X11" t="n">
        <v>4.97</v>
      </c>
      <c r="Y11" t="n">
        <v>0.5</v>
      </c>
      <c r="Z11" t="n">
        <v>10</v>
      </c>
      <c r="AA11" t="n">
        <v>5543.038460841555</v>
      </c>
      <c r="AB11" t="n">
        <v>7584.229763721861</v>
      </c>
      <c r="AC11" t="n">
        <v>6860.401519605287</v>
      </c>
      <c r="AD11" t="n">
        <v>5543038.460841555</v>
      </c>
      <c r="AE11" t="n">
        <v>7584229.763721861</v>
      </c>
      <c r="AF11" t="n">
        <v>1.187486430848032e-06</v>
      </c>
      <c r="AG11" t="n">
        <v>24.404296875</v>
      </c>
      <c r="AH11" t="n">
        <v>6860401.519605287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0.6711</v>
      </c>
      <c r="E12" t="n">
        <v>149</v>
      </c>
      <c r="F12" t="n">
        <v>142.28</v>
      </c>
      <c r="G12" t="n">
        <v>70.55</v>
      </c>
      <c r="H12" t="n">
        <v>1.02</v>
      </c>
      <c r="I12" t="n">
        <v>121</v>
      </c>
      <c r="J12" t="n">
        <v>191.79</v>
      </c>
      <c r="K12" t="n">
        <v>52.44</v>
      </c>
      <c r="L12" t="n">
        <v>11</v>
      </c>
      <c r="M12" t="n">
        <v>119</v>
      </c>
      <c r="N12" t="n">
        <v>38.35</v>
      </c>
      <c r="O12" t="n">
        <v>23888.73</v>
      </c>
      <c r="P12" t="n">
        <v>1838.21</v>
      </c>
      <c r="Q12" t="n">
        <v>2219.02</v>
      </c>
      <c r="R12" t="n">
        <v>347.14</v>
      </c>
      <c r="S12" t="n">
        <v>193.02</v>
      </c>
      <c r="T12" t="n">
        <v>74655.11</v>
      </c>
      <c r="U12" t="n">
        <v>0.5600000000000001</v>
      </c>
      <c r="V12" t="n">
        <v>0.9</v>
      </c>
      <c r="W12" t="n">
        <v>36.86</v>
      </c>
      <c r="X12" t="n">
        <v>4.49</v>
      </c>
      <c r="Y12" t="n">
        <v>0.5</v>
      </c>
      <c r="Z12" t="n">
        <v>10</v>
      </c>
      <c r="AA12" t="n">
        <v>5485.635652088395</v>
      </c>
      <c r="AB12" t="n">
        <v>7505.688708352592</v>
      </c>
      <c r="AC12" t="n">
        <v>6789.356312327399</v>
      </c>
      <c r="AD12" t="n">
        <v>5485635.652088394</v>
      </c>
      <c r="AE12" t="n">
        <v>7505688.708352592</v>
      </c>
      <c r="AF12" t="n">
        <v>1.194964977870916e-06</v>
      </c>
      <c r="AG12" t="n">
        <v>24.25130208333333</v>
      </c>
      <c r="AH12" t="n">
        <v>6789356.312327399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0.6749000000000001</v>
      </c>
      <c r="E13" t="n">
        <v>148.17</v>
      </c>
      <c r="F13" t="n">
        <v>141.84</v>
      </c>
      <c r="G13" t="n">
        <v>77.37</v>
      </c>
      <c r="H13" t="n">
        <v>1.1</v>
      </c>
      <c r="I13" t="n">
        <v>110</v>
      </c>
      <c r="J13" t="n">
        <v>193.33</v>
      </c>
      <c r="K13" t="n">
        <v>52.44</v>
      </c>
      <c r="L13" t="n">
        <v>12</v>
      </c>
      <c r="M13" t="n">
        <v>108</v>
      </c>
      <c r="N13" t="n">
        <v>38.89</v>
      </c>
      <c r="O13" t="n">
        <v>24078.33</v>
      </c>
      <c r="P13" t="n">
        <v>1826.85</v>
      </c>
      <c r="Q13" t="n">
        <v>2218.85</v>
      </c>
      <c r="R13" t="n">
        <v>332.32</v>
      </c>
      <c r="S13" t="n">
        <v>193.02</v>
      </c>
      <c r="T13" t="n">
        <v>67300.03</v>
      </c>
      <c r="U13" t="n">
        <v>0.58</v>
      </c>
      <c r="V13" t="n">
        <v>0.91</v>
      </c>
      <c r="W13" t="n">
        <v>36.85</v>
      </c>
      <c r="X13" t="n">
        <v>4.05</v>
      </c>
      <c r="Y13" t="n">
        <v>0.5</v>
      </c>
      <c r="Z13" t="n">
        <v>10</v>
      </c>
      <c r="AA13" t="n">
        <v>5430.331159134168</v>
      </c>
      <c r="AB13" t="n">
        <v>7430.018661230581</v>
      </c>
      <c r="AC13" t="n">
        <v>6720.90810829914</v>
      </c>
      <c r="AD13" t="n">
        <v>5430331.159134168</v>
      </c>
      <c r="AE13" t="n">
        <v>7430018.661230581</v>
      </c>
      <c r="AF13" t="n">
        <v>1.201731282320193e-06</v>
      </c>
      <c r="AG13" t="n">
        <v>24.1162109375</v>
      </c>
      <c r="AH13" t="n">
        <v>6720908.10829914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0.6776</v>
      </c>
      <c r="E14" t="n">
        <v>147.59</v>
      </c>
      <c r="F14" t="n">
        <v>141.54</v>
      </c>
      <c r="G14" t="n">
        <v>83.26000000000001</v>
      </c>
      <c r="H14" t="n">
        <v>1.18</v>
      </c>
      <c r="I14" t="n">
        <v>102</v>
      </c>
      <c r="J14" t="n">
        <v>194.88</v>
      </c>
      <c r="K14" t="n">
        <v>52.44</v>
      </c>
      <c r="L14" t="n">
        <v>13</v>
      </c>
      <c r="M14" t="n">
        <v>100</v>
      </c>
      <c r="N14" t="n">
        <v>39.43</v>
      </c>
      <c r="O14" t="n">
        <v>24268.67</v>
      </c>
      <c r="P14" t="n">
        <v>1818.59</v>
      </c>
      <c r="Q14" t="n">
        <v>2218.91</v>
      </c>
      <c r="R14" t="n">
        <v>322.17</v>
      </c>
      <c r="S14" t="n">
        <v>193.02</v>
      </c>
      <c r="T14" t="n">
        <v>62264.7</v>
      </c>
      <c r="U14" t="n">
        <v>0.6</v>
      </c>
      <c r="V14" t="n">
        <v>0.91</v>
      </c>
      <c r="W14" t="n">
        <v>36.84</v>
      </c>
      <c r="X14" t="n">
        <v>3.75</v>
      </c>
      <c r="Y14" t="n">
        <v>0.5</v>
      </c>
      <c r="Z14" t="n">
        <v>10</v>
      </c>
      <c r="AA14" t="n">
        <v>5391.149866144786</v>
      </c>
      <c r="AB14" t="n">
        <v>7376.409087605854</v>
      </c>
      <c r="AC14" t="n">
        <v>6672.414957139649</v>
      </c>
      <c r="AD14" t="n">
        <v>5391149.866144786</v>
      </c>
      <c r="AE14" t="n">
        <v>7376409.087605854</v>
      </c>
      <c r="AF14" t="n">
        <v>1.206538919692047e-06</v>
      </c>
      <c r="AG14" t="n">
        <v>24.02180989583333</v>
      </c>
      <c r="AH14" t="n">
        <v>6672414.957139649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0.6801</v>
      </c>
      <c r="E15" t="n">
        <v>147.03</v>
      </c>
      <c r="F15" t="n">
        <v>141.27</v>
      </c>
      <c r="G15" t="n">
        <v>90.17</v>
      </c>
      <c r="H15" t="n">
        <v>1.27</v>
      </c>
      <c r="I15" t="n">
        <v>94</v>
      </c>
      <c r="J15" t="n">
        <v>196.42</v>
      </c>
      <c r="K15" t="n">
        <v>52.44</v>
      </c>
      <c r="L15" t="n">
        <v>14</v>
      </c>
      <c r="M15" t="n">
        <v>92</v>
      </c>
      <c r="N15" t="n">
        <v>39.98</v>
      </c>
      <c r="O15" t="n">
        <v>24459.75</v>
      </c>
      <c r="P15" t="n">
        <v>1810.29</v>
      </c>
      <c r="Q15" t="n">
        <v>2218.91</v>
      </c>
      <c r="R15" t="n">
        <v>313.05</v>
      </c>
      <c r="S15" t="n">
        <v>193.02</v>
      </c>
      <c r="T15" t="n">
        <v>57741.88</v>
      </c>
      <c r="U15" t="n">
        <v>0.62</v>
      </c>
      <c r="V15" t="n">
        <v>0.91</v>
      </c>
      <c r="W15" t="n">
        <v>36.82</v>
      </c>
      <c r="X15" t="n">
        <v>3.48</v>
      </c>
      <c r="Y15" t="n">
        <v>0.5</v>
      </c>
      <c r="Z15" t="n">
        <v>10</v>
      </c>
      <c r="AA15" t="n">
        <v>5353.744481439278</v>
      </c>
      <c r="AB15" t="n">
        <v>7325.22939004267</v>
      </c>
      <c r="AC15" t="n">
        <v>6626.119778080741</v>
      </c>
      <c r="AD15" t="n">
        <v>5353744.481439278</v>
      </c>
      <c r="AE15" t="n">
        <v>7325229.39004267</v>
      </c>
      <c r="AF15" t="n">
        <v>1.210990435777098e-06</v>
      </c>
      <c r="AG15" t="n">
        <v>23.9306640625</v>
      </c>
      <c r="AH15" t="n">
        <v>6626119.778080741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0.6826</v>
      </c>
      <c r="E16" t="n">
        <v>146.51</v>
      </c>
      <c r="F16" t="n">
        <v>141</v>
      </c>
      <c r="G16" t="n">
        <v>97.23999999999999</v>
      </c>
      <c r="H16" t="n">
        <v>1.35</v>
      </c>
      <c r="I16" t="n">
        <v>87</v>
      </c>
      <c r="J16" t="n">
        <v>197.98</v>
      </c>
      <c r="K16" t="n">
        <v>52.44</v>
      </c>
      <c r="L16" t="n">
        <v>15</v>
      </c>
      <c r="M16" t="n">
        <v>85</v>
      </c>
      <c r="N16" t="n">
        <v>40.54</v>
      </c>
      <c r="O16" t="n">
        <v>24651.58</v>
      </c>
      <c r="P16" t="n">
        <v>1801.98</v>
      </c>
      <c r="Q16" t="n">
        <v>2218.94</v>
      </c>
      <c r="R16" t="n">
        <v>304.29</v>
      </c>
      <c r="S16" t="n">
        <v>193.02</v>
      </c>
      <c r="T16" t="n">
        <v>53398.8</v>
      </c>
      <c r="U16" t="n">
        <v>0.63</v>
      </c>
      <c r="V16" t="n">
        <v>0.91</v>
      </c>
      <c r="W16" t="n">
        <v>36.81</v>
      </c>
      <c r="X16" t="n">
        <v>3.21</v>
      </c>
      <c r="Y16" t="n">
        <v>0.5</v>
      </c>
      <c r="Z16" t="n">
        <v>10</v>
      </c>
      <c r="AA16" t="n">
        <v>5316.762500340908</v>
      </c>
      <c r="AB16" t="n">
        <v>7274.629011974018</v>
      </c>
      <c r="AC16" t="n">
        <v>6580.348629076886</v>
      </c>
      <c r="AD16" t="n">
        <v>5316762.500340908</v>
      </c>
      <c r="AE16" t="n">
        <v>7274629.011974018</v>
      </c>
      <c r="AF16" t="n">
        <v>1.215441951862148e-06</v>
      </c>
      <c r="AG16" t="n">
        <v>23.84602864583333</v>
      </c>
      <c r="AH16" t="n">
        <v>6580348.629076886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0.6844</v>
      </c>
      <c r="E17" t="n">
        <v>146.12</v>
      </c>
      <c r="F17" t="n">
        <v>140.78</v>
      </c>
      <c r="G17" t="n">
        <v>103.01</v>
      </c>
      <c r="H17" t="n">
        <v>1.42</v>
      </c>
      <c r="I17" t="n">
        <v>82</v>
      </c>
      <c r="J17" t="n">
        <v>199.54</v>
      </c>
      <c r="K17" t="n">
        <v>52.44</v>
      </c>
      <c r="L17" t="n">
        <v>16</v>
      </c>
      <c r="M17" t="n">
        <v>80</v>
      </c>
      <c r="N17" t="n">
        <v>41.1</v>
      </c>
      <c r="O17" t="n">
        <v>24844.17</v>
      </c>
      <c r="P17" t="n">
        <v>1793.63</v>
      </c>
      <c r="Q17" t="n">
        <v>2218.88</v>
      </c>
      <c r="R17" t="n">
        <v>297.51</v>
      </c>
      <c r="S17" t="n">
        <v>193.02</v>
      </c>
      <c r="T17" t="n">
        <v>50036.28</v>
      </c>
      <c r="U17" t="n">
        <v>0.65</v>
      </c>
      <c r="V17" t="n">
        <v>0.91</v>
      </c>
      <c r="W17" t="n">
        <v>36.79</v>
      </c>
      <c r="X17" t="n">
        <v>3</v>
      </c>
      <c r="Y17" t="n">
        <v>0.5</v>
      </c>
      <c r="Z17" t="n">
        <v>10</v>
      </c>
      <c r="AA17" t="n">
        <v>5285.366412974739</v>
      </c>
      <c r="AB17" t="n">
        <v>7231.671500142003</v>
      </c>
      <c r="AC17" t="n">
        <v>6541.490921882875</v>
      </c>
      <c r="AD17" t="n">
        <v>5285366.412974739</v>
      </c>
      <c r="AE17" t="n">
        <v>7231671.500142002</v>
      </c>
      <c r="AF17" t="n">
        <v>1.218647043443384e-06</v>
      </c>
      <c r="AG17" t="n">
        <v>23.78255208333333</v>
      </c>
      <c r="AH17" t="n">
        <v>6541490.921882875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0.6862</v>
      </c>
      <c r="E18" t="n">
        <v>145.73</v>
      </c>
      <c r="F18" t="n">
        <v>140.57</v>
      </c>
      <c r="G18" t="n">
        <v>109.54</v>
      </c>
      <c r="H18" t="n">
        <v>1.5</v>
      </c>
      <c r="I18" t="n">
        <v>77</v>
      </c>
      <c r="J18" t="n">
        <v>201.11</v>
      </c>
      <c r="K18" t="n">
        <v>52.44</v>
      </c>
      <c r="L18" t="n">
        <v>17</v>
      </c>
      <c r="M18" t="n">
        <v>75</v>
      </c>
      <c r="N18" t="n">
        <v>41.67</v>
      </c>
      <c r="O18" t="n">
        <v>25037.53</v>
      </c>
      <c r="P18" t="n">
        <v>1786.82</v>
      </c>
      <c r="Q18" t="n">
        <v>2218.96</v>
      </c>
      <c r="R18" t="n">
        <v>290.49</v>
      </c>
      <c r="S18" t="n">
        <v>193.02</v>
      </c>
      <c r="T18" t="n">
        <v>46548.35</v>
      </c>
      <c r="U18" t="n">
        <v>0.66</v>
      </c>
      <c r="V18" t="n">
        <v>0.91</v>
      </c>
      <c r="W18" t="n">
        <v>36.78</v>
      </c>
      <c r="X18" t="n">
        <v>2.79</v>
      </c>
      <c r="Y18" t="n">
        <v>0.5</v>
      </c>
      <c r="Z18" t="n">
        <v>10</v>
      </c>
      <c r="AA18" t="n">
        <v>5245.462349889929</v>
      </c>
      <c r="AB18" t="n">
        <v>7177.073000586347</v>
      </c>
      <c r="AC18" t="n">
        <v>6492.103226495336</v>
      </c>
      <c r="AD18" t="n">
        <v>5245462.349889929</v>
      </c>
      <c r="AE18" t="n">
        <v>7177073.000586347</v>
      </c>
      <c r="AF18" t="n">
        <v>1.221852135024621e-06</v>
      </c>
      <c r="AG18" t="n">
        <v>23.71907552083333</v>
      </c>
      <c r="AH18" t="n">
        <v>6492103.226495336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0.6879</v>
      </c>
      <c r="E19" t="n">
        <v>145.37</v>
      </c>
      <c r="F19" t="n">
        <v>140.39</v>
      </c>
      <c r="G19" t="n">
        <v>116.99</v>
      </c>
      <c r="H19" t="n">
        <v>1.58</v>
      </c>
      <c r="I19" t="n">
        <v>72</v>
      </c>
      <c r="J19" t="n">
        <v>202.68</v>
      </c>
      <c r="K19" t="n">
        <v>52.44</v>
      </c>
      <c r="L19" t="n">
        <v>18</v>
      </c>
      <c r="M19" t="n">
        <v>70</v>
      </c>
      <c r="N19" t="n">
        <v>42.24</v>
      </c>
      <c r="O19" t="n">
        <v>25231.66</v>
      </c>
      <c r="P19" t="n">
        <v>1780.02</v>
      </c>
      <c r="Q19" t="n">
        <v>2218.92</v>
      </c>
      <c r="R19" t="n">
        <v>284.72</v>
      </c>
      <c r="S19" t="n">
        <v>193.02</v>
      </c>
      <c r="T19" t="n">
        <v>43688.46</v>
      </c>
      <c r="U19" t="n">
        <v>0.68</v>
      </c>
      <c r="V19" t="n">
        <v>0.91</v>
      </c>
      <c r="W19" t="n">
        <v>36.77</v>
      </c>
      <c r="X19" t="n">
        <v>2.61</v>
      </c>
      <c r="Y19" t="n">
        <v>0.5</v>
      </c>
      <c r="Z19" t="n">
        <v>10</v>
      </c>
      <c r="AA19" t="n">
        <v>5218.50631724824</v>
      </c>
      <c r="AB19" t="n">
        <v>7140.190567509755</v>
      </c>
      <c r="AC19" t="n">
        <v>6458.740801066754</v>
      </c>
      <c r="AD19" t="n">
        <v>5218506.317248239</v>
      </c>
      <c r="AE19" t="n">
        <v>7140190.567509755</v>
      </c>
      <c r="AF19" t="n">
        <v>1.224879165962455e-06</v>
      </c>
      <c r="AG19" t="n">
        <v>23.66048177083333</v>
      </c>
      <c r="AH19" t="n">
        <v>6458740.801066754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0.6893</v>
      </c>
      <c r="E20" t="n">
        <v>145.08</v>
      </c>
      <c r="F20" t="n">
        <v>140.24</v>
      </c>
      <c r="G20" t="n">
        <v>123.74</v>
      </c>
      <c r="H20" t="n">
        <v>1.65</v>
      </c>
      <c r="I20" t="n">
        <v>68</v>
      </c>
      <c r="J20" t="n">
        <v>204.26</v>
      </c>
      <c r="K20" t="n">
        <v>52.44</v>
      </c>
      <c r="L20" t="n">
        <v>19</v>
      </c>
      <c r="M20" t="n">
        <v>66</v>
      </c>
      <c r="N20" t="n">
        <v>42.82</v>
      </c>
      <c r="O20" t="n">
        <v>25426.72</v>
      </c>
      <c r="P20" t="n">
        <v>1773.64</v>
      </c>
      <c r="Q20" t="n">
        <v>2218.87</v>
      </c>
      <c r="R20" t="n">
        <v>279.53</v>
      </c>
      <c r="S20" t="n">
        <v>193.02</v>
      </c>
      <c r="T20" t="n">
        <v>41115.64</v>
      </c>
      <c r="U20" t="n">
        <v>0.6899999999999999</v>
      </c>
      <c r="V20" t="n">
        <v>0.92</v>
      </c>
      <c r="W20" t="n">
        <v>36.77</v>
      </c>
      <c r="X20" t="n">
        <v>2.46</v>
      </c>
      <c r="Y20" t="n">
        <v>0.5</v>
      </c>
      <c r="Z20" t="n">
        <v>10</v>
      </c>
      <c r="AA20" t="n">
        <v>5194.851716873612</v>
      </c>
      <c r="AB20" t="n">
        <v>7107.825299709868</v>
      </c>
      <c r="AC20" t="n">
        <v>6429.464429000752</v>
      </c>
      <c r="AD20" t="n">
        <v>5194851.716873611</v>
      </c>
      <c r="AE20" t="n">
        <v>7107825.299709868</v>
      </c>
      <c r="AF20" t="n">
        <v>1.227372014970083e-06</v>
      </c>
      <c r="AG20" t="n">
        <v>23.61328125</v>
      </c>
      <c r="AH20" t="n">
        <v>6429464.429000752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0.6901</v>
      </c>
      <c r="E21" t="n">
        <v>144.9</v>
      </c>
      <c r="F21" t="n">
        <v>140.17</v>
      </c>
      <c r="G21" t="n">
        <v>129.39</v>
      </c>
      <c r="H21" t="n">
        <v>1.73</v>
      </c>
      <c r="I21" t="n">
        <v>65</v>
      </c>
      <c r="J21" t="n">
        <v>205.85</v>
      </c>
      <c r="K21" t="n">
        <v>52.44</v>
      </c>
      <c r="L21" t="n">
        <v>20</v>
      </c>
      <c r="M21" t="n">
        <v>63</v>
      </c>
      <c r="N21" t="n">
        <v>43.41</v>
      </c>
      <c r="O21" t="n">
        <v>25622.45</v>
      </c>
      <c r="P21" t="n">
        <v>1769.39</v>
      </c>
      <c r="Q21" t="n">
        <v>2218.88</v>
      </c>
      <c r="R21" t="n">
        <v>277.09</v>
      </c>
      <c r="S21" t="n">
        <v>193.02</v>
      </c>
      <c r="T21" t="n">
        <v>39907.86</v>
      </c>
      <c r="U21" t="n">
        <v>0.7</v>
      </c>
      <c r="V21" t="n">
        <v>0.92</v>
      </c>
      <c r="W21" t="n">
        <v>36.77</v>
      </c>
      <c r="X21" t="n">
        <v>2.39</v>
      </c>
      <c r="Y21" t="n">
        <v>0.5</v>
      </c>
      <c r="Z21" t="n">
        <v>10</v>
      </c>
      <c r="AA21" t="n">
        <v>5180.327508033964</v>
      </c>
      <c r="AB21" t="n">
        <v>7087.95263641259</v>
      </c>
      <c r="AC21" t="n">
        <v>6411.48838479711</v>
      </c>
      <c r="AD21" t="n">
        <v>5180327.508033964</v>
      </c>
      <c r="AE21" t="n">
        <v>7087952.636412591</v>
      </c>
      <c r="AF21" t="n">
        <v>1.228796500117299e-06</v>
      </c>
      <c r="AG21" t="n">
        <v>23.583984375</v>
      </c>
      <c r="AH21" t="n">
        <v>6411488.38479711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0.6915</v>
      </c>
      <c r="E22" t="n">
        <v>144.6</v>
      </c>
      <c r="F22" t="n">
        <v>140.02</v>
      </c>
      <c r="G22" t="n">
        <v>137.72</v>
      </c>
      <c r="H22" t="n">
        <v>1.8</v>
      </c>
      <c r="I22" t="n">
        <v>61</v>
      </c>
      <c r="J22" t="n">
        <v>207.45</v>
      </c>
      <c r="K22" t="n">
        <v>52.44</v>
      </c>
      <c r="L22" t="n">
        <v>21</v>
      </c>
      <c r="M22" t="n">
        <v>59</v>
      </c>
      <c r="N22" t="n">
        <v>44</v>
      </c>
      <c r="O22" t="n">
        <v>25818.99</v>
      </c>
      <c r="P22" t="n">
        <v>1760.57</v>
      </c>
      <c r="Q22" t="n">
        <v>2218.97</v>
      </c>
      <c r="R22" t="n">
        <v>271.84</v>
      </c>
      <c r="S22" t="n">
        <v>193.02</v>
      </c>
      <c r="T22" t="n">
        <v>37304.68</v>
      </c>
      <c r="U22" t="n">
        <v>0.71</v>
      </c>
      <c r="V22" t="n">
        <v>0.92</v>
      </c>
      <c r="W22" t="n">
        <v>36.76</v>
      </c>
      <c r="X22" t="n">
        <v>2.23</v>
      </c>
      <c r="Y22" t="n">
        <v>0.5</v>
      </c>
      <c r="Z22" t="n">
        <v>10</v>
      </c>
      <c r="AA22" t="n">
        <v>5152.024889912233</v>
      </c>
      <c r="AB22" t="n">
        <v>7049.227745675049</v>
      </c>
      <c r="AC22" t="n">
        <v>6376.459343280835</v>
      </c>
      <c r="AD22" t="n">
        <v>5152024.889912233</v>
      </c>
      <c r="AE22" t="n">
        <v>7049227.745675049</v>
      </c>
      <c r="AF22" t="n">
        <v>1.231289349124927e-06</v>
      </c>
      <c r="AG22" t="n">
        <v>23.53515625</v>
      </c>
      <c r="AH22" t="n">
        <v>6376459.343280835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0.6922</v>
      </c>
      <c r="E23" t="n">
        <v>144.47</v>
      </c>
      <c r="F23" t="n">
        <v>139.95</v>
      </c>
      <c r="G23" t="n">
        <v>142.32</v>
      </c>
      <c r="H23" t="n">
        <v>1.87</v>
      </c>
      <c r="I23" t="n">
        <v>59</v>
      </c>
      <c r="J23" t="n">
        <v>209.05</v>
      </c>
      <c r="K23" t="n">
        <v>52.44</v>
      </c>
      <c r="L23" t="n">
        <v>22</v>
      </c>
      <c r="M23" t="n">
        <v>57</v>
      </c>
      <c r="N23" t="n">
        <v>44.6</v>
      </c>
      <c r="O23" t="n">
        <v>26016.35</v>
      </c>
      <c r="P23" t="n">
        <v>1755.49</v>
      </c>
      <c r="Q23" t="n">
        <v>2218.9</v>
      </c>
      <c r="R23" t="n">
        <v>269.76</v>
      </c>
      <c r="S23" t="n">
        <v>193.02</v>
      </c>
      <c r="T23" t="n">
        <v>36274.42</v>
      </c>
      <c r="U23" t="n">
        <v>0.72</v>
      </c>
      <c r="V23" t="n">
        <v>0.92</v>
      </c>
      <c r="W23" t="n">
        <v>36.76</v>
      </c>
      <c r="X23" t="n">
        <v>2.17</v>
      </c>
      <c r="Y23" t="n">
        <v>0.5</v>
      </c>
      <c r="Z23" t="n">
        <v>10</v>
      </c>
      <c r="AA23" t="n">
        <v>5136.644360913166</v>
      </c>
      <c r="AB23" t="n">
        <v>7028.183427357473</v>
      </c>
      <c r="AC23" t="n">
        <v>6357.423465167603</v>
      </c>
      <c r="AD23" t="n">
        <v>5136644.360913166</v>
      </c>
      <c r="AE23" t="n">
        <v>7028183.427357473</v>
      </c>
      <c r="AF23" t="n">
        <v>1.232535773628741e-06</v>
      </c>
      <c r="AG23" t="n">
        <v>23.51399739583333</v>
      </c>
      <c r="AH23" t="n">
        <v>6357423.465167603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0.6933</v>
      </c>
      <c r="E24" t="n">
        <v>144.24</v>
      </c>
      <c r="F24" t="n">
        <v>139.82</v>
      </c>
      <c r="G24" t="n">
        <v>149.81</v>
      </c>
      <c r="H24" t="n">
        <v>1.94</v>
      </c>
      <c r="I24" t="n">
        <v>56</v>
      </c>
      <c r="J24" t="n">
        <v>210.65</v>
      </c>
      <c r="K24" t="n">
        <v>52.44</v>
      </c>
      <c r="L24" t="n">
        <v>23</v>
      </c>
      <c r="M24" t="n">
        <v>54</v>
      </c>
      <c r="N24" t="n">
        <v>45.21</v>
      </c>
      <c r="O24" t="n">
        <v>26214.54</v>
      </c>
      <c r="P24" t="n">
        <v>1751.42</v>
      </c>
      <c r="Q24" t="n">
        <v>2218.91</v>
      </c>
      <c r="R24" t="n">
        <v>265.27</v>
      </c>
      <c r="S24" t="n">
        <v>193.02</v>
      </c>
      <c r="T24" t="n">
        <v>34046.07</v>
      </c>
      <c r="U24" t="n">
        <v>0.73</v>
      </c>
      <c r="V24" t="n">
        <v>0.92</v>
      </c>
      <c r="W24" t="n">
        <v>36.76</v>
      </c>
      <c r="X24" t="n">
        <v>2.04</v>
      </c>
      <c r="Y24" t="n">
        <v>0.5</v>
      </c>
      <c r="Z24" t="n">
        <v>10</v>
      </c>
      <c r="AA24" t="n">
        <v>5119.866935534574</v>
      </c>
      <c r="AB24" t="n">
        <v>7005.227813786712</v>
      </c>
      <c r="AC24" t="n">
        <v>6336.658703137631</v>
      </c>
      <c r="AD24" t="n">
        <v>5119866.935534574</v>
      </c>
      <c r="AE24" t="n">
        <v>7005227.813786712</v>
      </c>
      <c r="AF24" t="n">
        <v>1.234494440706164e-06</v>
      </c>
      <c r="AG24" t="n">
        <v>23.4765625</v>
      </c>
      <c r="AH24" t="n">
        <v>6336658.703137632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0.6944</v>
      </c>
      <c r="E25" t="n">
        <v>144</v>
      </c>
      <c r="F25" t="n">
        <v>139.7</v>
      </c>
      <c r="G25" t="n">
        <v>158.15</v>
      </c>
      <c r="H25" t="n">
        <v>2.01</v>
      </c>
      <c r="I25" t="n">
        <v>53</v>
      </c>
      <c r="J25" t="n">
        <v>212.27</v>
      </c>
      <c r="K25" t="n">
        <v>52.44</v>
      </c>
      <c r="L25" t="n">
        <v>24</v>
      </c>
      <c r="M25" t="n">
        <v>51</v>
      </c>
      <c r="N25" t="n">
        <v>45.82</v>
      </c>
      <c r="O25" t="n">
        <v>26413.56</v>
      </c>
      <c r="P25" t="n">
        <v>1743.59</v>
      </c>
      <c r="Q25" t="n">
        <v>2218.93</v>
      </c>
      <c r="R25" t="n">
        <v>261.18</v>
      </c>
      <c r="S25" t="n">
        <v>193.02</v>
      </c>
      <c r="T25" t="n">
        <v>32014.63</v>
      </c>
      <c r="U25" t="n">
        <v>0.74</v>
      </c>
      <c r="V25" t="n">
        <v>0.92</v>
      </c>
      <c r="W25" t="n">
        <v>36.75</v>
      </c>
      <c r="X25" t="n">
        <v>1.91</v>
      </c>
      <c r="Y25" t="n">
        <v>0.5</v>
      </c>
      <c r="Z25" t="n">
        <v>10</v>
      </c>
      <c r="AA25" t="n">
        <v>5096.035134786697</v>
      </c>
      <c r="AB25" t="n">
        <v>6972.62009261862</v>
      </c>
      <c r="AC25" t="n">
        <v>6307.163017112599</v>
      </c>
      <c r="AD25" t="n">
        <v>5096035.134786697</v>
      </c>
      <c r="AE25" t="n">
        <v>6972620.09261862</v>
      </c>
      <c r="AF25" t="n">
        <v>1.236453107783586e-06</v>
      </c>
      <c r="AG25" t="n">
        <v>23.4375</v>
      </c>
      <c r="AH25" t="n">
        <v>6307163.017112599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0.695</v>
      </c>
      <c r="E26" t="n">
        <v>143.89</v>
      </c>
      <c r="F26" t="n">
        <v>139.66</v>
      </c>
      <c r="G26" t="n">
        <v>164.3</v>
      </c>
      <c r="H26" t="n">
        <v>2.08</v>
      </c>
      <c r="I26" t="n">
        <v>51</v>
      </c>
      <c r="J26" t="n">
        <v>213.89</v>
      </c>
      <c r="K26" t="n">
        <v>52.44</v>
      </c>
      <c r="L26" t="n">
        <v>25</v>
      </c>
      <c r="M26" t="n">
        <v>49</v>
      </c>
      <c r="N26" t="n">
        <v>46.44</v>
      </c>
      <c r="O26" t="n">
        <v>26613.43</v>
      </c>
      <c r="P26" t="n">
        <v>1739.21</v>
      </c>
      <c r="Q26" t="n">
        <v>2218.84</v>
      </c>
      <c r="R26" t="n">
        <v>259.92</v>
      </c>
      <c r="S26" t="n">
        <v>193.02</v>
      </c>
      <c r="T26" t="n">
        <v>31393.61</v>
      </c>
      <c r="U26" t="n">
        <v>0.74</v>
      </c>
      <c r="V26" t="n">
        <v>0.92</v>
      </c>
      <c r="W26" t="n">
        <v>36.75</v>
      </c>
      <c r="X26" t="n">
        <v>1.88</v>
      </c>
      <c r="Y26" t="n">
        <v>0.5</v>
      </c>
      <c r="Z26" t="n">
        <v>10</v>
      </c>
      <c r="AA26" t="n">
        <v>5083.080885837434</v>
      </c>
      <c r="AB26" t="n">
        <v>6954.895517705109</v>
      </c>
      <c r="AC26" t="n">
        <v>6291.130050752236</v>
      </c>
      <c r="AD26" t="n">
        <v>5083080.885837434</v>
      </c>
      <c r="AE26" t="n">
        <v>6954895.517705109</v>
      </c>
      <c r="AF26" t="n">
        <v>1.237521471643998e-06</v>
      </c>
      <c r="AG26" t="n">
        <v>23.41959635416667</v>
      </c>
      <c r="AH26" t="n">
        <v>6291130.050752236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0.6958</v>
      </c>
      <c r="E27" t="n">
        <v>143.72</v>
      </c>
      <c r="F27" t="n">
        <v>139.56</v>
      </c>
      <c r="G27" t="n">
        <v>170.89</v>
      </c>
      <c r="H27" t="n">
        <v>2.14</v>
      </c>
      <c r="I27" t="n">
        <v>49</v>
      </c>
      <c r="J27" t="n">
        <v>215.51</v>
      </c>
      <c r="K27" t="n">
        <v>52.44</v>
      </c>
      <c r="L27" t="n">
        <v>26</v>
      </c>
      <c r="M27" t="n">
        <v>47</v>
      </c>
      <c r="N27" t="n">
        <v>47.07</v>
      </c>
      <c r="O27" t="n">
        <v>26814.17</v>
      </c>
      <c r="P27" t="n">
        <v>1732.99</v>
      </c>
      <c r="Q27" t="n">
        <v>2218.88</v>
      </c>
      <c r="R27" t="n">
        <v>256.68</v>
      </c>
      <c r="S27" t="n">
        <v>193.02</v>
      </c>
      <c r="T27" t="n">
        <v>29785.71</v>
      </c>
      <c r="U27" t="n">
        <v>0.75</v>
      </c>
      <c r="V27" t="n">
        <v>0.92</v>
      </c>
      <c r="W27" t="n">
        <v>36.74</v>
      </c>
      <c r="X27" t="n">
        <v>1.77</v>
      </c>
      <c r="Y27" t="n">
        <v>0.5</v>
      </c>
      <c r="Z27" t="n">
        <v>10</v>
      </c>
      <c r="AA27" t="n">
        <v>5064.685216763442</v>
      </c>
      <c r="AB27" t="n">
        <v>6929.72575171843</v>
      </c>
      <c r="AC27" t="n">
        <v>6268.36245190534</v>
      </c>
      <c r="AD27" t="n">
        <v>5064685.216763442</v>
      </c>
      <c r="AE27" t="n">
        <v>6929725.75171843</v>
      </c>
      <c r="AF27" t="n">
        <v>1.238945956791214e-06</v>
      </c>
      <c r="AG27" t="n">
        <v>23.39192708333333</v>
      </c>
      <c r="AH27" t="n">
        <v>6268362.45190534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0.6966</v>
      </c>
      <c r="E28" t="n">
        <v>143.56</v>
      </c>
      <c r="F28" t="n">
        <v>139.47</v>
      </c>
      <c r="G28" t="n">
        <v>178.05</v>
      </c>
      <c r="H28" t="n">
        <v>2.21</v>
      </c>
      <c r="I28" t="n">
        <v>47</v>
      </c>
      <c r="J28" t="n">
        <v>217.15</v>
      </c>
      <c r="K28" t="n">
        <v>52.44</v>
      </c>
      <c r="L28" t="n">
        <v>27</v>
      </c>
      <c r="M28" t="n">
        <v>45</v>
      </c>
      <c r="N28" t="n">
        <v>47.71</v>
      </c>
      <c r="O28" t="n">
        <v>27015.77</v>
      </c>
      <c r="P28" t="n">
        <v>1726.52</v>
      </c>
      <c r="Q28" t="n">
        <v>2218.86</v>
      </c>
      <c r="R28" t="n">
        <v>253.53</v>
      </c>
      <c r="S28" t="n">
        <v>193.02</v>
      </c>
      <c r="T28" t="n">
        <v>28219.63</v>
      </c>
      <c r="U28" t="n">
        <v>0.76</v>
      </c>
      <c r="V28" t="n">
        <v>0.92</v>
      </c>
      <c r="W28" t="n">
        <v>36.74</v>
      </c>
      <c r="X28" t="n">
        <v>1.69</v>
      </c>
      <c r="Y28" t="n">
        <v>0.5</v>
      </c>
      <c r="Z28" t="n">
        <v>10</v>
      </c>
      <c r="AA28" t="n">
        <v>5045.932383175403</v>
      </c>
      <c r="AB28" t="n">
        <v>6904.067297486641</v>
      </c>
      <c r="AC28" t="n">
        <v>6245.152804533567</v>
      </c>
      <c r="AD28" t="n">
        <v>5045932.383175403</v>
      </c>
      <c r="AE28" t="n">
        <v>6904067.297486641</v>
      </c>
      <c r="AF28" t="n">
        <v>1.24037044193843e-06</v>
      </c>
      <c r="AG28" t="n">
        <v>23.36588541666667</v>
      </c>
      <c r="AH28" t="n">
        <v>6245152.804533567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0.6972</v>
      </c>
      <c r="E29" t="n">
        <v>143.43</v>
      </c>
      <c r="F29" t="n">
        <v>139.41</v>
      </c>
      <c r="G29" t="n">
        <v>185.88</v>
      </c>
      <c r="H29" t="n">
        <v>2.27</v>
      </c>
      <c r="I29" t="n">
        <v>45</v>
      </c>
      <c r="J29" t="n">
        <v>218.79</v>
      </c>
      <c r="K29" t="n">
        <v>52.44</v>
      </c>
      <c r="L29" t="n">
        <v>28</v>
      </c>
      <c r="M29" t="n">
        <v>43</v>
      </c>
      <c r="N29" t="n">
        <v>48.35</v>
      </c>
      <c r="O29" t="n">
        <v>27218.26</v>
      </c>
      <c r="P29" t="n">
        <v>1720.9</v>
      </c>
      <c r="Q29" t="n">
        <v>2218.85</v>
      </c>
      <c r="R29" t="n">
        <v>251.63</v>
      </c>
      <c r="S29" t="n">
        <v>193.02</v>
      </c>
      <c r="T29" t="n">
        <v>27278.91</v>
      </c>
      <c r="U29" t="n">
        <v>0.77</v>
      </c>
      <c r="V29" t="n">
        <v>0.92</v>
      </c>
      <c r="W29" t="n">
        <v>36.74</v>
      </c>
      <c r="X29" t="n">
        <v>1.63</v>
      </c>
      <c r="Y29" t="n">
        <v>0.5</v>
      </c>
      <c r="Z29" t="n">
        <v>10</v>
      </c>
      <c r="AA29" t="n">
        <v>5030.464905258901</v>
      </c>
      <c r="AB29" t="n">
        <v>6882.904011824317</v>
      </c>
      <c r="AC29" t="n">
        <v>6226.009313151998</v>
      </c>
      <c r="AD29" t="n">
        <v>5030464.905258901</v>
      </c>
      <c r="AE29" t="n">
        <v>6882904.011824316</v>
      </c>
      <c r="AF29" t="n">
        <v>1.241438805798842e-06</v>
      </c>
      <c r="AG29" t="n">
        <v>23.3447265625</v>
      </c>
      <c r="AH29" t="n">
        <v>6226009.313151998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0.6975</v>
      </c>
      <c r="E30" t="n">
        <v>143.37</v>
      </c>
      <c r="F30" t="n">
        <v>139.39</v>
      </c>
      <c r="G30" t="n">
        <v>190.07</v>
      </c>
      <c r="H30" t="n">
        <v>2.34</v>
      </c>
      <c r="I30" t="n">
        <v>44</v>
      </c>
      <c r="J30" t="n">
        <v>220.44</v>
      </c>
      <c r="K30" t="n">
        <v>52.44</v>
      </c>
      <c r="L30" t="n">
        <v>29</v>
      </c>
      <c r="M30" t="n">
        <v>42</v>
      </c>
      <c r="N30" t="n">
        <v>49</v>
      </c>
      <c r="O30" t="n">
        <v>27421.64</v>
      </c>
      <c r="P30" t="n">
        <v>1720.2</v>
      </c>
      <c r="Q30" t="n">
        <v>2218.85</v>
      </c>
      <c r="R30" t="n">
        <v>250.86</v>
      </c>
      <c r="S30" t="n">
        <v>193.02</v>
      </c>
      <c r="T30" t="n">
        <v>26897.84</v>
      </c>
      <c r="U30" t="n">
        <v>0.77</v>
      </c>
      <c r="V30" t="n">
        <v>0.92</v>
      </c>
      <c r="W30" t="n">
        <v>36.73</v>
      </c>
      <c r="X30" t="n">
        <v>1.6</v>
      </c>
      <c r="Y30" t="n">
        <v>0.5</v>
      </c>
      <c r="Z30" t="n">
        <v>10</v>
      </c>
      <c r="AA30" t="n">
        <v>5026.945477481382</v>
      </c>
      <c r="AB30" t="n">
        <v>6878.088575472923</v>
      </c>
      <c r="AC30" t="n">
        <v>6221.653455287473</v>
      </c>
      <c r="AD30" t="n">
        <v>5026945.477481382</v>
      </c>
      <c r="AE30" t="n">
        <v>6878088.575472923</v>
      </c>
      <c r="AF30" t="n">
        <v>1.241972987729048e-06</v>
      </c>
      <c r="AG30" t="n">
        <v>23.3349609375</v>
      </c>
      <c r="AH30" t="n">
        <v>6221653.455287472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0.6983</v>
      </c>
      <c r="E31" t="n">
        <v>143.21</v>
      </c>
      <c r="F31" t="n">
        <v>139.29</v>
      </c>
      <c r="G31" t="n">
        <v>198.99</v>
      </c>
      <c r="H31" t="n">
        <v>2.4</v>
      </c>
      <c r="I31" t="n">
        <v>42</v>
      </c>
      <c r="J31" t="n">
        <v>222.1</v>
      </c>
      <c r="K31" t="n">
        <v>52.44</v>
      </c>
      <c r="L31" t="n">
        <v>30</v>
      </c>
      <c r="M31" t="n">
        <v>40</v>
      </c>
      <c r="N31" t="n">
        <v>49.65</v>
      </c>
      <c r="O31" t="n">
        <v>27625.93</v>
      </c>
      <c r="P31" t="n">
        <v>1714.05</v>
      </c>
      <c r="Q31" t="n">
        <v>2218.83</v>
      </c>
      <c r="R31" t="n">
        <v>247.55</v>
      </c>
      <c r="S31" t="n">
        <v>193.02</v>
      </c>
      <c r="T31" t="n">
        <v>25253.48</v>
      </c>
      <c r="U31" t="n">
        <v>0.78</v>
      </c>
      <c r="V31" t="n">
        <v>0.92</v>
      </c>
      <c r="W31" t="n">
        <v>36.73</v>
      </c>
      <c r="X31" t="n">
        <v>1.51</v>
      </c>
      <c r="Y31" t="n">
        <v>0.5</v>
      </c>
      <c r="Z31" t="n">
        <v>10</v>
      </c>
      <c r="AA31" t="n">
        <v>5008.816358277492</v>
      </c>
      <c r="AB31" t="n">
        <v>6853.283514777866</v>
      </c>
      <c r="AC31" t="n">
        <v>6199.215754771031</v>
      </c>
      <c r="AD31" t="n">
        <v>5008816.358277492</v>
      </c>
      <c r="AE31" t="n">
        <v>6853283.514777866</v>
      </c>
      <c r="AF31" t="n">
        <v>1.243397472876264e-06</v>
      </c>
      <c r="AG31" t="n">
        <v>23.30891927083333</v>
      </c>
      <c r="AH31" t="n">
        <v>6199215.754771031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0.6987</v>
      </c>
      <c r="E32" t="n">
        <v>143.13</v>
      </c>
      <c r="F32" t="n">
        <v>139.25</v>
      </c>
      <c r="G32" t="n">
        <v>203.79</v>
      </c>
      <c r="H32" t="n">
        <v>2.46</v>
      </c>
      <c r="I32" t="n">
        <v>41</v>
      </c>
      <c r="J32" t="n">
        <v>223.76</v>
      </c>
      <c r="K32" t="n">
        <v>52.44</v>
      </c>
      <c r="L32" t="n">
        <v>31</v>
      </c>
      <c r="M32" t="n">
        <v>39</v>
      </c>
      <c r="N32" t="n">
        <v>50.32</v>
      </c>
      <c r="O32" t="n">
        <v>27831.27</v>
      </c>
      <c r="P32" t="n">
        <v>1709.83</v>
      </c>
      <c r="Q32" t="n">
        <v>2218.86</v>
      </c>
      <c r="R32" t="n">
        <v>246.42</v>
      </c>
      <c r="S32" t="n">
        <v>193.02</v>
      </c>
      <c r="T32" t="n">
        <v>24693.4</v>
      </c>
      <c r="U32" t="n">
        <v>0.78</v>
      </c>
      <c r="V32" t="n">
        <v>0.92</v>
      </c>
      <c r="W32" t="n">
        <v>36.73</v>
      </c>
      <c r="X32" t="n">
        <v>1.47</v>
      </c>
      <c r="Y32" t="n">
        <v>0.5</v>
      </c>
      <c r="Z32" t="n">
        <v>10</v>
      </c>
      <c r="AA32" t="n">
        <v>4997.626430665184</v>
      </c>
      <c r="AB32" t="n">
        <v>6837.972962153939</v>
      </c>
      <c r="AC32" t="n">
        <v>6185.366419801038</v>
      </c>
      <c r="AD32" t="n">
        <v>4997626.430665184</v>
      </c>
      <c r="AE32" t="n">
        <v>6837972.96215394</v>
      </c>
      <c r="AF32" t="n">
        <v>1.244109715449872e-06</v>
      </c>
      <c r="AG32" t="n">
        <v>23.2958984375</v>
      </c>
      <c r="AH32" t="n">
        <v>6185366.419801039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0.6989</v>
      </c>
      <c r="E33" t="n">
        <v>143.08</v>
      </c>
      <c r="F33" t="n">
        <v>139.24</v>
      </c>
      <c r="G33" t="n">
        <v>208.86</v>
      </c>
      <c r="H33" t="n">
        <v>2.52</v>
      </c>
      <c r="I33" t="n">
        <v>40</v>
      </c>
      <c r="J33" t="n">
        <v>225.43</v>
      </c>
      <c r="K33" t="n">
        <v>52.44</v>
      </c>
      <c r="L33" t="n">
        <v>32</v>
      </c>
      <c r="M33" t="n">
        <v>38</v>
      </c>
      <c r="N33" t="n">
        <v>50.99</v>
      </c>
      <c r="O33" t="n">
        <v>28037.42</v>
      </c>
      <c r="P33" t="n">
        <v>1703.41</v>
      </c>
      <c r="Q33" t="n">
        <v>2218.86</v>
      </c>
      <c r="R33" t="n">
        <v>245.66</v>
      </c>
      <c r="S33" t="n">
        <v>193.02</v>
      </c>
      <c r="T33" t="n">
        <v>24319.73</v>
      </c>
      <c r="U33" t="n">
        <v>0.79</v>
      </c>
      <c r="V33" t="n">
        <v>0.92</v>
      </c>
      <c r="W33" t="n">
        <v>36.73</v>
      </c>
      <c r="X33" t="n">
        <v>1.45</v>
      </c>
      <c r="Y33" t="n">
        <v>0.5</v>
      </c>
      <c r="Z33" t="n">
        <v>10</v>
      </c>
      <c r="AA33" t="n">
        <v>4983.734908212319</v>
      </c>
      <c r="AB33" t="n">
        <v>6818.96596828321</v>
      </c>
      <c r="AC33" t="n">
        <v>6168.173426748848</v>
      </c>
      <c r="AD33" t="n">
        <v>4983734.908212319</v>
      </c>
      <c r="AE33" t="n">
        <v>6818965.96828321</v>
      </c>
      <c r="AF33" t="n">
        <v>1.244465836736676e-06</v>
      </c>
      <c r="AG33" t="n">
        <v>23.28776041666667</v>
      </c>
      <c r="AH33" t="n">
        <v>6168173.426748849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0.6996</v>
      </c>
      <c r="E34" t="n">
        <v>142.93</v>
      </c>
      <c r="F34" t="n">
        <v>139.16</v>
      </c>
      <c r="G34" t="n">
        <v>219.72</v>
      </c>
      <c r="H34" t="n">
        <v>2.58</v>
      </c>
      <c r="I34" t="n">
        <v>38</v>
      </c>
      <c r="J34" t="n">
        <v>227.11</v>
      </c>
      <c r="K34" t="n">
        <v>52.44</v>
      </c>
      <c r="L34" t="n">
        <v>33</v>
      </c>
      <c r="M34" t="n">
        <v>36</v>
      </c>
      <c r="N34" t="n">
        <v>51.67</v>
      </c>
      <c r="O34" t="n">
        <v>28244.51</v>
      </c>
      <c r="P34" t="n">
        <v>1700.76</v>
      </c>
      <c r="Q34" t="n">
        <v>2218.85</v>
      </c>
      <c r="R34" t="n">
        <v>243.12</v>
      </c>
      <c r="S34" t="n">
        <v>193.02</v>
      </c>
      <c r="T34" t="n">
        <v>23058.82</v>
      </c>
      <c r="U34" t="n">
        <v>0.79</v>
      </c>
      <c r="V34" t="n">
        <v>0.92</v>
      </c>
      <c r="W34" t="n">
        <v>36.73</v>
      </c>
      <c r="X34" t="n">
        <v>1.38</v>
      </c>
      <c r="Y34" t="n">
        <v>0.5</v>
      </c>
      <c r="Z34" t="n">
        <v>10</v>
      </c>
      <c r="AA34" t="n">
        <v>4973.322362028064</v>
      </c>
      <c r="AB34" t="n">
        <v>6804.719063224794</v>
      </c>
      <c r="AC34" t="n">
        <v>6155.286226313552</v>
      </c>
      <c r="AD34" t="n">
        <v>4973322.362028064</v>
      </c>
      <c r="AE34" t="n">
        <v>6804719.063224794</v>
      </c>
      <c r="AF34" t="n">
        <v>1.245712261240491e-06</v>
      </c>
      <c r="AG34" t="n">
        <v>23.26334635416667</v>
      </c>
      <c r="AH34" t="n">
        <v>6155286.226313552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0.6999</v>
      </c>
      <c r="E35" t="n">
        <v>142.88</v>
      </c>
      <c r="F35" t="n">
        <v>139.14</v>
      </c>
      <c r="G35" t="n">
        <v>225.63</v>
      </c>
      <c r="H35" t="n">
        <v>2.64</v>
      </c>
      <c r="I35" t="n">
        <v>37</v>
      </c>
      <c r="J35" t="n">
        <v>228.8</v>
      </c>
      <c r="K35" t="n">
        <v>52.44</v>
      </c>
      <c r="L35" t="n">
        <v>34</v>
      </c>
      <c r="M35" t="n">
        <v>35</v>
      </c>
      <c r="N35" t="n">
        <v>52.36</v>
      </c>
      <c r="O35" t="n">
        <v>28452.56</v>
      </c>
      <c r="P35" t="n">
        <v>1695.97</v>
      </c>
      <c r="Q35" t="n">
        <v>2218.9</v>
      </c>
      <c r="R35" t="n">
        <v>242.36</v>
      </c>
      <c r="S35" t="n">
        <v>193.02</v>
      </c>
      <c r="T35" t="n">
        <v>22683.49</v>
      </c>
      <c r="U35" t="n">
        <v>0.8</v>
      </c>
      <c r="V35" t="n">
        <v>0.92</v>
      </c>
      <c r="W35" t="n">
        <v>36.73</v>
      </c>
      <c r="X35" t="n">
        <v>1.36</v>
      </c>
      <c r="Y35" t="n">
        <v>0.5</v>
      </c>
      <c r="Z35" t="n">
        <v>10</v>
      </c>
      <c r="AA35" t="n">
        <v>4961.889213368876</v>
      </c>
      <c r="AB35" t="n">
        <v>6789.075724834373</v>
      </c>
      <c r="AC35" t="n">
        <v>6141.135866183548</v>
      </c>
      <c r="AD35" t="n">
        <v>4961889.213368876</v>
      </c>
      <c r="AE35" t="n">
        <v>6789075.724834372</v>
      </c>
      <c r="AF35" t="n">
        <v>1.246246443170696e-06</v>
      </c>
      <c r="AG35" t="n">
        <v>23.25520833333333</v>
      </c>
      <c r="AH35" t="n">
        <v>6141135.866183548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0.7004</v>
      </c>
      <c r="E36" t="n">
        <v>142.77</v>
      </c>
      <c r="F36" t="n">
        <v>139.07</v>
      </c>
      <c r="G36" t="n">
        <v>231.78</v>
      </c>
      <c r="H36" t="n">
        <v>2.7</v>
      </c>
      <c r="I36" t="n">
        <v>36</v>
      </c>
      <c r="J36" t="n">
        <v>230.49</v>
      </c>
      <c r="K36" t="n">
        <v>52.44</v>
      </c>
      <c r="L36" t="n">
        <v>35</v>
      </c>
      <c r="M36" t="n">
        <v>34</v>
      </c>
      <c r="N36" t="n">
        <v>53.05</v>
      </c>
      <c r="O36" t="n">
        <v>28661.58</v>
      </c>
      <c r="P36" t="n">
        <v>1691.24</v>
      </c>
      <c r="Q36" t="n">
        <v>2218.85</v>
      </c>
      <c r="R36" t="n">
        <v>240.35</v>
      </c>
      <c r="S36" t="n">
        <v>193.02</v>
      </c>
      <c r="T36" t="n">
        <v>21686.55</v>
      </c>
      <c r="U36" t="n">
        <v>0.8</v>
      </c>
      <c r="V36" t="n">
        <v>0.92</v>
      </c>
      <c r="W36" t="n">
        <v>36.72</v>
      </c>
      <c r="X36" t="n">
        <v>1.28</v>
      </c>
      <c r="Y36" t="n">
        <v>0.5</v>
      </c>
      <c r="Z36" t="n">
        <v>10</v>
      </c>
      <c r="AA36" t="n">
        <v>4948.851164139786</v>
      </c>
      <c r="AB36" t="n">
        <v>6771.236490680996</v>
      </c>
      <c r="AC36" t="n">
        <v>6124.999183500249</v>
      </c>
      <c r="AD36" t="n">
        <v>4948851.164139787</v>
      </c>
      <c r="AE36" t="n">
        <v>6771236.490680996</v>
      </c>
      <c r="AF36" t="n">
        <v>1.247136746387707e-06</v>
      </c>
      <c r="AG36" t="n">
        <v>23.2373046875</v>
      </c>
      <c r="AH36" t="n">
        <v>6124999.183500249</v>
      </c>
    </row>
    <row r="37">
      <c r="A37" t="n">
        <v>35</v>
      </c>
      <c r="B37" t="n">
        <v>90</v>
      </c>
      <c r="C37" t="inlineStr">
        <is>
          <t xml:space="preserve">CONCLUIDO	</t>
        </is>
      </c>
      <c r="D37" t="n">
        <v>0.7008</v>
      </c>
      <c r="E37" t="n">
        <v>142.69</v>
      </c>
      <c r="F37" t="n">
        <v>139.03</v>
      </c>
      <c r="G37" t="n">
        <v>238.34</v>
      </c>
      <c r="H37" t="n">
        <v>2.76</v>
      </c>
      <c r="I37" t="n">
        <v>35</v>
      </c>
      <c r="J37" t="n">
        <v>232.2</v>
      </c>
      <c r="K37" t="n">
        <v>52.44</v>
      </c>
      <c r="L37" t="n">
        <v>36</v>
      </c>
      <c r="M37" t="n">
        <v>33</v>
      </c>
      <c r="N37" t="n">
        <v>53.75</v>
      </c>
      <c r="O37" t="n">
        <v>28871.58</v>
      </c>
      <c r="P37" t="n">
        <v>1685.52</v>
      </c>
      <c r="Q37" t="n">
        <v>2218.86</v>
      </c>
      <c r="R37" t="n">
        <v>238.75</v>
      </c>
      <c r="S37" t="n">
        <v>193.02</v>
      </c>
      <c r="T37" t="n">
        <v>20889.35</v>
      </c>
      <c r="U37" t="n">
        <v>0.8100000000000001</v>
      </c>
      <c r="V37" t="n">
        <v>0.92</v>
      </c>
      <c r="W37" t="n">
        <v>36.72</v>
      </c>
      <c r="X37" t="n">
        <v>1.25</v>
      </c>
      <c r="Y37" t="n">
        <v>0.5</v>
      </c>
      <c r="Z37" t="n">
        <v>10</v>
      </c>
      <c r="AA37" t="n">
        <v>4934.816987758973</v>
      </c>
      <c r="AB37" t="n">
        <v>6752.0343114126</v>
      </c>
      <c r="AC37" t="n">
        <v>6107.629633270801</v>
      </c>
      <c r="AD37" t="n">
        <v>4934816.987758974</v>
      </c>
      <c r="AE37" t="n">
        <v>6752034.3114126</v>
      </c>
      <c r="AF37" t="n">
        <v>1.247848988961315e-06</v>
      </c>
      <c r="AG37" t="n">
        <v>23.22428385416667</v>
      </c>
      <c r="AH37" t="n">
        <v>6107629.633270801</v>
      </c>
    </row>
    <row r="38">
      <c r="A38" t="n">
        <v>36</v>
      </c>
      <c r="B38" t="n">
        <v>90</v>
      </c>
      <c r="C38" t="inlineStr">
        <is>
          <t xml:space="preserve">CONCLUIDO	</t>
        </is>
      </c>
      <c r="D38" t="n">
        <v>0.7010999999999999</v>
      </c>
      <c r="E38" t="n">
        <v>142.63</v>
      </c>
      <c r="F38" t="n">
        <v>139</v>
      </c>
      <c r="G38" t="n">
        <v>245.3</v>
      </c>
      <c r="H38" t="n">
        <v>2.81</v>
      </c>
      <c r="I38" t="n">
        <v>34</v>
      </c>
      <c r="J38" t="n">
        <v>233.91</v>
      </c>
      <c r="K38" t="n">
        <v>52.44</v>
      </c>
      <c r="L38" t="n">
        <v>37</v>
      </c>
      <c r="M38" t="n">
        <v>32</v>
      </c>
      <c r="N38" t="n">
        <v>54.46</v>
      </c>
      <c r="O38" t="n">
        <v>29082.59</v>
      </c>
      <c r="P38" t="n">
        <v>1684.23</v>
      </c>
      <c r="Q38" t="n">
        <v>2218.88</v>
      </c>
      <c r="R38" t="n">
        <v>237.89</v>
      </c>
      <c r="S38" t="n">
        <v>193.02</v>
      </c>
      <c r="T38" t="n">
        <v>20463.24</v>
      </c>
      <c r="U38" t="n">
        <v>0.8100000000000001</v>
      </c>
      <c r="V38" t="n">
        <v>0.92</v>
      </c>
      <c r="W38" t="n">
        <v>36.72</v>
      </c>
      <c r="X38" t="n">
        <v>1.22</v>
      </c>
      <c r="Y38" t="n">
        <v>0.5</v>
      </c>
      <c r="Z38" t="n">
        <v>10</v>
      </c>
      <c r="AA38" t="n">
        <v>4930.123386378823</v>
      </c>
      <c r="AB38" t="n">
        <v>6745.612318937199</v>
      </c>
      <c r="AC38" t="n">
        <v>6101.82054674393</v>
      </c>
      <c r="AD38" t="n">
        <v>4930123.386378823</v>
      </c>
      <c r="AE38" t="n">
        <v>6745612.318937199</v>
      </c>
      <c r="AF38" t="n">
        <v>1.248383170891521e-06</v>
      </c>
      <c r="AG38" t="n">
        <v>23.21451822916667</v>
      </c>
      <c r="AH38" t="n">
        <v>6101820.54674393</v>
      </c>
    </row>
    <row r="39">
      <c r="A39" t="n">
        <v>37</v>
      </c>
      <c r="B39" t="n">
        <v>90</v>
      </c>
      <c r="C39" t="inlineStr">
        <is>
          <t xml:space="preserve">CONCLUIDO	</t>
        </is>
      </c>
      <c r="D39" t="n">
        <v>0.7015</v>
      </c>
      <c r="E39" t="n">
        <v>142.55</v>
      </c>
      <c r="F39" t="n">
        <v>138.96</v>
      </c>
      <c r="G39" t="n">
        <v>252.65</v>
      </c>
      <c r="H39" t="n">
        <v>2.87</v>
      </c>
      <c r="I39" t="n">
        <v>33</v>
      </c>
      <c r="J39" t="n">
        <v>235.63</v>
      </c>
      <c r="K39" t="n">
        <v>52.44</v>
      </c>
      <c r="L39" t="n">
        <v>38</v>
      </c>
      <c r="M39" t="n">
        <v>31</v>
      </c>
      <c r="N39" t="n">
        <v>55.18</v>
      </c>
      <c r="O39" t="n">
        <v>29294.6</v>
      </c>
      <c r="P39" t="n">
        <v>1677.97</v>
      </c>
      <c r="Q39" t="n">
        <v>2218.83</v>
      </c>
      <c r="R39" t="n">
        <v>236.53</v>
      </c>
      <c r="S39" t="n">
        <v>193.02</v>
      </c>
      <c r="T39" t="n">
        <v>19787.07</v>
      </c>
      <c r="U39" t="n">
        <v>0.82</v>
      </c>
      <c r="V39" t="n">
        <v>0.92</v>
      </c>
      <c r="W39" t="n">
        <v>36.72</v>
      </c>
      <c r="X39" t="n">
        <v>1.18</v>
      </c>
      <c r="Y39" t="n">
        <v>0.5</v>
      </c>
      <c r="Z39" t="n">
        <v>10</v>
      </c>
      <c r="AA39" t="n">
        <v>4915.066616452793</v>
      </c>
      <c r="AB39" t="n">
        <v>6725.010982066596</v>
      </c>
      <c r="AC39" t="n">
        <v>6083.185372550101</v>
      </c>
      <c r="AD39" t="n">
        <v>4915066.616452793</v>
      </c>
      <c r="AE39" t="n">
        <v>6725010.982066596</v>
      </c>
      <c r="AF39" t="n">
        <v>1.249095413465129e-06</v>
      </c>
      <c r="AG39" t="n">
        <v>23.20149739583333</v>
      </c>
      <c r="AH39" t="n">
        <v>6083185.3725501</v>
      </c>
    </row>
    <row r="40">
      <c r="A40" t="n">
        <v>38</v>
      </c>
      <c r="B40" t="n">
        <v>90</v>
      </c>
      <c r="C40" t="inlineStr">
        <is>
          <t xml:space="preserve">CONCLUIDO	</t>
        </is>
      </c>
      <c r="D40" t="n">
        <v>0.7019</v>
      </c>
      <c r="E40" t="n">
        <v>142.47</v>
      </c>
      <c r="F40" t="n">
        <v>138.91</v>
      </c>
      <c r="G40" t="n">
        <v>260.46</v>
      </c>
      <c r="H40" t="n">
        <v>2.92</v>
      </c>
      <c r="I40" t="n">
        <v>32</v>
      </c>
      <c r="J40" t="n">
        <v>237.35</v>
      </c>
      <c r="K40" t="n">
        <v>52.44</v>
      </c>
      <c r="L40" t="n">
        <v>39</v>
      </c>
      <c r="M40" t="n">
        <v>30</v>
      </c>
      <c r="N40" t="n">
        <v>55.91</v>
      </c>
      <c r="O40" t="n">
        <v>29507.65</v>
      </c>
      <c r="P40" t="n">
        <v>1673.4</v>
      </c>
      <c r="Q40" t="n">
        <v>2218.89</v>
      </c>
      <c r="R40" t="n">
        <v>235.25</v>
      </c>
      <c r="S40" t="n">
        <v>193.02</v>
      </c>
      <c r="T40" t="n">
        <v>19152.9</v>
      </c>
      <c r="U40" t="n">
        <v>0.82</v>
      </c>
      <c r="V40" t="n">
        <v>0.92</v>
      </c>
      <c r="W40" t="n">
        <v>36.71</v>
      </c>
      <c r="X40" t="n">
        <v>1.13</v>
      </c>
      <c r="Y40" t="n">
        <v>0.5</v>
      </c>
      <c r="Z40" t="n">
        <v>10</v>
      </c>
      <c r="AA40" t="n">
        <v>4903.214554278655</v>
      </c>
      <c r="AB40" t="n">
        <v>6708.794467723859</v>
      </c>
      <c r="AC40" t="n">
        <v>6068.516539576215</v>
      </c>
      <c r="AD40" t="n">
        <v>4903214.554278655</v>
      </c>
      <c r="AE40" t="n">
        <v>6708794.467723859</v>
      </c>
      <c r="AF40" t="n">
        <v>1.249807656038737e-06</v>
      </c>
      <c r="AG40" t="n">
        <v>23.1884765625</v>
      </c>
      <c r="AH40" t="n">
        <v>6068516.539576215</v>
      </c>
    </row>
    <row r="41">
      <c r="A41" t="n">
        <v>39</v>
      </c>
      <c r="B41" t="n">
        <v>90</v>
      </c>
      <c r="C41" t="inlineStr">
        <is>
          <t xml:space="preserve">CONCLUIDO	</t>
        </is>
      </c>
      <c r="D41" t="n">
        <v>0.7022</v>
      </c>
      <c r="E41" t="n">
        <v>142.42</v>
      </c>
      <c r="F41" t="n">
        <v>138.9</v>
      </c>
      <c r="G41" t="n">
        <v>268.83</v>
      </c>
      <c r="H41" t="n">
        <v>2.98</v>
      </c>
      <c r="I41" t="n">
        <v>31</v>
      </c>
      <c r="J41" t="n">
        <v>239.09</v>
      </c>
      <c r="K41" t="n">
        <v>52.44</v>
      </c>
      <c r="L41" t="n">
        <v>40</v>
      </c>
      <c r="M41" t="n">
        <v>29</v>
      </c>
      <c r="N41" t="n">
        <v>56.65</v>
      </c>
      <c r="O41" t="n">
        <v>29721.73</v>
      </c>
      <c r="P41" t="n">
        <v>1669.98</v>
      </c>
      <c r="Q41" t="n">
        <v>2218.92</v>
      </c>
      <c r="R41" t="n">
        <v>234.43</v>
      </c>
      <c r="S41" t="n">
        <v>193.02</v>
      </c>
      <c r="T41" t="n">
        <v>18749.42</v>
      </c>
      <c r="U41" t="n">
        <v>0.82</v>
      </c>
      <c r="V41" t="n">
        <v>0.92</v>
      </c>
      <c r="W41" t="n">
        <v>36.71</v>
      </c>
      <c r="X41" t="n">
        <v>1.11</v>
      </c>
      <c r="Y41" t="n">
        <v>0.5</v>
      </c>
      <c r="Z41" t="n">
        <v>10</v>
      </c>
      <c r="AA41" t="n">
        <v>4894.591271658847</v>
      </c>
      <c r="AB41" t="n">
        <v>6696.995712011059</v>
      </c>
      <c r="AC41" t="n">
        <v>6057.843840548987</v>
      </c>
      <c r="AD41" t="n">
        <v>4894591.271658847</v>
      </c>
      <c r="AE41" t="n">
        <v>6696995.71201106</v>
      </c>
      <c r="AF41" t="n">
        <v>1.250341837968943e-06</v>
      </c>
      <c r="AG41" t="n">
        <v>23.18033854166667</v>
      </c>
      <c r="AH41" t="n">
        <v>6057843.840548987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0.6422</v>
      </c>
      <c r="E2" t="n">
        <v>155.71</v>
      </c>
      <c r="F2" t="n">
        <v>150.33</v>
      </c>
      <c r="G2" t="n">
        <v>26.85</v>
      </c>
      <c r="H2" t="n">
        <v>0.64</v>
      </c>
      <c r="I2" t="n">
        <v>336</v>
      </c>
      <c r="J2" t="n">
        <v>26.11</v>
      </c>
      <c r="K2" t="n">
        <v>12.1</v>
      </c>
      <c r="L2" t="n">
        <v>1</v>
      </c>
      <c r="M2" t="n">
        <v>334</v>
      </c>
      <c r="N2" t="n">
        <v>3.01</v>
      </c>
      <c r="O2" t="n">
        <v>3454.41</v>
      </c>
      <c r="P2" t="n">
        <v>465.85</v>
      </c>
      <c r="Q2" t="n">
        <v>2219.33</v>
      </c>
      <c r="R2" t="n">
        <v>616.13</v>
      </c>
      <c r="S2" t="n">
        <v>193.02</v>
      </c>
      <c r="T2" t="n">
        <v>208075.75</v>
      </c>
      <c r="U2" t="n">
        <v>0.31</v>
      </c>
      <c r="V2" t="n">
        <v>0.85</v>
      </c>
      <c r="W2" t="n">
        <v>37.19</v>
      </c>
      <c r="X2" t="n">
        <v>12.53</v>
      </c>
      <c r="Y2" t="n">
        <v>0.5</v>
      </c>
      <c r="Z2" t="n">
        <v>10</v>
      </c>
      <c r="AA2" t="n">
        <v>1944.78653299035</v>
      </c>
      <c r="AB2" t="n">
        <v>2660.942732363918</v>
      </c>
      <c r="AC2" t="n">
        <v>2406.986092643685</v>
      </c>
      <c r="AD2" t="n">
        <v>1944786.53299035</v>
      </c>
      <c r="AE2" t="n">
        <v>2660942.732363918</v>
      </c>
      <c r="AF2" t="n">
        <v>1.958386719985299e-06</v>
      </c>
      <c r="AG2" t="n">
        <v>25.34342447916667</v>
      </c>
      <c r="AH2" t="n">
        <v>2406986.092643686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0.6649</v>
      </c>
      <c r="E3" t="n">
        <v>150.41</v>
      </c>
      <c r="F3" t="n">
        <v>146.28</v>
      </c>
      <c r="G3" t="n">
        <v>39.36</v>
      </c>
      <c r="H3" t="n">
        <v>1.23</v>
      </c>
      <c r="I3" t="n">
        <v>223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434.52</v>
      </c>
      <c r="Q3" t="n">
        <v>2219.64</v>
      </c>
      <c r="R3" t="n">
        <v>469.94</v>
      </c>
      <c r="S3" t="n">
        <v>193.02</v>
      </c>
      <c r="T3" t="n">
        <v>135542.05</v>
      </c>
      <c r="U3" t="n">
        <v>0.41</v>
      </c>
      <c r="V3" t="n">
        <v>0.88</v>
      </c>
      <c r="W3" t="n">
        <v>37.33</v>
      </c>
      <c r="X3" t="n">
        <v>8.49</v>
      </c>
      <c r="Y3" t="n">
        <v>0.5</v>
      </c>
      <c r="Z3" t="n">
        <v>10</v>
      </c>
      <c r="AA3" t="n">
        <v>1801.732000990791</v>
      </c>
      <c r="AB3" t="n">
        <v>2465.209210561587</v>
      </c>
      <c r="AC3" t="n">
        <v>2229.933103448446</v>
      </c>
      <c r="AD3" t="n">
        <v>1801732.000990791</v>
      </c>
      <c r="AE3" t="n">
        <v>2465209.210561587</v>
      </c>
      <c r="AF3" t="n">
        <v>2.027610292927788e-06</v>
      </c>
      <c r="AG3" t="n">
        <v>24.48079427083333</v>
      </c>
      <c r="AH3" t="n">
        <v>2229933.103448446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0.4741</v>
      </c>
      <c r="E2" t="n">
        <v>210.92</v>
      </c>
      <c r="F2" t="n">
        <v>184.16</v>
      </c>
      <c r="G2" t="n">
        <v>9.17</v>
      </c>
      <c r="H2" t="n">
        <v>0.18</v>
      </c>
      <c r="I2" t="n">
        <v>1205</v>
      </c>
      <c r="J2" t="n">
        <v>98.70999999999999</v>
      </c>
      <c r="K2" t="n">
        <v>39.72</v>
      </c>
      <c r="L2" t="n">
        <v>1</v>
      </c>
      <c r="M2" t="n">
        <v>1203</v>
      </c>
      <c r="N2" t="n">
        <v>12.99</v>
      </c>
      <c r="O2" t="n">
        <v>12407.75</v>
      </c>
      <c r="P2" t="n">
        <v>1663.22</v>
      </c>
      <c r="Q2" t="n">
        <v>2220.45</v>
      </c>
      <c r="R2" t="n">
        <v>1745.48</v>
      </c>
      <c r="S2" t="n">
        <v>193.02</v>
      </c>
      <c r="T2" t="n">
        <v>768401.97</v>
      </c>
      <c r="U2" t="n">
        <v>0.11</v>
      </c>
      <c r="V2" t="n">
        <v>0.7</v>
      </c>
      <c r="W2" t="n">
        <v>38.63</v>
      </c>
      <c r="X2" t="n">
        <v>46.32</v>
      </c>
      <c r="Y2" t="n">
        <v>0.5</v>
      </c>
      <c r="Z2" t="n">
        <v>10</v>
      </c>
      <c r="AA2" t="n">
        <v>7167.79304947315</v>
      </c>
      <c r="AB2" t="n">
        <v>9807.29067100133</v>
      </c>
      <c r="AC2" t="n">
        <v>8871.296613979499</v>
      </c>
      <c r="AD2" t="n">
        <v>7167793.04947315</v>
      </c>
      <c r="AE2" t="n">
        <v>9807290.67100133</v>
      </c>
      <c r="AF2" t="n">
        <v>1.020355631734444e-06</v>
      </c>
      <c r="AG2" t="n">
        <v>34.32942708333334</v>
      </c>
      <c r="AH2" t="n">
        <v>8871296.6139795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0.5911</v>
      </c>
      <c r="E3" t="n">
        <v>169.17</v>
      </c>
      <c r="F3" t="n">
        <v>156.78</v>
      </c>
      <c r="G3" t="n">
        <v>18.59</v>
      </c>
      <c r="H3" t="n">
        <v>0.35</v>
      </c>
      <c r="I3" t="n">
        <v>506</v>
      </c>
      <c r="J3" t="n">
        <v>99.95</v>
      </c>
      <c r="K3" t="n">
        <v>39.72</v>
      </c>
      <c r="L3" t="n">
        <v>2</v>
      </c>
      <c r="M3" t="n">
        <v>504</v>
      </c>
      <c r="N3" t="n">
        <v>13.24</v>
      </c>
      <c r="O3" t="n">
        <v>12561.45</v>
      </c>
      <c r="P3" t="n">
        <v>1403.77</v>
      </c>
      <c r="Q3" t="n">
        <v>2219.54</v>
      </c>
      <c r="R3" t="n">
        <v>830.6900000000001</v>
      </c>
      <c r="S3" t="n">
        <v>193.02</v>
      </c>
      <c r="T3" t="n">
        <v>314504.19</v>
      </c>
      <c r="U3" t="n">
        <v>0.23</v>
      </c>
      <c r="V3" t="n">
        <v>0.82</v>
      </c>
      <c r="W3" t="n">
        <v>37.49</v>
      </c>
      <c r="X3" t="n">
        <v>18.98</v>
      </c>
      <c r="Y3" t="n">
        <v>0.5</v>
      </c>
      <c r="Z3" t="n">
        <v>10</v>
      </c>
      <c r="AA3" t="n">
        <v>4930.103349969469</v>
      </c>
      <c r="AB3" t="n">
        <v>6745.584904237978</v>
      </c>
      <c r="AC3" t="n">
        <v>6101.795748465124</v>
      </c>
      <c r="AD3" t="n">
        <v>4930103.34996947</v>
      </c>
      <c r="AE3" t="n">
        <v>6745584.904237978</v>
      </c>
      <c r="AF3" t="n">
        <v>1.2721624423502e-06</v>
      </c>
      <c r="AG3" t="n">
        <v>27.5341796875</v>
      </c>
      <c r="AH3" t="n">
        <v>6101795.748465125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0.632</v>
      </c>
      <c r="E4" t="n">
        <v>158.24</v>
      </c>
      <c r="F4" t="n">
        <v>149.69</v>
      </c>
      <c r="G4" t="n">
        <v>28.16</v>
      </c>
      <c r="H4" t="n">
        <v>0.52</v>
      </c>
      <c r="I4" t="n">
        <v>319</v>
      </c>
      <c r="J4" t="n">
        <v>101.2</v>
      </c>
      <c r="K4" t="n">
        <v>39.72</v>
      </c>
      <c r="L4" t="n">
        <v>3</v>
      </c>
      <c r="M4" t="n">
        <v>317</v>
      </c>
      <c r="N4" t="n">
        <v>13.49</v>
      </c>
      <c r="O4" t="n">
        <v>12715.54</v>
      </c>
      <c r="P4" t="n">
        <v>1326.88</v>
      </c>
      <c r="Q4" t="n">
        <v>2219.37</v>
      </c>
      <c r="R4" t="n">
        <v>594.42</v>
      </c>
      <c r="S4" t="n">
        <v>193.02</v>
      </c>
      <c r="T4" t="n">
        <v>197306.17</v>
      </c>
      <c r="U4" t="n">
        <v>0.32</v>
      </c>
      <c r="V4" t="n">
        <v>0.86</v>
      </c>
      <c r="W4" t="n">
        <v>37.17</v>
      </c>
      <c r="X4" t="n">
        <v>11.89</v>
      </c>
      <c r="Y4" t="n">
        <v>0.5</v>
      </c>
      <c r="Z4" t="n">
        <v>10</v>
      </c>
      <c r="AA4" t="n">
        <v>4400.71000807123</v>
      </c>
      <c r="AB4" t="n">
        <v>6021.245578666846</v>
      </c>
      <c r="AC4" t="n">
        <v>5446.586351509902</v>
      </c>
      <c r="AD4" t="n">
        <v>4400710.00807123</v>
      </c>
      <c r="AE4" t="n">
        <v>6021245.578666846</v>
      </c>
      <c r="AF4" t="n">
        <v>1.360187216317588e-06</v>
      </c>
      <c r="AG4" t="n">
        <v>25.75520833333333</v>
      </c>
      <c r="AH4" t="n">
        <v>5446586.351509902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0.6529</v>
      </c>
      <c r="E5" t="n">
        <v>153.15</v>
      </c>
      <c r="F5" t="n">
        <v>146.4</v>
      </c>
      <c r="G5" t="n">
        <v>37.86</v>
      </c>
      <c r="H5" t="n">
        <v>0.6899999999999999</v>
      </c>
      <c r="I5" t="n">
        <v>232</v>
      </c>
      <c r="J5" t="n">
        <v>102.45</v>
      </c>
      <c r="K5" t="n">
        <v>39.72</v>
      </c>
      <c r="L5" t="n">
        <v>4</v>
      </c>
      <c r="M5" t="n">
        <v>230</v>
      </c>
      <c r="N5" t="n">
        <v>13.74</v>
      </c>
      <c r="O5" t="n">
        <v>12870.03</v>
      </c>
      <c r="P5" t="n">
        <v>1284.17</v>
      </c>
      <c r="Q5" t="n">
        <v>2219.1</v>
      </c>
      <c r="R5" t="n">
        <v>483.55</v>
      </c>
      <c r="S5" t="n">
        <v>193.02</v>
      </c>
      <c r="T5" t="n">
        <v>142302.18</v>
      </c>
      <c r="U5" t="n">
        <v>0.4</v>
      </c>
      <c r="V5" t="n">
        <v>0.88</v>
      </c>
      <c r="W5" t="n">
        <v>37.06</v>
      </c>
      <c r="X5" t="n">
        <v>8.609999999999999</v>
      </c>
      <c r="Y5" t="n">
        <v>0.5</v>
      </c>
      <c r="Z5" t="n">
        <v>10</v>
      </c>
      <c r="AA5" t="n">
        <v>4139.592873393803</v>
      </c>
      <c r="AB5" t="n">
        <v>5663.973595326208</v>
      </c>
      <c r="AC5" t="n">
        <v>5123.411904824929</v>
      </c>
      <c r="AD5" t="n">
        <v>4139592.873393803</v>
      </c>
      <c r="AE5" t="n">
        <v>5663973.595326208</v>
      </c>
      <c r="AF5" t="n">
        <v>1.40516809103442e-06</v>
      </c>
      <c r="AG5" t="n">
        <v>24.9267578125</v>
      </c>
      <c r="AH5" t="n">
        <v>5123411.904824929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0.6657999999999999</v>
      </c>
      <c r="E6" t="n">
        <v>150.2</v>
      </c>
      <c r="F6" t="n">
        <v>144.49</v>
      </c>
      <c r="G6" t="n">
        <v>47.9</v>
      </c>
      <c r="H6" t="n">
        <v>0.85</v>
      </c>
      <c r="I6" t="n">
        <v>181</v>
      </c>
      <c r="J6" t="n">
        <v>103.71</v>
      </c>
      <c r="K6" t="n">
        <v>39.72</v>
      </c>
      <c r="L6" t="n">
        <v>5</v>
      </c>
      <c r="M6" t="n">
        <v>179</v>
      </c>
      <c r="N6" t="n">
        <v>14</v>
      </c>
      <c r="O6" t="n">
        <v>13024.91</v>
      </c>
      <c r="P6" t="n">
        <v>1253.1</v>
      </c>
      <c r="Q6" t="n">
        <v>2219.08</v>
      </c>
      <c r="R6" t="n">
        <v>420.61</v>
      </c>
      <c r="S6" t="n">
        <v>193.02</v>
      </c>
      <c r="T6" t="n">
        <v>111089.89</v>
      </c>
      <c r="U6" t="n">
        <v>0.46</v>
      </c>
      <c r="V6" t="n">
        <v>0.89</v>
      </c>
      <c r="W6" t="n">
        <v>36.96</v>
      </c>
      <c r="X6" t="n">
        <v>6.7</v>
      </c>
      <c r="Y6" t="n">
        <v>0.5</v>
      </c>
      <c r="Z6" t="n">
        <v>10</v>
      </c>
      <c r="AA6" t="n">
        <v>3990.334758679956</v>
      </c>
      <c r="AB6" t="n">
        <v>5459.75205797142</v>
      </c>
      <c r="AC6" t="n">
        <v>4938.680984368562</v>
      </c>
      <c r="AD6" t="n">
        <v>3990334.758679956</v>
      </c>
      <c r="AE6" t="n">
        <v>5459752.05797142</v>
      </c>
      <c r="AF6" t="n">
        <v>1.432931406051029e-06</v>
      </c>
      <c r="AG6" t="n">
        <v>24.44661458333333</v>
      </c>
      <c r="AH6" t="n">
        <v>4938680.984368563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0.6743</v>
      </c>
      <c r="E7" t="n">
        <v>148.29</v>
      </c>
      <c r="F7" t="n">
        <v>143.26</v>
      </c>
      <c r="G7" t="n">
        <v>58.08</v>
      </c>
      <c r="H7" t="n">
        <v>1.01</v>
      </c>
      <c r="I7" t="n">
        <v>148</v>
      </c>
      <c r="J7" t="n">
        <v>104.97</v>
      </c>
      <c r="K7" t="n">
        <v>39.72</v>
      </c>
      <c r="L7" t="n">
        <v>6</v>
      </c>
      <c r="M7" t="n">
        <v>146</v>
      </c>
      <c r="N7" t="n">
        <v>14.25</v>
      </c>
      <c r="O7" t="n">
        <v>13180.19</v>
      </c>
      <c r="P7" t="n">
        <v>1228.29</v>
      </c>
      <c r="Q7" t="n">
        <v>2219.08</v>
      </c>
      <c r="R7" t="n">
        <v>379.87</v>
      </c>
      <c r="S7" t="n">
        <v>193.02</v>
      </c>
      <c r="T7" t="n">
        <v>90883.74000000001</v>
      </c>
      <c r="U7" t="n">
        <v>0.51</v>
      </c>
      <c r="V7" t="n">
        <v>0.9</v>
      </c>
      <c r="W7" t="n">
        <v>36.9</v>
      </c>
      <c r="X7" t="n">
        <v>5.47</v>
      </c>
      <c r="Y7" t="n">
        <v>0.5</v>
      </c>
      <c r="Z7" t="n">
        <v>10</v>
      </c>
      <c r="AA7" t="n">
        <v>3876.019651061143</v>
      </c>
      <c r="AB7" t="n">
        <v>5303.341084500736</v>
      </c>
      <c r="AC7" t="n">
        <v>4797.197654681746</v>
      </c>
      <c r="AD7" t="n">
        <v>3876019.651061143</v>
      </c>
      <c r="AE7" t="n">
        <v>5303341.084500736</v>
      </c>
      <c r="AF7" t="n">
        <v>1.451225063232515e-06</v>
      </c>
      <c r="AG7" t="n">
        <v>24.1357421875</v>
      </c>
      <c r="AH7" t="n">
        <v>4797197.654681746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0.6805</v>
      </c>
      <c r="E8" t="n">
        <v>146.95</v>
      </c>
      <c r="F8" t="n">
        <v>142.39</v>
      </c>
      <c r="G8" t="n">
        <v>68.34999999999999</v>
      </c>
      <c r="H8" t="n">
        <v>1.16</v>
      </c>
      <c r="I8" t="n">
        <v>125</v>
      </c>
      <c r="J8" t="n">
        <v>106.23</v>
      </c>
      <c r="K8" t="n">
        <v>39.72</v>
      </c>
      <c r="L8" t="n">
        <v>7</v>
      </c>
      <c r="M8" t="n">
        <v>123</v>
      </c>
      <c r="N8" t="n">
        <v>14.52</v>
      </c>
      <c r="O8" t="n">
        <v>13335.87</v>
      </c>
      <c r="P8" t="n">
        <v>1208.01</v>
      </c>
      <c r="Q8" t="n">
        <v>2219.01</v>
      </c>
      <c r="R8" t="n">
        <v>350.48</v>
      </c>
      <c r="S8" t="n">
        <v>193.02</v>
      </c>
      <c r="T8" t="n">
        <v>76301.86</v>
      </c>
      <c r="U8" t="n">
        <v>0.55</v>
      </c>
      <c r="V8" t="n">
        <v>0.9</v>
      </c>
      <c r="W8" t="n">
        <v>36.88</v>
      </c>
      <c r="X8" t="n">
        <v>4.6</v>
      </c>
      <c r="Y8" t="n">
        <v>0.5</v>
      </c>
      <c r="Z8" t="n">
        <v>10</v>
      </c>
      <c r="AA8" t="n">
        <v>3797.685034451415</v>
      </c>
      <c r="AB8" t="n">
        <v>5196.160206175919</v>
      </c>
      <c r="AC8" t="n">
        <v>4700.245968954945</v>
      </c>
      <c r="AD8" t="n">
        <v>3797685.034451415</v>
      </c>
      <c r="AE8" t="n">
        <v>5196160.20617592</v>
      </c>
      <c r="AF8" t="n">
        <v>1.464568672000188e-06</v>
      </c>
      <c r="AG8" t="n">
        <v>23.91764322916667</v>
      </c>
      <c r="AH8" t="n">
        <v>4700245.968954945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0.6851</v>
      </c>
      <c r="E9" t="n">
        <v>145.97</v>
      </c>
      <c r="F9" t="n">
        <v>141.76</v>
      </c>
      <c r="G9" t="n">
        <v>78.75</v>
      </c>
      <c r="H9" t="n">
        <v>1.31</v>
      </c>
      <c r="I9" t="n">
        <v>108</v>
      </c>
      <c r="J9" t="n">
        <v>107.5</v>
      </c>
      <c r="K9" t="n">
        <v>39.72</v>
      </c>
      <c r="L9" t="n">
        <v>8</v>
      </c>
      <c r="M9" t="n">
        <v>106</v>
      </c>
      <c r="N9" t="n">
        <v>14.78</v>
      </c>
      <c r="O9" t="n">
        <v>13491.96</v>
      </c>
      <c r="P9" t="n">
        <v>1186.47</v>
      </c>
      <c r="Q9" t="n">
        <v>2218.96</v>
      </c>
      <c r="R9" t="n">
        <v>329.72</v>
      </c>
      <c r="S9" t="n">
        <v>193.02</v>
      </c>
      <c r="T9" t="n">
        <v>66006.8</v>
      </c>
      <c r="U9" t="n">
        <v>0.59</v>
      </c>
      <c r="V9" t="n">
        <v>0.91</v>
      </c>
      <c r="W9" t="n">
        <v>36.84</v>
      </c>
      <c r="X9" t="n">
        <v>3.97</v>
      </c>
      <c r="Y9" t="n">
        <v>0.5</v>
      </c>
      <c r="Z9" t="n">
        <v>10</v>
      </c>
      <c r="AA9" t="n">
        <v>3717.174006953359</v>
      </c>
      <c r="AB9" t="n">
        <v>5086.001466457221</v>
      </c>
      <c r="AC9" t="n">
        <v>4600.600624746243</v>
      </c>
      <c r="AD9" t="n">
        <v>3717174.00695336</v>
      </c>
      <c r="AE9" t="n">
        <v>5086001.466457221</v>
      </c>
      <c r="AF9" t="n">
        <v>1.474468768827816e-06</v>
      </c>
      <c r="AG9" t="n">
        <v>23.75813802083333</v>
      </c>
      <c r="AH9" t="n">
        <v>4600600.624746243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0.6889</v>
      </c>
      <c r="E10" t="n">
        <v>145.16</v>
      </c>
      <c r="F10" t="n">
        <v>141.24</v>
      </c>
      <c r="G10" t="n">
        <v>90.16</v>
      </c>
      <c r="H10" t="n">
        <v>1.46</v>
      </c>
      <c r="I10" t="n">
        <v>94</v>
      </c>
      <c r="J10" t="n">
        <v>108.77</v>
      </c>
      <c r="K10" t="n">
        <v>39.72</v>
      </c>
      <c r="L10" t="n">
        <v>9</v>
      </c>
      <c r="M10" t="n">
        <v>92</v>
      </c>
      <c r="N10" t="n">
        <v>15.05</v>
      </c>
      <c r="O10" t="n">
        <v>13648.58</v>
      </c>
      <c r="P10" t="n">
        <v>1167.32</v>
      </c>
      <c r="Q10" t="n">
        <v>2218.94</v>
      </c>
      <c r="R10" t="n">
        <v>312.61</v>
      </c>
      <c r="S10" t="n">
        <v>193.02</v>
      </c>
      <c r="T10" t="n">
        <v>57526.25</v>
      </c>
      <c r="U10" t="n">
        <v>0.62</v>
      </c>
      <c r="V10" t="n">
        <v>0.91</v>
      </c>
      <c r="W10" t="n">
        <v>36.82</v>
      </c>
      <c r="X10" t="n">
        <v>3.46</v>
      </c>
      <c r="Y10" t="n">
        <v>0.5</v>
      </c>
      <c r="Z10" t="n">
        <v>10</v>
      </c>
      <c r="AA10" t="n">
        <v>3657.485776166957</v>
      </c>
      <c r="AB10" t="n">
        <v>5004.333395836364</v>
      </c>
      <c r="AC10" t="n">
        <v>4526.726840163587</v>
      </c>
      <c r="AD10" t="n">
        <v>3657485.776166957</v>
      </c>
      <c r="AE10" t="n">
        <v>5004333.395836364</v>
      </c>
      <c r="AF10" t="n">
        <v>1.482647109685422e-06</v>
      </c>
      <c r="AG10" t="n">
        <v>23.62630208333333</v>
      </c>
      <c r="AH10" t="n">
        <v>4526726.840163587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0.6916</v>
      </c>
      <c r="E11" t="n">
        <v>144.58</v>
      </c>
      <c r="F11" t="n">
        <v>140.87</v>
      </c>
      <c r="G11" t="n">
        <v>100.62</v>
      </c>
      <c r="H11" t="n">
        <v>1.6</v>
      </c>
      <c r="I11" t="n">
        <v>84</v>
      </c>
      <c r="J11" t="n">
        <v>110.04</v>
      </c>
      <c r="K11" t="n">
        <v>39.72</v>
      </c>
      <c r="L11" t="n">
        <v>10</v>
      </c>
      <c r="M11" t="n">
        <v>82</v>
      </c>
      <c r="N11" t="n">
        <v>15.32</v>
      </c>
      <c r="O11" t="n">
        <v>13805.5</v>
      </c>
      <c r="P11" t="n">
        <v>1148.52</v>
      </c>
      <c r="Q11" t="n">
        <v>2218.93</v>
      </c>
      <c r="R11" t="n">
        <v>300.45</v>
      </c>
      <c r="S11" t="n">
        <v>193.02</v>
      </c>
      <c r="T11" t="n">
        <v>51491.82</v>
      </c>
      <c r="U11" t="n">
        <v>0.64</v>
      </c>
      <c r="V11" t="n">
        <v>0.91</v>
      </c>
      <c r="W11" t="n">
        <v>36.79</v>
      </c>
      <c r="X11" t="n">
        <v>3.08</v>
      </c>
      <c r="Y11" t="n">
        <v>0.5</v>
      </c>
      <c r="Z11" t="n">
        <v>10</v>
      </c>
      <c r="AA11" t="n">
        <v>3605.254443629002</v>
      </c>
      <c r="AB11" t="n">
        <v>4932.868182374166</v>
      </c>
      <c r="AC11" t="n">
        <v>4462.082166372167</v>
      </c>
      <c r="AD11" t="n">
        <v>3605254.443629002</v>
      </c>
      <c r="AE11" t="n">
        <v>4932868.182374166</v>
      </c>
      <c r="AF11" t="n">
        <v>1.488458036084247e-06</v>
      </c>
      <c r="AG11" t="n">
        <v>23.53190104166667</v>
      </c>
      <c r="AH11" t="n">
        <v>4462082.166372167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0.6941000000000001</v>
      </c>
      <c r="E12" t="n">
        <v>144.07</v>
      </c>
      <c r="F12" t="n">
        <v>140.54</v>
      </c>
      <c r="G12" t="n">
        <v>112.43</v>
      </c>
      <c r="H12" t="n">
        <v>1.74</v>
      </c>
      <c r="I12" t="n">
        <v>75</v>
      </c>
      <c r="J12" t="n">
        <v>111.32</v>
      </c>
      <c r="K12" t="n">
        <v>39.72</v>
      </c>
      <c r="L12" t="n">
        <v>11</v>
      </c>
      <c r="M12" t="n">
        <v>73</v>
      </c>
      <c r="N12" t="n">
        <v>15.6</v>
      </c>
      <c r="O12" t="n">
        <v>13962.83</v>
      </c>
      <c r="P12" t="n">
        <v>1130.64</v>
      </c>
      <c r="Q12" t="n">
        <v>2218.9</v>
      </c>
      <c r="R12" t="n">
        <v>288.84</v>
      </c>
      <c r="S12" t="n">
        <v>193.02</v>
      </c>
      <c r="T12" t="n">
        <v>45731.78</v>
      </c>
      <c r="U12" t="n">
        <v>0.67</v>
      </c>
      <c r="V12" t="n">
        <v>0.91</v>
      </c>
      <c r="W12" t="n">
        <v>36.79</v>
      </c>
      <c r="X12" t="n">
        <v>2.75</v>
      </c>
      <c r="Y12" t="n">
        <v>0.5</v>
      </c>
      <c r="Z12" t="n">
        <v>10</v>
      </c>
      <c r="AA12" t="n">
        <v>3556.242399522162</v>
      </c>
      <c r="AB12" t="n">
        <v>4865.807741368404</v>
      </c>
      <c r="AC12" t="n">
        <v>4401.421879736076</v>
      </c>
      <c r="AD12" t="n">
        <v>3556242.399522163</v>
      </c>
      <c r="AE12" t="n">
        <v>4865807.741368404</v>
      </c>
      <c r="AF12" t="n">
        <v>1.493838523490567e-06</v>
      </c>
      <c r="AG12" t="n">
        <v>23.44889322916667</v>
      </c>
      <c r="AH12" t="n">
        <v>4401421.879736076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0.6961000000000001</v>
      </c>
      <c r="E13" t="n">
        <v>143.65</v>
      </c>
      <c r="F13" t="n">
        <v>140.26</v>
      </c>
      <c r="G13" t="n">
        <v>123.76</v>
      </c>
      <c r="H13" t="n">
        <v>1.88</v>
      </c>
      <c r="I13" t="n">
        <v>68</v>
      </c>
      <c r="J13" t="n">
        <v>112.59</v>
      </c>
      <c r="K13" t="n">
        <v>39.72</v>
      </c>
      <c r="L13" t="n">
        <v>12</v>
      </c>
      <c r="M13" t="n">
        <v>66</v>
      </c>
      <c r="N13" t="n">
        <v>15.88</v>
      </c>
      <c r="O13" t="n">
        <v>14120.58</v>
      </c>
      <c r="P13" t="n">
        <v>1110.65</v>
      </c>
      <c r="Q13" t="n">
        <v>2218.91</v>
      </c>
      <c r="R13" t="n">
        <v>280.25</v>
      </c>
      <c r="S13" t="n">
        <v>193.02</v>
      </c>
      <c r="T13" t="n">
        <v>41472.78</v>
      </c>
      <c r="U13" t="n">
        <v>0.6899999999999999</v>
      </c>
      <c r="V13" t="n">
        <v>0.92</v>
      </c>
      <c r="W13" t="n">
        <v>36.77</v>
      </c>
      <c r="X13" t="n">
        <v>2.48</v>
      </c>
      <c r="Y13" t="n">
        <v>0.5</v>
      </c>
      <c r="Z13" t="n">
        <v>10</v>
      </c>
      <c r="AA13" t="n">
        <v>3506.201296214591</v>
      </c>
      <c r="AB13" t="n">
        <v>4797.33929616531</v>
      </c>
      <c r="AC13" t="n">
        <v>4339.487966847102</v>
      </c>
      <c r="AD13" t="n">
        <v>3506201.296214591</v>
      </c>
      <c r="AE13" t="n">
        <v>4797339.29616531</v>
      </c>
      <c r="AF13" t="n">
        <v>1.498142913415622e-06</v>
      </c>
      <c r="AG13" t="n">
        <v>23.38053385416667</v>
      </c>
      <c r="AH13" t="n">
        <v>4339487.966847102</v>
      </c>
    </row>
    <row r="14">
      <c r="A14" t="n">
        <v>12</v>
      </c>
      <c r="B14" t="n">
        <v>45</v>
      </c>
      <c r="C14" t="inlineStr">
        <is>
          <t xml:space="preserve">CONCLUIDO	</t>
        </is>
      </c>
      <c r="D14" t="n">
        <v>0.6977</v>
      </c>
      <c r="E14" t="n">
        <v>143.34</v>
      </c>
      <c r="F14" t="n">
        <v>140.08</v>
      </c>
      <c r="G14" t="n">
        <v>135.56</v>
      </c>
      <c r="H14" t="n">
        <v>2.01</v>
      </c>
      <c r="I14" t="n">
        <v>62</v>
      </c>
      <c r="J14" t="n">
        <v>113.88</v>
      </c>
      <c r="K14" t="n">
        <v>39.72</v>
      </c>
      <c r="L14" t="n">
        <v>13</v>
      </c>
      <c r="M14" t="n">
        <v>60</v>
      </c>
      <c r="N14" t="n">
        <v>16.16</v>
      </c>
      <c r="O14" t="n">
        <v>14278.75</v>
      </c>
      <c r="P14" t="n">
        <v>1093.97</v>
      </c>
      <c r="Q14" t="n">
        <v>2218.9</v>
      </c>
      <c r="R14" t="n">
        <v>273.87</v>
      </c>
      <c r="S14" t="n">
        <v>193.02</v>
      </c>
      <c r="T14" t="n">
        <v>38312.41</v>
      </c>
      <c r="U14" t="n">
        <v>0.7</v>
      </c>
      <c r="V14" t="n">
        <v>0.92</v>
      </c>
      <c r="W14" t="n">
        <v>36.76</v>
      </c>
      <c r="X14" t="n">
        <v>2.29</v>
      </c>
      <c r="Y14" t="n">
        <v>0.5</v>
      </c>
      <c r="Z14" t="n">
        <v>10</v>
      </c>
      <c r="AA14" t="n">
        <v>3465.328500067967</v>
      </c>
      <c r="AB14" t="n">
        <v>4741.415333296993</v>
      </c>
      <c r="AC14" t="n">
        <v>4288.901308505165</v>
      </c>
      <c r="AD14" t="n">
        <v>3465328.500067967</v>
      </c>
      <c r="AE14" t="n">
        <v>4741415.333296993</v>
      </c>
      <c r="AF14" t="n">
        <v>1.501586425355667e-06</v>
      </c>
      <c r="AG14" t="n">
        <v>23.330078125</v>
      </c>
      <c r="AH14" t="n">
        <v>4288901.308505164</v>
      </c>
    </row>
    <row r="15">
      <c r="A15" t="n">
        <v>13</v>
      </c>
      <c r="B15" t="n">
        <v>45</v>
      </c>
      <c r="C15" t="inlineStr">
        <is>
          <t xml:space="preserve">CONCLUIDO	</t>
        </is>
      </c>
      <c r="D15" t="n">
        <v>0.6994</v>
      </c>
      <c r="E15" t="n">
        <v>142.98</v>
      </c>
      <c r="F15" t="n">
        <v>139.84</v>
      </c>
      <c r="G15" t="n">
        <v>149.83</v>
      </c>
      <c r="H15" t="n">
        <v>2.14</v>
      </c>
      <c r="I15" t="n">
        <v>56</v>
      </c>
      <c r="J15" t="n">
        <v>115.16</v>
      </c>
      <c r="K15" t="n">
        <v>39.72</v>
      </c>
      <c r="L15" t="n">
        <v>14</v>
      </c>
      <c r="M15" t="n">
        <v>52</v>
      </c>
      <c r="N15" t="n">
        <v>16.45</v>
      </c>
      <c r="O15" t="n">
        <v>14437.35</v>
      </c>
      <c r="P15" t="n">
        <v>1075.43</v>
      </c>
      <c r="Q15" t="n">
        <v>2218.84</v>
      </c>
      <c r="R15" t="n">
        <v>265.78</v>
      </c>
      <c r="S15" t="n">
        <v>193.02</v>
      </c>
      <c r="T15" t="n">
        <v>34298.62</v>
      </c>
      <c r="U15" t="n">
        <v>0.73</v>
      </c>
      <c r="V15" t="n">
        <v>0.92</v>
      </c>
      <c r="W15" t="n">
        <v>36.76</v>
      </c>
      <c r="X15" t="n">
        <v>2.06</v>
      </c>
      <c r="Y15" t="n">
        <v>0.5</v>
      </c>
      <c r="Z15" t="n">
        <v>10</v>
      </c>
      <c r="AA15" t="n">
        <v>3420.189676123801</v>
      </c>
      <c r="AB15" t="n">
        <v>4679.654402992213</v>
      </c>
      <c r="AC15" t="n">
        <v>4233.034754706665</v>
      </c>
      <c r="AD15" t="n">
        <v>3420189.676123801</v>
      </c>
      <c r="AE15" t="n">
        <v>4679654.402992213</v>
      </c>
      <c r="AF15" t="n">
        <v>1.505245156791964e-06</v>
      </c>
      <c r="AG15" t="n">
        <v>23.271484375</v>
      </c>
      <c r="AH15" t="n">
        <v>4233034.754706665</v>
      </c>
    </row>
    <row r="16">
      <c r="A16" t="n">
        <v>14</v>
      </c>
      <c r="B16" t="n">
        <v>45</v>
      </c>
      <c r="C16" t="inlineStr">
        <is>
          <t xml:space="preserve">CONCLUIDO	</t>
        </is>
      </c>
      <c r="D16" t="n">
        <v>0.7002</v>
      </c>
      <c r="E16" t="n">
        <v>142.81</v>
      </c>
      <c r="F16" t="n">
        <v>139.73</v>
      </c>
      <c r="G16" t="n">
        <v>158.19</v>
      </c>
      <c r="H16" t="n">
        <v>2.27</v>
      </c>
      <c r="I16" t="n">
        <v>53</v>
      </c>
      <c r="J16" t="n">
        <v>116.45</v>
      </c>
      <c r="K16" t="n">
        <v>39.72</v>
      </c>
      <c r="L16" t="n">
        <v>15</v>
      </c>
      <c r="M16" t="n">
        <v>33</v>
      </c>
      <c r="N16" t="n">
        <v>16.74</v>
      </c>
      <c r="O16" t="n">
        <v>14596.38</v>
      </c>
      <c r="P16" t="n">
        <v>1060.89</v>
      </c>
      <c r="Q16" t="n">
        <v>2218.9</v>
      </c>
      <c r="R16" t="n">
        <v>261.23</v>
      </c>
      <c r="S16" t="n">
        <v>193.02</v>
      </c>
      <c r="T16" t="n">
        <v>32037.48</v>
      </c>
      <c r="U16" t="n">
        <v>0.74</v>
      </c>
      <c r="V16" t="n">
        <v>0.92</v>
      </c>
      <c r="W16" t="n">
        <v>36.78</v>
      </c>
      <c r="X16" t="n">
        <v>1.95</v>
      </c>
      <c r="Y16" t="n">
        <v>0.5</v>
      </c>
      <c r="Z16" t="n">
        <v>10</v>
      </c>
      <c r="AA16" t="n">
        <v>3387.744248864535</v>
      </c>
      <c r="AB16" t="n">
        <v>4635.261138024855</v>
      </c>
      <c r="AC16" t="n">
        <v>4192.878320641454</v>
      </c>
      <c r="AD16" t="n">
        <v>3387744.248864535</v>
      </c>
      <c r="AE16" t="n">
        <v>4635261.138024854</v>
      </c>
      <c r="AF16" t="n">
        <v>1.506966912761986e-06</v>
      </c>
      <c r="AG16" t="n">
        <v>23.24381510416667</v>
      </c>
      <c r="AH16" t="n">
        <v>4192878.320641454</v>
      </c>
    </row>
    <row r="17">
      <c r="A17" t="n">
        <v>15</v>
      </c>
      <c r="B17" t="n">
        <v>45</v>
      </c>
      <c r="C17" t="inlineStr">
        <is>
          <t xml:space="preserve">CONCLUIDO	</t>
        </is>
      </c>
      <c r="D17" t="n">
        <v>0.7007</v>
      </c>
      <c r="E17" t="n">
        <v>142.72</v>
      </c>
      <c r="F17" t="n">
        <v>139.68</v>
      </c>
      <c r="G17" t="n">
        <v>164.33</v>
      </c>
      <c r="H17" t="n">
        <v>2.4</v>
      </c>
      <c r="I17" t="n">
        <v>51</v>
      </c>
      <c r="J17" t="n">
        <v>117.75</v>
      </c>
      <c r="K17" t="n">
        <v>39.72</v>
      </c>
      <c r="L17" t="n">
        <v>16</v>
      </c>
      <c r="M17" t="n">
        <v>5</v>
      </c>
      <c r="N17" t="n">
        <v>17.03</v>
      </c>
      <c r="O17" t="n">
        <v>14755.84</v>
      </c>
      <c r="P17" t="n">
        <v>1061.31</v>
      </c>
      <c r="Q17" t="n">
        <v>2219.08</v>
      </c>
      <c r="R17" t="n">
        <v>258.54</v>
      </c>
      <c r="S17" t="n">
        <v>193.02</v>
      </c>
      <c r="T17" t="n">
        <v>30705.96</v>
      </c>
      <c r="U17" t="n">
        <v>0.75</v>
      </c>
      <c r="V17" t="n">
        <v>0.92</v>
      </c>
      <c r="W17" t="n">
        <v>36.81</v>
      </c>
      <c r="X17" t="n">
        <v>1.9</v>
      </c>
      <c r="Y17" t="n">
        <v>0.5</v>
      </c>
      <c r="Z17" t="n">
        <v>10</v>
      </c>
      <c r="AA17" t="n">
        <v>3386.088598022274</v>
      </c>
      <c r="AB17" t="n">
        <v>4632.995803500313</v>
      </c>
      <c r="AC17" t="n">
        <v>4190.829186464518</v>
      </c>
      <c r="AD17" t="n">
        <v>3386088.598022274</v>
      </c>
      <c r="AE17" t="n">
        <v>4632995.803500312</v>
      </c>
      <c r="AF17" t="n">
        <v>1.50804301024325e-06</v>
      </c>
      <c r="AG17" t="n">
        <v>23.22916666666667</v>
      </c>
      <c r="AH17" t="n">
        <v>4190829.186464518</v>
      </c>
    </row>
    <row r="18">
      <c r="A18" t="n">
        <v>16</v>
      </c>
      <c r="B18" t="n">
        <v>45</v>
      </c>
      <c r="C18" t="inlineStr">
        <is>
          <t xml:space="preserve">CONCLUIDO	</t>
        </is>
      </c>
      <c r="D18" t="n">
        <v>0.7007</v>
      </c>
      <c r="E18" t="n">
        <v>142.72</v>
      </c>
      <c r="F18" t="n">
        <v>139.68</v>
      </c>
      <c r="G18" t="n">
        <v>164.33</v>
      </c>
      <c r="H18" t="n">
        <v>2.52</v>
      </c>
      <c r="I18" t="n">
        <v>51</v>
      </c>
      <c r="J18" t="n">
        <v>119.04</v>
      </c>
      <c r="K18" t="n">
        <v>39.72</v>
      </c>
      <c r="L18" t="n">
        <v>17</v>
      </c>
      <c r="M18" t="n">
        <v>0</v>
      </c>
      <c r="N18" t="n">
        <v>17.33</v>
      </c>
      <c r="O18" t="n">
        <v>14915.73</v>
      </c>
      <c r="P18" t="n">
        <v>1071.66</v>
      </c>
      <c r="Q18" t="n">
        <v>2218.93</v>
      </c>
      <c r="R18" t="n">
        <v>258.66</v>
      </c>
      <c r="S18" t="n">
        <v>193.02</v>
      </c>
      <c r="T18" t="n">
        <v>30766.72</v>
      </c>
      <c r="U18" t="n">
        <v>0.75</v>
      </c>
      <c r="V18" t="n">
        <v>0.92</v>
      </c>
      <c r="W18" t="n">
        <v>36.8</v>
      </c>
      <c r="X18" t="n">
        <v>1.9</v>
      </c>
      <c r="Y18" t="n">
        <v>0.5</v>
      </c>
      <c r="Z18" t="n">
        <v>10</v>
      </c>
      <c r="AA18" t="n">
        <v>3406.184313438294</v>
      </c>
      <c r="AB18" t="n">
        <v>4660.491647892908</v>
      </c>
      <c r="AC18" t="n">
        <v>4215.700866058942</v>
      </c>
      <c r="AD18" t="n">
        <v>3406184.313438294</v>
      </c>
      <c r="AE18" t="n">
        <v>4660491.647892908</v>
      </c>
      <c r="AF18" t="n">
        <v>1.50804301024325e-06</v>
      </c>
      <c r="AG18" t="n">
        <v>23.22916666666667</v>
      </c>
      <c r="AH18" t="n">
        <v>4215700.866058942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0.4224</v>
      </c>
      <c r="E2" t="n">
        <v>236.74</v>
      </c>
      <c r="F2" t="n">
        <v>196.19</v>
      </c>
      <c r="G2" t="n">
        <v>7.83</v>
      </c>
      <c r="H2" t="n">
        <v>0.14</v>
      </c>
      <c r="I2" t="n">
        <v>1503</v>
      </c>
      <c r="J2" t="n">
        <v>124.63</v>
      </c>
      <c r="K2" t="n">
        <v>45</v>
      </c>
      <c r="L2" t="n">
        <v>1</v>
      </c>
      <c r="M2" t="n">
        <v>1501</v>
      </c>
      <c r="N2" t="n">
        <v>18.64</v>
      </c>
      <c r="O2" t="n">
        <v>15605.44</v>
      </c>
      <c r="P2" t="n">
        <v>2070.84</v>
      </c>
      <c r="Q2" t="n">
        <v>2221.15</v>
      </c>
      <c r="R2" t="n">
        <v>2147.58</v>
      </c>
      <c r="S2" t="n">
        <v>193.02</v>
      </c>
      <c r="T2" t="n">
        <v>967964.22</v>
      </c>
      <c r="U2" t="n">
        <v>0.09</v>
      </c>
      <c r="V2" t="n">
        <v>0.65</v>
      </c>
      <c r="W2" t="n">
        <v>39.16</v>
      </c>
      <c r="X2" t="n">
        <v>58.34</v>
      </c>
      <c r="Y2" t="n">
        <v>0.5</v>
      </c>
      <c r="Z2" t="n">
        <v>10</v>
      </c>
      <c r="AA2" t="n">
        <v>9779.801047363046</v>
      </c>
      <c r="AB2" t="n">
        <v>13381.15524737457</v>
      </c>
      <c r="AC2" t="n">
        <v>12104.07657113398</v>
      </c>
      <c r="AD2" t="n">
        <v>9779801.047363047</v>
      </c>
      <c r="AE2" t="n">
        <v>13381155.24737457</v>
      </c>
      <c r="AF2" t="n">
        <v>8.420615493426109e-07</v>
      </c>
      <c r="AG2" t="n">
        <v>38.53190104166666</v>
      </c>
      <c r="AH2" t="n">
        <v>12104076.57113398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0.5602</v>
      </c>
      <c r="E3" t="n">
        <v>178.5</v>
      </c>
      <c r="F3" t="n">
        <v>160.8</v>
      </c>
      <c r="G3" t="n">
        <v>15.84</v>
      </c>
      <c r="H3" t="n">
        <v>0.28</v>
      </c>
      <c r="I3" t="n">
        <v>609</v>
      </c>
      <c r="J3" t="n">
        <v>125.95</v>
      </c>
      <c r="K3" t="n">
        <v>45</v>
      </c>
      <c r="L3" t="n">
        <v>2</v>
      </c>
      <c r="M3" t="n">
        <v>607</v>
      </c>
      <c r="N3" t="n">
        <v>18.95</v>
      </c>
      <c r="O3" t="n">
        <v>15767.7</v>
      </c>
      <c r="P3" t="n">
        <v>1689.37</v>
      </c>
      <c r="Q3" t="n">
        <v>2219.64</v>
      </c>
      <c r="R3" t="n">
        <v>964.0599999999999</v>
      </c>
      <c r="S3" t="n">
        <v>193.02</v>
      </c>
      <c r="T3" t="n">
        <v>380674.83</v>
      </c>
      <c r="U3" t="n">
        <v>0.2</v>
      </c>
      <c r="V3" t="n">
        <v>0.8</v>
      </c>
      <c r="W3" t="n">
        <v>37.68</v>
      </c>
      <c r="X3" t="n">
        <v>22.99</v>
      </c>
      <c r="Y3" t="n">
        <v>0.5</v>
      </c>
      <c r="Z3" t="n">
        <v>10</v>
      </c>
      <c r="AA3" t="n">
        <v>6121.7974214264</v>
      </c>
      <c r="AB3" t="n">
        <v>8376.113306637402</v>
      </c>
      <c r="AC3" t="n">
        <v>7576.708808600471</v>
      </c>
      <c r="AD3" t="n">
        <v>6121797.421426401</v>
      </c>
      <c r="AE3" t="n">
        <v>8376113.306637402</v>
      </c>
      <c r="AF3" t="n">
        <v>1.116768181680233e-06</v>
      </c>
      <c r="AG3" t="n">
        <v>29.052734375</v>
      </c>
      <c r="AH3" t="n">
        <v>7576708.808600471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0.6101</v>
      </c>
      <c r="E4" t="n">
        <v>163.91</v>
      </c>
      <c r="F4" t="n">
        <v>152.04</v>
      </c>
      <c r="G4" t="n">
        <v>23.94</v>
      </c>
      <c r="H4" t="n">
        <v>0.42</v>
      </c>
      <c r="I4" t="n">
        <v>381</v>
      </c>
      <c r="J4" t="n">
        <v>127.27</v>
      </c>
      <c r="K4" t="n">
        <v>45</v>
      </c>
      <c r="L4" t="n">
        <v>3</v>
      </c>
      <c r="M4" t="n">
        <v>379</v>
      </c>
      <c r="N4" t="n">
        <v>19.27</v>
      </c>
      <c r="O4" t="n">
        <v>15930.42</v>
      </c>
      <c r="P4" t="n">
        <v>1587.6</v>
      </c>
      <c r="Q4" t="n">
        <v>2219.26</v>
      </c>
      <c r="R4" t="n">
        <v>672.28</v>
      </c>
      <c r="S4" t="n">
        <v>193.02</v>
      </c>
      <c r="T4" t="n">
        <v>235922.99</v>
      </c>
      <c r="U4" t="n">
        <v>0.29</v>
      </c>
      <c r="V4" t="n">
        <v>0.84</v>
      </c>
      <c r="W4" t="n">
        <v>37.29</v>
      </c>
      <c r="X4" t="n">
        <v>14.24</v>
      </c>
      <c r="Y4" t="n">
        <v>0.5</v>
      </c>
      <c r="Z4" t="n">
        <v>10</v>
      </c>
      <c r="AA4" t="n">
        <v>5315.24749159263</v>
      </c>
      <c r="AB4" t="n">
        <v>7272.556110167154</v>
      </c>
      <c r="AC4" t="n">
        <v>6578.473562109133</v>
      </c>
      <c r="AD4" t="n">
        <v>5315247.49159263</v>
      </c>
      <c r="AE4" t="n">
        <v>7272556.110167154</v>
      </c>
      <c r="AF4" t="n">
        <v>1.216244676264031e-06</v>
      </c>
      <c r="AG4" t="n">
        <v>26.67805989583333</v>
      </c>
      <c r="AH4" t="n">
        <v>6578473.562109133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0.6356000000000001</v>
      </c>
      <c r="E5" t="n">
        <v>157.34</v>
      </c>
      <c r="F5" t="n">
        <v>148.13</v>
      </c>
      <c r="G5" t="n">
        <v>32.09</v>
      </c>
      <c r="H5" t="n">
        <v>0.55</v>
      </c>
      <c r="I5" t="n">
        <v>277</v>
      </c>
      <c r="J5" t="n">
        <v>128.59</v>
      </c>
      <c r="K5" t="n">
        <v>45</v>
      </c>
      <c r="L5" t="n">
        <v>4</v>
      </c>
      <c r="M5" t="n">
        <v>275</v>
      </c>
      <c r="N5" t="n">
        <v>19.59</v>
      </c>
      <c r="O5" t="n">
        <v>16093.6</v>
      </c>
      <c r="P5" t="n">
        <v>1537.61</v>
      </c>
      <c r="Q5" t="n">
        <v>2219.2</v>
      </c>
      <c r="R5" t="n">
        <v>541.42</v>
      </c>
      <c r="S5" t="n">
        <v>193.02</v>
      </c>
      <c r="T5" t="n">
        <v>171011.92</v>
      </c>
      <c r="U5" t="n">
        <v>0.36</v>
      </c>
      <c r="V5" t="n">
        <v>0.87</v>
      </c>
      <c r="W5" t="n">
        <v>37.14</v>
      </c>
      <c r="X5" t="n">
        <v>10.34</v>
      </c>
      <c r="Y5" t="n">
        <v>0.5</v>
      </c>
      <c r="Z5" t="n">
        <v>10</v>
      </c>
      <c r="AA5" t="n">
        <v>4958.820599708628</v>
      </c>
      <c r="AB5" t="n">
        <v>6784.877112246741</v>
      </c>
      <c r="AC5" t="n">
        <v>6137.33796328849</v>
      </c>
      <c r="AD5" t="n">
        <v>4958820.599708628</v>
      </c>
      <c r="AE5" t="n">
        <v>6784877.112246742</v>
      </c>
      <c r="AF5" t="n">
        <v>1.26707935786497e-06</v>
      </c>
      <c r="AG5" t="n">
        <v>25.60872395833333</v>
      </c>
      <c r="AH5" t="n">
        <v>6137337.96328849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0.6513</v>
      </c>
      <c r="E6" t="n">
        <v>153.54</v>
      </c>
      <c r="F6" t="n">
        <v>145.87</v>
      </c>
      <c r="G6" t="n">
        <v>40.33</v>
      </c>
      <c r="H6" t="n">
        <v>0.68</v>
      </c>
      <c r="I6" t="n">
        <v>217</v>
      </c>
      <c r="J6" t="n">
        <v>129.92</v>
      </c>
      <c r="K6" t="n">
        <v>45</v>
      </c>
      <c r="L6" t="n">
        <v>5</v>
      </c>
      <c r="M6" t="n">
        <v>215</v>
      </c>
      <c r="N6" t="n">
        <v>19.92</v>
      </c>
      <c r="O6" t="n">
        <v>16257.24</v>
      </c>
      <c r="P6" t="n">
        <v>1504.35</v>
      </c>
      <c r="Q6" t="n">
        <v>2219.07</v>
      </c>
      <c r="R6" t="n">
        <v>466.04</v>
      </c>
      <c r="S6" t="n">
        <v>193.02</v>
      </c>
      <c r="T6" t="n">
        <v>133625.48</v>
      </c>
      <c r="U6" t="n">
        <v>0.41</v>
      </c>
      <c r="V6" t="n">
        <v>0.88</v>
      </c>
      <c r="W6" t="n">
        <v>37.03</v>
      </c>
      <c r="X6" t="n">
        <v>8.07</v>
      </c>
      <c r="Y6" t="n">
        <v>0.5</v>
      </c>
      <c r="Z6" t="n">
        <v>10</v>
      </c>
      <c r="AA6" t="n">
        <v>4750.817520775016</v>
      </c>
      <c r="AB6" t="n">
        <v>6500.278123201555</v>
      </c>
      <c r="AC6" t="n">
        <v>5879.900702320599</v>
      </c>
      <c r="AD6" t="n">
        <v>4750817.520775015</v>
      </c>
      <c r="AE6" t="n">
        <v>6500278.123201555</v>
      </c>
      <c r="AF6" t="n">
        <v>1.298377573595744e-06</v>
      </c>
      <c r="AG6" t="n">
        <v>24.990234375</v>
      </c>
      <c r="AH6" t="n">
        <v>5879900.702320599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0.6619</v>
      </c>
      <c r="E7" t="n">
        <v>151.08</v>
      </c>
      <c r="F7" t="n">
        <v>144.39</v>
      </c>
      <c r="G7" t="n">
        <v>48.67</v>
      </c>
      <c r="H7" t="n">
        <v>0.8100000000000001</v>
      </c>
      <c r="I7" t="n">
        <v>178</v>
      </c>
      <c r="J7" t="n">
        <v>131.25</v>
      </c>
      <c r="K7" t="n">
        <v>45</v>
      </c>
      <c r="L7" t="n">
        <v>6</v>
      </c>
      <c r="M7" t="n">
        <v>176</v>
      </c>
      <c r="N7" t="n">
        <v>20.25</v>
      </c>
      <c r="O7" t="n">
        <v>16421.36</v>
      </c>
      <c r="P7" t="n">
        <v>1478.71</v>
      </c>
      <c r="Q7" t="n">
        <v>2219</v>
      </c>
      <c r="R7" t="n">
        <v>417.5</v>
      </c>
      <c r="S7" t="n">
        <v>193.02</v>
      </c>
      <c r="T7" t="n">
        <v>109549.53</v>
      </c>
      <c r="U7" t="n">
        <v>0.46</v>
      </c>
      <c r="V7" t="n">
        <v>0.89</v>
      </c>
      <c r="W7" t="n">
        <v>36.96</v>
      </c>
      <c r="X7" t="n">
        <v>6.61</v>
      </c>
      <c r="Y7" t="n">
        <v>0.5</v>
      </c>
      <c r="Z7" t="n">
        <v>10</v>
      </c>
      <c r="AA7" t="n">
        <v>4617.193189604733</v>
      </c>
      <c r="AB7" t="n">
        <v>6317.447418204925</v>
      </c>
      <c r="AC7" t="n">
        <v>5714.519103204349</v>
      </c>
      <c r="AD7" t="n">
        <v>4617193.189604732</v>
      </c>
      <c r="AE7" t="n">
        <v>6317447.418204925</v>
      </c>
      <c r="AF7" t="n">
        <v>1.319508853006331e-06</v>
      </c>
      <c r="AG7" t="n">
        <v>24.58984375</v>
      </c>
      <c r="AH7" t="n">
        <v>5714519.103204348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0.6696</v>
      </c>
      <c r="E8" t="n">
        <v>149.35</v>
      </c>
      <c r="F8" t="n">
        <v>143.36</v>
      </c>
      <c r="G8" t="n">
        <v>56.96</v>
      </c>
      <c r="H8" t="n">
        <v>0.93</v>
      </c>
      <c r="I8" t="n">
        <v>151</v>
      </c>
      <c r="J8" t="n">
        <v>132.58</v>
      </c>
      <c r="K8" t="n">
        <v>45</v>
      </c>
      <c r="L8" t="n">
        <v>7</v>
      </c>
      <c r="M8" t="n">
        <v>149</v>
      </c>
      <c r="N8" t="n">
        <v>20.59</v>
      </c>
      <c r="O8" t="n">
        <v>16585.95</v>
      </c>
      <c r="P8" t="n">
        <v>1458.34</v>
      </c>
      <c r="Q8" t="n">
        <v>2218.98</v>
      </c>
      <c r="R8" t="n">
        <v>383.13</v>
      </c>
      <c r="S8" t="n">
        <v>193.02</v>
      </c>
      <c r="T8" t="n">
        <v>92499.72</v>
      </c>
      <c r="U8" t="n">
        <v>0.5</v>
      </c>
      <c r="V8" t="n">
        <v>0.9</v>
      </c>
      <c r="W8" t="n">
        <v>36.91</v>
      </c>
      <c r="X8" t="n">
        <v>5.57</v>
      </c>
      <c r="Y8" t="n">
        <v>0.5</v>
      </c>
      <c r="Z8" t="n">
        <v>10</v>
      </c>
      <c r="AA8" t="n">
        <v>4508.327049017704</v>
      </c>
      <c r="AB8" t="n">
        <v>6168.491961818589</v>
      </c>
      <c r="AC8" t="n">
        <v>5579.779746515233</v>
      </c>
      <c r="AD8" t="n">
        <v>4508327.049017704</v>
      </c>
      <c r="AE8" t="n">
        <v>6168491.961818589</v>
      </c>
      <c r="AF8" t="n">
        <v>1.334858933332889e-06</v>
      </c>
      <c r="AG8" t="n">
        <v>24.30826822916667</v>
      </c>
      <c r="AH8" t="n">
        <v>5579779.746515233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0.6755</v>
      </c>
      <c r="E9" t="n">
        <v>148.04</v>
      </c>
      <c r="F9" t="n">
        <v>142.59</v>
      </c>
      <c r="G9" t="n">
        <v>65.81</v>
      </c>
      <c r="H9" t="n">
        <v>1.06</v>
      </c>
      <c r="I9" t="n">
        <v>130</v>
      </c>
      <c r="J9" t="n">
        <v>133.92</v>
      </c>
      <c r="K9" t="n">
        <v>45</v>
      </c>
      <c r="L9" t="n">
        <v>8</v>
      </c>
      <c r="M9" t="n">
        <v>128</v>
      </c>
      <c r="N9" t="n">
        <v>20.93</v>
      </c>
      <c r="O9" t="n">
        <v>16751.02</v>
      </c>
      <c r="P9" t="n">
        <v>1439.54</v>
      </c>
      <c r="Q9" t="n">
        <v>2219.02</v>
      </c>
      <c r="R9" t="n">
        <v>357.36</v>
      </c>
      <c r="S9" t="n">
        <v>193.02</v>
      </c>
      <c r="T9" t="n">
        <v>79720.86</v>
      </c>
      <c r="U9" t="n">
        <v>0.54</v>
      </c>
      <c r="V9" t="n">
        <v>0.9</v>
      </c>
      <c r="W9" t="n">
        <v>36.88</v>
      </c>
      <c r="X9" t="n">
        <v>4.8</v>
      </c>
      <c r="Y9" t="n">
        <v>0.5</v>
      </c>
      <c r="Z9" t="n">
        <v>10</v>
      </c>
      <c r="AA9" t="n">
        <v>4428.76564281395</v>
      </c>
      <c r="AB9" t="n">
        <v>6059.632535849088</v>
      </c>
      <c r="AC9" t="n">
        <v>5481.309711375102</v>
      </c>
      <c r="AD9" t="n">
        <v>4428765.64281395</v>
      </c>
      <c r="AE9" t="n">
        <v>6059632.535849088</v>
      </c>
      <c r="AF9" t="n">
        <v>1.346620683193498e-06</v>
      </c>
      <c r="AG9" t="n">
        <v>24.09505208333333</v>
      </c>
      <c r="AH9" t="n">
        <v>5481309.711375101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0.6798999999999999</v>
      </c>
      <c r="E10" t="n">
        <v>147.08</v>
      </c>
      <c r="F10" t="n">
        <v>142</v>
      </c>
      <c r="G10" t="n">
        <v>74.09</v>
      </c>
      <c r="H10" t="n">
        <v>1.18</v>
      </c>
      <c r="I10" t="n">
        <v>115</v>
      </c>
      <c r="J10" t="n">
        <v>135.27</v>
      </c>
      <c r="K10" t="n">
        <v>45</v>
      </c>
      <c r="L10" t="n">
        <v>9</v>
      </c>
      <c r="M10" t="n">
        <v>113</v>
      </c>
      <c r="N10" t="n">
        <v>21.27</v>
      </c>
      <c r="O10" t="n">
        <v>16916.71</v>
      </c>
      <c r="P10" t="n">
        <v>1424.56</v>
      </c>
      <c r="Q10" t="n">
        <v>2219</v>
      </c>
      <c r="R10" t="n">
        <v>338.19</v>
      </c>
      <c r="S10" t="n">
        <v>193.02</v>
      </c>
      <c r="T10" t="n">
        <v>70207.25</v>
      </c>
      <c r="U10" t="n">
        <v>0.57</v>
      </c>
      <c r="V10" t="n">
        <v>0.9</v>
      </c>
      <c r="W10" t="n">
        <v>36.84</v>
      </c>
      <c r="X10" t="n">
        <v>4.22</v>
      </c>
      <c r="Y10" t="n">
        <v>0.5</v>
      </c>
      <c r="Z10" t="n">
        <v>10</v>
      </c>
      <c r="AA10" t="n">
        <v>4368.117858381304</v>
      </c>
      <c r="AB10" t="n">
        <v>5976.651561596923</v>
      </c>
      <c r="AC10" t="n">
        <v>5406.248324841037</v>
      </c>
      <c r="AD10" t="n">
        <v>4368117.858381304</v>
      </c>
      <c r="AE10" t="n">
        <v>5976651.561596923</v>
      </c>
      <c r="AF10" t="n">
        <v>1.355392157665817e-06</v>
      </c>
      <c r="AG10" t="n">
        <v>23.93880208333333</v>
      </c>
      <c r="AH10" t="n">
        <v>5406248.324841037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0.6838</v>
      </c>
      <c r="E11" t="n">
        <v>146.24</v>
      </c>
      <c r="F11" t="n">
        <v>141.5</v>
      </c>
      <c r="G11" t="n">
        <v>83.23999999999999</v>
      </c>
      <c r="H11" t="n">
        <v>1.29</v>
      </c>
      <c r="I11" t="n">
        <v>102</v>
      </c>
      <c r="J11" t="n">
        <v>136.61</v>
      </c>
      <c r="K11" t="n">
        <v>45</v>
      </c>
      <c r="L11" t="n">
        <v>10</v>
      </c>
      <c r="M11" t="n">
        <v>100</v>
      </c>
      <c r="N11" t="n">
        <v>21.61</v>
      </c>
      <c r="O11" t="n">
        <v>17082.76</v>
      </c>
      <c r="P11" t="n">
        <v>1410.05</v>
      </c>
      <c r="Q11" t="n">
        <v>2218.97</v>
      </c>
      <c r="R11" t="n">
        <v>321.01</v>
      </c>
      <c r="S11" t="n">
        <v>193.02</v>
      </c>
      <c r="T11" t="n">
        <v>61684.81</v>
      </c>
      <c r="U11" t="n">
        <v>0.6</v>
      </c>
      <c r="V11" t="n">
        <v>0.91</v>
      </c>
      <c r="W11" t="n">
        <v>36.83</v>
      </c>
      <c r="X11" t="n">
        <v>3.71</v>
      </c>
      <c r="Y11" t="n">
        <v>0.5</v>
      </c>
      <c r="Z11" t="n">
        <v>10</v>
      </c>
      <c r="AA11" t="n">
        <v>4312.888408908078</v>
      </c>
      <c r="AB11" t="n">
        <v>5901.084192276303</v>
      </c>
      <c r="AC11" t="n">
        <v>5337.892999188911</v>
      </c>
      <c r="AD11" t="n">
        <v>4312888.408908078</v>
      </c>
      <c r="AE11" t="n">
        <v>5901084.192276303</v>
      </c>
      <c r="AF11" t="n">
        <v>1.363166873675372e-06</v>
      </c>
      <c r="AG11" t="n">
        <v>23.80208333333333</v>
      </c>
      <c r="AH11" t="n">
        <v>5337892.999188911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0.6866</v>
      </c>
      <c r="E12" t="n">
        <v>145.65</v>
      </c>
      <c r="F12" t="n">
        <v>141.16</v>
      </c>
      <c r="G12" t="n">
        <v>92.06</v>
      </c>
      <c r="H12" t="n">
        <v>1.41</v>
      </c>
      <c r="I12" t="n">
        <v>92</v>
      </c>
      <c r="J12" t="n">
        <v>137.96</v>
      </c>
      <c r="K12" t="n">
        <v>45</v>
      </c>
      <c r="L12" t="n">
        <v>11</v>
      </c>
      <c r="M12" t="n">
        <v>90</v>
      </c>
      <c r="N12" t="n">
        <v>21.96</v>
      </c>
      <c r="O12" t="n">
        <v>17249.3</v>
      </c>
      <c r="P12" t="n">
        <v>1395.21</v>
      </c>
      <c r="Q12" t="n">
        <v>2218.98</v>
      </c>
      <c r="R12" t="n">
        <v>310.45</v>
      </c>
      <c r="S12" t="n">
        <v>193.02</v>
      </c>
      <c r="T12" t="n">
        <v>56455.72</v>
      </c>
      <c r="U12" t="n">
        <v>0.62</v>
      </c>
      <c r="V12" t="n">
        <v>0.91</v>
      </c>
      <c r="W12" t="n">
        <v>36.8</v>
      </c>
      <c r="X12" t="n">
        <v>3.38</v>
      </c>
      <c r="Y12" t="n">
        <v>0.5</v>
      </c>
      <c r="Z12" t="n">
        <v>10</v>
      </c>
      <c r="AA12" t="n">
        <v>4253.914771573626</v>
      </c>
      <c r="AB12" t="n">
        <v>5820.393859942044</v>
      </c>
      <c r="AC12" t="n">
        <v>5264.903638923044</v>
      </c>
      <c r="AD12" t="n">
        <v>4253914.771573626</v>
      </c>
      <c r="AE12" t="n">
        <v>5820393.859942044</v>
      </c>
      <c r="AF12" t="n">
        <v>1.368748721066848e-06</v>
      </c>
      <c r="AG12" t="n">
        <v>23.7060546875</v>
      </c>
      <c r="AH12" t="n">
        <v>5264903.638923044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0.6889999999999999</v>
      </c>
      <c r="E13" t="n">
        <v>145.13</v>
      </c>
      <c r="F13" t="n">
        <v>140.85</v>
      </c>
      <c r="G13" t="n">
        <v>100.61</v>
      </c>
      <c r="H13" t="n">
        <v>1.52</v>
      </c>
      <c r="I13" t="n">
        <v>84</v>
      </c>
      <c r="J13" t="n">
        <v>139.32</v>
      </c>
      <c r="K13" t="n">
        <v>45</v>
      </c>
      <c r="L13" t="n">
        <v>12</v>
      </c>
      <c r="M13" t="n">
        <v>82</v>
      </c>
      <c r="N13" t="n">
        <v>22.32</v>
      </c>
      <c r="O13" t="n">
        <v>17416.34</v>
      </c>
      <c r="P13" t="n">
        <v>1382.38</v>
      </c>
      <c r="Q13" t="n">
        <v>2218.94</v>
      </c>
      <c r="R13" t="n">
        <v>299.74</v>
      </c>
      <c r="S13" t="n">
        <v>193.02</v>
      </c>
      <c r="T13" t="n">
        <v>51140.64</v>
      </c>
      <c r="U13" t="n">
        <v>0.64</v>
      </c>
      <c r="V13" t="n">
        <v>0.91</v>
      </c>
      <c r="W13" t="n">
        <v>36.79</v>
      </c>
      <c r="X13" t="n">
        <v>3.07</v>
      </c>
      <c r="Y13" t="n">
        <v>0.5</v>
      </c>
      <c r="Z13" t="n">
        <v>10</v>
      </c>
      <c r="AA13" t="n">
        <v>4212.823094201589</v>
      </c>
      <c r="AB13" t="n">
        <v>5764.170414124756</v>
      </c>
      <c r="AC13" t="n">
        <v>5214.046079864459</v>
      </c>
      <c r="AD13" t="n">
        <v>4212823.094201589</v>
      </c>
      <c r="AE13" t="n">
        <v>5764170.414124756</v>
      </c>
      <c r="AF13" t="n">
        <v>1.373533161688113e-06</v>
      </c>
      <c r="AG13" t="n">
        <v>23.62141927083333</v>
      </c>
      <c r="AH13" t="n">
        <v>5214046.079864459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0.6911</v>
      </c>
      <c r="E14" t="n">
        <v>144.69</v>
      </c>
      <c r="F14" t="n">
        <v>140.59</v>
      </c>
      <c r="G14" t="n">
        <v>109.55</v>
      </c>
      <c r="H14" t="n">
        <v>1.63</v>
      </c>
      <c r="I14" t="n">
        <v>77</v>
      </c>
      <c r="J14" t="n">
        <v>140.67</v>
      </c>
      <c r="K14" t="n">
        <v>45</v>
      </c>
      <c r="L14" t="n">
        <v>13</v>
      </c>
      <c r="M14" t="n">
        <v>75</v>
      </c>
      <c r="N14" t="n">
        <v>22.68</v>
      </c>
      <c r="O14" t="n">
        <v>17583.88</v>
      </c>
      <c r="P14" t="n">
        <v>1369</v>
      </c>
      <c r="Q14" t="n">
        <v>2218.94</v>
      </c>
      <c r="R14" t="n">
        <v>290.68</v>
      </c>
      <c r="S14" t="n">
        <v>193.02</v>
      </c>
      <c r="T14" t="n">
        <v>46642.47</v>
      </c>
      <c r="U14" t="n">
        <v>0.66</v>
      </c>
      <c r="V14" t="n">
        <v>0.91</v>
      </c>
      <c r="W14" t="n">
        <v>36.79</v>
      </c>
      <c r="X14" t="n">
        <v>2.8</v>
      </c>
      <c r="Y14" t="n">
        <v>0.5</v>
      </c>
      <c r="Z14" t="n">
        <v>10</v>
      </c>
      <c r="AA14" t="n">
        <v>4172.947696705875</v>
      </c>
      <c r="AB14" t="n">
        <v>5709.611136092736</v>
      </c>
      <c r="AC14" t="n">
        <v>5164.693862753389</v>
      </c>
      <c r="AD14" t="n">
        <v>4172947.696705875</v>
      </c>
      <c r="AE14" t="n">
        <v>5709611.136092736</v>
      </c>
      <c r="AF14" t="n">
        <v>1.37771954723172e-06</v>
      </c>
      <c r="AG14" t="n">
        <v>23.5498046875</v>
      </c>
      <c r="AH14" t="n">
        <v>5164693.862753389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0.6929</v>
      </c>
      <c r="E15" t="n">
        <v>144.32</v>
      </c>
      <c r="F15" t="n">
        <v>140.37</v>
      </c>
      <c r="G15" t="n">
        <v>118.62</v>
      </c>
      <c r="H15" t="n">
        <v>1.74</v>
      </c>
      <c r="I15" t="n">
        <v>71</v>
      </c>
      <c r="J15" t="n">
        <v>142.04</v>
      </c>
      <c r="K15" t="n">
        <v>45</v>
      </c>
      <c r="L15" t="n">
        <v>14</v>
      </c>
      <c r="M15" t="n">
        <v>69</v>
      </c>
      <c r="N15" t="n">
        <v>23.04</v>
      </c>
      <c r="O15" t="n">
        <v>17751.93</v>
      </c>
      <c r="P15" t="n">
        <v>1356.21</v>
      </c>
      <c r="Q15" t="n">
        <v>2218.88</v>
      </c>
      <c r="R15" t="n">
        <v>283.3</v>
      </c>
      <c r="S15" t="n">
        <v>193.02</v>
      </c>
      <c r="T15" t="n">
        <v>42985.33</v>
      </c>
      <c r="U15" t="n">
        <v>0.68</v>
      </c>
      <c r="V15" t="n">
        <v>0.91</v>
      </c>
      <c r="W15" t="n">
        <v>36.79</v>
      </c>
      <c r="X15" t="n">
        <v>2.59</v>
      </c>
      <c r="Y15" t="n">
        <v>0.5</v>
      </c>
      <c r="Z15" t="n">
        <v>10</v>
      </c>
      <c r="AA15" t="n">
        <v>4136.217650344976</v>
      </c>
      <c r="AB15" t="n">
        <v>5659.35546624647</v>
      </c>
      <c r="AC15" t="n">
        <v>5119.234523502976</v>
      </c>
      <c r="AD15" t="n">
        <v>4136217.650344976</v>
      </c>
      <c r="AE15" t="n">
        <v>5659355.46624647</v>
      </c>
      <c r="AF15" t="n">
        <v>1.381307877697668e-06</v>
      </c>
      <c r="AG15" t="n">
        <v>23.48958333333333</v>
      </c>
      <c r="AH15" t="n">
        <v>5119234.523502976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0.6948</v>
      </c>
      <c r="E16" t="n">
        <v>143.92</v>
      </c>
      <c r="F16" t="n">
        <v>140.13</v>
      </c>
      <c r="G16" t="n">
        <v>129.35</v>
      </c>
      <c r="H16" t="n">
        <v>1.85</v>
      </c>
      <c r="I16" t="n">
        <v>65</v>
      </c>
      <c r="J16" t="n">
        <v>143.4</v>
      </c>
      <c r="K16" t="n">
        <v>45</v>
      </c>
      <c r="L16" t="n">
        <v>15</v>
      </c>
      <c r="M16" t="n">
        <v>63</v>
      </c>
      <c r="N16" t="n">
        <v>23.41</v>
      </c>
      <c r="O16" t="n">
        <v>17920.49</v>
      </c>
      <c r="P16" t="n">
        <v>1340.23</v>
      </c>
      <c r="Q16" t="n">
        <v>2218.92</v>
      </c>
      <c r="R16" t="n">
        <v>275.31</v>
      </c>
      <c r="S16" t="n">
        <v>193.02</v>
      </c>
      <c r="T16" t="n">
        <v>39020.71</v>
      </c>
      <c r="U16" t="n">
        <v>0.7</v>
      </c>
      <c r="V16" t="n">
        <v>0.92</v>
      </c>
      <c r="W16" t="n">
        <v>36.77</v>
      </c>
      <c r="X16" t="n">
        <v>2.34</v>
      </c>
      <c r="Y16" t="n">
        <v>0.5</v>
      </c>
      <c r="Z16" t="n">
        <v>10</v>
      </c>
      <c r="AA16" t="n">
        <v>4092.918787140387</v>
      </c>
      <c r="AB16" t="n">
        <v>5600.112051398919</v>
      </c>
      <c r="AC16" t="n">
        <v>5065.645217019823</v>
      </c>
      <c r="AD16" t="n">
        <v>4092918.787140387</v>
      </c>
      <c r="AE16" t="n">
        <v>5600112.051398919</v>
      </c>
      <c r="AF16" t="n">
        <v>1.38509555985617e-06</v>
      </c>
      <c r="AG16" t="n">
        <v>23.42447916666667</v>
      </c>
      <c r="AH16" t="n">
        <v>5065645.217019822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0.6959</v>
      </c>
      <c r="E17" t="n">
        <v>143.69</v>
      </c>
      <c r="F17" t="n">
        <v>140</v>
      </c>
      <c r="G17" t="n">
        <v>137.7</v>
      </c>
      <c r="H17" t="n">
        <v>1.96</v>
      </c>
      <c r="I17" t="n">
        <v>61</v>
      </c>
      <c r="J17" t="n">
        <v>144.77</v>
      </c>
      <c r="K17" t="n">
        <v>45</v>
      </c>
      <c r="L17" t="n">
        <v>16</v>
      </c>
      <c r="M17" t="n">
        <v>59</v>
      </c>
      <c r="N17" t="n">
        <v>23.78</v>
      </c>
      <c r="O17" t="n">
        <v>18089.56</v>
      </c>
      <c r="P17" t="n">
        <v>1331.07</v>
      </c>
      <c r="Q17" t="n">
        <v>2218.83</v>
      </c>
      <c r="R17" t="n">
        <v>271.16</v>
      </c>
      <c r="S17" t="n">
        <v>193.02</v>
      </c>
      <c r="T17" t="n">
        <v>36963.42</v>
      </c>
      <c r="U17" t="n">
        <v>0.71</v>
      </c>
      <c r="V17" t="n">
        <v>0.92</v>
      </c>
      <c r="W17" t="n">
        <v>36.76</v>
      </c>
      <c r="X17" t="n">
        <v>2.22</v>
      </c>
      <c r="Y17" t="n">
        <v>0.5</v>
      </c>
      <c r="Z17" t="n">
        <v>10</v>
      </c>
      <c r="AA17" t="n">
        <v>4068.205694124488</v>
      </c>
      <c r="AB17" t="n">
        <v>5566.298507269848</v>
      </c>
      <c r="AC17" t="n">
        <v>5035.058790084824</v>
      </c>
      <c r="AD17" t="n">
        <v>4068205.694124488</v>
      </c>
      <c r="AE17" t="n">
        <v>5566298.507269847</v>
      </c>
      <c r="AF17" t="n">
        <v>1.387288428474249e-06</v>
      </c>
      <c r="AG17" t="n">
        <v>23.38704427083333</v>
      </c>
      <c r="AH17" t="n">
        <v>5035058.790084824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0.697</v>
      </c>
      <c r="E18" t="n">
        <v>143.47</v>
      </c>
      <c r="F18" t="n">
        <v>139.88</v>
      </c>
      <c r="G18" t="n">
        <v>147.24</v>
      </c>
      <c r="H18" t="n">
        <v>2.06</v>
      </c>
      <c r="I18" t="n">
        <v>57</v>
      </c>
      <c r="J18" t="n">
        <v>146.15</v>
      </c>
      <c r="K18" t="n">
        <v>45</v>
      </c>
      <c r="L18" t="n">
        <v>17</v>
      </c>
      <c r="M18" t="n">
        <v>55</v>
      </c>
      <c r="N18" t="n">
        <v>24.15</v>
      </c>
      <c r="O18" t="n">
        <v>18259.16</v>
      </c>
      <c r="P18" t="n">
        <v>1318.93</v>
      </c>
      <c r="Q18" t="n">
        <v>2218.88</v>
      </c>
      <c r="R18" t="n">
        <v>267.3</v>
      </c>
      <c r="S18" t="n">
        <v>193.02</v>
      </c>
      <c r="T18" t="n">
        <v>35053</v>
      </c>
      <c r="U18" t="n">
        <v>0.72</v>
      </c>
      <c r="V18" t="n">
        <v>0.92</v>
      </c>
      <c r="W18" t="n">
        <v>36.76</v>
      </c>
      <c r="X18" t="n">
        <v>2.1</v>
      </c>
      <c r="Y18" t="n">
        <v>0.5</v>
      </c>
      <c r="Z18" t="n">
        <v>10</v>
      </c>
      <c r="AA18" t="n">
        <v>4037.829273464499</v>
      </c>
      <c r="AB18" t="n">
        <v>5524.736148409747</v>
      </c>
      <c r="AC18" t="n">
        <v>4997.463084421197</v>
      </c>
      <c r="AD18" t="n">
        <v>4037829.273464499</v>
      </c>
      <c r="AE18" t="n">
        <v>5524736.148409748</v>
      </c>
      <c r="AF18" t="n">
        <v>1.389481297092329e-06</v>
      </c>
      <c r="AG18" t="n">
        <v>23.35123697916667</v>
      </c>
      <c r="AH18" t="n">
        <v>4997463.084421197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0.6984</v>
      </c>
      <c r="E19" t="n">
        <v>143.19</v>
      </c>
      <c r="F19" t="n">
        <v>139.71</v>
      </c>
      <c r="G19" t="n">
        <v>158.16</v>
      </c>
      <c r="H19" t="n">
        <v>2.16</v>
      </c>
      <c r="I19" t="n">
        <v>53</v>
      </c>
      <c r="J19" t="n">
        <v>147.53</v>
      </c>
      <c r="K19" t="n">
        <v>45</v>
      </c>
      <c r="L19" t="n">
        <v>18</v>
      </c>
      <c r="M19" t="n">
        <v>51</v>
      </c>
      <c r="N19" t="n">
        <v>24.53</v>
      </c>
      <c r="O19" t="n">
        <v>18429.27</v>
      </c>
      <c r="P19" t="n">
        <v>1305.88</v>
      </c>
      <c r="Q19" t="n">
        <v>2218.86</v>
      </c>
      <c r="R19" t="n">
        <v>261.34</v>
      </c>
      <c r="S19" t="n">
        <v>193.02</v>
      </c>
      <c r="T19" t="n">
        <v>32093.32</v>
      </c>
      <c r="U19" t="n">
        <v>0.74</v>
      </c>
      <c r="V19" t="n">
        <v>0.92</v>
      </c>
      <c r="W19" t="n">
        <v>36.75</v>
      </c>
      <c r="X19" t="n">
        <v>1.92</v>
      </c>
      <c r="Y19" t="n">
        <v>0.5</v>
      </c>
      <c r="Z19" t="n">
        <v>10</v>
      </c>
      <c r="AA19" t="n">
        <v>4003.853790188411</v>
      </c>
      <c r="AB19" t="n">
        <v>5478.249393298865</v>
      </c>
      <c r="AC19" t="n">
        <v>4955.412959973529</v>
      </c>
      <c r="AD19" t="n">
        <v>4003853.790188411</v>
      </c>
      <c r="AE19" t="n">
        <v>5478249.393298865</v>
      </c>
      <c r="AF19" t="n">
        <v>1.392272220788067e-06</v>
      </c>
      <c r="AG19" t="n">
        <v>23.3056640625</v>
      </c>
      <c r="AH19" t="n">
        <v>4955412.959973529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0.6993</v>
      </c>
      <c r="E20" t="n">
        <v>143.01</v>
      </c>
      <c r="F20" t="n">
        <v>139.6</v>
      </c>
      <c r="G20" t="n">
        <v>167.52</v>
      </c>
      <c r="H20" t="n">
        <v>2.26</v>
      </c>
      <c r="I20" t="n">
        <v>50</v>
      </c>
      <c r="J20" t="n">
        <v>148.91</v>
      </c>
      <c r="K20" t="n">
        <v>45</v>
      </c>
      <c r="L20" t="n">
        <v>19</v>
      </c>
      <c r="M20" t="n">
        <v>48</v>
      </c>
      <c r="N20" t="n">
        <v>24.92</v>
      </c>
      <c r="O20" t="n">
        <v>18599.92</v>
      </c>
      <c r="P20" t="n">
        <v>1295.24</v>
      </c>
      <c r="Q20" t="n">
        <v>2218.86</v>
      </c>
      <c r="R20" t="n">
        <v>257.87</v>
      </c>
      <c r="S20" t="n">
        <v>193.02</v>
      </c>
      <c r="T20" t="n">
        <v>30372.7</v>
      </c>
      <c r="U20" t="n">
        <v>0.75</v>
      </c>
      <c r="V20" t="n">
        <v>0.92</v>
      </c>
      <c r="W20" t="n">
        <v>36.75</v>
      </c>
      <c r="X20" t="n">
        <v>1.82</v>
      </c>
      <c r="Y20" t="n">
        <v>0.5</v>
      </c>
      <c r="Z20" t="n">
        <v>10</v>
      </c>
      <c r="AA20" t="n">
        <v>3977.70010730533</v>
      </c>
      <c r="AB20" t="n">
        <v>5442.464770559178</v>
      </c>
      <c r="AC20" t="n">
        <v>4923.043571404085</v>
      </c>
      <c r="AD20" t="n">
        <v>3977700.10730533</v>
      </c>
      <c r="AE20" t="n">
        <v>5442464.770559178</v>
      </c>
      <c r="AF20" t="n">
        <v>1.394066386021041e-06</v>
      </c>
      <c r="AG20" t="n">
        <v>23.2763671875</v>
      </c>
      <c r="AH20" t="n">
        <v>4923043.571404085</v>
      </c>
    </row>
    <row r="21">
      <c r="A21" t="n">
        <v>19</v>
      </c>
      <c r="B21" t="n">
        <v>60</v>
      </c>
      <c r="C21" t="inlineStr">
        <is>
          <t xml:space="preserve">CONCLUIDO	</t>
        </is>
      </c>
      <c r="D21" t="n">
        <v>0.7003</v>
      </c>
      <c r="E21" t="n">
        <v>142.8</v>
      </c>
      <c r="F21" t="n">
        <v>139.47</v>
      </c>
      <c r="G21" t="n">
        <v>178.05</v>
      </c>
      <c r="H21" t="n">
        <v>2.36</v>
      </c>
      <c r="I21" t="n">
        <v>47</v>
      </c>
      <c r="J21" t="n">
        <v>150.3</v>
      </c>
      <c r="K21" t="n">
        <v>45</v>
      </c>
      <c r="L21" t="n">
        <v>20</v>
      </c>
      <c r="M21" t="n">
        <v>45</v>
      </c>
      <c r="N21" t="n">
        <v>25.3</v>
      </c>
      <c r="O21" t="n">
        <v>18771.1</v>
      </c>
      <c r="P21" t="n">
        <v>1279.93</v>
      </c>
      <c r="Q21" t="n">
        <v>2218.86</v>
      </c>
      <c r="R21" t="n">
        <v>253.55</v>
      </c>
      <c r="S21" t="n">
        <v>193.02</v>
      </c>
      <c r="T21" t="n">
        <v>28227.01</v>
      </c>
      <c r="U21" t="n">
        <v>0.76</v>
      </c>
      <c r="V21" t="n">
        <v>0.92</v>
      </c>
      <c r="W21" t="n">
        <v>36.74</v>
      </c>
      <c r="X21" t="n">
        <v>1.69</v>
      </c>
      <c r="Y21" t="n">
        <v>0.5</v>
      </c>
      <c r="Z21" t="n">
        <v>10</v>
      </c>
      <c r="AA21" t="n">
        <v>3941.885147394759</v>
      </c>
      <c r="AB21" t="n">
        <v>5393.461162365013</v>
      </c>
      <c r="AC21" t="n">
        <v>4878.716798798976</v>
      </c>
      <c r="AD21" t="n">
        <v>3941885.147394759</v>
      </c>
      <c r="AE21" t="n">
        <v>5393461.162365014</v>
      </c>
      <c r="AF21" t="n">
        <v>1.396059902946568e-06</v>
      </c>
      <c r="AG21" t="n">
        <v>23.2421875</v>
      </c>
      <c r="AH21" t="n">
        <v>4878716.798798976</v>
      </c>
    </row>
    <row r="22">
      <c r="A22" t="n">
        <v>20</v>
      </c>
      <c r="B22" t="n">
        <v>60</v>
      </c>
      <c r="C22" t="inlineStr">
        <is>
          <t xml:space="preserve">CONCLUIDO	</t>
        </is>
      </c>
      <c r="D22" t="n">
        <v>0.7007</v>
      </c>
      <c r="E22" t="n">
        <v>142.71</v>
      </c>
      <c r="F22" t="n">
        <v>139.42</v>
      </c>
      <c r="G22" t="n">
        <v>185.9</v>
      </c>
      <c r="H22" t="n">
        <v>2.45</v>
      </c>
      <c r="I22" t="n">
        <v>45</v>
      </c>
      <c r="J22" t="n">
        <v>151.69</v>
      </c>
      <c r="K22" t="n">
        <v>45</v>
      </c>
      <c r="L22" t="n">
        <v>21</v>
      </c>
      <c r="M22" t="n">
        <v>43</v>
      </c>
      <c r="N22" t="n">
        <v>25.7</v>
      </c>
      <c r="O22" t="n">
        <v>18942.82</v>
      </c>
      <c r="P22" t="n">
        <v>1270.4</v>
      </c>
      <c r="Q22" t="n">
        <v>2218.92</v>
      </c>
      <c r="R22" t="n">
        <v>251.94</v>
      </c>
      <c r="S22" t="n">
        <v>193.02</v>
      </c>
      <c r="T22" t="n">
        <v>27432.98</v>
      </c>
      <c r="U22" t="n">
        <v>0.77</v>
      </c>
      <c r="V22" t="n">
        <v>0.92</v>
      </c>
      <c r="W22" t="n">
        <v>36.74</v>
      </c>
      <c r="X22" t="n">
        <v>1.64</v>
      </c>
      <c r="Y22" t="n">
        <v>0.5</v>
      </c>
      <c r="Z22" t="n">
        <v>10</v>
      </c>
      <c r="AA22" t="n">
        <v>3920.989645590866</v>
      </c>
      <c r="AB22" t="n">
        <v>5364.871014952447</v>
      </c>
      <c r="AC22" t="n">
        <v>4852.855254928942</v>
      </c>
      <c r="AD22" t="n">
        <v>3920989.645590866</v>
      </c>
      <c r="AE22" t="n">
        <v>5364871.014952446</v>
      </c>
      <c r="AF22" t="n">
        <v>1.396857309716779e-06</v>
      </c>
      <c r="AG22" t="n">
        <v>23.2275390625</v>
      </c>
      <c r="AH22" t="n">
        <v>4852855.254928943</v>
      </c>
    </row>
    <row r="23">
      <c r="A23" t="n">
        <v>21</v>
      </c>
      <c r="B23" t="n">
        <v>60</v>
      </c>
      <c r="C23" t="inlineStr">
        <is>
          <t xml:space="preserve">CONCLUIDO	</t>
        </is>
      </c>
      <c r="D23" t="n">
        <v>0.7017</v>
      </c>
      <c r="E23" t="n">
        <v>142.52</v>
      </c>
      <c r="F23" t="n">
        <v>139.31</v>
      </c>
      <c r="G23" t="n">
        <v>199.01</v>
      </c>
      <c r="H23" t="n">
        <v>2.54</v>
      </c>
      <c r="I23" t="n">
        <v>42</v>
      </c>
      <c r="J23" t="n">
        <v>153.09</v>
      </c>
      <c r="K23" t="n">
        <v>45</v>
      </c>
      <c r="L23" t="n">
        <v>22</v>
      </c>
      <c r="M23" t="n">
        <v>40</v>
      </c>
      <c r="N23" t="n">
        <v>26.09</v>
      </c>
      <c r="O23" t="n">
        <v>19115.09</v>
      </c>
      <c r="P23" t="n">
        <v>1257.27</v>
      </c>
      <c r="Q23" t="n">
        <v>2218.88</v>
      </c>
      <c r="R23" t="n">
        <v>248.19</v>
      </c>
      <c r="S23" t="n">
        <v>193.02</v>
      </c>
      <c r="T23" t="n">
        <v>25576.26</v>
      </c>
      <c r="U23" t="n">
        <v>0.78</v>
      </c>
      <c r="V23" t="n">
        <v>0.92</v>
      </c>
      <c r="W23" t="n">
        <v>36.73</v>
      </c>
      <c r="X23" t="n">
        <v>1.53</v>
      </c>
      <c r="Y23" t="n">
        <v>0.5</v>
      </c>
      <c r="Z23" t="n">
        <v>10</v>
      </c>
      <c r="AA23" t="n">
        <v>3889.703431218584</v>
      </c>
      <c r="AB23" t="n">
        <v>5322.063836197922</v>
      </c>
      <c r="AC23" t="n">
        <v>4814.133533234499</v>
      </c>
      <c r="AD23" t="n">
        <v>3889703.431218584</v>
      </c>
      <c r="AE23" t="n">
        <v>5322063.836197922</v>
      </c>
      <c r="AF23" t="n">
        <v>1.398850826642306e-06</v>
      </c>
      <c r="AG23" t="n">
        <v>23.19661458333333</v>
      </c>
      <c r="AH23" t="n">
        <v>4814133.533234498</v>
      </c>
    </row>
    <row r="24">
      <c r="A24" t="n">
        <v>22</v>
      </c>
      <c r="B24" t="n">
        <v>60</v>
      </c>
      <c r="C24" t="inlineStr">
        <is>
          <t xml:space="preserve">CONCLUIDO	</t>
        </is>
      </c>
      <c r="D24" t="n">
        <v>0.7023</v>
      </c>
      <c r="E24" t="n">
        <v>142.39</v>
      </c>
      <c r="F24" t="n">
        <v>139.24</v>
      </c>
      <c r="G24" t="n">
        <v>208.85</v>
      </c>
      <c r="H24" t="n">
        <v>2.64</v>
      </c>
      <c r="I24" t="n">
        <v>40</v>
      </c>
      <c r="J24" t="n">
        <v>154.49</v>
      </c>
      <c r="K24" t="n">
        <v>45</v>
      </c>
      <c r="L24" t="n">
        <v>23</v>
      </c>
      <c r="M24" t="n">
        <v>31</v>
      </c>
      <c r="N24" t="n">
        <v>26.49</v>
      </c>
      <c r="O24" t="n">
        <v>19287.9</v>
      </c>
      <c r="P24" t="n">
        <v>1243.48</v>
      </c>
      <c r="Q24" t="n">
        <v>2218.87</v>
      </c>
      <c r="R24" t="n">
        <v>245.55</v>
      </c>
      <c r="S24" t="n">
        <v>193.02</v>
      </c>
      <c r="T24" t="n">
        <v>24266.12</v>
      </c>
      <c r="U24" t="n">
        <v>0.79</v>
      </c>
      <c r="V24" t="n">
        <v>0.92</v>
      </c>
      <c r="W24" t="n">
        <v>36.73</v>
      </c>
      <c r="X24" t="n">
        <v>1.45</v>
      </c>
      <c r="Y24" t="n">
        <v>0.5</v>
      </c>
      <c r="Z24" t="n">
        <v>10</v>
      </c>
      <c r="AA24" t="n">
        <v>3859.491861530008</v>
      </c>
      <c r="AB24" t="n">
        <v>5280.727033709621</v>
      </c>
      <c r="AC24" t="n">
        <v>4776.741857159116</v>
      </c>
      <c r="AD24" t="n">
        <v>3859491.861530007</v>
      </c>
      <c r="AE24" t="n">
        <v>5280727.033709621</v>
      </c>
      <c r="AF24" t="n">
        <v>1.400046936797622e-06</v>
      </c>
      <c r="AG24" t="n">
        <v>23.17545572916667</v>
      </c>
      <c r="AH24" t="n">
        <v>4776741.857159116</v>
      </c>
    </row>
    <row r="25">
      <c r="A25" t="n">
        <v>23</v>
      </c>
      <c r="B25" t="n">
        <v>60</v>
      </c>
      <c r="C25" t="inlineStr">
        <is>
          <t xml:space="preserve">CONCLUIDO	</t>
        </is>
      </c>
      <c r="D25" t="n">
        <v>0.7025</v>
      </c>
      <c r="E25" t="n">
        <v>142.34</v>
      </c>
      <c r="F25" t="n">
        <v>139.21</v>
      </c>
      <c r="G25" t="n">
        <v>214.17</v>
      </c>
      <c r="H25" t="n">
        <v>2.73</v>
      </c>
      <c r="I25" t="n">
        <v>39</v>
      </c>
      <c r="J25" t="n">
        <v>155.9</v>
      </c>
      <c r="K25" t="n">
        <v>45</v>
      </c>
      <c r="L25" t="n">
        <v>24</v>
      </c>
      <c r="M25" t="n">
        <v>19</v>
      </c>
      <c r="N25" t="n">
        <v>26.9</v>
      </c>
      <c r="O25" t="n">
        <v>19461.27</v>
      </c>
      <c r="P25" t="n">
        <v>1242.56</v>
      </c>
      <c r="Q25" t="n">
        <v>2218.91</v>
      </c>
      <c r="R25" t="n">
        <v>243.91</v>
      </c>
      <c r="S25" t="n">
        <v>193.02</v>
      </c>
      <c r="T25" t="n">
        <v>23447.17</v>
      </c>
      <c r="U25" t="n">
        <v>0.79</v>
      </c>
      <c r="V25" t="n">
        <v>0.92</v>
      </c>
      <c r="W25" t="n">
        <v>36.76</v>
      </c>
      <c r="X25" t="n">
        <v>1.43</v>
      </c>
      <c r="Y25" t="n">
        <v>0.5</v>
      </c>
      <c r="Z25" t="n">
        <v>10</v>
      </c>
      <c r="AA25" t="n">
        <v>3856.503316039273</v>
      </c>
      <c r="AB25" t="n">
        <v>5276.637973923877</v>
      </c>
      <c r="AC25" t="n">
        <v>4773.043051500292</v>
      </c>
      <c r="AD25" t="n">
        <v>3856503.316039273</v>
      </c>
      <c r="AE25" t="n">
        <v>5276637.973923877</v>
      </c>
      <c r="AF25" t="n">
        <v>1.400445640182728e-06</v>
      </c>
      <c r="AG25" t="n">
        <v>23.16731770833333</v>
      </c>
      <c r="AH25" t="n">
        <v>4773043.051500292</v>
      </c>
    </row>
    <row r="26">
      <c r="A26" t="n">
        <v>24</v>
      </c>
      <c r="B26" t="n">
        <v>60</v>
      </c>
      <c r="C26" t="inlineStr">
        <is>
          <t xml:space="preserve">CONCLUIDO	</t>
        </is>
      </c>
      <c r="D26" t="n">
        <v>0.7025</v>
      </c>
      <c r="E26" t="n">
        <v>142.36</v>
      </c>
      <c r="F26" t="n">
        <v>139.23</v>
      </c>
      <c r="G26" t="n">
        <v>214.2</v>
      </c>
      <c r="H26" t="n">
        <v>2.81</v>
      </c>
      <c r="I26" t="n">
        <v>39</v>
      </c>
      <c r="J26" t="n">
        <v>157.31</v>
      </c>
      <c r="K26" t="n">
        <v>45</v>
      </c>
      <c r="L26" t="n">
        <v>25</v>
      </c>
      <c r="M26" t="n">
        <v>2</v>
      </c>
      <c r="N26" t="n">
        <v>27.31</v>
      </c>
      <c r="O26" t="n">
        <v>19635.2</v>
      </c>
      <c r="P26" t="n">
        <v>1245.16</v>
      </c>
      <c r="Q26" t="n">
        <v>2218.87</v>
      </c>
      <c r="R26" t="n">
        <v>243.83</v>
      </c>
      <c r="S26" t="n">
        <v>193.02</v>
      </c>
      <c r="T26" t="n">
        <v>23411.58</v>
      </c>
      <c r="U26" t="n">
        <v>0.79</v>
      </c>
      <c r="V26" t="n">
        <v>0.92</v>
      </c>
      <c r="W26" t="n">
        <v>36.78</v>
      </c>
      <c r="X26" t="n">
        <v>1.45</v>
      </c>
      <c r="Y26" t="n">
        <v>0.5</v>
      </c>
      <c r="Z26" t="n">
        <v>10</v>
      </c>
      <c r="AA26" t="n">
        <v>3861.688191467257</v>
      </c>
      <c r="AB26" t="n">
        <v>5283.732149225006</v>
      </c>
      <c r="AC26" t="n">
        <v>4779.46016866742</v>
      </c>
      <c r="AD26" t="n">
        <v>3861688.191467257</v>
      </c>
      <c r="AE26" t="n">
        <v>5283732.149225006</v>
      </c>
      <c r="AF26" t="n">
        <v>1.400445640182728e-06</v>
      </c>
      <c r="AG26" t="n">
        <v>23.17057291666667</v>
      </c>
      <c r="AH26" t="n">
        <v>4779460.16866742</v>
      </c>
    </row>
    <row r="27">
      <c r="A27" t="n">
        <v>25</v>
      </c>
      <c r="B27" t="n">
        <v>60</v>
      </c>
      <c r="C27" t="inlineStr">
        <is>
          <t xml:space="preserve">CONCLUIDO	</t>
        </is>
      </c>
      <c r="D27" t="n">
        <v>0.7028</v>
      </c>
      <c r="E27" t="n">
        <v>142.29</v>
      </c>
      <c r="F27" t="n">
        <v>139.19</v>
      </c>
      <c r="G27" t="n">
        <v>219.77</v>
      </c>
      <c r="H27" t="n">
        <v>2.9</v>
      </c>
      <c r="I27" t="n">
        <v>38</v>
      </c>
      <c r="J27" t="n">
        <v>158.72</v>
      </c>
      <c r="K27" t="n">
        <v>45</v>
      </c>
      <c r="L27" t="n">
        <v>26</v>
      </c>
      <c r="M27" t="n">
        <v>0</v>
      </c>
      <c r="N27" t="n">
        <v>27.72</v>
      </c>
      <c r="O27" t="n">
        <v>19809.69</v>
      </c>
      <c r="P27" t="n">
        <v>1254.63</v>
      </c>
      <c r="Q27" t="n">
        <v>2218.88</v>
      </c>
      <c r="R27" t="n">
        <v>242.38</v>
      </c>
      <c r="S27" t="n">
        <v>193.02</v>
      </c>
      <c r="T27" t="n">
        <v>22689.92</v>
      </c>
      <c r="U27" t="n">
        <v>0.8</v>
      </c>
      <c r="V27" t="n">
        <v>0.92</v>
      </c>
      <c r="W27" t="n">
        <v>36.78</v>
      </c>
      <c r="X27" t="n">
        <v>1.41</v>
      </c>
      <c r="Y27" t="n">
        <v>0.5</v>
      </c>
      <c r="Z27" t="n">
        <v>10</v>
      </c>
      <c r="AA27" t="n">
        <v>3878.247311249474</v>
      </c>
      <c r="AB27" t="n">
        <v>5306.389067447843</v>
      </c>
      <c r="AC27" t="n">
        <v>4799.954742414252</v>
      </c>
      <c r="AD27" t="n">
        <v>3878247.311249475</v>
      </c>
      <c r="AE27" t="n">
        <v>5306389.067447842</v>
      </c>
      <c r="AF27" t="n">
        <v>1.401043695260386e-06</v>
      </c>
      <c r="AG27" t="n">
        <v>23.1591796875</v>
      </c>
      <c r="AH27" t="n">
        <v>4799954.742414252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2024-09-25T22:14:18Z</dcterms:created>
  <dcterms:modified xmlns:dcterms="http://purl.org/dc/terms/" xmlns:xsi="http://www.w3.org/2001/XMLSchema-instance" xsi:type="dcterms:W3CDTF">2024-09-25T22:14:18Z</dcterms:modified>
</cp:coreProperties>
</file>