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gráficos!$A$7:$A$398</f>
              <numCache>
                <formatCode>General</formatCode>
                <ptCount val="39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</numCache>
            </numRef>
          </xVal>
          <yVal>
            <numRef>
              <f>gráficos!$B$7:$B$398</f>
              <numCache>
                <formatCode>General</formatCode>
                <ptCount val="39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6.256</v>
      </c>
      <c r="E2" t="n">
        <v>15.98</v>
      </c>
      <c r="F2" t="n">
        <v>9.77</v>
      </c>
      <c r="G2" t="n">
        <v>6.17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93</v>
      </c>
      <c r="N2" t="n">
        <v>39.4</v>
      </c>
      <c r="O2" t="n">
        <v>24256.19</v>
      </c>
      <c r="P2" t="n">
        <v>131.15</v>
      </c>
      <c r="Q2" t="n">
        <v>1324.6</v>
      </c>
      <c r="R2" t="n">
        <v>87.05</v>
      </c>
      <c r="S2" t="n">
        <v>27.17</v>
      </c>
      <c r="T2" t="n">
        <v>29738.67</v>
      </c>
      <c r="U2" t="n">
        <v>0.31</v>
      </c>
      <c r="V2" t="n">
        <v>0.8</v>
      </c>
      <c r="W2" t="n">
        <v>0.26</v>
      </c>
      <c r="X2" t="n">
        <v>1.92</v>
      </c>
      <c r="Y2" t="n">
        <v>1</v>
      </c>
      <c r="Z2" t="n">
        <v>10</v>
      </c>
      <c r="AA2" t="n">
        <v>351.866897605998</v>
      </c>
      <c r="AB2" t="n">
        <v>481.4398125764723</v>
      </c>
      <c r="AC2" t="n">
        <v>435.4918725691937</v>
      </c>
      <c r="AD2" t="n">
        <v>351866.897605998</v>
      </c>
      <c r="AE2" t="n">
        <v>481439.8125764722</v>
      </c>
      <c r="AF2" t="n">
        <v>2.7018351294322e-06</v>
      </c>
      <c r="AG2" t="n">
        <v>10.40364583333333</v>
      </c>
      <c r="AH2" t="n">
        <v>435491.8725691937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6.8373</v>
      </c>
      <c r="E3" t="n">
        <v>14.63</v>
      </c>
      <c r="F3" t="n">
        <v>9.31</v>
      </c>
      <c r="G3" t="n">
        <v>7.76</v>
      </c>
      <c r="H3" t="n">
        <v>0.11</v>
      </c>
      <c r="I3" t="n">
        <v>72</v>
      </c>
      <c r="J3" t="n">
        <v>195.16</v>
      </c>
      <c r="K3" t="n">
        <v>54.38</v>
      </c>
      <c r="L3" t="n">
        <v>1.25</v>
      </c>
      <c r="M3" t="n">
        <v>70</v>
      </c>
      <c r="N3" t="n">
        <v>39.53</v>
      </c>
      <c r="O3" t="n">
        <v>24303.87</v>
      </c>
      <c r="P3" t="n">
        <v>123.24</v>
      </c>
      <c r="Q3" t="n">
        <v>1324.31</v>
      </c>
      <c r="R3" t="n">
        <v>72.7</v>
      </c>
      <c r="S3" t="n">
        <v>27.17</v>
      </c>
      <c r="T3" t="n">
        <v>22679.23</v>
      </c>
      <c r="U3" t="n">
        <v>0.37</v>
      </c>
      <c r="V3" t="n">
        <v>0.84</v>
      </c>
      <c r="W3" t="n">
        <v>0.22</v>
      </c>
      <c r="X3" t="n">
        <v>1.45</v>
      </c>
      <c r="Y3" t="n">
        <v>1</v>
      </c>
      <c r="Z3" t="n">
        <v>10</v>
      </c>
      <c r="AA3" t="n">
        <v>318.5089135703714</v>
      </c>
      <c r="AB3" t="n">
        <v>435.7979471685362</v>
      </c>
      <c r="AC3" t="n">
        <v>394.2060027370307</v>
      </c>
      <c r="AD3" t="n">
        <v>318508.9135703713</v>
      </c>
      <c r="AE3" t="n">
        <v>435797.9471685361</v>
      </c>
      <c r="AF3" t="n">
        <v>2.952886401928833e-06</v>
      </c>
      <c r="AG3" t="n">
        <v>9.524739583333334</v>
      </c>
      <c r="AH3" t="n">
        <v>394206.0027370307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7.2917</v>
      </c>
      <c r="E4" t="n">
        <v>13.71</v>
      </c>
      <c r="F4" t="n">
        <v>8.98</v>
      </c>
      <c r="G4" t="n">
        <v>9.449999999999999</v>
      </c>
      <c r="H4" t="n">
        <v>0.14</v>
      </c>
      <c r="I4" t="n">
        <v>57</v>
      </c>
      <c r="J4" t="n">
        <v>195.55</v>
      </c>
      <c r="K4" t="n">
        <v>54.38</v>
      </c>
      <c r="L4" t="n">
        <v>1.5</v>
      </c>
      <c r="M4" t="n">
        <v>55</v>
      </c>
      <c r="N4" t="n">
        <v>39.67</v>
      </c>
      <c r="O4" t="n">
        <v>24351.61</v>
      </c>
      <c r="P4" t="n">
        <v>117.29</v>
      </c>
      <c r="Q4" t="n">
        <v>1324.18</v>
      </c>
      <c r="R4" t="n">
        <v>62.34</v>
      </c>
      <c r="S4" t="n">
        <v>27.17</v>
      </c>
      <c r="T4" t="n">
        <v>17572.31</v>
      </c>
      <c r="U4" t="n">
        <v>0.44</v>
      </c>
      <c r="V4" t="n">
        <v>0.87</v>
      </c>
      <c r="W4" t="n">
        <v>0.2</v>
      </c>
      <c r="X4" t="n">
        <v>1.13</v>
      </c>
      <c r="Y4" t="n">
        <v>1</v>
      </c>
      <c r="Z4" t="n">
        <v>10</v>
      </c>
      <c r="AA4" t="n">
        <v>292.2287106972279</v>
      </c>
      <c r="AB4" t="n">
        <v>399.8402141967769</v>
      </c>
      <c r="AC4" t="n">
        <v>361.6800253331008</v>
      </c>
      <c r="AD4" t="n">
        <v>292228.7106972279</v>
      </c>
      <c r="AE4" t="n">
        <v>399840.2141967769</v>
      </c>
      <c r="AF4" t="n">
        <v>3.149132227186824e-06</v>
      </c>
      <c r="AG4" t="n">
        <v>8.92578125</v>
      </c>
      <c r="AH4" t="n">
        <v>361680.0253331008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7.5837</v>
      </c>
      <c r="E5" t="n">
        <v>13.19</v>
      </c>
      <c r="F5" t="n">
        <v>8.800000000000001</v>
      </c>
      <c r="G5" t="n">
        <v>11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113.37</v>
      </c>
      <c r="Q5" t="n">
        <v>1324.02</v>
      </c>
      <c r="R5" t="n">
        <v>56.69</v>
      </c>
      <c r="S5" t="n">
        <v>27.17</v>
      </c>
      <c r="T5" t="n">
        <v>14791.07</v>
      </c>
      <c r="U5" t="n">
        <v>0.48</v>
      </c>
      <c r="V5" t="n">
        <v>0.89</v>
      </c>
      <c r="W5" t="n">
        <v>0.19</v>
      </c>
      <c r="X5" t="n">
        <v>0.95</v>
      </c>
      <c r="Y5" t="n">
        <v>1</v>
      </c>
      <c r="Z5" t="n">
        <v>10</v>
      </c>
      <c r="AA5" t="n">
        <v>284.2073987464951</v>
      </c>
      <c r="AB5" t="n">
        <v>388.8651013104763</v>
      </c>
      <c r="AC5" t="n">
        <v>351.7523618170013</v>
      </c>
      <c r="AD5" t="n">
        <v>284207.3987464951</v>
      </c>
      <c r="AE5" t="n">
        <v>388865.1013104764</v>
      </c>
      <c r="AF5" t="n">
        <v>3.275240900107892e-06</v>
      </c>
      <c r="AG5" t="n">
        <v>8.587239583333334</v>
      </c>
      <c r="AH5" t="n">
        <v>351752.3618170012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7.8426</v>
      </c>
      <c r="E6" t="n">
        <v>12.75</v>
      </c>
      <c r="F6" t="n">
        <v>8.640000000000001</v>
      </c>
      <c r="G6" t="n">
        <v>12.64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109.62</v>
      </c>
      <c r="Q6" t="n">
        <v>1324</v>
      </c>
      <c r="R6" t="n">
        <v>51.58</v>
      </c>
      <c r="S6" t="n">
        <v>27.17</v>
      </c>
      <c r="T6" t="n">
        <v>12270.71</v>
      </c>
      <c r="U6" t="n">
        <v>0.53</v>
      </c>
      <c r="V6" t="n">
        <v>0.9</v>
      </c>
      <c r="W6" t="n">
        <v>0.18</v>
      </c>
      <c r="X6" t="n">
        <v>0.79</v>
      </c>
      <c r="Y6" t="n">
        <v>1</v>
      </c>
      <c r="Z6" t="n">
        <v>10</v>
      </c>
      <c r="AA6" t="n">
        <v>265.2077175048177</v>
      </c>
      <c r="AB6" t="n">
        <v>362.8688992288346</v>
      </c>
      <c r="AC6" t="n">
        <v>328.2372007761325</v>
      </c>
      <c r="AD6" t="n">
        <v>265207.7175048176</v>
      </c>
      <c r="AE6" t="n">
        <v>362868.8992288345</v>
      </c>
      <c r="AF6" t="n">
        <v>3.387054377571127e-06</v>
      </c>
      <c r="AG6" t="n">
        <v>8.30078125</v>
      </c>
      <c r="AH6" t="n">
        <v>328237.2007761325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8.0959</v>
      </c>
      <c r="E7" t="n">
        <v>12.35</v>
      </c>
      <c r="F7" t="n">
        <v>8.470000000000001</v>
      </c>
      <c r="G7" t="n">
        <v>14.53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105.71</v>
      </c>
      <c r="Q7" t="n">
        <v>1324.18</v>
      </c>
      <c r="R7" t="n">
        <v>47.06</v>
      </c>
      <c r="S7" t="n">
        <v>27.17</v>
      </c>
      <c r="T7" t="n">
        <v>10042.69</v>
      </c>
      <c r="U7" t="n">
        <v>0.58</v>
      </c>
      <c r="V7" t="n">
        <v>0.92</v>
      </c>
      <c r="W7" t="n">
        <v>0.14</v>
      </c>
      <c r="X7" t="n">
        <v>0.62</v>
      </c>
      <c r="Y7" t="n">
        <v>1</v>
      </c>
      <c r="Z7" t="n">
        <v>10</v>
      </c>
      <c r="AA7" t="n">
        <v>258.7668672155103</v>
      </c>
      <c r="AB7" t="n">
        <v>354.0562437127439</v>
      </c>
      <c r="AC7" t="n">
        <v>320.2656127338578</v>
      </c>
      <c r="AD7" t="n">
        <v>258766.8672155103</v>
      </c>
      <c r="AE7" t="n">
        <v>354056.2437127439</v>
      </c>
      <c r="AF7" t="n">
        <v>3.496449332539985e-06</v>
      </c>
      <c r="AG7" t="n">
        <v>8.040364583333334</v>
      </c>
      <c r="AH7" t="n">
        <v>320265.6127338578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8.1898</v>
      </c>
      <c r="E8" t="n">
        <v>12.21</v>
      </c>
      <c r="F8" t="n">
        <v>8.49</v>
      </c>
      <c r="G8" t="n">
        <v>16.43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104.54</v>
      </c>
      <c r="Q8" t="n">
        <v>1324.06</v>
      </c>
      <c r="R8" t="n">
        <v>47.22</v>
      </c>
      <c r="S8" t="n">
        <v>27.17</v>
      </c>
      <c r="T8" t="n">
        <v>10145.01</v>
      </c>
      <c r="U8" t="n">
        <v>0.58</v>
      </c>
      <c r="V8" t="n">
        <v>0.92</v>
      </c>
      <c r="W8" t="n">
        <v>0.16</v>
      </c>
      <c r="X8" t="n">
        <v>0.63</v>
      </c>
      <c r="Y8" t="n">
        <v>1</v>
      </c>
      <c r="Z8" t="n">
        <v>10</v>
      </c>
      <c r="AA8" t="n">
        <v>256.7573705623062</v>
      </c>
      <c r="AB8" t="n">
        <v>351.3067617389283</v>
      </c>
      <c r="AC8" t="n">
        <v>317.7785374608067</v>
      </c>
      <c r="AD8" t="n">
        <v>256757.3705623062</v>
      </c>
      <c r="AE8" t="n">
        <v>351306.7617389283</v>
      </c>
      <c r="AF8" t="n">
        <v>3.537002772222479e-06</v>
      </c>
      <c r="AG8" t="n">
        <v>7.94921875</v>
      </c>
      <c r="AH8" t="n">
        <v>317778.5374608067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8.325200000000001</v>
      </c>
      <c r="E9" t="n">
        <v>12.01</v>
      </c>
      <c r="F9" t="n">
        <v>8.41</v>
      </c>
      <c r="G9" t="n">
        <v>18.01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101.74</v>
      </c>
      <c r="Q9" t="n">
        <v>1324.12</v>
      </c>
      <c r="R9" t="n">
        <v>44.51</v>
      </c>
      <c r="S9" t="n">
        <v>27.17</v>
      </c>
      <c r="T9" t="n">
        <v>8804.34</v>
      </c>
      <c r="U9" t="n">
        <v>0.61</v>
      </c>
      <c r="V9" t="n">
        <v>0.93</v>
      </c>
      <c r="W9" t="n">
        <v>0.15</v>
      </c>
      <c r="X9" t="n">
        <v>0.55</v>
      </c>
      <c r="Y9" t="n">
        <v>1</v>
      </c>
      <c r="Z9" t="n">
        <v>10</v>
      </c>
      <c r="AA9" t="n">
        <v>241.0886919579171</v>
      </c>
      <c r="AB9" t="n">
        <v>329.8681844191</v>
      </c>
      <c r="AC9" t="n">
        <v>298.3860278711438</v>
      </c>
      <c r="AD9" t="n">
        <v>241088.6919579171</v>
      </c>
      <c r="AE9" t="n">
        <v>329868.1844191</v>
      </c>
      <c r="AF9" t="n">
        <v>3.595479191104372e-06</v>
      </c>
      <c r="AG9" t="n">
        <v>7.819010416666667</v>
      </c>
      <c r="AH9" t="n">
        <v>298386.0278711438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8.455500000000001</v>
      </c>
      <c r="E10" t="n">
        <v>11.83</v>
      </c>
      <c r="F10" t="n">
        <v>8.34</v>
      </c>
      <c r="G10" t="n">
        <v>20.01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99.23</v>
      </c>
      <c r="Q10" t="n">
        <v>1324.11</v>
      </c>
      <c r="R10" t="n">
        <v>42.32</v>
      </c>
      <c r="S10" t="n">
        <v>27.17</v>
      </c>
      <c r="T10" t="n">
        <v>7723</v>
      </c>
      <c r="U10" t="n">
        <v>0.64</v>
      </c>
      <c r="V10" t="n">
        <v>0.9399999999999999</v>
      </c>
      <c r="W10" t="n">
        <v>0.15</v>
      </c>
      <c r="X10" t="n">
        <v>0.48</v>
      </c>
      <c r="Y10" t="n">
        <v>1</v>
      </c>
      <c r="Z10" t="n">
        <v>10</v>
      </c>
      <c r="AA10" t="n">
        <v>237.8324748433051</v>
      </c>
      <c r="AB10" t="n">
        <v>325.4128845087296</v>
      </c>
      <c r="AC10" t="n">
        <v>294.355935531165</v>
      </c>
      <c r="AD10" t="n">
        <v>237832.474843305</v>
      </c>
      <c r="AE10" t="n">
        <v>325412.8845087296</v>
      </c>
      <c r="AF10" t="n">
        <v>3.651753027000314e-06</v>
      </c>
      <c r="AG10" t="n">
        <v>7.701822916666667</v>
      </c>
      <c r="AH10" t="n">
        <v>294355.935531165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8.541700000000001</v>
      </c>
      <c r="E11" t="n">
        <v>11.71</v>
      </c>
      <c r="F11" t="n">
        <v>8.300000000000001</v>
      </c>
      <c r="G11" t="n">
        <v>21.64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96.36</v>
      </c>
      <c r="Q11" t="n">
        <v>1323.94</v>
      </c>
      <c r="R11" t="n">
        <v>41.17</v>
      </c>
      <c r="S11" t="n">
        <v>27.17</v>
      </c>
      <c r="T11" t="n">
        <v>7156.12</v>
      </c>
      <c r="U11" t="n">
        <v>0.66</v>
      </c>
      <c r="V11" t="n">
        <v>0.9399999999999999</v>
      </c>
      <c r="W11" t="n">
        <v>0.14</v>
      </c>
      <c r="X11" t="n">
        <v>0.44</v>
      </c>
      <c r="Y11" t="n">
        <v>1</v>
      </c>
      <c r="Z11" t="n">
        <v>10</v>
      </c>
      <c r="AA11" t="n">
        <v>234.98141624406</v>
      </c>
      <c r="AB11" t="n">
        <v>321.5119403534162</v>
      </c>
      <c r="AC11" t="n">
        <v>290.827292011024</v>
      </c>
      <c r="AD11" t="n">
        <v>234981.41624406</v>
      </c>
      <c r="AE11" t="n">
        <v>321511.9403534161</v>
      </c>
      <c r="AF11" t="n">
        <v>3.688980998253041e-06</v>
      </c>
      <c r="AG11" t="n">
        <v>7.623697916666667</v>
      </c>
      <c r="AH11" t="n">
        <v>290827.292011024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8.6294</v>
      </c>
      <c r="E12" t="n">
        <v>11.59</v>
      </c>
      <c r="F12" t="n">
        <v>8.26</v>
      </c>
      <c r="G12" t="n">
        <v>23.59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94.26000000000001</v>
      </c>
      <c r="Q12" t="n">
        <v>1324.15</v>
      </c>
      <c r="R12" t="n">
        <v>39.69</v>
      </c>
      <c r="S12" t="n">
        <v>27.17</v>
      </c>
      <c r="T12" t="n">
        <v>6430.24</v>
      </c>
      <c r="U12" t="n">
        <v>0.68</v>
      </c>
      <c r="V12" t="n">
        <v>0.95</v>
      </c>
      <c r="W12" t="n">
        <v>0.14</v>
      </c>
      <c r="X12" t="n">
        <v>0.4</v>
      </c>
      <c r="Y12" t="n">
        <v>1</v>
      </c>
      <c r="Z12" t="n">
        <v>10</v>
      </c>
      <c r="AA12" t="n">
        <v>232.6583632007042</v>
      </c>
      <c r="AB12" t="n">
        <v>318.333436693631</v>
      </c>
      <c r="AC12" t="n">
        <v>287.9521402794699</v>
      </c>
      <c r="AD12" t="n">
        <v>232658.3632007042</v>
      </c>
      <c r="AE12" t="n">
        <v>318333.4366936311</v>
      </c>
      <c r="AF12" t="n">
        <v>3.726856788031047e-06</v>
      </c>
      <c r="AG12" t="n">
        <v>7.545572916666667</v>
      </c>
      <c r="AH12" t="n">
        <v>287952.1402794698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8.7674</v>
      </c>
      <c r="E13" t="n">
        <v>11.41</v>
      </c>
      <c r="F13" t="n">
        <v>8.15</v>
      </c>
      <c r="G13" t="n">
        <v>25.74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17</v>
      </c>
      <c r="N13" t="n">
        <v>40.92</v>
      </c>
      <c r="O13" t="n">
        <v>24783.33</v>
      </c>
      <c r="P13" t="n">
        <v>90.54000000000001</v>
      </c>
      <c r="Q13" t="n">
        <v>1323.94</v>
      </c>
      <c r="R13" t="n">
        <v>36.42</v>
      </c>
      <c r="S13" t="n">
        <v>27.17</v>
      </c>
      <c r="T13" t="n">
        <v>4802.82</v>
      </c>
      <c r="U13" t="n">
        <v>0.75</v>
      </c>
      <c r="V13" t="n">
        <v>0.96</v>
      </c>
      <c r="W13" t="n">
        <v>0.13</v>
      </c>
      <c r="X13" t="n">
        <v>0.3</v>
      </c>
      <c r="Y13" t="n">
        <v>1</v>
      </c>
      <c r="Z13" t="n">
        <v>10</v>
      </c>
      <c r="AA13" t="n">
        <v>228.5298656177398</v>
      </c>
      <c r="AB13" t="n">
        <v>312.6846441641633</v>
      </c>
      <c r="AC13" t="n">
        <v>282.8424605808825</v>
      </c>
      <c r="AD13" t="n">
        <v>228529.8656177398</v>
      </c>
      <c r="AE13" t="n">
        <v>312684.6441641633</v>
      </c>
      <c r="AF13" t="n">
        <v>3.786456092356756e-06</v>
      </c>
      <c r="AG13" t="n">
        <v>7.428385416666667</v>
      </c>
      <c r="AH13" t="n">
        <v>282842.4605808825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8.7964</v>
      </c>
      <c r="E14" t="n">
        <v>11.37</v>
      </c>
      <c r="F14" t="n">
        <v>8.19</v>
      </c>
      <c r="G14" t="n">
        <v>28.91</v>
      </c>
      <c r="H14" t="n">
        <v>0.36</v>
      </c>
      <c r="I14" t="n">
        <v>17</v>
      </c>
      <c r="J14" t="n">
        <v>199.44</v>
      </c>
      <c r="K14" t="n">
        <v>54.38</v>
      </c>
      <c r="L14" t="n">
        <v>4</v>
      </c>
      <c r="M14" t="n">
        <v>15</v>
      </c>
      <c r="N14" t="n">
        <v>41.06</v>
      </c>
      <c r="O14" t="n">
        <v>24831.54</v>
      </c>
      <c r="P14" t="n">
        <v>89.39</v>
      </c>
      <c r="Q14" t="n">
        <v>1324.01</v>
      </c>
      <c r="R14" t="n">
        <v>37.94</v>
      </c>
      <c r="S14" t="n">
        <v>27.17</v>
      </c>
      <c r="T14" t="n">
        <v>5571.54</v>
      </c>
      <c r="U14" t="n">
        <v>0.72</v>
      </c>
      <c r="V14" t="n">
        <v>0.95</v>
      </c>
      <c r="W14" t="n">
        <v>0.13</v>
      </c>
      <c r="X14" t="n">
        <v>0.34</v>
      </c>
      <c r="Y14" t="n">
        <v>1</v>
      </c>
      <c r="Z14" t="n">
        <v>10</v>
      </c>
      <c r="AA14" t="n">
        <v>227.671431740297</v>
      </c>
      <c r="AB14" t="n">
        <v>311.5100970616167</v>
      </c>
      <c r="AC14" t="n">
        <v>281.7800106053154</v>
      </c>
      <c r="AD14" t="n">
        <v>227671.4317402969</v>
      </c>
      <c r="AE14" t="n">
        <v>311510.0970616167</v>
      </c>
      <c r="AF14" t="n">
        <v>3.798980583845493e-06</v>
      </c>
      <c r="AG14" t="n">
        <v>7.40234375</v>
      </c>
      <c r="AH14" t="n">
        <v>281780.0106053154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8.8528</v>
      </c>
      <c r="E15" t="n">
        <v>11.3</v>
      </c>
      <c r="F15" t="n">
        <v>8.16</v>
      </c>
      <c r="G15" t="n">
        <v>30.59</v>
      </c>
      <c r="H15" t="n">
        <v>0.38</v>
      </c>
      <c r="I15" t="n">
        <v>16</v>
      </c>
      <c r="J15" t="n">
        <v>199.83</v>
      </c>
      <c r="K15" t="n">
        <v>54.38</v>
      </c>
      <c r="L15" t="n">
        <v>4.25</v>
      </c>
      <c r="M15" t="n">
        <v>14</v>
      </c>
      <c r="N15" t="n">
        <v>41.2</v>
      </c>
      <c r="O15" t="n">
        <v>24879.79</v>
      </c>
      <c r="P15" t="n">
        <v>86.93000000000001</v>
      </c>
      <c r="Q15" t="n">
        <v>1323.99</v>
      </c>
      <c r="R15" t="n">
        <v>36.83</v>
      </c>
      <c r="S15" t="n">
        <v>27.17</v>
      </c>
      <c r="T15" t="n">
        <v>5025.11</v>
      </c>
      <c r="U15" t="n">
        <v>0.74</v>
      </c>
      <c r="V15" t="n">
        <v>0.96</v>
      </c>
      <c r="W15" t="n">
        <v>0.13</v>
      </c>
      <c r="X15" t="n">
        <v>0.3</v>
      </c>
      <c r="Y15" t="n">
        <v>1</v>
      </c>
      <c r="Z15" t="n">
        <v>10</v>
      </c>
      <c r="AA15" t="n">
        <v>225.5661614544546</v>
      </c>
      <c r="AB15" t="n">
        <v>308.6295733785587</v>
      </c>
      <c r="AC15" t="n">
        <v>279.1744000597271</v>
      </c>
      <c r="AD15" t="n">
        <v>225566.1614544546</v>
      </c>
      <c r="AE15" t="n">
        <v>308629.5733785587</v>
      </c>
      <c r="AF15" t="n">
        <v>3.823338560396001e-06</v>
      </c>
      <c r="AG15" t="n">
        <v>7.356770833333333</v>
      </c>
      <c r="AH15" t="n">
        <v>279174.4000597271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8.8895</v>
      </c>
      <c r="E16" t="n">
        <v>11.25</v>
      </c>
      <c r="F16" t="n">
        <v>8.15</v>
      </c>
      <c r="G16" t="n">
        <v>32.6</v>
      </c>
      <c r="H16" t="n">
        <v>0.4</v>
      </c>
      <c r="I16" t="n">
        <v>15</v>
      </c>
      <c r="J16" t="n">
        <v>200.22</v>
      </c>
      <c r="K16" t="n">
        <v>54.38</v>
      </c>
      <c r="L16" t="n">
        <v>4.5</v>
      </c>
      <c r="M16" t="n">
        <v>7</v>
      </c>
      <c r="N16" t="n">
        <v>41.35</v>
      </c>
      <c r="O16" t="n">
        <v>24928.09</v>
      </c>
      <c r="P16" t="n">
        <v>84.59</v>
      </c>
      <c r="Q16" t="n">
        <v>1324.01</v>
      </c>
      <c r="R16" t="n">
        <v>36.25</v>
      </c>
      <c r="S16" t="n">
        <v>27.17</v>
      </c>
      <c r="T16" t="n">
        <v>4739</v>
      </c>
      <c r="U16" t="n">
        <v>0.75</v>
      </c>
      <c r="V16" t="n">
        <v>0.96</v>
      </c>
      <c r="W16" t="n">
        <v>0.14</v>
      </c>
      <c r="X16" t="n">
        <v>0.3</v>
      </c>
      <c r="Y16" t="n">
        <v>1</v>
      </c>
      <c r="Z16" t="n">
        <v>10</v>
      </c>
      <c r="AA16" t="n">
        <v>223.7856997649986</v>
      </c>
      <c r="AB16" t="n">
        <v>306.19346714662</v>
      </c>
      <c r="AC16" t="n">
        <v>276.9707923874674</v>
      </c>
      <c r="AD16" t="n">
        <v>223785.6997649986</v>
      </c>
      <c r="AE16" t="n">
        <v>306193.46714662</v>
      </c>
      <c r="AF16" t="n">
        <v>3.839188520314504e-06</v>
      </c>
      <c r="AG16" t="n">
        <v>7.32421875</v>
      </c>
      <c r="AH16" t="n">
        <v>276970.7923874674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8.8819</v>
      </c>
      <c r="E17" t="n">
        <v>11.26</v>
      </c>
      <c r="F17" t="n">
        <v>8.16</v>
      </c>
      <c r="G17" t="n">
        <v>32.64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</v>
      </c>
      <c r="N17" t="n">
        <v>41.49</v>
      </c>
      <c r="O17" t="n">
        <v>24976.45</v>
      </c>
      <c r="P17" t="n">
        <v>84.68000000000001</v>
      </c>
      <c r="Q17" t="n">
        <v>1324.02</v>
      </c>
      <c r="R17" t="n">
        <v>36.33</v>
      </c>
      <c r="S17" t="n">
        <v>27.17</v>
      </c>
      <c r="T17" t="n">
        <v>4777.53</v>
      </c>
      <c r="U17" t="n">
        <v>0.75</v>
      </c>
      <c r="V17" t="n">
        <v>0.96</v>
      </c>
      <c r="W17" t="n">
        <v>0.15</v>
      </c>
      <c r="X17" t="n">
        <v>0.31</v>
      </c>
      <c r="Y17" t="n">
        <v>1</v>
      </c>
      <c r="Z17" t="n">
        <v>10</v>
      </c>
      <c r="AA17" t="n">
        <v>223.9344985976257</v>
      </c>
      <c r="AB17" t="n">
        <v>306.3970602739616</v>
      </c>
      <c r="AC17" t="n">
        <v>277.1549548724802</v>
      </c>
      <c r="AD17" t="n">
        <v>223934.4985976257</v>
      </c>
      <c r="AE17" t="n">
        <v>306397.0602739616</v>
      </c>
      <c r="AF17" t="n">
        <v>3.835906239786421e-06</v>
      </c>
      <c r="AG17" t="n">
        <v>7.330729166666667</v>
      </c>
      <c r="AH17" t="n">
        <v>277154.9548724802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8.8786</v>
      </c>
      <c r="E18" t="n">
        <v>11.26</v>
      </c>
      <c r="F18" t="n">
        <v>8.16</v>
      </c>
      <c r="G18" t="n">
        <v>32.65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0</v>
      </c>
      <c r="N18" t="n">
        <v>41.63</v>
      </c>
      <c r="O18" t="n">
        <v>25024.84</v>
      </c>
      <c r="P18" t="n">
        <v>84.78</v>
      </c>
      <c r="Q18" t="n">
        <v>1323.99</v>
      </c>
      <c r="R18" t="n">
        <v>36.42</v>
      </c>
      <c r="S18" t="n">
        <v>27.17</v>
      </c>
      <c r="T18" t="n">
        <v>4823.82</v>
      </c>
      <c r="U18" t="n">
        <v>0.75</v>
      </c>
      <c r="V18" t="n">
        <v>0.96</v>
      </c>
      <c r="W18" t="n">
        <v>0.15</v>
      </c>
      <c r="X18" t="n">
        <v>0.31</v>
      </c>
      <c r="Y18" t="n">
        <v>1</v>
      </c>
      <c r="Z18" t="n">
        <v>10</v>
      </c>
      <c r="AA18" t="n">
        <v>224.0238959437471</v>
      </c>
      <c r="AB18" t="n">
        <v>306.5193776668575</v>
      </c>
      <c r="AC18" t="n">
        <v>277.2655984650718</v>
      </c>
      <c r="AD18" t="n">
        <v>224023.8959437471</v>
      </c>
      <c r="AE18" t="n">
        <v>306519.3776668574</v>
      </c>
      <c r="AF18" t="n">
        <v>3.834481039030807e-06</v>
      </c>
      <c r="AG18" t="n">
        <v>7.330729166666667</v>
      </c>
      <c r="AH18" t="n">
        <v>277265.5984650718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4.9652</v>
      </c>
      <c r="E2" t="n">
        <v>20.14</v>
      </c>
      <c r="F2" t="n">
        <v>10.5</v>
      </c>
      <c r="G2" t="n">
        <v>4.88</v>
      </c>
      <c r="H2" t="n">
        <v>0.06</v>
      </c>
      <c r="I2" t="n">
        <v>129</v>
      </c>
      <c r="J2" t="n">
        <v>274.09</v>
      </c>
      <c r="K2" t="n">
        <v>60.56</v>
      </c>
      <c r="L2" t="n">
        <v>1</v>
      </c>
      <c r="M2" t="n">
        <v>127</v>
      </c>
      <c r="N2" t="n">
        <v>72.53</v>
      </c>
      <c r="O2" t="n">
        <v>34038.11</v>
      </c>
      <c r="P2" t="n">
        <v>178.14</v>
      </c>
      <c r="Q2" t="n">
        <v>1324.47</v>
      </c>
      <c r="R2" t="n">
        <v>110.07</v>
      </c>
      <c r="S2" t="n">
        <v>27.17</v>
      </c>
      <c r="T2" t="n">
        <v>41075.88</v>
      </c>
      <c r="U2" t="n">
        <v>0.25</v>
      </c>
      <c r="V2" t="n">
        <v>0.74</v>
      </c>
      <c r="W2" t="n">
        <v>0.32</v>
      </c>
      <c r="X2" t="n">
        <v>2.65</v>
      </c>
      <c r="Y2" t="n">
        <v>1</v>
      </c>
      <c r="Z2" t="n">
        <v>10</v>
      </c>
      <c r="AA2" t="n">
        <v>518.9625494736009</v>
      </c>
      <c r="AB2" t="n">
        <v>710.0674552016155</v>
      </c>
      <c r="AC2" t="n">
        <v>642.2996138631052</v>
      </c>
      <c r="AD2" t="n">
        <v>518962.5494736009</v>
      </c>
      <c r="AE2" t="n">
        <v>710067.4552016156</v>
      </c>
      <c r="AF2" t="n">
        <v>1.942070754883029e-06</v>
      </c>
      <c r="AG2" t="n">
        <v>13.11197916666667</v>
      </c>
      <c r="AH2" t="n">
        <v>642299.6138631052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5.6446</v>
      </c>
      <c r="E3" t="n">
        <v>17.72</v>
      </c>
      <c r="F3" t="n">
        <v>9.800000000000001</v>
      </c>
      <c r="G3" t="n">
        <v>6.13</v>
      </c>
      <c r="H3" t="n">
        <v>0.08</v>
      </c>
      <c r="I3" t="n">
        <v>96</v>
      </c>
      <c r="J3" t="n">
        <v>274.57</v>
      </c>
      <c r="K3" t="n">
        <v>60.56</v>
      </c>
      <c r="L3" t="n">
        <v>1.25</v>
      </c>
      <c r="M3" t="n">
        <v>94</v>
      </c>
      <c r="N3" t="n">
        <v>72.76000000000001</v>
      </c>
      <c r="O3" t="n">
        <v>34097.72</v>
      </c>
      <c r="P3" t="n">
        <v>165.1</v>
      </c>
      <c r="Q3" t="n">
        <v>1324.21</v>
      </c>
      <c r="R3" t="n">
        <v>88.48</v>
      </c>
      <c r="S3" t="n">
        <v>27.17</v>
      </c>
      <c r="T3" t="n">
        <v>30448.88</v>
      </c>
      <c r="U3" t="n">
        <v>0.31</v>
      </c>
      <c r="V3" t="n">
        <v>0.8</v>
      </c>
      <c r="W3" t="n">
        <v>0.26</v>
      </c>
      <c r="X3" t="n">
        <v>1.95</v>
      </c>
      <c r="Y3" t="n">
        <v>1</v>
      </c>
      <c r="Z3" t="n">
        <v>10</v>
      </c>
      <c r="AA3" t="n">
        <v>445.6708620466422</v>
      </c>
      <c r="AB3" t="n">
        <v>609.7865350630034</v>
      </c>
      <c r="AC3" t="n">
        <v>551.5893639973667</v>
      </c>
      <c r="AD3" t="n">
        <v>445670.8620466422</v>
      </c>
      <c r="AE3" t="n">
        <v>609786.5350630034</v>
      </c>
      <c r="AF3" t="n">
        <v>2.207808866312081e-06</v>
      </c>
      <c r="AG3" t="n">
        <v>11.53645833333333</v>
      </c>
      <c r="AH3" t="n">
        <v>551589.3639973667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6.1564</v>
      </c>
      <c r="E4" t="n">
        <v>16.24</v>
      </c>
      <c r="F4" t="n">
        <v>9.369999999999999</v>
      </c>
      <c r="G4" t="n">
        <v>7.4</v>
      </c>
      <c r="H4" t="n">
        <v>0.1</v>
      </c>
      <c r="I4" t="n">
        <v>76</v>
      </c>
      <c r="J4" t="n">
        <v>275.05</v>
      </c>
      <c r="K4" t="n">
        <v>60.56</v>
      </c>
      <c r="L4" t="n">
        <v>1.5</v>
      </c>
      <c r="M4" t="n">
        <v>74</v>
      </c>
      <c r="N4" t="n">
        <v>73</v>
      </c>
      <c r="O4" t="n">
        <v>34157.42</v>
      </c>
      <c r="P4" t="n">
        <v>156.76</v>
      </c>
      <c r="Q4" t="n">
        <v>1324.03</v>
      </c>
      <c r="R4" t="n">
        <v>74.67</v>
      </c>
      <c r="S4" t="n">
        <v>27.17</v>
      </c>
      <c r="T4" t="n">
        <v>23642.02</v>
      </c>
      <c r="U4" t="n">
        <v>0.36</v>
      </c>
      <c r="V4" t="n">
        <v>0.83</v>
      </c>
      <c r="W4" t="n">
        <v>0.23</v>
      </c>
      <c r="X4" t="n">
        <v>1.52</v>
      </c>
      <c r="Y4" t="n">
        <v>1</v>
      </c>
      <c r="Z4" t="n">
        <v>10</v>
      </c>
      <c r="AA4" t="n">
        <v>405.6342456183584</v>
      </c>
      <c r="AB4" t="n">
        <v>555.0066701749672</v>
      </c>
      <c r="AC4" t="n">
        <v>502.0376125302216</v>
      </c>
      <c r="AD4" t="n">
        <v>405634.2456183584</v>
      </c>
      <c r="AE4" t="n">
        <v>555006.6701749673</v>
      </c>
      <c r="AF4" t="n">
        <v>2.407992506920542e-06</v>
      </c>
      <c r="AG4" t="n">
        <v>10.57291666666667</v>
      </c>
      <c r="AH4" t="n">
        <v>502037.6125302216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6.5313</v>
      </c>
      <c r="E5" t="n">
        <v>15.31</v>
      </c>
      <c r="F5" t="n">
        <v>9.119999999999999</v>
      </c>
      <c r="G5" t="n">
        <v>8.69</v>
      </c>
      <c r="H5" t="n">
        <v>0.11</v>
      </c>
      <c r="I5" t="n">
        <v>63</v>
      </c>
      <c r="J5" t="n">
        <v>275.54</v>
      </c>
      <c r="K5" t="n">
        <v>60.56</v>
      </c>
      <c r="L5" t="n">
        <v>1.75</v>
      </c>
      <c r="M5" t="n">
        <v>61</v>
      </c>
      <c r="N5" t="n">
        <v>73.23</v>
      </c>
      <c r="O5" t="n">
        <v>34217.22</v>
      </c>
      <c r="P5" t="n">
        <v>151.47</v>
      </c>
      <c r="Q5" t="n">
        <v>1324.22</v>
      </c>
      <c r="R5" t="n">
        <v>66.75</v>
      </c>
      <c r="S5" t="n">
        <v>27.17</v>
      </c>
      <c r="T5" t="n">
        <v>19749.37</v>
      </c>
      <c r="U5" t="n">
        <v>0.41</v>
      </c>
      <c r="V5" t="n">
        <v>0.86</v>
      </c>
      <c r="W5" t="n">
        <v>0.21</v>
      </c>
      <c r="X5" t="n">
        <v>1.27</v>
      </c>
      <c r="Y5" t="n">
        <v>1</v>
      </c>
      <c r="Z5" t="n">
        <v>10</v>
      </c>
      <c r="AA5" t="n">
        <v>376.4601406459695</v>
      </c>
      <c r="AB5" t="n">
        <v>515.0893726810704</v>
      </c>
      <c r="AC5" t="n">
        <v>465.9299658848633</v>
      </c>
      <c r="AD5" t="n">
        <v>376460.1406459695</v>
      </c>
      <c r="AE5" t="n">
        <v>515089.3726810704</v>
      </c>
      <c r="AF5" t="n">
        <v>2.554629566053236e-06</v>
      </c>
      <c r="AG5" t="n">
        <v>9.967447916666666</v>
      </c>
      <c r="AH5" t="n">
        <v>465929.9658848633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6.8364</v>
      </c>
      <c r="E6" t="n">
        <v>14.63</v>
      </c>
      <c r="F6" t="n">
        <v>8.91</v>
      </c>
      <c r="G6" t="n">
        <v>9.9</v>
      </c>
      <c r="H6" t="n">
        <v>0.13</v>
      </c>
      <c r="I6" t="n">
        <v>54</v>
      </c>
      <c r="J6" t="n">
        <v>276.02</v>
      </c>
      <c r="K6" t="n">
        <v>60.56</v>
      </c>
      <c r="L6" t="n">
        <v>2</v>
      </c>
      <c r="M6" t="n">
        <v>52</v>
      </c>
      <c r="N6" t="n">
        <v>73.47</v>
      </c>
      <c r="O6" t="n">
        <v>34277.1</v>
      </c>
      <c r="P6" t="n">
        <v>146.83</v>
      </c>
      <c r="Q6" t="n">
        <v>1324.14</v>
      </c>
      <c r="R6" t="n">
        <v>60.15</v>
      </c>
      <c r="S6" t="n">
        <v>27.17</v>
      </c>
      <c r="T6" t="n">
        <v>16491.79</v>
      </c>
      <c r="U6" t="n">
        <v>0.45</v>
      </c>
      <c r="V6" t="n">
        <v>0.88</v>
      </c>
      <c r="W6" t="n">
        <v>0.19</v>
      </c>
      <c r="X6" t="n">
        <v>1.05</v>
      </c>
      <c r="Y6" t="n">
        <v>1</v>
      </c>
      <c r="Z6" t="n">
        <v>10</v>
      </c>
      <c r="AA6" t="n">
        <v>351.627407627441</v>
      </c>
      <c r="AB6" t="n">
        <v>481.1121318222584</v>
      </c>
      <c r="AC6" t="n">
        <v>435.1954652062594</v>
      </c>
      <c r="AD6" t="n">
        <v>351627.407627441</v>
      </c>
      <c r="AE6" t="n">
        <v>481112.1318222585</v>
      </c>
      <c r="AF6" t="n">
        <v>2.673965300226041e-06</v>
      </c>
      <c r="AG6" t="n">
        <v>9.524739583333334</v>
      </c>
      <c r="AH6" t="n">
        <v>435195.4652062594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7.0808</v>
      </c>
      <c r="E7" t="n">
        <v>14.12</v>
      </c>
      <c r="F7" t="n">
        <v>8.77</v>
      </c>
      <c r="G7" t="n">
        <v>11.19</v>
      </c>
      <c r="H7" t="n">
        <v>0.14</v>
      </c>
      <c r="I7" t="n">
        <v>47</v>
      </c>
      <c r="J7" t="n">
        <v>276.51</v>
      </c>
      <c r="K7" t="n">
        <v>60.56</v>
      </c>
      <c r="L7" t="n">
        <v>2.25</v>
      </c>
      <c r="M7" t="n">
        <v>45</v>
      </c>
      <c r="N7" t="n">
        <v>73.70999999999999</v>
      </c>
      <c r="O7" t="n">
        <v>34337.08</v>
      </c>
      <c r="P7" t="n">
        <v>143.46</v>
      </c>
      <c r="Q7" t="n">
        <v>1324.18</v>
      </c>
      <c r="R7" t="n">
        <v>55.73</v>
      </c>
      <c r="S7" t="n">
        <v>27.17</v>
      </c>
      <c r="T7" t="n">
        <v>14319.44</v>
      </c>
      <c r="U7" t="n">
        <v>0.49</v>
      </c>
      <c r="V7" t="n">
        <v>0.89</v>
      </c>
      <c r="W7" t="n">
        <v>0.18</v>
      </c>
      <c r="X7" t="n">
        <v>0.91</v>
      </c>
      <c r="Y7" t="n">
        <v>1</v>
      </c>
      <c r="Z7" t="n">
        <v>10</v>
      </c>
      <c r="AA7" t="n">
        <v>330.1624545437753</v>
      </c>
      <c r="AB7" t="n">
        <v>451.7428360462906</v>
      </c>
      <c r="AC7" t="n">
        <v>408.6291337990842</v>
      </c>
      <c r="AD7" t="n">
        <v>330162.4545437753</v>
      </c>
      <c r="AE7" t="n">
        <v>451742.8360462906</v>
      </c>
      <c r="AF7" t="n">
        <v>2.769559051231723e-06</v>
      </c>
      <c r="AG7" t="n">
        <v>9.192708333333334</v>
      </c>
      <c r="AH7" t="n">
        <v>408629.1337990842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7.2663</v>
      </c>
      <c r="E8" t="n">
        <v>13.76</v>
      </c>
      <c r="F8" t="n">
        <v>8.67</v>
      </c>
      <c r="G8" t="n">
        <v>12.38</v>
      </c>
      <c r="H8" t="n">
        <v>0.16</v>
      </c>
      <c r="I8" t="n">
        <v>42</v>
      </c>
      <c r="J8" t="n">
        <v>277</v>
      </c>
      <c r="K8" t="n">
        <v>60.56</v>
      </c>
      <c r="L8" t="n">
        <v>2.5</v>
      </c>
      <c r="M8" t="n">
        <v>40</v>
      </c>
      <c r="N8" t="n">
        <v>73.94</v>
      </c>
      <c r="O8" t="n">
        <v>34397.15</v>
      </c>
      <c r="P8" t="n">
        <v>140.77</v>
      </c>
      <c r="Q8" t="n">
        <v>1323.99</v>
      </c>
      <c r="R8" t="n">
        <v>52.48</v>
      </c>
      <c r="S8" t="n">
        <v>27.17</v>
      </c>
      <c r="T8" t="n">
        <v>12715.84</v>
      </c>
      <c r="U8" t="n">
        <v>0.52</v>
      </c>
      <c r="V8" t="n">
        <v>0.9</v>
      </c>
      <c r="W8" t="n">
        <v>0.18</v>
      </c>
      <c r="X8" t="n">
        <v>0.8100000000000001</v>
      </c>
      <c r="Y8" t="n">
        <v>1</v>
      </c>
      <c r="Z8" t="n">
        <v>10</v>
      </c>
      <c r="AA8" t="n">
        <v>323.8199247785557</v>
      </c>
      <c r="AB8" t="n">
        <v>443.0647070088521</v>
      </c>
      <c r="AC8" t="n">
        <v>400.7792332171483</v>
      </c>
      <c r="AD8" t="n">
        <v>323819.9247785557</v>
      </c>
      <c r="AE8" t="n">
        <v>443064.707008852</v>
      </c>
      <c r="AF8" t="n">
        <v>2.84211486469962e-06</v>
      </c>
      <c r="AG8" t="n">
        <v>8.958333333333334</v>
      </c>
      <c r="AH8" t="n">
        <v>400779.2332171483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7.5177</v>
      </c>
      <c r="E9" t="n">
        <v>13.3</v>
      </c>
      <c r="F9" t="n">
        <v>8.470000000000001</v>
      </c>
      <c r="G9" t="n">
        <v>13.73</v>
      </c>
      <c r="H9" t="n">
        <v>0.18</v>
      </c>
      <c r="I9" t="n">
        <v>37</v>
      </c>
      <c r="J9" t="n">
        <v>277.48</v>
      </c>
      <c r="K9" t="n">
        <v>60.56</v>
      </c>
      <c r="L9" t="n">
        <v>2.75</v>
      </c>
      <c r="M9" t="n">
        <v>35</v>
      </c>
      <c r="N9" t="n">
        <v>74.18000000000001</v>
      </c>
      <c r="O9" t="n">
        <v>34457.31</v>
      </c>
      <c r="P9" t="n">
        <v>136.15</v>
      </c>
      <c r="Q9" t="n">
        <v>1324.04</v>
      </c>
      <c r="R9" t="n">
        <v>46.01</v>
      </c>
      <c r="S9" t="n">
        <v>27.17</v>
      </c>
      <c r="T9" t="n">
        <v>9510.26</v>
      </c>
      <c r="U9" t="n">
        <v>0.59</v>
      </c>
      <c r="V9" t="n">
        <v>0.92</v>
      </c>
      <c r="W9" t="n">
        <v>0.16</v>
      </c>
      <c r="X9" t="n">
        <v>0.62</v>
      </c>
      <c r="Y9" t="n">
        <v>1</v>
      </c>
      <c r="Z9" t="n">
        <v>10</v>
      </c>
      <c r="AA9" t="n">
        <v>314.9824277847561</v>
      </c>
      <c r="AB9" t="n">
        <v>430.9728537390845</v>
      </c>
      <c r="AC9" t="n">
        <v>389.8414094524247</v>
      </c>
      <c r="AD9" t="n">
        <v>314982.4277847561</v>
      </c>
      <c r="AE9" t="n">
        <v>430972.8537390846</v>
      </c>
      <c r="AF9" t="n">
        <v>2.940446570930505e-06</v>
      </c>
      <c r="AG9" t="n">
        <v>8.658854166666666</v>
      </c>
      <c r="AH9" t="n">
        <v>389841.4094524247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7.4554</v>
      </c>
      <c r="E10" t="n">
        <v>13.41</v>
      </c>
      <c r="F10" t="n">
        <v>8.68</v>
      </c>
      <c r="G10" t="n">
        <v>14.89</v>
      </c>
      <c r="H10" t="n">
        <v>0.19</v>
      </c>
      <c r="I10" t="n">
        <v>35</v>
      </c>
      <c r="J10" t="n">
        <v>277.97</v>
      </c>
      <c r="K10" t="n">
        <v>60.56</v>
      </c>
      <c r="L10" t="n">
        <v>3</v>
      </c>
      <c r="M10" t="n">
        <v>33</v>
      </c>
      <c r="N10" t="n">
        <v>74.42</v>
      </c>
      <c r="O10" t="n">
        <v>34517.57</v>
      </c>
      <c r="P10" t="n">
        <v>139.17</v>
      </c>
      <c r="Q10" t="n">
        <v>1324.13</v>
      </c>
      <c r="R10" t="n">
        <v>54.6</v>
      </c>
      <c r="S10" t="n">
        <v>27.17</v>
      </c>
      <c r="T10" t="n">
        <v>13811.02</v>
      </c>
      <c r="U10" t="n">
        <v>0.5</v>
      </c>
      <c r="V10" t="n">
        <v>0.9</v>
      </c>
      <c r="W10" t="n">
        <v>0.14</v>
      </c>
      <c r="X10" t="n">
        <v>0.83</v>
      </c>
      <c r="Y10" t="n">
        <v>1</v>
      </c>
      <c r="Z10" t="n">
        <v>10</v>
      </c>
      <c r="AA10" t="n">
        <v>319.1222834682522</v>
      </c>
      <c r="AB10" t="n">
        <v>436.6371869227869</v>
      </c>
      <c r="AC10" t="n">
        <v>394.9651466270161</v>
      </c>
      <c r="AD10" t="n">
        <v>319122.2834682522</v>
      </c>
      <c r="AE10" t="n">
        <v>436637.1869227869</v>
      </c>
      <c r="AF10" t="n">
        <v>2.916078769426193e-06</v>
      </c>
      <c r="AG10" t="n">
        <v>8.73046875</v>
      </c>
      <c r="AH10" t="n">
        <v>394965.1466270161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7.6843</v>
      </c>
      <c r="E11" t="n">
        <v>13.01</v>
      </c>
      <c r="F11" t="n">
        <v>8.49</v>
      </c>
      <c r="G11" t="n">
        <v>16.44</v>
      </c>
      <c r="H11" t="n">
        <v>0.21</v>
      </c>
      <c r="I11" t="n">
        <v>31</v>
      </c>
      <c r="J11" t="n">
        <v>278.46</v>
      </c>
      <c r="K11" t="n">
        <v>60.56</v>
      </c>
      <c r="L11" t="n">
        <v>3.25</v>
      </c>
      <c r="M11" t="n">
        <v>29</v>
      </c>
      <c r="N11" t="n">
        <v>74.66</v>
      </c>
      <c r="O11" t="n">
        <v>34577.92</v>
      </c>
      <c r="P11" t="n">
        <v>134.99</v>
      </c>
      <c r="Q11" t="n">
        <v>1324.02</v>
      </c>
      <c r="R11" t="n">
        <v>47.29</v>
      </c>
      <c r="S11" t="n">
        <v>27.17</v>
      </c>
      <c r="T11" t="n">
        <v>10177.82</v>
      </c>
      <c r="U11" t="n">
        <v>0.57</v>
      </c>
      <c r="V11" t="n">
        <v>0.92</v>
      </c>
      <c r="W11" t="n">
        <v>0.16</v>
      </c>
      <c r="X11" t="n">
        <v>0.64</v>
      </c>
      <c r="Y11" t="n">
        <v>1</v>
      </c>
      <c r="Z11" t="n">
        <v>10</v>
      </c>
      <c r="AA11" t="n">
        <v>298.4536147133635</v>
      </c>
      <c r="AB11" t="n">
        <v>408.3574024950368</v>
      </c>
      <c r="AC11" t="n">
        <v>369.3843451341238</v>
      </c>
      <c r="AD11" t="n">
        <v>298453.6147133635</v>
      </c>
      <c r="AE11" t="n">
        <v>408357.4024950368</v>
      </c>
      <c r="AF11" t="n">
        <v>3.005609905290353e-06</v>
      </c>
      <c r="AG11" t="n">
        <v>8.470052083333334</v>
      </c>
      <c r="AH11" t="n">
        <v>369384.3451341238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7.7823</v>
      </c>
      <c r="E12" t="n">
        <v>12.85</v>
      </c>
      <c r="F12" t="n">
        <v>8.43</v>
      </c>
      <c r="G12" t="n">
        <v>17.45</v>
      </c>
      <c r="H12" t="n">
        <v>0.22</v>
      </c>
      <c r="I12" t="n">
        <v>29</v>
      </c>
      <c r="J12" t="n">
        <v>278.95</v>
      </c>
      <c r="K12" t="n">
        <v>60.56</v>
      </c>
      <c r="L12" t="n">
        <v>3.5</v>
      </c>
      <c r="M12" t="n">
        <v>27</v>
      </c>
      <c r="N12" t="n">
        <v>74.90000000000001</v>
      </c>
      <c r="O12" t="n">
        <v>34638.36</v>
      </c>
      <c r="P12" t="n">
        <v>132.77</v>
      </c>
      <c r="Q12" t="n">
        <v>1324.03</v>
      </c>
      <c r="R12" t="n">
        <v>45.42</v>
      </c>
      <c r="S12" t="n">
        <v>27.17</v>
      </c>
      <c r="T12" t="n">
        <v>9253.68</v>
      </c>
      <c r="U12" t="n">
        <v>0.6</v>
      </c>
      <c r="V12" t="n">
        <v>0.93</v>
      </c>
      <c r="W12" t="n">
        <v>0.15</v>
      </c>
      <c r="X12" t="n">
        <v>0.58</v>
      </c>
      <c r="Y12" t="n">
        <v>1</v>
      </c>
      <c r="Z12" t="n">
        <v>10</v>
      </c>
      <c r="AA12" t="n">
        <v>295.0576717004634</v>
      </c>
      <c r="AB12" t="n">
        <v>403.7109234463548</v>
      </c>
      <c r="AC12" t="n">
        <v>365.1813195244737</v>
      </c>
      <c r="AD12" t="n">
        <v>295057.6717004634</v>
      </c>
      <c r="AE12" t="n">
        <v>403710.9234463548</v>
      </c>
      <c r="AF12" t="n">
        <v>3.043941278443203e-06</v>
      </c>
      <c r="AG12" t="n">
        <v>8.365885416666666</v>
      </c>
      <c r="AH12" t="n">
        <v>365181.3195244737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7.9271</v>
      </c>
      <c r="E13" t="n">
        <v>12.62</v>
      </c>
      <c r="F13" t="n">
        <v>8.359999999999999</v>
      </c>
      <c r="G13" t="n">
        <v>19.28</v>
      </c>
      <c r="H13" t="n">
        <v>0.24</v>
      </c>
      <c r="I13" t="n">
        <v>26</v>
      </c>
      <c r="J13" t="n">
        <v>279.44</v>
      </c>
      <c r="K13" t="n">
        <v>60.56</v>
      </c>
      <c r="L13" t="n">
        <v>3.75</v>
      </c>
      <c r="M13" t="n">
        <v>24</v>
      </c>
      <c r="N13" t="n">
        <v>75.14</v>
      </c>
      <c r="O13" t="n">
        <v>34698.9</v>
      </c>
      <c r="P13" t="n">
        <v>130.53</v>
      </c>
      <c r="Q13" t="n">
        <v>1324</v>
      </c>
      <c r="R13" t="n">
        <v>43.05</v>
      </c>
      <c r="S13" t="n">
        <v>27.17</v>
      </c>
      <c r="T13" t="n">
        <v>8082</v>
      </c>
      <c r="U13" t="n">
        <v>0.63</v>
      </c>
      <c r="V13" t="n">
        <v>0.93</v>
      </c>
      <c r="W13" t="n">
        <v>0.15</v>
      </c>
      <c r="X13" t="n">
        <v>0.5</v>
      </c>
      <c r="Y13" t="n">
        <v>1</v>
      </c>
      <c r="Z13" t="n">
        <v>10</v>
      </c>
      <c r="AA13" t="n">
        <v>290.9773679169315</v>
      </c>
      <c r="AB13" t="n">
        <v>398.1280717994281</v>
      </c>
      <c r="AC13" t="n">
        <v>360.1312874031481</v>
      </c>
      <c r="AD13" t="n">
        <v>290977.3679169315</v>
      </c>
      <c r="AE13" t="n">
        <v>398128.0717994281</v>
      </c>
      <c r="AF13" t="n">
        <v>3.100577837958845e-06</v>
      </c>
      <c r="AG13" t="n">
        <v>8.216145833333334</v>
      </c>
      <c r="AH13" t="n">
        <v>360131.2874031481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8.0192</v>
      </c>
      <c r="E14" t="n">
        <v>12.47</v>
      </c>
      <c r="F14" t="n">
        <v>8.32</v>
      </c>
      <c r="G14" t="n">
        <v>20.79</v>
      </c>
      <c r="H14" t="n">
        <v>0.25</v>
      </c>
      <c r="I14" t="n">
        <v>24</v>
      </c>
      <c r="J14" t="n">
        <v>279.94</v>
      </c>
      <c r="K14" t="n">
        <v>60.56</v>
      </c>
      <c r="L14" t="n">
        <v>4</v>
      </c>
      <c r="M14" t="n">
        <v>22</v>
      </c>
      <c r="N14" t="n">
        <v>75.38</v>
      </c>
      <c r="O14" t="n">
        <v>34759.54</v>
      </c>
      <c r="P14" t="n">
        <v>128.61</v>
      </c>
      <c r="Q14" t="n">
        <v>1324.02</v>
      </c>
      <c r="R14" t="n">
        <v>41.61</v>
      </c>
      <c r="S14" t="n">
        <v>27.17</v>
      </c>
      <c r="T14" t="n">
        <v>7375.05</v>
      </c>
      <c r="U14" t="n">
        <v>0.65</v>
      </c>
      <c r="V14" t="n">
        <v>0.9399999999999999</v>
      </c>
      <c r="W14" t="n">
        <v>0.15</v>
      </c>
      <c r="X14" t="n">
        <v>0.46</v>
      </c>
      <c r="Y14" t="n">
        <v>1</v>
      </c>
      <c r="Z14" t="n">
        <v>10</v>
      </c>
      <c r="AA14" t="n">
        <v>288.1393650358077</v>
      </c>
      <c r="AB14" t="n">
        <v>394.2449910536238</v>
      </c>
      <c r="AC14" t="n">
        <v>356.6188024337854</v>
      </c>
      <c r="AD14" t="n">
        <v>288139.3650358077</v>
      </c>
      <c r="AE14" t="n">
        <v>394244.9910536238</v>
      </c>
      <c r="AF14" t="n">
        <v>3.13660150599331e-06</v>
      </c>
      <c r="AG14" t="n">
        <v>8.118489583333334</v>
      </c>
      <c r="AH14" t="n">
        <v>356618.8024337854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8.066000000000001</v>
      </c>
      <c r="E15" t="n">
        <v>12.4</v>
      </c>
      <c r="F15" t="n">
        <v>8.300000000000001</v>
      </c>
      <c r="G15" t="n">
        <v>21.64</v>
      </c>
      <c r="H15" t="n">
        <v>0.27</v>
      </c>
      <c r="I15" t="n">
        <v>23</v>
      </c>
      <c r="J15" t="n">
        <v>280.43</v>
      </c>
      <c r="K15" t="n">
        <v>60.56</v>
      </c>
      <c r="L15" t="n">
        <v>4.25</v>
      </c>
      <c r="M15" t="n">
        <v>21</v>
      </c>
      <c r="N15" t="n">
        <v>75.62</v>
      </c>
      <c r="O15" t="n">
        <v>34820.27</v>
      </c>
      <c r="P15" t="n">
        <v>127.4</v>
      </c>
      <c r="Q15" t="n">
        <v>1324.06</v>
      </c>
      <c r="R15" t="n">
        <v>41.02</v>
      </c>
      <c r="S15" t="n">
        <v>27.17</v>
      </c>
      <c r="T15" t="n">
        <v>7082.7</v>
      </c>
      <c r="U15" t="n">
        <v>0.66</v>
      </c>
      <c r="V15" t="n">
        <v>0.9399999999999999</v>
      </c>
      <c r="W15" t="n">
        <v>0.14</v>
      </c>
      <c r="X15" t="n">
        <v>0.44</v>
      </c>
      <c r="Y15" t="n">
        <v>1</v>
      </c>
      <c r="Z15" t="n">
        <v>10</v>
      </c>
      <c r="AA15" t="n">
        <v>286.5651604013755</v>
      </c>
      <c r="AB15" t="n">
        <v>392.0910948237867</v>
      </c>
      <c r="AC15" t="n">
        <v>354.6704710371116</v>
      </c>
      <c r="AD15" t="n">
        <v>286565.1604013754</v>
      </c>
      <c r="AE15" t="n">
        <v>392091.0948237867</v>
      </c>
      <c r="AF15" t="n">
        <v>3.1549066923561e-06</v>
      </c>
      <c r="AG15" t="n">
        <v>8.072916666666666</v>
      </c>
      <c r="AH15" t="n">
        <v>354670.4710371115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8.169</v>
      </c>
      <c r="E16" t="n">
        <v>12.24</v>
      </c>
      <c r="F16" t="n">
        <v>8.24</v>
      </c>
      <c r="G16" t="n">
        <v>23.55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125.31</v>
      </c>
      <c r="Q16" t="n">
        <v>1323.94</v>
      </c>
      <c r="R16" t="n">
        <v>39.46</v>
      </c>
      <c r="S16" t="n">
        <v>27.17</v>
      </c>
      <c r="T16" t="n">
        <v>6313.96</v>
      </c>
      <c r="U16" t="n">
        <v>0.6899999999999999</v>
      </c>
      <c r="V16" t="n">
        <v>0.95</v>
      </c>
      <c r="W16" t="n">
        <v>0.14</v>
      </c>
      <c r="X16" t="n">
        <v>0.39</v>
      </c>
      <c r="Y16" t="n">
        <v>1</v>
      </c>
      <c r="Z16" t="n">
        <v>10</v>
      </c>
      <c r="AA16" t="n">
        <v>283.3173603886573</v>
      </c>
      <c r="AB16" t="n">
        <v>387.6473115635616</v>
      </c>
      <c r="AC16" t="n">
        <v>350.6507962143533</v>
      </c>
      <c r="AD16" t="n">
        <v>283317.3603886573</v>
      </c>
      <c r="AE16" t="n">
        <v>387647.3115635616</v>
      </c>
      <c r="AF16" t="n">
        <v>3.195193747812669e-06</v>
      </c>
      <c r="AG16" t="n">
        <v>7.96875</v>
      </c>
      <c r="AH16" t="n">
        <v>350650.7962143533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8.2143</v>
      </c>
      <c r="E17" t="n">
        <v>12.17</v>
      </c>
      <c r="F17" t="n">
        <v>8.23</v>
      </c>
      <c r="G17" t="n">
        <v>24.68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124.12</v>
      </c>
      <c r="Q17" t="n">
        <v>1324.04</v>
      </c>
      <c r="R17" t="n">
        <v>38.97</v>
      </c>
      <c r="S17" t="n">
        <v>27.17</v>
      </c>
      <c r="T17" t="n">
        <v>6070.58</v>
      </c>
      <c r="U17" t="n">
        <v>0.7</v>
      </c>
      <c r="V17" t="n">
        <v>0.95</v>
      </c>
      <c r="W17" t="n">
        <v>0.14</v>
      </c>
      <c r="X17" t="n">
        <v>0.38</v>
      </c>
      <c r="Y17" t="n">
        <v>1</v>
      </c>
      <c r="Z17" t="n">
        <v>10</v>
      </c>
      <c r="AA17" t="n">
        <v>281.868036675646</v>
      </c>
      <c r="AB17" t="n">
        <v>385.66428291977</v>
      </c>
      <c r="AC17" t="n">
        <v>348.857025041127</v>
      </c>
      <c r="AD17" t="n">
        <v>281868.036675646</v>
      </c>
      <c r="AE17" t="n">
        <v>385664.2829197699</v>
      </c>
      <c r="AF17" t="n">
        <v>3.212912229484343e-06</v>
      </c>
      <c r="AG17" t="n">
        <v>7.923177083333333</v>
      </c>
      <c r="AH17" t="n">
        <v>348857.025041127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8.2989</v>
      </c>
      <c r="E18" t="n">
        <v>12.05</v>
      </c>
      <c r="F18" t="n">
        <v>8.16</v>
      </c>
      <c r="G18" t="n">
        <v>25.76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121.75</v>
      </c>
      <c r="Q18" t="n">
        <v>1323.94</v>
      </c>
      <c r="R18" t="n">
        <v>36.44</v>
      </c>
      <c r="S18" t="n">
        <v>27.17</v>
      </c>
      <c r="T18" t="n">
        <v>4815.17</v>
      </c>
      <c r="U18" t="n">
        <v>0.75</v>
      </c>
      <c r="V18" t="n">
        <v>0.96</v>
      </c>
      <c r="W18" t="n">
        <v>0.14</v>
      </c>
      <c r="X18" t="n">
        <v>0.3</v>
      </c>
      <c r="Y18" t="n">
        <v>1</v>
      </c>
      <c r="Z18" t="n">
        <v>10</v>
      </c>
      <c r="AA18" t="n">
        <v>266.1696774829165</v>
      </c>
      <c r="AB18" t="n">
        <v>364.1850953095484</v>
      </c>
      <c r="AC18" t="n">
        <v>329.4277809501959</v>
      </c>
      <c r="AD18" t="n">
        <v>266169.6774829165</v>
      </c>
      <c r="AE18" t="n">
        <v>364185.0953095484</v>
      </c>
      <c r="AF18" t="n">
        <v>3.246002374063233e-06</v>
      </c>
      <c r="AG18" t="n">
        <v>7.845052083333333</v>
      </c>
      <c r="AH18" t="n">
        <v>329427.7809501959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8.275499999999999</v>
      </c>
      <c r="E19" t="n">
        <v>12.08</v>
      </c>
      <c r="F19" t="n">
        <v>8.24</v>
      </c>
      <c r="G19" t="n">
        <v>27.48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122.02</v>
      </c>
      <c r="Q19" t="n">
        <v>1324.04</v>
      </c>
      <c r="R19" t="n">
        <v>40.01</v>
      </c>
      <c r="S19" t="n">
        <v>27.17</v>
      </c>
      <c r="T19" t="n">
        <v>6602.57</v>
      </c>
      <c r="U19" t="n">
        <v>0.68</v>
      </c>
      <c r="V19" t="n">
        <v>0.95</v>
      </c>
      <c r="W19" t="n">
        <v>0.13</v>
      </c>
      <c r="X19" t="n">
        <v>0.39</v>
      </c>
      <c r="Y19" t="n">
        <v>1</v>
      </c>
      <c r="Z19" t="n">
        <v>10</v>
      </c>
      <c r="AA19" t="n">
        <v>266.9412330703778</v>
      </c>
      <c r="AB19" t="n">
        <v>365.2407717029433</v>
      </c>
      <c r="AC19" t="n">
        <v>330.3827050702562</v>
      </c>
      <c r="AD19" t="n">
        <v>266941.2330703778</v>
      </c>
      <c r="AE19" t="n">
        <v>365240.7717029433</v>
      </c>
      <c r="AF19" t="n">
        <v>3.236849780881838e-06</v>
      </c>
      <c r="AG19" t="n">
        <v>7.864583333333333</v>
      </c>
      <c r="AH19" t="n">
        <v>330382.7050702562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8.3538</v>
      </c>
      <c r="E20" t="n">
        <v>11.97</v>
      </c>
      <c r="F20" t="n">
        <v>8.18</v>
      </c>
      <c r="G20" t="n">
        <v>28.88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120.04</v>
      </c>
      <c r="Q20" t="n">
        <v>1323.97</v>
      </c>
      <c r="R20" t="n">
        <v>37.58</v>
      </c>
      <c r="S20" t="n">
        <v>27.17</v>
      </c>
      <c r="T20" t="n">
        <v>5390.73</v>
      </c>
      <c r="U20" t="n">
        <v>0.72</v>
      </c>
      <c r="V20" t="n">
        <v>0.95</v>
      </c>
      <c r="W20" t="n">
        <v>0.13</v>
      </c>
      <c r="X20" t="n">
        <v>0.33</v>
      </c>
      <c r="Y20" t="n">
        <v>1</v>
      </c>
      <c r="Z20" t="n">
        <v>10</v>
      </c>
      <c r="AA20" t="n">
        <v>264.4107025580319</v>
      </c>
      <c r="AB20" t="n">
        <v>361.7783882168243</v>
      </c>
      <c r="AC20" t="n">
        <v>327.2507666045667</v>
      </c>
      <c r="AD20" t="n">
        <v>264410.7025580318</v>
      </c>
      <c r="AE20" t="n">
        <v>361778.3882168243</v>
      </c>
      <c r="AF20" t="n">
        <v>3.267475765758045e-06</v>
      </c>
      <c r="AG20" t="n">
        <v>7.79296875</v>
      </c>
      <c r="AH20" t="n">
        <v>327250.7666045667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8.404500000000001</v>
      </c>
      <c r="E21" t="n">
        <v>11.9</v>
      </c>
      <c r="F21" t="n">
        <v>8.16</v>
      </c>
      <c r="G21" t="n">
        <v>30.61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118.48</v>
      </c>
      <c r="Q21" t="n">
        <v>1324.19</v>
      </c>
      <c r="R21" t="n">
        <v>36.83</v>
      </c>
      <c r="S21" t="n">
        <v>27.17</v>
      </c>
      <c r="T21" t="n">
        <v>5021.44</v>
      </c>
      <c r="U21" t="n">
        <v>0.74</v>
      </c>
      <c r="V21" t="n">
        <v>0.96</v>
      </c>
      <c r="W21" t="n">
        <v>0.13</v>
      </c>
      <c r="X21" t="n">
        <v>0.31</v>
      </c>
      <c r="Y21" t="n">
        <v>1</v>
      </c>
      <c r="Z21" t="n">
        <v>10</v>
      </c>
      <c r="AA21" t="n">
        <v>262.6837043399474</v>
      </c>
      <c r="AB21" t="n">
        <v>359.415433065057</v>
      </c>
      <c r="AC21" t="n">
        <v>325.1133285760557</v>
      </c>
      <c r="AD21" t="n">
        <v>262683.7043399474</v>
      </c>
      <c r="AE21" t="n">
        <v>359415.433065057</v>
      </c>
      <c r="AF21" t="n">
        <v>3.287306384317734e-06</v>
      </c>
      <c r="AG21" t="n">
        <v>7.747395833333333</v>
      </c>
      <c r="AH21" t="n">
        <v>325113.3285760557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8.454700000000001</v>
      </c>
      <c r="E22" t="n">
        <v>11.83</v>
      </c>
      <c r="F22" t="n">
        <v>8.140000000000001</v>
      </c>
      <c r="G22" t="n">
        <v>32.57</v>
      </c>
      <c r="H22" t="n">
        <v>0.38</v>
      </c>
      <c r="I22" t="n">
        <v>15</v>
      </c>
      <c r="J22" t="n">
        <v>283.9</v>
      </c>
      <c r="K22" t="n">
        <v>60.56</v>
      </c>
      <c r="L22" t="n">
        <v>6</v>
      </c>
      <c r="M22" t="n">
        <v>13</v>
      </c>
      <c r="N22" t="n">
        <v>77.34</v>
      </c>
      <c r="O22" t="n">
        <v>35248.1</v>
      </c>
      <c r="P22" t="n">
        <v>116.31</v>
      </c>
      <c r="Q22" t="n">
        <v>1324.05</v>
      </c>
      <c r="R22" t="n">
        <v>36.28</v>
      </c>
      <c r="S22" t="n">
        <v>27.17</v>
      </c>
      <c r="T22" t="n">
        <v>4752.47</v>
      </c>
      <c r="U22" t="n">
        <v>0.75</v>
      </c>
      <c r="V22" t="n">
        <v>0.96</v>
      </c>
      <c r="W22" t="n">
        <v>0.13</v>
      </c>
      <c r="X22" t="n">
        <v>0.29</v>
      </c>
      <c r="Y22" t="n">
        <v>1</v>
      </c>
      <c r="Z22" t="n">
        <v>10</v>
      </c>
      <c r="AA22" t="n">
        <v>260.5909190146623</v>
      </c>
      <c r="AB22" t="n">
        <v>356.5519918558295</v>
      </c>
      <c r="AC22" t="n">
        <v>322.5231701769718</v>
      </c>
      <c r="AD22" t="n">
        <v>260590.9190146623</v>
      </c>
      <c r="AE22" t="n">
        <v>356551.9918558295</v>
      </c>
      <c r="AF22" t="n">
        <v>3.306941434647052e-06</v>
      </c>
      <c r="AG22" t="n">
        <v>7.701822916666667</v>
      </c>
      <c r="AH22" t="n">
        <v>322523.1701769718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8.459199999999999</v>
      </c>
      <c r="E23" t="n">
        <v>11.82</v>
      </c>
      <c r="F23" t="n">
        <v>8.140000000000001</v>
      </c>
      <c r="G23" t="n">
        <v>32.55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115.5</v>
      </c>
      <c r="Q23" t="n">
        <v>1324.12</v>
      </c>
      <c r="R23" t="n">
        <v>36.14</v>
      </c>
      <c r="S23" t="n">
        <v>27.17</v>
      </c>
      <c r="T23" t="n">
        <v>4681.37</v>
      </c>
      <c r="U23" t="n">
        <v>0.75</v>
      </c>
      <c r="V23" t="n">
        <v>0.96</v>
      </c>
      <c r="W23" t="n">
        <v>0.13</v>
      </c>
      <c r="X23" t="n">
        <v>0.28</v>
      </c>
      <c r="Y23" t="n">
        <v>1</v>
      </c>
      <c r="Z23" t="n">
        <v>10</v>
      </c>
      <c r="AA23" t="n">
        <v>260.0148536587448</v>
      </c>
      <c r="AB23" t="n">
        <v>355.7637938216533</v>
      </c>
      <c r="AC23" t="n">
        <v>321.8101966569346</v>
      </c>
      <c r="AD23" t="n">
        <v>260014.8536587448</v>
      </c>
      <c r="AE23" t="n">
        <v>355763.7938216534</v>
      </c>
      <c r="AF23" t="n">
        <v>3.308701548720397e-06</v>
      </c>
      <c r="AG23" t="n">
        <v>7.6953125</v>
      </c>
      <c r="AH23" t="n">
        <v>321810.1966569346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8.5181</v>
      </c>
      <c r="E24" t="n">
        <v>11.74</v>
      </c>
      <c r="F24" t="n">
        <v>8.109999999999999</v>
      </c>
      <c r="G24" t="n">
        <v>34.75</v>
      </c>
      <c r="H24" t="n">
        <v>0.41</v>
      </c>
      <c r="I24" t="n">
        <v>14</v>
      </c>
      <c r="J24" t="n">
        <v>284.89</v>
      </c>
      <c r="K24" t="n">
        <v>60.56</v>
      </c>
      <c r="L24" t="n">
        <v>6.5</v>
      </c>
      <c r="M24" t="n">
        <v>12</v>
      </c>
      <c r="N24" t="n">
        <v>77.84</v>
      </c>
      <c r="O24" t="n">
        <v>35371.22</v>
      </c>
      <c r="P24" t="n">
        <v>113.92</v>
      </c>
      <c r="Q24" t="n">
        <v>1323.95</v>
      </c>
      <c r="R24" t="n">
        <v>35.18</v>
      </c>
      <c r="S24" t="n">
        <v>27.17</v>
      </c>
      <c r="T24" t="n">
        <v>4206.92</v>
      </c>
      <c r="U24" t="n">
        <v>0.77</v>
      </c>
      <c r="V24" t="n">
        <v>0.96</v>
      </c>
      <c r="W24" t="n">
        <v>0.13</v>
      </c>
      <c r="X24" t="n">
        <v>0.25</v>
      </c>
      <c r="Y24" t="n">
        <v>1</v>
      </c>
      <c r="Z24" t="n">
        <v>10</v>
      </c>
      <c r="AA24" t="n">
        <v>258.1906082593031</v>
      </c>
      <c r="AB24" t="n">
        <v>353.2677807861102</v>
      </c>
      <c r="AC24" t="n">
        <v>319.5523996023275</v>
      </c>
      <c r="AD24" t="n">
        <v>258190.6082593031</v>
      </c>
      <c r="AE24" t="n">
        <v>353267.7807861102</v>
      </c>
      <c r="AF24" t="n">
        <v>3.331739486258183e-06</v>
      </c>
      <c r="AG24" t="n">
        <v>7.643229166666667</v>
      </c>
      <c r="AH24" t="n">
        <v>319552.3996023274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8.5763</v>
      </c>
      <c r="E25" t="n">
        <v>11.66</v>
      </c>
      <c r="F25" t="n">
        <v>8.08</v>
      </c>
      <c r="G25" t="n">
        <v>37.29</v>
      </c>
      <c r="H25" t="n">
        <v>0.42</v>
      </c>
      <c r="I25" t="n">
        <v>13</v>
      </c>
      <c r="J25" t="n">
        <v>285.39</v>
      </c>
      <c r="K25" t="n">
        <v>60.56</v>
      </c>
      <c r="L25" t="n">
        <v>6.75</v>
      </c>
      <c r="M25" t="n">
        <v>11</v>
      </c>
      <c r="N25" t="n">
        <v>78.09</v>
      </c>
      <c r="O25" t="n">
        <v>35432.93</v>
      </c>
      <c r="P25" t="n">
        <v>111.99</v>
      </c>
      <c r="Q25" t="n">
        <v>1324.02</v>
      </c>
      <c r="R25" t="n">
        <v>34.28</v>
      </c>
      <c r="S25" t="n">
        <v>27.17</v>
      </c>
      <c r="T25" t="n">
        <v>3763.85</v>
      </c>
      <c r="U25" t="n">
        <v>0.79</v>
      </c>
      <c r="V25" t="n">
        <v>0.97</v>
      </c>
      <c r="W25" t="n">
        <v>0.13</v>
      </c>
      <c r="X25" t="n">
        <v>0.23</v>
      </c>
      <c r="Y25" t="n">
        <v>1</v>
      </c>
      <c r="Z25" t="n">
        <v>10</v>
      </c>
      <c r="AA25" t="n">
        <v>256.1774232193522</v>
      </c>
      <c r="AB25" t="n">
        <v>350.513252198828</v>
      </c>
      <c r="AC25" t="n">
        <v>317.0607593575157</v>
      </c>
      <c r="AD25" t="n">
        <v>256177.4232193522</v>
      </c>
      <c r="AE25" t="n">
        <v>350513.252198828</v>
      </c>
      <c r="AF25" t="n">
        <v>3.354503628273447e-06</v>
      </c>
      <c r="AG25" t="n">
        <v>7.591145833333333</v>
      </c>
      <c r="AH25" t="n">
        <v>317060.7593575157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8.5845</v>
      </c>
      <c r="E26" t="n">
        <v>11.65</v>
      </c>
      <c r="F26" t="n">
        <v>8.07</v>
      </c>
      <c r="G26" t="n">
        <v>37.24</v>
      </c>
      <c r="H26" t="n">
        <v>0.44</v>
      </c>
      <c r="I26" t="n">
        <v>13</v>
      </c>
      <c r="J26" t="n">
        <v>285.9</v>
      </c>
      <c r="K26" t="n">
        <v>60.56</v>
      </c>
      <c r="L26" t="n">
        <v>7</v>
      </c>
      <c r="M26" t="n">
        <v>11</v>
      </c>
      <c r="N26" t="n">
        <v>78.34</v>
      </c>
      <c r="O26" t="n">
        <v>35494.74</v>
      </c>
      <c r="P26" t="n">
        <v>109.48</v>
      </c>
      <c r="Q26" t="n">
        <v>1324.03</v>
      </c>
      <c r="R26" t="n">
        <v>34.14</v>
      </c>
      <c r="S26" t="n">
        <v>27.17</v>
      </c>
      <c r="T26" t="n">
        <v>3691.41</v>
      </c>
      <c r="U26" t="n">
        <v>0.8</v>
      </c>
      <c r="V26" t="n">
        <v>0.97</v>
      </c>
      <c r="W26" t="n">
        <v>0.12</v>
      </c>
      <c r="X26" t="n">
        <v>0.22</v>
      </c>
      <c r="Y26" t="n">
        <v>1</v>
      </c>
      <c r="Z26" t="n">
        <v>10</v>
      </c>
      <c r="AA26" t="n">
        <v>254.4572965195548</v>
      </c>
      <c r="AB26" t="n">
        <v>348.1596989615322</v>
      </c>
      <c r="AC26" t="n">
        <v>314.9318259379539</v>
      </c>
      <c r="AD26" t="n">
        <v>254457.2965195548</v>
      </c>
      <c r="AE26" t="n">
        <v>348159.6989615322</v>
      </c>
      <c r="AF26" t="n">
        <v>3.357710947251543e-06</v>
      </c>
      <c r="AG26" t="n">
        <v>7.584635416666667</v>
      </c>
      <c r="AH26" t="n">
        <v>314931.8259379539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8.6168</v>
      </c>
      <c r="E27" t="n">
        <v>11.61</v>
      </c>
      <c r="F27" t="n">
        <v>8.08</v>
      </c>
      <c r="G27" t="n">
        <v>40.39</v>
      </c>
      <c r="H27" t="n">
        <v>0.45</v>
      </c>
      <c r="I27" t="n">
        <v>12</v>
      </c>
      <c r="J27" t="n">
        <v>286.4</v>
      </c>
      <c r="K27" t="n">
        <v>60.56</v>
      </c>
      <c r="L27" t="n">
        <v>7.25</v>
      </c>
      <c r="M27" t="n">
        <v>10</v>
      </c>
      <c r="N27" t="n">
        <v>78.59</v>
      </c>
      <c r="O27" t="n">
        <v>35556.78</v>
      </c>
      <c r="P27" t="n">
        <v>109.01</v>
      </c>
      <c r="Q27" t="n">
        <v>1323.94</v>
      </c>
      <c r="R27" t="n">
        <v>34.35</v>
      </c>
      <c r="S27" t="n">
        <v>27.17</v>
      </c>
      <c r="T27" t="n">
        <v>3805.3</v>
      </c>
      <c r="U27" t="n">
        <v>0.79</v>
      </c>
      <c r="V27" t="n">
        <v>0.97</v>
      </c>
      <c r="W27" t="n">
        <v>0.13</v>
      </c>
      <c r="X27" t="n">
        <v>0.22</v>
      </c>
      <c r="Y27" t="n">
        <v>1</v>
      </c>
      <c r="Z27" t="n">
        <v>10</v>
      </c>
      <c r="AA27" t="n">
        <v>253.830394098833</v>
      </c>
      <c r="AB27" t="n">
        <v>347.3019434125183</v>
      </c>
      <c r="AC27" t="n">
        <v>314.1559333746701</v>
      </c>
      <c r="AD27" t="n">
        <v>253830.394098833</v>
      </c>
      <c r="AE27" t="n">
        <v>347301.9434125182</v>
      </c>
      <c r="AF27" t="n">
        <v>3.370344654933554e-06</v>
      </c>
      <c r="AG27" t="n">
        <v>7.55859375</v>
      </c>
      <c r="AH27" t="n">
        <v>314155.9333746701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8.609400000000001</v>
      </c>
      <c r="E28" t="n">
        <v>11.62</v>
      </c>
      <c r="F28" t="n">
        <v>8.09</v>
      </c>
      <c r="G28" t="n">
        <v>40.44</v>
      </c>
      <c r="H28" t="n">
        <v>0.47</v>
      </c>
      <c r="I28" t="n">
        <v>12</v>
      </c>
      <c r="J28" t="n">
        <v>286.9</v>
      </c>
      <c r="K28" t="n">
        <v>60.56</v>
      </c>
      <c r="L28" t="n">
        <v>7.5</v>
      </c>
      <c r="M28" t="n">
        <v>10</v>
      </c>
      <c r="N28" t="n">
        <v>78.84999999999999</v>
      </c>
      <c r="O28" t="n">
        <v>35618.8</v>
      </c>
      <c r="P28" t="n">
        <v>107.53</v>
      </c>
      <c r="Q28" t="n">
        <v>1324.1</v>
      </c>
      <c r="R28" t="n">
        <v>34.56</v>
      </c>
      <c r="S28" t="n">
        <v>27.17</v>
      </c>
      <c r="T28" t="n">
        <v>3910.27</v>
      </c>
      <c r="U28" t="n">
        <v>0.79</v>
      </c>
      <c r="V28" t="n">
        <v>0.96</v>
      </c>
      <c r="W28" t="n">
        <v>0.13</v>
      </c>
      <c r="X28" t="n">
        <v>0.23</v>
      </c>
      <c r="Y28" t="n">
        <v>1</v>
      </c>
      <c r="Z28" t="n">
        <v>10</v>
      </c>
      <c r="AA28" t="n">
        <v>253.0122763927244</v>
      </c>
      <c r="AB28" t="n">
        <v>346.182558674215</v>
      </c>
      <c r="AC28" t="n">
        <v>313.1433811447238</v>
      </c>
      <c r="AD28" t="n">
        <v>253012.2763927244</v>
      </c>
      <c r="AE28" t="n">
        <v>346182.558674215</v>
      </c>
      <c r="AF28" t="n">
        <v>3.367450245124053e-06</v>
      </c>
      <c r="AG28" t="n">
        <v>7.565104166666667</v>
      </c>
      <c r="AH28" t="n">
        <v>313143.3811447239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8.6701</v>
      </c>
      <c r="E29" t="n">
        <v>11.53</v>
      </c>
      <c r="F29" t="n">
        <v>8.06</v>
      </c>
      <c r="G29" t="n">
        <v>43.95</v>
      </c>
      <c r="H29" t="n">
        <v>0.48</v>
      </c>
      <c r="I29" t="n">
        <v>11</v>
      </c>
      <c r="J29" t="n">
        <v>287.41</v>
      </c>
      <c r="K29" t="n">
        <v>60.56</v>
      </c>
      <c r="L29" t="n">
        <v>7.75</v>
      </c>
      <c r="M29" t="n">
        <v>5</v>
      </c>
      <c r="N29" t="n">
        <v>79.09999999999999</v>
      </c>
      <c r="O29" t="n">
        <v>35680.92</v>
      </c>
      <c r="P29" t="n">
        <v>105.76</v>
      </c>
      <c r="Q29" t="n">
        <v>1323.94</v>
      </c>
      <c r="R29" t="n">
        <v>33.51</v>
      </c>
      <c r="S29" t="n">
        <v>27.17</v>
      </c>
      <c r="T29" t="n">
        <v>3385.63</v>
      </c>
      <c r="U29" t="n">
        <v>0.8100000000000001</v>
      </c>
      <c r="V29" t="n">
        <v>0.97</v>
      </c>
      <c r="W29" t="n">
        <v>0.13</v>
      </c>
      <c r="X29" t="n">
        <v>0.21</v>
      </c>
      <c r="Y29" t="n">
        <v>1</v>
      </c>
      <c r="Z29" t="n">
        <v>10</v>
      </c>
      <c r="AA29" t="n">
        <v>251.1284446312875</v>
      </c>
      <c r="AB29" t="n">
        <v>343.6050169494266</v>
      </c>
      <c r="AC29" t="n">
        <v>310.8118363845459</v>
      </c>
      <c r="AD29" t="n">
        <v>251128.4446312875</v>
      </c>
      <c r="AE29" t="n">
        <v>343605.0169494266</v>
      </c>
      <c r="AF29" t="n">
        <v>3.391192228291176e-06</v>
      </c>
      <c r="AG29" t="n">
        <v>7.506510416666667</v>
      </c>
      <c r="AH29" t="n">
        <v>310811.8363845459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8.6563</v>
      </c>
      <c r="E30" t="n">
        <v>11.55</v>
      </c>
      <c r="F30" t="n">
        <v>8.08</v>
      </c>
      <c r="G30" t="n">
        <v>44.05</v>
      </c>
      <c r="H30" t="n">
        <v>0.49</v>
      </c>
      <c r="I30" t="n">
        <v>11</v>
      </c>
      <c r="J30" t="n">
        <v>287.91</v>
      </c>
      <c r="K30" t="n">
        <v>60.56</v>
      </c>
      <c r="L30" t="n">
        <v>8</v>
      </c>
      <c r="M30" t="n">
        <v>3</v>
      </c>
      <c r="N30" t="n">
        <v>79.36</v>
      </c>
      <c r="O30" t="n">
        <v>35743.15</v>
      </c>
      <c r="P30" t="n">
        <v>105.99</v>
      </c>
      <c r="Q30" t="n">
        <v>1324.06</v>
      </c>
      <c r="R30" t="n">
        <v>33.98</v>
      </c>
      <c r="S30" t="n">
        <v>27.17</v>
      </c>
      <c r="T30" t="n">
        <v>3620.74</v>
      </c>
      <c r="U30" t="n">
        <v>0.8</v>
      </c>
      <c r="V30" t="n">
        <v>0.97</v>
      </c>
      <c r="W30" t="n">
        <v>0.14</v>
      </c>
      <c r="X30" t="n">
        <v>0.22</v>
      </c>
      <c r="Y30" t="n">
        <v>1</v>
      </c>
      <c r="Z30" t="n">
        <v>10</v>
      </c>
      <c r="AA30" t="n">
        <v>251.4910670424175</v>
      </c>
      <c r="AB30" t="n">
        <v>344.1011729301061</v>
      </c>
      <c r="AC30" t="n">
        <v>311.2606399347888</v>
      </c>
      <c r="AD30" t="n">
        <v>251491.0670424175</v>
      </c>
      <c r="AE30" t="n">
        <v>344101.1729301061</v>
      </c>
      <c r="AF30" t="n">
        <v>3.385794545132918e-06</v>
      </c>
      <c r="AG30" t="n">
        <v>7.51953125</v>
      </c>
      <c r="AH30" t="n">
        <v>311260.6399347888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8.662599999999999</v>
      </c>
      <c r="E31" t="n">
        <v>11.54</v>
      </c>
      <c r="F31" t="n">
        <v>8.07</v>
      </c>
      <c r="G31" t="n">
        <v>44.01</v>
      </c>
      <c r="H31" t="n">
        <v>0.51</v>
      </c>
      <c r="I31" t="n">
        <v>11</v>
      </c>
      <c r="J31" t="n">
        <v>288.42</v>
      </c>
      <c r="K31" t="n">
        <v>60.56</v>
      </c>
      <c r="L31" t="n">
        <v>8.25</v>
      </c>
      <c r="M31" t="n">
        <v>2</v>
      </c>
      <c r="N31" t="n">
        <v>79.61</v>
      </c>
      <c r="O31" t="n">
        <v>35805.48</v>
      </c>
      <c r="P31" t="n">
        <v>105.87</v>
      </c>
      <c r="Q31" t="n">
        <v>1323.96</v>
      </c>
      <c r="R31" t="n">
        <v>33.64</v>
      </c>
      <c r="S31" t="n">
        <v>27.17</v>
      </c>
      <c r="T31" t="n">
        <v>3452.88</v>
      </c>
      <c r="U31" t="n">
        <v>0.8100000000000001</v>
      </c>
      <c r="V31" t="n">
        <v>0.97</v>
      </c>
      <c r="W31" t="n">
        <v>0.14</v>
      </c>
      <c r="X31" t="n">
        <v>0.22</v>
      </c>
      <c r="Y31" t="n">
        <v>1</v>
      </c>
      <c r="Z31" t="n">
        <v>10</v>
      </c>
      <c r="AA31" t="n">
        <v>251.3129857229389</v>
      </c>
      <c r="AB31" t="n">
        <v>343.8575142124023</v>
      </c>
      <c r="AC31" t="n">
        <v>311.0402356631254</v>
      </c>
      <c r="AD31" t="n">
        <v>251312.9857229389</v>
      </c>
      <c r="AE31" t="n">
        <v>343857.5142124023</v>
      </c>
      <c r="AF31" t="n">
        <v>3.3882587048356e-06</v>
      </c>
      <c r="AG31" t="n">
        <v>7.513020833333333</v>
      </c>
      <c r="AH31" t="n">
        <v>311040.2356631254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8.6593</v>
      </c>
      <c r="E32" t="n">
        <v>11.55</v>
      </c>
      <c r="F32" t="n">
        <v>8.07</v>
      </c>
      <c r="G32" t="n">
        <v>44.03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0</v>
      </c>
      <c r="N32" t="n">
        <v>79.87</v>
      </c>
      <c r="O32" t="n">
        <v>35867.91</v>
      </c>
      <c r="P32" t="n">
        <v>105.99</v>
      </c>
      <c r="Q32" t="n">
        <v>1324.02</v>
      </c>
      <c r="R32" t="n">
        <v>33.77</v>
      </c>
      <c r="S32" t="n">
        <v>27.17</v>
      </c>
      <c r="T32" t="n">
        <v>3518.38</v>
      </c>
      <c r="U32" t="n">
        <v>0.8</v>
      </c>
      <c r="V32" t="n">
        <v>0.97</v>
      </c>
      <c r="W32" t="n">
        <v>0.14</v>
      </c>
      <c r="X32" t="n">
        <v>0.22</v>
      </c>
      <c r="Y32" t="n">
        <v>1</v>
      </c>
      <c r="Z32" t="n">
        <v>10</v>
      </c>
      <c r="AA32" t="n">
        <v>251.4242494473934</v>
      </c>
      <c r="AB32" t="n">
        <v>344.0097501488099</v>
      </c>
      <c r="AC32" t="n">
        <v>311.1779424154269</v>
      </c>
      <c r="AD32" t="n">
        <v>251424.2494473934</v>
      </c>
      <c r="AE32" t="n">
        <v>344009.7501488099</v>
      </c>
      <c r="AF32" t="n">
        <v>3.386967954515148e-06</v>
      </c>
      <c r="AG32" t="n">
        <v>7.51953125</v>
      </c>
      <c r="AH32" t="n">
        <v>311177.9424154268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8.678900000000001</v>
      </c>
      <c r="E2" t="n">
        <v>11.52</v>
      </c>
      <c r="F2" t="n">
        <v>8.73</v>
      </c>
      <c r="G2" t="n">
        <v>11.64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43</v>
      </c>
      <c r="N2" t="n">
        <v>11.32</v>
      </c>
      <c r="O2" t="n">
        <v>11317.98</v>
      </c>
      <c r="P2" t="n">
        <v>60.52</v>
      </c>
      <c r="Q2" t="n">
        <v>1324</v>
      </c>
      <c r="R2" t="n">
        <v>54.56</v>
      </c>
      <c r="S2" t="n">
        <v>27.17</v>
      </c>
      <c r="T2" t="n">
        <v>13743.13</v>
      </c>
      <c r="U2" t="n">
        <v>0.5</v>
      </c>
      <c r="V2" t="n">
        <v>0.89</v>
      </c>
      <c r="W2" t="n">
        <v>0.18</v>
      </c>
      <c r="X2" t="n">
        <v>0.88</v>
      </c>
      <c r="Y2" t="n">
        <v>1</v>
      </c>
      <c r="Z2" t="n">
        <v>10</v>
      </c>
      <c r="AA2" t="n">
        <v>185.6179348585526</v>
      </c>
      <c r="AB2" t="n">
        <v>253.9706473586989</v>
      </c>
      <c r="AC2" t="n">
        <v>229.7320452249009</v>
      </c>
      <c r="AD2" t="n">
        <v>185617.9348585526</v>
      </c>
      <c r="AE2" t="n">
        <v>253970.6473586989</v>
      </c>
      <c r="AF2" t="n">
        <v>4.814172221118629e-06</v>
      </c>
      <c r="AG2" t="n">
        <v>7.5</v>
      </c>
      <c r="AH2" t="n">
        <v>229732.0452249009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9.0694</v>
      </c>
      <c r="E3" t="n">
        <v>11.03</v>
      </c>
      <c r="F3" t="n">
        <v>8.43</v>
      </c>
      <c r="G3" t="n">
        <v>14.44</v>
      </c>
      <c r="H3" t="n">
        <v>0.24</v>
      </c>
      <c r="I3" t="n">
        <v>35</v>
      </c>
      <c r="J3" t="n">
        <v>90.18000000000001</v>
      </c>
      <c r="K3" t="n">
        <v>37.55</v>
      </c>
      <c r="L3" t="n">
        <v>1.25</v>
      </c>
      <c r="M3" t="n">
        <v>5</v>
      </c>
      <c r="N3" t="n">
        <v>11.37</v>
      </c>
      <c r="O3" t="n">
        <v>11355.7</v>
      </c>
      <c r="P3" t="n">
        <v>54.59</v>
      </c>
      <c r="Q3" t="n">
        <v>1324.1</v>
      </c>
      <c r="R3" t="n">
        <v>44.01</v>
      </c>
      <c r="S3" t="n">
        <v>27.17</v>
      </c>
      <c r="T3" t="n">
        <v>8517.91</v>
      </c>
      <c r="U3" t="n">
        <v>0.62</v>
      </c>
      <c r="V3" t="n">
        <v>0.93</v>
      </c>
      <c r="W3" t="n">
        <v>0.18</v>
      </c>
      <c r="X3" t="n">
        <v>0.57</v>
      </c>
      <c r="Y3" t="n">
        <v>1</v>
      </c>
      <c r="Z3" t="n">
        <v>10</v>
      </c>
      <c r="AA3" t="n">
        <v>168.5877828057478</v>
      </c>
      <c r="AB3" t="n">
        <v>230.6692420027798</v>
      </c>
      <c r="AC3" t="n">
        <v>208.6544932924155</v>
      </c>
      <c r="AD3" t="n">
        <v>168587.7828057478</v>
      </c>
      <c r="AE3" t="n">
        <v>230669.2420027798</v>
      </c>
      <c r="AF3" t="n">
        <v>5.030781958798153e-06</v>
      </c>
      <c r="AG3" t="n">
        <v>7.180989583333333</v>
      </c>
      <c r="AH3" t="n">
        <v>208654.4932924155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8.9735</v>
      </c>
      <c r="E4" t="n">
        <v>11.14</v>
      </c>
      <c r="F4" t="n">
        <v>8.539999999999999</v>
      </c>
      <c r="G4" t="n">
        <v>14.64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0</v>
      </c>
      <c r="N4" t="n">
        <v>11.43</v>
      </c>
      <c r="O4" t="n">
        <v>11393.43</v>
      </c>
      <c r="P4" t="n">
        <v>55.46</v>
      </c>
      <c r="Q4" t="n">
        <v>1324.14</v>
      </c>
      <c r="R4" t="n">
        <v>47.75</v>
      </c>
      <c r="S4" t="n">
        <v>27.17</v>
      </c>
      <c r="T4" t="n">
        <v>10389.48</v>
      </c>
      <c r="U4" t="n">
        <v>0.57</v>
      </c>
      <c r="V4" t="n">
        <v>0.91</v>
      </c>
      <c r="W4" t="n">
        <v>0.19</v>
      </c>
      <c r="X4" t="n">
        <v>0.6899999999999999</v>
      </c>
      <c r="Y4" t="n">
        <v>1</v>
      </c>
      <c r="Z4" t="n">
        <v>10</v>
      </c>
      <c r="AA4" t="n">
        <v>169.8615561199075</v>
      </c>
      <c r="AB4" t="n">
        <v>232.4120748461248</v>
      </c>
      <c r="AC4" t="n">
        <v>210.2309926152735</v>
      </c>
      <c r="AD4" t="n">
        <v>169861.5561199075</v>
      </c>
      <c r="AE4" t="n">
        <v>232412.0748461248</v>
      </c>
      <c r="AF4" t="n">
        <v>4.977586379173399e-06</v>
      </c>
      <c r="AG4" t="n">
        <v>7.252604166666667</v>
      </c>
      <c r="AH4" t="n">
        <v>210230.9926152735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5.4164</v>
      </c>
      <c r="E2" t="n">
        <v>18.46</v>
      </c>
      <c r="F2" t="n">
        <v>10.23</v>
      </c>
      <c r="G2" t="n">
        <v>5.29</v>
      </c>
      <c r="H2" t="n">
        <v>0.07000000000000001</v>
      </c>
      <c r="I2" t="n">
        <v>116</v>
      </c>
      <c r="J2" t="n">
        <v>242.64</v>
      </c>
      <c r="K2" t="n">
        <v>58.47</v>
      </c>
      <c r="L2" t="n">
        <v>1</v>
      </c>
      <c r="M2" t="n">
        <v>114</v>
      </c>
      <c r="N2" t="n">
        <v>58.17</v>
      </c>
      <c r="O2" t="n">
        <v>30160.1</v>
      </c>
      <c r="P2" t="n">
        <v>159.86</v>
      </c>
      <c r="Q2" t="n">
        <v>1324.76</v>
      </c>
      <c r="R2" t="n">
        <v>101.3</v>
      </c>
      <c r="S2" t="n">
        <v>27.17</v>
      </c>
      <c r="T2" t="n">
        <v>36756.24</v>
      </c>
      <c r="U2" t="n">
        <v>0.27</v>
      </c>
      <c r="V2" t="n">
        <v>0.76</v>
      </c>
      <c r="W2" t="n">
        <v>0.29</v>
      </c>
      <c r="X2" t="n">
        <v>2.37</v>
      </c>
      <c r="Y2" t="n">
        <v>1</v>
      </c>
      <c r="Z2" t="n">
        <v>10</v>
      </c>
      <c r="AA2" t="n">
        <v>457.1740648628963</v>
      </c>
      <c r="AB2" t="n">
        <v>625.5257246416941</v>
      </c>
      <c r="AC2" t="n">
        <v>565.8264274127584</v>
      </c>
      <c r="AD2" t="n">
        <v>457174.0648628963</v>
      </c>
      <c r="AE2" t="n">
        <v>625525.7246416941</v>
      </c>
      <c r="AF2" t="n">
        <v>2.191335435532394e-06</v>
      </c>
      <c r="AG2" t="n">
        <v>12.01822916666667</v>
      </c>
      <c r="AH2" t="n">
        <v>565826.4274127585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6.0672</v>
      </c>
      <c r="E3" t="n">
        <v>16.48</v>
      </c>
      <c r="F3" t="n">
        <v>9.619999999999999</v>
      </c>
      <c r="G3" t="n">
        <v>6.63</v>
      </c>
      <c r="H3" t="n">
        <v>0.09</v>
      </c>
      <c r="I3" t="n">
        <v>87</v>
      </c>
      <c r="J3" t="n">
        <v>243.08</v>
      </c>
      <c r="K3" t="n">
        <v>58.47</v>
      </c>
      <c r="L3" t="n">
        <v>1.25</v>
      </c>
      <c r="M3" t="n">
        <v>85</v>
      </c>
      <c r="N3" t="n">
        <v>58.36</v>
      </c>
      <c r="O3" t="n">
        <v>30214.33</v>
      </c>
      <c r="P3" t="n">
        <v>148.94</v>
      </c>
      <c r="Q3" t="n">
        <v>1324.07</v>
      </c>
      <c r="R3" t="n">
        <v>82.34999999999999</v>
      </c>
      <c r="S3" t="n">
        <v>27.17</v>
      </c>
      <c r="T3" t="n">
        <v>27430.13</v>
      </c>
      <c r="U3" t="n">
        <v>0.33</v>
      </c>
      <c r="V3" t="n">
        <v>0.8100000000000001</v>
      </c>
      <c r="W3" t="n">
        <v>0.25</v>
      </c>
      <c r="X3" t="n">
        <v>1.76</v>
      </c>
      <c r="Y3" t="n">
        <v>1</v>
      </c>
      <c r="Z3" t="n">
        <v>10</v>
      </c>
      <c r="AA3" t="n">
        <v>396.0768598072826</v>
      </c>
      <c r="AB3" t="n">
        <v>541.9298332661496</v>
      </c>
      <c r="AC3" t="n">
        <v>490.2088105825255</v>
      </c>
      <c r="AD3" t="n">
        <v>396076.8598072826</v>
      </c>
      <c r="AE3" t="n">
        <v>541929.8332661495</v>
      </c>
      <c r="AF3" t="n">
        <v>2.454632293490536e-06</v>
      </c>
      <c r="AG3" t="n">
        <v>10.72916666666667</v>
      </c>
      <c r="AH3" t="n">
        <v>490208.8105825254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6.5549</v>
      </c>
      <c r="E4" t="n">
        <v>15.26</v>
      </c>
      <c r="F4" t="n">
        <v>9.24</v>
      </c>
      <c r="G4" t="n">
        <v>8.039999999999999</v>
      </c>
      <c r="H4" t="n">
        <v>0.11</v>
      </c>
      <c r="I4" t="n">
        <v>69</v>
      </c>
      <c r="J4" t="n">
        <v>243.52</v>
      </c>
      <c r="K4" t="n">
        <v>58.47</v>
      </c>
      <c r="L4" t="n">
        <v>1.5</v>
      </c>
      <c r="M4" t="n">
        <v>67</v>
      </c>
      <c r="N4" t="n">
        <v>58.55</v>
      </c>
      <c r="O4" t="n">
        <v>30268.64</v>
      </c>
      <c r="P4" t="n">
        <v>141.9</v>
      </c>
      <c r="Q4" t="n">
        <v>1324.22</v>
      </c>
      <c r="R4" t="n">
        <v>70.56999999999999</v>
      </c>
      <c r="S4" t="n">
        <v>27.17</v>
      </c>
      <c r="T4" t="n">
        <v>21627.94</v>
      </c>
      <c r="U4" t="n">
        <v>0.39</v>
      </c>
      <c r="V4" t="n">
        <v>0.84</v>
      </c>
      <c r="W4" t="n">
        <v>0.22</v>
      </c>
      <c r="X4" t="n">
        <v>1.39</v>
      </c>
      <c r="Y4" t="n">
        <v>1</v>
      </c>
      <c r="Z4" t="n">
        <v>10</v>
      </c>
      <c r="AA4" t="n">
        <v>362.4813327344569</v>
      </c>
      <c r="AB4" t="n">
        <v>495.9629509950582</v>
      </c>
      <c r="AC4" t="n">
        <v>448.6289430404627</v>
      </c>
      <c r="AD4" t="n">
        <v>362481.3327344569</v>
      </c>
      <c r="AE4" t="n">
        <v>495962.9509950582</v>
      </c>
      <c r="AF4" t="n">
        <v>2.651943107298443e-06</v>
      </c>
      <c r="AG4" t="n">
        <v>9.934895833333334</v>
      </c>
      <c r="AH4" t="n">
        <v>448628.9430404627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6.9296</v>
      </c>
      <c r="E5" t="n">
        <v>14.43</v>
      </c>
      <c r="F5" t="n">
        <v>8.98</v>
      </c>
      <c r="G5" t="n">
        <v>9.449999999999999</v>
      </c>
      <c r="H5" t="n">
        <v>0.13</v>
      </c>
      <c r="I5" t="n">
        <v>57</v>
      </c>
      <c r="J5" t="n">
        <v>243.96</v>
      </c>
      <c r="K5" t="n">
        <v>58.47</v>
      </c>
      <c r="L5" t="n">
        <v>1.75</v>
      </c>
      <c r="M5" t="n">
        <v>55</v>
      </c>
      <c r="N5" t="n">
        <v>58.74</v>
      </c>
      <c r="O5" t="n">
        <v>30323.01</v>
      </c>
      <c r="P5" t="n">
        <v>136.63</v>
      </c>
      <c r="Q5" t="n">
        <v>1324.15</v>
      </c>
      <c r="R5" t="n">
        <v>62.4</v>
      </c>
      <c r="S5" t="n">
        <v>27.17</v>
      </c>
      <c r="T5" t="n">
        <v>17600.56</v>
      </c>
      <c r="U5" t="n">
        <v>0.44</v>
      </c>
      <c r="V5" t="n">
        <v>0.87</v>
      </c>
      <c r="W5" t="n">
        <v>0.2</v>
      </c>
      <c r="X5" t="n">
        <v>1.13</v>
      </c>
      <c r="Y5" t="n">
        <v>1</v>
      </c>
      <c r="Z5" t="n">
        <v>10</v>
      </c>
      <c r="AA5" t="n">
        <v>336.0898062535729</v>
      </c>
      <c r="AB5" t="n">
        <v>459.8529001519376</v>
      </c>
      <c r="AC5" t="n">
        <v>415.9651847690348</v>
      </c>
      <c r="AD5" t="n">
        <v>336089.8062535729</v>
      </c>
      <c r="AE5" t="n">
        <v>459852.9001519376</v>
      </c>
      <c r="AF5" t="n">
        <v>2.803537041958732e-06</v>
      </c>
      <c r="AG5" t="n">
        <v>9.39453125</v>
      </c>
      <c r="AH5" t="n">
        <v>415965.1847690348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7.1993</v>
      </c>
      <c r="E6" t="n">
        <v>13.89</v>
      </c>
      <c r="F6" t="n">
        <v>8.82</v>
      </c>
      <c r="G6" t="n">
        <v>10.8</v>
      </c>
      <c r="H6" t="n">
        <v>0.15</v>
      </c>
      <c r="I6" t="n">
        <v>49</v>
      </c>
      <c r="J6" t="n">
        <v>244.41</v>
      </c>
      <c r="K6" t="n">
        <v>58.47</v>
      </c>
      <c r="L6" t="n">
        <v>2</v>
      </c>
      <c r="M6" t="n">
        <v>47</v>
      </c>
      <c r="N6" t="n">
        <v>58.93</v>
      </c>
      <c r="O6" t="n">
        <v>30377.45</v>
      </c>
      <c r="P6" t="n">
        <v>132.98</v>
      </c>
      <c r="Q6" t="n">
        <v>1324.07</v>
      </c>
      <c r="R6" t="n">
        <v>57.36</v>
      </c>
      <c r="S6" t="n">
        <v>27.17</v>
      </c>
      <c r="T6" t="n">
        <v>15120.63</v>
      </c>
      <c r="U6" t="n">
        <v>0.47</v>
      </c>
      <c r="V6" t="n">
        <v>0.88</v>
      </c>
      <c r="W6" t="n">
        <v>0.19</v>
      </c>
      <c r="X6" t="n">
        <v>0.97</v>
      </c>
      <c r="Y6" t="n">
        <v>1</v>
      </c>
      <c r="Z6" t="n">
        <v>10</v>
      </c>
      <c r="AA6" t="n">
        <v>314.8134760085666</v>
      </c>
      <c r="AB6" t="n">
        <v>430.7416864652759</v>
      </c>
      <c r="AC6" t="n">
        <v>389.632304458783</v>
      </c>
      <c r="AD6" t="n">
        <v>314813.4760085666</v>
      </c>
      <c r="AE6" t="n">
        <v>430741.6864652759</v>
      </c>
      <c r="AF6" t="n">
        <v>2.912650690685393e-06</v>
      </c>
      <c r="AG6" t="n">
        <v>9.04296875</v>
      </c>
      <c r="AH6" t="n">
        <v>389632.3044587831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7.423</v>
      </c>
      <c r="E7" t="n">
        <v>13.47</v>
      </c>
      <c r="F7" t="n">
        <v>8.68</v>
      </c>
      <c r="G7" t="n">
        <v>12.12</v>
      </c>
      <c r="H7" t="n">
        <v>0.16</v>
      </c>
      <c r="I7" t="n">
        <v>43</v>
      </c>
      <c r="J7" t="n">
        <v>244.85</v>
      </c>
      <c r="K7" t="n">
        <v>58.47</v>
      </c>
      <c r="L7" t="n">
        <v>2.25</v>
      </c>
      <c r="M7" t="n">
        <v>41</v>
      </c>
      <c r="N7" t="n">
        <v>59.12</v>
      </c>
      <c r="O7" t="n">
        <v>30431.96</v>
      </c>
      <c r="P7" t="n">
        <v>129.59</v>
      </c>
      <c r="Q7" t="n">
        <v>1324.08</v>
      </c>
      <c r="R7" t="n">
        <v>53.11</v>
      </c>
      <c r="S7" t="n">
        <v>27.17</v>
      </c>
      <c r="T7" t="n">
        <v>13028.67</v>
      </c>
      <c r="U7" t="n">
        <v>0.51</v>
      </c>
      <c r="V7" t="n">
        <v>0.9</v>
      </c>
      <c r="W7" t="n">
        <v>0.18</v>
      </c>
      <c r="X7" t="n">
        <v>0.83</v>
      </c>
      <c r="Y7" t="n">
        <v>1</v>
      </c>
      <c r="Z7" t="n">
        <v>10</v>
      </c>
      <c r="AA7" t="n">
        <v>307.5518099493197</v>
      </c>
      <c r="AB7" t="n">
        <v>420.8059546009177</v>
      </c>
      <c r="AC7" t="n">
        <v>380.644824898672</v>
      </c>
      <c r="AD7" t="n">
        <v>307551.8099493197</v>
      </c>
      <c r="AE7" t="n">
        <v>420805.9546009177</v>
      </c>
      <c r="AF7" t="n">
        <v>3.003153928431608e-06</v>
      </c>
      <c r="AG7" t="n">
        <v>8.76953125</v>
      </c>
      <c r="AH7" t="n">
        <v>380644.824898672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7.7048</v>
      </c>
      <c r="E8" t="n">
        <v>12.98</v>
      </c>
      <c r="F8" t="n">
        <v>8.470000000000001</v>
      </c>
      <c r="G8" t="n">
        <v>13.74</v>
      </c>
      <c r="H8" t="n">
        <v>0.18</v>
      </c>
      <c r="I8" t="n">
        <v>37</v>
      </c>
      <c r="J8" t="n">
        <v>245.29</v>
      </c>
      <c r="K8" t="n">
        <v>58.47</v>
      </c>
      <c r="L8" t="n">
        <v>2.5</v>
      </c>
      <c r="M8" t="n">
        <v>35</v>
      </c>
      <c r="N8" t="n">
        <v>59.32</v>
      </c>
      <c r="O8" t="n">
        <v>30486.54</v>
      </c>
      <c r="P8" t="n">
        <v>125.07</v>
      </c>
      <c r="Q8" t="n">
        <v>1323.98</v>
      </c>
      <c r="R8" t="n">
        <v>46.09</v>
      </c>
      <c r="S8" t="n">
        <v>27.17</v>
      </c>
      <c r="T8" t="n">
        <v>9548.82</v>
      </c>
      <c r="U8" t="n">
        <v>0.59</v>
      </c>
      <c r="V8" t="n">
        <v>0.92</v>
      </c>
      <c r="W8" t="n">
        <v>0.17</v>
      </c>
      <c r="X8" t="n">
        <v>0.62</v>
      </c>
      <c r="Y8" t="n">
        <v>1</v>
      </c>
      <c r="Z8" t="n">
        <v>10</v>
      </c>
      <c r="AA8" t="n">
        <v>286.2373654989792</v>
      </c>
      <c r="AB8" t="n">
        <v>391.6425913770377</v>
      </c>
      <c r="AC8" t="n">
        <v>354.2647721298417</v>
      </c>
      <c r="AD8" t="n">
        <v>286237.3654989792</v>
      </c>
      <c r="AE8" t="n">
        <v>391642.5913770377</v>
      </c>
      <c r="AF8" t="n">
        <v>3.11716292439443e-06</v>
      </c>
      <c r="AG8" t="n">
        <v>8.450520833333334</v>
      </c>
      <c r="AH8" t="n">
        <v>354264.7721298417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7.6333</v>
      </c>
      <c r="E9" t="n">
        <v>13.1</v>
      </c>
      <c r="F9" t="n">
        <v>8.69</v>
      </c>
      <c r="G9" t="n">
        <v>14.9</v>
      </c>
      <c r="H9" t="n">
        <v>0.2</v>
      </c>
      <c r="I9" t="n">
        <v>35</v>
      </c>
      <c r="J9" t="n">
        <v>245.73</v>
      </c>
      <c r="K9" t="n">
        <v>58.47</v>
      </c>
      <c r="L9" t="n">
        <v>2.75</v>
      </c>
      <c r="M9" t="n">
        <v>33</v>
      </c>
      <c r="N9" t="n">
        <v>59.51</v>
      </c>
      <c r="O9" t="n">
        <v>30541.19</v>
      </c>
      <c r="P9" t="n">
        <v>127.54</v>
      </c>
      <c r="Q9" t="n">
        <v>1323.94</v>
      </c>
      <c r="R9" t="n">
        <v>54.93</v>
      </c>
      <c r="S9" t="n">
        <v>27.17</v>
      </c>
      <c r="T9" t="n">
        <v>13980.14</v>
      </c>
      <c r="U9" t="n">
        <v>0.49</v>
      </c>
      <c r="V9" t="n">
        <v>0.9</v>
      </c>
      <c r="W9" t="n">
        <v>0.14</v>
      </c>
      <c r="X9" t="n">
        <v>0.84</v>
      </c>
      <c r="Y9" t="n">
        <v>1</v>
      </c>
      <c r="Z9" t="n">
        <v>10</v>
      </c>
      <c r="AA9" t="n">
        <v>290.101923156585</v>
      </c>
      <c r="AB9" t="n">
        <v>396.930249656425</v>
      </c>
      <c r="AC9" t="n">
        <v>359.0477837243193</v>
      </c>
      <c r="AD9" t="n">
        <v>290101.923156585</v>
      </c>
      <c r="AE9" t="n">
        <v>396930.249656425</v>
      </c>
      <c r="AF9" t="n">
        <v>3.088235872544388e-06</v>
      </c>
      <c r="AG9" t="n">
        <v>8.528645833333334</v>
      </c>
      <c r="AH9" t="n">
        <v>359047.7837243193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7.875</v>
      </c>
      <c r="E10" t="n">
        <v>12.7</v>
      </c>
      <c r="F10" t="n">
        <v>8.48</v>
      </c>
      <c r="G10" t="n">
        <v>16.41</v>
      </c>
      <c r="H10" t="n">
        <v>0.22</v>
      </c>
      <c r="I10" t="n">
        <v>31</v>
      </c>
      <c r="J10" t="n">
        <v>246.18</v>
      </c>
      <c r="K10" t="n">
        <v>58.47</v>
      </c>
      <c r="L10" t="n">
        <v>3</v>
      </c>
      <c r="M10" t="n">
        <v>29</v>
      </c>
      <c r="N10" t="n">
        <v>59.7</v>
      </c>
      <c r="O10" t="n">
        <v>30595.91</v>
      </c>
      <c r="P10" t="n">
        <v>122.97</v>
      </c>
      <c r="Q10" t="n">
        <v>1324.18</v>
      </c>
      <c r="R10" t="n">
        <v>46.83</v>
      </c>
      <c r="S10" t="n">
        <v>27.17</v>
      </c>
      <c r="T10" t="n">
        <v>9948.950000000001</v>
      </c>
      <c r="U10" t="n">
        <v>0.58</v>
      </c>
      <c r="V10" t="n">
        <v>0.92</v>
      </c>
      <c r="W10" t="n">
        <v>0.16</v>
      </c>
      <c r="X10" t="n">
        <v>0.62</v>
      </c>
      <c r="Y10" t="n">
        <v>1</v>
      </c>
      <c r="Z10" t="n">
        <v>10</v>
      </c>
      <c r="AA10" t="n">
        <v>282.2413416506265</v>
      </c>
      <c r="AB10" t="n">
        <v>386.1750552555914</v>
      </c>
      <c r="AC10" t="n">
        <v>349.3190499820912</v>
      </c>
      <c r="AD10" t="n">
        <v>282241.3416506265</v>
      </c>
      <c r="AE10" t="n">
        <v>386175.0552555914</v>
      </c>
      <c r="AF10" t="n">
        <v>3.186021445022082e-06</v>
      </c>
      <c r="AG10" t="n">
        <v>8.268229166666666</v>
      </c>
      <c r="AH10" t="n">
        <v>349319.0499820912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8.0059</v>
      </c>
      <c r="E11" t="n">
        <v>12.49</v>
      </c>
      <c r="F11" t="n">
        <v>8.41</v>
      </c>
      <c r="G11" t="n">
        <v>18.02</v>
      </c>
      <c r="H11" t="n">
        <v>0.23</v>
      </c>
      <c r="I11" t="n">
        <v>28</v>
      </c>
      <c r="J11" t="n">
        <v>246.62</v>
      </c>
      <c r="K11" t="n">
        <v>58.47</v>
      </c>
      <c r="L11" t="n">
        <v>3.25</v>
      </c>
      <c r="M11" t="n">
        <v>26</v>
      </c>
      <c r="N11" t="n">
        <v>59.9</v>
      </c>
      <c r="O11" t="n">
        <v>30650.7</v>
      </c>
      <c r="P11" t="n">
        <v>120.74</v>
      </c>
      <c r="Q11" t="n">
        <v>1324.22</v>
      </c>
      <c r="R11" t="n">
        <v>44.66</v>
      </c>
      <c r="S11" t="n">
        <v>27.17</v>
      </c>
      <c r="T11" t="n">
        <v>8876.879999999999</v>
      </c>
      <c r="U11" t="n">
        <v>0.61</v>
      </c>
      <c r="V11" t="n">
        <v>0.93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278.5913617197326</v>
      </c>
      <c r="AB11" t="n">
        <v>381.1809916883924</v>
      </c>
      <c r="AC11" t="n">
        <v>344.8016128325334</v>
      </c>
      <c r="AD11" t="n">
        <v>278591.3617197326</v>
      </c>
      <c r="AE11" t="n">
        <v>381180.9916883924</v>
      </c>
      <c r="AF11" t="n">
        <v>3.238980201486005e-06</v>
      </c>
      <c r="AG11" t="n">
        <v>8.131510416666666</v>
      </c>
      <c r="AH11" t="n">
        <v>344801.6128325334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8.0968</v>
      </c>
      <c r="E12" t="n">
        <v>12.35</v>
      </c>
      <c r="F12" t="n">
        <v>8.369999999999999</v>
      </c>
      <c r="G12" t="n">
        <v>19.31</v>
      </c>
      <c r="H12" t="n">
        <v>0.25</v>
      </c>
      <c r="I12" t="n">
        <v>26</v>
      </c>
      <c r="J12" t="n">
        <v>247.07</v>
      </c>
      <c r="K12" t="n">
        <v>58.47</v>
      </c>
      <c r="L12" t="n">
        <v>3.5</v>
      </c>
      <c r="M12" t="n">
        <v>24</v>
      </c>
      <c r="N12" t="n">
        <v>60.09</v>
      </c>
      <c r="O12" t="n">
        <v>30705.56</v>
      </c>
      <c r="P12" t="n">
        <v>118.71</v>
      </c>
      <c r="Q12" t="n">
        <v>1324.09</v>
      </c>
      <c r="R12" t="n">
        <v>43.35</v>
      </c>
      <c r="S12" t="n">
        <v>27.17</v>
      </c>
      <c r="T12" t="n">
        <v>8230.540000000001</v>
      </c>
      <c r="U12" t="n">
        <v>0.63</v>
      </c>
      <c r="V12" t="n">
        <v>0.93</v>
      </c>
      <c r="W12" t="n">
        <v>0.15</v>
      </c>
      <c r="X12" t="n">
        <v>0.51</v>
      </c>
      <c r="Y12" t="n">
        <v>1</v>
      </c>
      <c r="Z12" t="n">
        <v>10</v>
      </c>
      <c r="AA12" t="n">
        <v>275.8326372671804</v>
      </c>
      <c r="AB12" t="n">
        <v>377.4063831860773</v>
      </c>
      <c r="AC12" t="n">
        <v>341.3872476679829</v>
      </c>
      <c r="AD12" t="n">
        <v>275832.6372671804</v>
      </c>
      <c r="AE12" t="n">
        <v>377406.3831860773</v>
      </c>
      <c r="AF12" t="n">
        <v>3.275755991879973e-06</v>
      </c>
      <c r="AG12" t="n">
        <v>8.040364583333334</v>
      </c>
      <c r="AH12" t="n">
        <v>341387.2476679829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8.193899999999999</v>
      </c>
      <c r="E13" t="n">
        <v>12.2</v>
      </c>
      <c r="F13" t="n">
        <v>8.31</v>
      </c>
      <c r="G13" t="n">
        <v>20.78</v>
      </c>
      <c r="H13" t="n">
        <v>0.27</v>
      </c>
      <c r="I13" t="n">
        <v>24</v>
      </c>
      <c r="J13" t="n">
        <v>247.51</v>
      </c>
      <c r="K13" t="n">
        <v>58.47</v>
      </c>
      <c r="L13" t="n">
        <v>3.75</v>
      </c>
      <c r="M13" t="n">
        <v>22</v>
      </c>
      <c r="N13" t="n">
        <v>60.29</v>
      </c>
      <c r="O13" t="n">
        <v>30760.49</v>
      </c>
      <c r="P13" t="n">
        <v>116.63</v>
      </c>
      <c r="Q13" t="n">
        <v>1324.08</v>
      </c>
      <c r="R13" t="n">
        <v>41.6</v>
      </c>
      <c r="S13" t="n">
        <v>27.17</v>
      </c>
      <c r="T13" t="n">
        <v>7368.09</v>
      </c>
      <c r="U13" t="n">
        <v>0.65</v>
      </c>
      <c r="V13" t="n">
        <v>0.9399999999999999</v>
      </c>
      <c r="W13" t="n">
        <v>0.15</v>
      </c>
      <c r="X13" t="n">
        <v>0.46</v>
      </c>
      <c r="Y13" t="n">
        <v>1</v>
      </c>
      <c r="Z13" t="n">
        <v>10</v>
      </c>
      <c r="AA13" t="n">
        <v>272.781945447354</v>
      </c>
      <c r="AB13" t="n">
        <v>373.2322920511663</v>
      </c>
      <c r="AC13" t="n">
        <v>337.6115259326141</v>
      </c>
      <c r="AD13" t="n">
        <v>272781.9454473539</v>
      </c>
      <c r="AE13" t="n">
        <v>373232.2920511663</v>
      </c>
      <c r="AF13" t="n">
        <v>3.315040142014786e-06</v>
      </c>
      <c r="AG13" t="n">
        <v>7.942708333333333</v>
      </c>
      <c r="AH13" t="n">
        <v>337611.5259326141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8.288600000000001</v>
      </c>
      <c r="E14" t="n">
        <v>12.06</v>
      </c>
      <c r="F14" t="n">
        <v>8.27</v>
      </c>
      <c r="G14" t="n">
        <v>22.55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114.63</v>
      </c>
      <c r="Q14" t="n">
        <v>1324.05</v>
      </c>
      <c r="R14" t="n">
        <v>40.14</v>
      </c>
      <c r="S14" t="n">
        <v>27.17</v>
      </c>
      <c r="T14" t="n">
        <v>6649.37</v>
      </c>
      <c r="U14" t="n">
        <v>0.68</v>
      </c>
      <c r="V14" t="n">
        <v>0.9399999999999999</v>
      </c>
      <c r="W14" t="n">
        <v>0.14</v>
      </c>
      <c r="X14" t="n">
        <v>0.42</v>
      </c>
      <c r="Y14" t="n">
        <v>1</v>
      </c>
      <c r="Z14" t="n">
        <v>10</v>
      </c>
      <c r="AA14" t="n">
        <v>257.6224578605209</v>
      </c>
      <c r="AB14" t="n">
        <v>352.490412345303</v>
      </c>
      <c r="AC14" t="n">
        <v>318.8492221145735</v>
      </c>
      <c r="AD14" t="n">
        <v>257622.4578605208</v>
      </c>
      <c r="AE14" t="n">
        <v>352490.412345303</v>
      </c>
      <c r="AF14" t="n">
        <v>3.3533533141854e-06</v>
      </c>
      <c r="AG14" t="n">
        <v>7.8515625</v>
      </c>
      <c r="AH14" t="n">
        <v>318849.2221145735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8.387499999999999</v>
      </c>
      <c r="E15" t="n">
        <v>11.92</v>
      </c>
      <c r="F15" t="n">
        <v>8.220000000000001</v>
      </c>
      <c r="G15" t="n">
        <v>24.66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112.66</v>
      </c>
      <c r="Q15" t="n">
        <v>1324.05</v>
      </c>
      <c r="R15" t="n">
        <v>38.63</v>
      </c>
      <c r="S15" t="n">
        <v>27.17</v>
      </c>
      <c r="T15" t="n">
        <v>5902.26</v>
      </c>
      <c r="U15" t="n">
        <v>0.7</v>
      </c>
      <c r="V15" t="n">
        <v>0.95</v>
      </c>
      <c r="W15" t="n">
        <v>0.14</v>
      </c>
      <c r="X15" t="n">
        <v>0.37</v>
      </c>
      <c r="Y15" t="n">
        <v>1</v>
      </c>
      <c r="Z15" t="n">
        <v>10</v>
      </c>
      <c r="AA15" t="n">
        <v>254.9558593865175</v>
      </c>
      <c r="AB15" t="n">
        <v>348.8418546711516</v>
      </c>
      <c r="AC15" t="n">
        <v>315.548877664059</v>
      </c>
      <c r="AD15" t="n">
        <v>254955.8593865175</v>
      </c>
      <c r="AE15" t="n">
        <v>348841.8546711516</v>
      </c>
      <c r="AF15" t="n">
        <v>3.39336569779336e-06</v>
      </c>
      <c r="AG15" t="n">
        <v>7.760416666666667</v>
      </c>
      <c r="AH15" t="n">
        <v>315548.8776640591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8.4529</v>
      </c>
      <c r="E16" t="n">
        <v>11.83</v>
      </c>
      <c r="F16" t="n">
        <v>8.18</v>
      </c>
      <c r="G16" t="n">
        <v>25.82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110.53</v>
      </c>
      <c r="Q16" t="n">
        <v>1324</v>
      </c>
      <c r="R16" t="n">
        <v>36.95</v>
      </c>
      <c r="S16" t="n">
        <v>27.17</v>
      </c>
      <c r="T16" t="n">
        <v>5067.94</v>
      </c>
      <c r="U16" t="n">
        <v>0.74</v>
      </c>
      <c r="V16" t="n">
        <v>0.95</v>
      </c>
      <c r="W16" t="n">
        <v>0.14</v>
      </c>
      <c r="X16" t="n">
        <v>0.32</v>
      </c>
      <c r="Y16" t="n">
        <v>1</v>
      </c>
      <c r="Z16" t="n">
        <v>10</v>
      </c>
      <c r="AA16" t="n">
        <v>252.6709818863681</v>
      </c>
      <c r="AB16" t="n">
        <v>345.7155844737676</v>
      </c>
      <c r="AC16" t="n">
        <v>312.7209743065647</v>
      </c>
      <c r="AD16" t="n">
        <v>252670.9818863681</v>
      </c>
      <c r="AE16" t="n">
        <v>345715.5844737677</v>
      </c>
      <c r="AF16" t="n">
        <v>3.419824847317734e-06</v>
      </c>
      <c r="AG16" t="n">
        <v>7.701822916666667</v>
      </c>
      <c r="AH16" t="n">
        <v>312720.9743065647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8.431100000000001</v>
      </c>
      <c r="E17" t="n">
        <v>11.86</v>
      </c>
      <c r="F17" t="n">
        <v>8.25</v>
      </c>
      <c r="G17" t="n">
        <v>27.51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110.41</v>
      </c>
      <c r="Q17" t="n">
        <v>1324.11</v>
      </c>
      <c r="R17" t="n">
        <v>40.38</v>
      </c>
      <c r="S17" t="n">
        <v>27.17</v>
      </c>
      <c r="T17" t="n">
        <v>6785.84</v>
      </c>
      <c r="U17" t="n">
        <v>0.67</v>
      </c>
      <c r="V17" t="n">
        <v>0.95</v>
      </c>
      <c r="W17" t="n">
        <v>0.13</v>
      </c>
      <c r="X17" t="n">
        <v>0.4</v>
      </c>
      <c r="Y17" t="n">
        <v>1</v>
      </c>
      <c r="Z17" t="n">
        <v>10</v>
      </c>
      <c r="AA17" t="n">
        <v>253.0828948188121</v>
      </c>
      <c r="AB17" t="n">
        <v>346.2791819202533</v>
      </c>
      <c r="AC17" t="n">
        <v>313.2307828037719</v>
      </c>
      <c r="AD17" t="n">
        <v>253082.8948188121</v>
      </c>
      <c r="AE17" t="n">
        <v>346279.1819202533</v>
      </c>
      <c r="AF17" t="n">
        <v>3.41100513080961e-06</v>
      </c>
      <c r="AG17" t="n">
        <v>7.721354166666667</v>
      </c>
      <c r="AH17" t="n">
        <v>313230.7828037719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8.506600000000001</v>
      </c>
      <c r="E18" t="n">
        <v>11.76</v>
      </c>
      <c r="F18" t="n">
        <v>8.199999999999999</v>
      </c>
      <c r="G18" t="n">
        <v>28.93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108.13</v>
      </c>
      <c r="Q18" t="n">
        <v>1323.97</v>
      </c>
      <c r="R18" t="n">
        <v>38.04</v>
      </c>
      <c r="S18" t="n">
        <v>27.17</v>
      </c>
      <c r="T18" t="n">
        <v>5625.31</v>
      </c>
      <c r="U18" t="n">
        <v>0.71</v>
      </c>
      <c r="V18" t="n">
        <v>0.95</v>
      </c>
      <c r="W18" t="n">
        <v>0.14</v>
      </c>
      <c r="X18" t="n">
        <v>0.34</v>
      </c>
      <c r="Y18" t="n">
        <v>1</v>
      </c>
      <c r="Z18" t="n">
        <v>10</v>
      </c>
      <c r="AA18" t="n">
        <v>250.5802053074572</v>
      </c>
      <c r="AB18" t="n">
        <v>342.8548917199504</v>
      </c>
      <c r="AC18" t="n">
        <v>310.1333020541633</v>
      </c>
      <c r="AD18" t="n">
        <v>250580.2053074572</v>
      </c>
      <c r="AE18" t="n">
        <v>342854.8917199504</v>
      </c>
      <c r="AF18" t="n">
        <v>3.441550479266647e-06</v>
      </c>
      <c r="AG18" t="n">
        <v>7.65625</v>
      </c>
      <c r="AH18" t="n">
        <v>310133.3020541633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8.561</v>
      </c>
      <c r="E19" t="n">
        <v>11.68</v>
      </c>
      <c r="F19" t="n">
        <v>8.17</v>
      </c>
      <c r="G19" t="n">
        <v>30.63</v>
      </c>
      <c r="H19" t="n">
        <v>0.37</v>
      </c>
      <c r="I19" t="n">
        <v>16</v>
      </c>
      <c r="J19" t="n">
        <v>250.2</v>
      </c>
      <c r="K19" t="n">
        <v>58.47</v>
      </c>
      <c r="L19" t="n">
        <v>5.25</v>
      </c>
      <c r="M19" t="n">
        <v>14</v>
      </c>
      <c r="N19" t="n">
        <v>61.47</v>
      </c>
      <c r="O19" t="n">
        <v>31091.59</v>
      </c>
      <c r="P19" t="n">
        <v>105.96</v>
      </c>
      <c r="Q19" t="n">
        <v>1324.06</v>
      </c>
      <c r="R19" t="n">
        <v>37.08</v>
      </c>
      <c r="S19" t="n">
        <v>27.17</v>
      </c>
      <c r="T19" t="n">
        <v>5147.96</v>
      </c>
      <c r="U19" t="n">
        <v>0.73</v>
      </c>
      <c r="V19" t="n">
        <v>0.96</v>
      </c>
      <c r="W19" t="n">
        <v>0.14</v>
      </c>
      <c r="X19" t="n">
        <v>0.31</v>
      </c>
      <c r="Y19" t="n">
        <v>1</v>
      </c>
      <c r="Z19" t="n">
        <v>10</v>
      </c>
      <c r="AA19" t="n">
        <v>248.4890808770671</v>
      </c>
      <c r="AB19" t="n">
        <v>339.9937230203932</v>
      </c>
      <c r="AC19" t="n">
        <v>307.5451992796155</v>
      </c>
      <c r="AD19" t="n">
        <v>248489.0808770671</v>
      </c>
      <c r="AE19" t="n">
        <v>339993.7230203932</v>
      </c>
      <c r="AF19" t="n">
        <v>3.463559313121783e-06</v>
      </c>
      <c r="AG19" t="n">
        <v>7.604166666666667</v>
      </c>
      <c r="AH19" t="n">
        <v>307545.1992796155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8.620900000000001</v>
      </c>
      <c r="E20" t="n">
        <v>11.6</v>
      </c>
      <c r="F20" t="n">
        <v>8.130000000000001</v>
      </c>
      <c r="G20" t="n">
        <v>32.54</v>
      </c>
      <c r="H20" t="n">
        <v>0.39</v>
      </c>
      <c r="I20" t="n">
        <v>15</v>
      </c>
      <c r="J20" t="n">
        <v>250.64</v>
      </c>
      <c r="K20" t="n">
        <v>58.47</v>
      </c>
      <c r="L20" t="n">
        <v>5.5</v>
      </c>
      <c r="M20" t="n">
        <v>13</v>
      </c>
      <c r="N20" t="n">
        <v>61.67</v>
      </c>
      <c r="O20" t="n">
        <v>31147.02</v>
      </c>
      <c r="P20" t="n">
        <v>104.1</v>
      </c>
      <c r="Q20" t="n">
        <v>1324.13</v>
      </c>
      <c r="R20" t="n">
        <v>36.03</v>
      </c>
      <c r="S20" t="n">
        <v>27.17</v>
      </c>
      <c r="T20" t="n">
        <v>4630.35</v>
      </c>
      <c r="U20" t="n">
        <v>0.75</v>
      </c>
      <c r="V20" t="n">
        <v>0.96</v>
      </c>
      <c r="W20" t="n">
        <v>0.13</v>
      </c>
      <c r="X20" t="n">
        <v>0.28</v>
      </c>
      <c r="Y20" t="n">
        <v>1</v>
      </c>
      <c r="Z20" t="n">
        <v>10</v>
      </c>
      <c r="AA20" t="n">
        <v>246.5284058620179</v>
      </c>
      <c r="AB20" t="n">
        <v>337.3110409659274</v>
      </c>
      <c r="AC20" t="n">
        <v>305.1185486352592</v>
      </c>
      <c r="AD20" t="n">
        <v>246528.4058620179</v>
      </c>
      <c r="AE20" t="n">
        <v>337311.0409659274</v>
      </c>
      <c r="AF20" t="n">
        <v>3.487793304811539e-06</v>
      </c>
      <c r="AG20" t="n">
        <v>7.552083333333333</v>
      </c>
      <c r="AH20" t="n">
        <v>305118.5486352592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8.6768</v>
      </c>
      <c r="E21" t="n">
        <v>11.52</v>
      </c>
      <c r="F21" t="n">
        <v>8.109999999999999</v>
      </c>
      <c r="G21" t="n">
        <v>34.74</v>
      </c>
      <c r="H21" t="n">
        <v>0.41</v>
      </c>
      <c r="I21" t="n">
        <v>14</v>
      </c>
      <c r="J21" t="n">
        <v>251.09</v>
      </c>
      <c r="K21" t="n">
        <v>58.47</v>
      </c>
      <c r="L21" t="n">
        <v>5.75</v>
      </c>
      <c r="M21" t="n">
        <v>12</v>
      </c>
      <c r="N21" t="n">
        <v>61.87</v>
      </c>
      <c r="O21" t="n">
        <v>31202.53</v>
      </c>
      <c r="P21" t="n">
        <v>102.31</v>
      </c>
      <c r="Q21" t="n">
        <v>1323.94</v>
      </c>
      <c r="R21" t="n">
        <v>35.14</v>
      </c>
      <c r="S21" t="n">
        <v>27.17</v>
      </c>
      <c r="T21" t="n">
        <v>4188.27</v>
      </c>
      <c r="U21" t="n">
        <v>0.77</v>
      </c>
      <c r="V21" t="n">
        <v>0.96</v>
      </c>
      <c r="W21" t="n">
        <v>0.13</v>
      </c>
      <c r="X21" t="n">
        <v>0.25</v>
      </c>
      <c r="Y21" t="n">
        <v>1</v>
      </c>
      <c r="Z21" t="n">
        <v>10</v>
      </c>
      <c r="AA21" t="n">
        <v>244.5749357808376</v>
      </c>
      <c r="AB21" t="n">
        <v>334.6382170198403</v>
      </c>
      <c r="AC21" t="n">
        <v>302.7008152552537</v>
      </c>
      <c r="AD21" t="n">
        <v>244574.9357808376</v>
      </c>
      <c r="AE21" t="n">
        <v>334638.2170198403</v>
      </c>
      <c r="AF21" t="n">
        <v>3.510408999894298e-06</v>
      </c>
      <c r="AG21" t="n">
        <v>7.5</v>
      </c>
      <c r="AH21" t="n">
        <v>302700.8152552537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8.73</v>
      </c>
      <c r="E22" t="n">
        <v>11.45</v>
      </c>
      <c r="F22" t="n">
        <v>8.08</v>
      </c>
      <c r="G22" t="n">
        <v>37.31</v>
      </c>
      <c r="H22" t="n">
        <v>0.42</v>
      </c>
      <c r="I22" t="n">
        <v>13</v>
      </c>
      <c r="J22" t="n">
        <v>251.55</v>
      </c>
      <c r="K22" t="n">
        <v>58.47</v>
      </c>
      <c r="L22" t="n">
        <v>6</v>
      </c>
      <c r="M22" t="n">
        <v>11</v>
      </c>
      <c r="N22" t="n">
        <v>62.07</v>
      </c>
      <c r="O22" t="n">
        <v>31258.11</v>
      </c>
      <c r="P22" t="n">
        <v>100.02</v>
      </c>
      <c r="Q22" t="n">
        <v>1324.06</v>
      </c>
      <c r="R22" t="n">
        <v>34.3</v>
      </c>
      <c r="S22" t="n">
        <v>27.17</v>
      </c>
      <c r="T22" t="n">
        <v>3774.3</v>
      </c>
      <c r="U22" t="n">
        <v>0.79</v>
      </c>
      <c r="V22" t="n">
        <v>0.97</v>
      </c>
      <c r="W22" t="n">
        <v>0.13</v>
      </c>
      <c r="X22" t="n">
        <v>0.23</v>
      </c>
      <c r="Y22" t="n">
        <v>1</v>
      </c>
      <c r="Z22" t="n">
        <v>10</v>
      </c>
      <c r="AA22" t="n">
        <v>242.4982984377767</v>
      </c>
      <c r="AB22" t="n">
        <v>331.7968701922919</v>
      </c>
      <c r="AC22" t="n">
        <v>300.1306425810703</v>
      </c>
      <c r="AD22" t="n">
        <v>242498.2984377767</v>
      </c>
      <c r="AE22" t="n">
        <v>331796.8701922919</v>
      </c>
      <c r="AF22" t="n">
        <v>3.531932344767336e-06</v>
      </c>
      <c r="AG22" t="n">
        <v>7.454427083333333</v>
      </c>
      <c r="AH22" t="n">
        <v>300130.6425810703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8.7281</v>
      </c>
      <c r="E23" t="n">
        <v>11.46</v>
      </c>
      <c r="F23" t="n">
        <v>8.09</v>
      </c>
      <c r="G23" t="n">
        <v>37.32</v>
      </c>
      <c r="H23" t="n">
        <v>0.44</v>
      </c>
      <c r="I23" t="n">
        <v>13</v>
      </c>
      <c r="J23" t="n">
        <v>252</v>
      </c>
      <c r="K23" t="n">
        <v>58.47</v>
      </c>
      <c r="L23" t="n">
        <v>6.25</v>
      </c>
      <c r="M23" t="n">
        <v>10</v>
      </c>
      <c r="N23" t="n">
        <v>62.27</v>
      </c>
      <c r="O23" t="n">
        <v>31313.77</v>
      </c>
      <c r="P23" t="n">
        <v>97.23999999999999</v>
      </c>
      <c r="Q23" t="n">
        <v>1324.03</v>
      </c>
      <c r="R23" t="n">
        <v>34.67</v>
      </c>
      <c r="S23" t="n">
        <v>27.17</v>
      </c>
      <c r="T23" t="n">
        <v>3960.28</v>
      </c>
      <c r="U23" t="n">
        <v>0.78</v>
      </c>
      <c r="V23" t="n">
        <v>0.97</v>
      </c>
      <c r="W23" t="n">
        <v>0.12</v>
      </c>
      <c r="X23" t="n">
        <v>0.23</v>
      </c>
      <c r="Y23" t="n">
        <v>1</v>
      </c>
      <c r="Z23" t="n">
        <v>10</v>
      </c>
      <c r="AA23" t="n">
        <v>240.8166207381602</v>
      </c>
      <c r="AB23" t="n">
        <v>329.4959245732938</v>
      </c>
      <c r="AC23" t="n">
        <v>298.0492959825512</v>
      </c>
      <c r="AD23" t="n">
        <v>240816.6207381602</v>
      </c>
      <c r="AE23" t="n">
        <v>329495.9245732938</v>
      </c>
      <c r="AF23" t="n">
        <v>3.531163653879013e-06</v>
      </c>
      <c r="AG23" t="n">
        <v>7.4609375</v>
      </c>
      <c r="AH23" t="n">
        <v>298049.2959825512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8.760400000000001</v>
      </c>
      <c r="E24" t="n">
        <v>11.42</v>
      </c>
      <c r="F24" t="n">
        <v>8.09</v>
      </c>
      <c r="G24" t="n">
        <v>40.46</v>
      </c>
      <c r="H24" t="n">
        <v>0.46</v>
      </c>
      <c r="I24" t="n">
        <v>12</v>
      </c>
      <c r="J24" t="n">
        <v>252.45</v>
      </c>
      <c r="K24" t="n">
        <v>58.47</v>
      </c>
      <c r="L24" t="n">
        <v>6.5</v>
      </c>
      <c r="M24" t="n">
        <v>5</v>
      </c>
      <c r="N24" t="n">
        <v>62.47</v>
      </c>
      <c r="O24" t="n">
        <v>31369.49</v>
      </c>
      <c r="P24" t="n">
        <v>97.23</v>
      </c>
      <c r="Q24" t="n">
        <v>1323.94</v>
      </c>
      <c r="R24" t="n">
        <v>34.55</v>
      </c>
      <c r="S24" t="n">
        <v>27.17</v>
      </c>
      <c r="T24" t="n">
        <v>3901.43</v>
      </c>
      <c r="U24" t="n">
        <v>0.79</v>
      </c>
      <c r="V24" t="n">
        <v>0.96</v>
      </c>
      <c r="W24" t="n">
        <v>0.13</v>
      </c>
      <c r="X24" t="n">
        <v>0.24</v>
      </c>
      <c r="Y24" t="n">
        <v>1</v>
      </c>
      <c r="Z24" t="n">
        <v>10</v>
      </c>
      <c r="AA24" t="n">
        <v>240.4902783466439</v>
      </c>
      <c r="AB24" t="n">
        <v>329.0494085160112</v>
      </c>
      <c r="AC24" t="n">
        <v>297.6453947910863</v>
      </c>
      <c r="AD24" t="n">
        <v>240490.2783466439</v>
      </c>
      <c r="AE24" t="n">
        <v>329049.4085160112</v>
      </c>
      <c r="AF24" t="n">
        <v>3.544231398980501e-06</v>
      </c>
      <c r="AG24" t="n">
        <v>7.434895833333333</v>
      </c>
      <c r="AH24" t="n">
        <v>297645.3947910863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8.755699999999999</v>
      </c>
      <c r="E25" t="n">
        <v>11.42</v>
      </c>
      <c r="F25" t="n">
        <v>8.1</v>
      </c>
      <c r="G25" t="n">
        <v>40.49</v>
      </c>
      <c r="H25" t="n">
        <v>0.47</v>
      </c>
      <c r="I25" t="n">
        <v>12</v>
      </c>
      <c r="J25" t="n">
        <v>252.9</v>
      </c>
      <c r="K25" t="n">
        <v>58.47</v>
      </c>
      <c r="L25" t="n">
        <v>6.75</v>
      </c>
      <c r="M25" t="n">
        <v>1</v>
      </c>
      <c r="N25" t="n">
        <v>62.68</v>
      </c>
      <c r="O25" t="n">
        <v>31425.3</v>
      </c>
      <c r="P25" t="n">
        <v>97.28</v>
      </c>
      <c r="Q25" t="n">
        <v>1324.08</v>
      </c>
      <c r="R25" t="n">
        <v>34.61</v>
      </c>
      <c r="S25" t="n">
        <v>27.17</v>
      </c>
      <c r="T25" t="n">
        <v>3931.5</v>
      </c>
      <c r="U25" t="n">
        <v>0.79</v>
      </c>
      <c r="V25" t="n">
        <v>0.96</v>
      </c>
      <c r="W25" t="n">
        <v>0.14</v>
      </c>
      <c r="X25" t="n">
        <v>0.24</v>
      </c>
      <c r="Y25" t="n">
        <v>1</v>
      </c>
      <c r="Z25" t="n">
        <v>10</v>
      </c>
      <c r="AA25" t="n">
        <v>240.6000667809387</v>
      </c>
      <c r="AB25" t="n">
        <v>329.1996258953372</v>
      </c>
      <c r="AC25" t="n">
        <v>297.7812756345609</v>
      </c>
      <c r="AD25" t="n">
        <v>240600.0667809387</v>
      </c>
      <c r="AE25" t="n">
        <v>329199.6258953372</v>
      </c>
      <c r="AF25" t="n">
        <v>3.542329900467281e-06</v>
      </c>
      <c r="AG25" t="n">
        <v>7.434895833333333</v>
      </c>
      <c r="AH25" t="n">
        <v>297781.2756345609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8.7544</v>
      </c>
      <c r="E26" t="n">
        <v>11.42</v>
      </c>
      <c r="F26" t="n">
        <v>8.1</v>
      </c>
      <c r="G26" t="n">
        <v>40.5</v>
      </c>
      <c r="H26" t="n">
        <v>0.49</v>
      </c>
      <c r="I26" t="n">
        <v>12</v>
      </c>
      <c r="J26" t="n">
        <v>253.35</v>
      </c>
      <c r="K26" t="n">
        <v>58.47</v>
      </c>
      <c r="L26" t="n">
        <v>7</v>
      </c>
      <c r="M26" t="n">
        <v>0</v>
      </c>
      <c r="N26" t="n">
        <v>62.88</v>
      </c>
      <c r="O26" t="n">
        <v>31481.17</v>
      </c>
      <c r="P26" t="n">
        <v>97.41</v>
      </c>
      <c r="Q26" t="n">
        <v>1323.98</v>
      </c>
      <c r="R26" t="n">
        <v>34.6</v>
      </c>
      <c r="S26" t="n">
        <v>27.17</v>
      </c>
      <c r="T26" t="n">
        <v>3928.68</v>
      </c>
      <c r="U26" t="n">
        <v>0.79</v>
      </c>
      <c r="V26" t="n">
        <v>0.96</v>
      </c>
      <c r="W26" t="n">
        <v>0.14</v>
      </c>
      <c r="X26" t="n">
        <v>0.25</v>
      </c>
      <c r="Y26" t="n">
        <v>1</v>
      </c>
      <c r="Z26" t="n">
        <v>10</v>
      </c>
      <c r="AA26" t="n">
        <v>240.6937392783396</v>
      </c>
      <c r="AB26" t="n">
        <v>329.3277927388199</v>
      </c>
      <c r="AC26" t="n">
        <v>297.897210414385</v>
      </c>
      <c r="AD26" t="n">
        <v>240693.7392783396</v>
      </c>
      <c r="AE26" t="n">
        <v>329327.79273882</v>
      </c>
      <c r="AF26" t="n">
        <v>3.541803954070008e-06</v>
      </c>
      <c r="AG26" t="n">
        <v>7.434895833333333</v>
      </c>
      <c r="AH26" t="n">
        <v>297897.210414385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8.776</v>
      </c>
      <c r="E2" t="n">
        <v>11.39</v>
      </c>
      <c r="F2" t="n">
        <v>8.84</v>
      </c>
      <c r="G2" t="n">
        <v>11.52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50.07</v>
      </c>
      <c r="Q2" t="n">
        <v>1324.14</v>
      </c>
      <c r="R2" t="n">
        <v>56.1</v>
      </c>
      <c r="S2" t="n">
        <v>27.17</v>
      </c>
      <c r="T2" t="n">
        <v>14506</v>
      </c>
      <c r="U2" t="n">
        <v>0.48</v>
      </c>
      <c r="V2" t="n">
        <v>0.88</v>
      </c>
      <c r="W2" t="n">
        <v>0.24</v>
      </c>
      <c r="X2" t="n">
        <v>0.98</v>
      </c>
      <c r="Y2" t="n">
        <v>1</v>
      </c>
      <c r="Z2" t="n">
        <v>10</v>
      </c>
      <c r="AA2" t="n">
        <v>172.214957358225</v>
      </c>
      <c r="AB2" t="n">
        <v>235.6321022451243</v>
      </c>
      <c r="AC2" t="n">
        <v>213.1437051186503</v>
      </c>
      <c r="AD2" t="n">
        <v>172214.957358225</v>
      </c>
      <c r="AE2" t="n">
        <v>235632.1022451243</v>
      </c>
      <c r="AF2" t="n">
        <v>5.232639104133833e-06</v>
      </c>
      <c r="AG2" t="n">
        <v>7.415364583333333</v>
      </c>
      <c r="AH2" t="n">
        <v>213143.7051186503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8.004300000000001</v>
      </c>
      <c r="E2" t="n">
        <v>12.49</v>
      </c>
      <c r="F2" t="n">
        <v>9.789999999999999</v>
      </c>
      <c r="G2" t="n">
        <v>6.53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38.46</v>
      </c>
      <c r="Q2" t="n">
        <v>1324.51</v>
      </c>
      <c r="R2" t="n">
        <v>84.25</v>
      </c>
      <c r="S2" t="n">
        <v>27.17</v>
      </c>
      <c r="T2" t="n">
        <v>28364.32</v>
      </c>
      <c r="U2" t="n">
        <v>0.32</v>
      </c>
      <c r="V2" t="n">
        <v>0.8</v>
      </c>
      <c r="W2" t="n">
        <v>0.37</v>
      </c>
      <c r="X2" t="n">
        <v>1.94</v>
      </c>
      <c r="Y2" t="n">
        <v>1</v>
      </c>
      <c r="Z2" t="n">
        <v>10</v>
      </c>
      <c r="AA2" t="n">
        <v>166.6501520358192</v>
      </c>
      <c r="AB2" t="n">
        <v>228.0180901011284</v>
      </c>
      <c r="AC2" t="n">
        <v>206.2563636073418</v>
      </c>
      <c r="AD2" t="n">
        <v>166650.1520358193</v>
      </c>
      <c r="AE2" t="n">
        <v>228018.0901011284</v>
      </c>
      <c r="AF2" t="n">
        <v>5.604644253525172e-06</v>
      </c>
      <c r="AG2" t="n">
        <v>8.131510416666666</v>
      </c>
      <c r="AH2" t="n">
        <v>206256.3636073418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7.3469</v>
      </c>
      <c r="E2" t="n">
        <v>13.61</v>
      </c>
      <c r="F2" t="n">
        <v>9.300000000000001</v>
      </c>
      <c r="G2" t="n">
        <v>7.75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98.42</v>
      </c>
      <c r="Q2" t="n">
        <v>1324.1</v>
      </c>
      <c r="R2" t="n">
        <v>72.67</v>
      </c>
      <c r="S2" t="n">
        <v>27.17</v>
      </c>
      <c r="T2" t="n">
        <v>22664.26</v>
      </c>
      <c r="U2" t="n">
        <v>0.37</v>
      </c>
      <c r="V2" t="n">
        <v>0.84</v>
      </c>
      <c r="W2" t="n">
        <v>0.22</v>
      </c>
      <c r="X2" t="n">
        <v>1.45</v>
      </c>
      <c r="Y2" t="n">
        <v>1</v>
      </c>
      <c r="Z2" t="n">
        <v>10</v>
      </c>
      <c r="AA2" t="n">
        <v>264.6855491483622</v>
      </c>
      <c r="AB2" t="n">
        <v>362.1544454470902</v>
      </c>
      <c r="AC2" t="n">
        <v>327.5909334605756</v>
      </c>
      <c r="AD2" t="n">
        <v>264685.5491483622</v>
      </c>
      <c r="AE2" t="n">
        <v>362154.4454470901</v>
      </c>
      <c r="AF2" t="n">
        <v>3.510010890544788e-06</v>
      </c>
      <c r="AG2" t="n">
        <v>8.860677083333334</v>
      </c>
      <c r="AH2" t="n">
        <v>327590.9334605756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7.8756</v>
      </c>
      <c r="E3" t="n">
        <v>12.7</v>
      </c>
      <c r="F3" t="n">
        <v>8.91</v>
      </c>
      <c r="G3" t="n">
        <v>9.9</v>
      </c>
      <c r="H3" t="n">
        <v>0.16</v>
      </c>
      <c r="I3" t="n">
        <v>54</v>
      </c>
      <c r="J3" t="n">
        <v>142.15</v>
      </c>
      <c r="K3" t="n">
        <v>47.83</v>
      </c>
      <c r="L3" t="n">
        <v>1.25</v>
      </c>
      <c r="M3" t="n">
        <v>52</v>
      </c>
      <c r="N3" t="n">
        <v>23.07</v>
      </c>
      <c r="O3" t="n">
        <v>17765.46</v>
      </c>
      <c r="P3" t="n">
        <v>91.93000000000001</v>
      </c>
      <c r="Q3" t="n">
        <v>1324.14</v>
      </c>
      <c r="R3" t="n">
        <v>60.09</v>
      </c>
      <c r="S3" t="n">
        <v>27.17</v>
      </c>
      <c r="T3" t="n">
        <v>16463.24</v>
      </c>
      <c r="U3" t="n">
        <v>0.45</v>
      </c>
      <c r="V3" t="n">
        <v>0.88</v>
      </c>
      <c r="W3" t="n">
        <v>0.19</v>
      </c>
      <c r="X3" t="n">
        <v>1.05</v>
      </c>
      <c r="Y3" t="n">
        <v>1</v>
      </c>
      <c r="Z3" t="n">
        <v>10</v>
      </c>
      <c r="AA3" t="n">
        <v>240.7753367116948</v>
      </c>
      <c r="AB3" t="n">
        <v>329.4394379469612</v>
      </c>
      <c r="AC3" t="n">
        <v>297.9982003605563</v>
      </c>
      <c r="AD3" t="n">
        <v>240775.3367116948</v>
      </c>
      <c r="AE3" t="n">
        <v>329439.4379469611</v>
      </c>
      <c r="AF3" t="n">
        <v>3.76259943235576e-06</v>
      </c>
      <c r="AG3" t="n">
        <v>8.268229166666666</v>
      </c>
      <c r="AH3" t="n">
        <v>297998.2003605562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8.2303</v>
      </c>
      <c r="E4" t="n">
        <v>12.15</v>
      </c>
      <c r="F4" t="n">
        <v>8.68</v>
      </c>
      <c r="G4" t="n">
        <v>12.11</v>
      </c>
      <c r="H4" t="n">
        <v>0.19</v>
      </c>
      <c r="I4" t="n">
        <v>43</v>
      </c>
      <c r="J4" t="n">
        <v>142.49</v>
      </c>
      <c r="K4" t="n">
        <v>47.83</v>
      </c>
      <c r="L4" t="n">
        <v>1.5</v>
      </c>
      <c r="M4" t="n">
        <v>41</v>
      </c>
      <c r="N4" t="n">
        <v>23.16</v>
      </c>
      <c r="O4" t="n">
        <v>17807.56</v>
      </c>
      <c r="P4" t="n">
        <v>87.09</v>
      </c>
      <c r="Q4" t="n">
        <v>1324.09</v>
      </c>
      <c r="R4" t="n">
        <v>52.92</v>
      </c>
      <c r="S4" t="n">
        <v>27.17</v>
      </c>
      <c r="T4" t="n">
        <v>12932.13</v>
      </c>
      <c r="U4" t="n">
        <v>0.51</v>
      </c>
      <c r="V4" t="n">
        <v>0.9</v>
      </c>
      <c r="W4" t="n">
        <v>0.18</v>
      </c>
      <c r="X4" t="n">
        <v>0.83</v>
      </c>
      <c r="Y4" t="n">
        <v>1</v>
      </c>
      <c r="Z4" t="n">
        <v>10</v>
      </c>
      <c r="AA4" t="n">
        <v>221.5985265242103</v>
      </c>
      <c r="AB4" t="n">
        <v>303.2008802273018</v>
      </c>
      <c r="AC4" t="n">
        <v>274.2638137636058</v>
      </c>
      <c r="AD4" t="n">
        <v>221598.5265242103</v>
      </c>
      <c r="AE4" t="n">
        <v>303200.8802273017</v>
      </c>
      <c r="AF4" t="n">
        <v>3.932058777504903e-06</v>
      </c>
      <c r="AG4" t="n">
        <v>7.91015625</v>
      </c>
      <c r="AH4" t="n">
        <v>274263.8137636058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8.5379</v>
      </c>
      <c r="E5" t="n">
        <v>11.71</v>
      </c>
      <c r="F5" t="n">
        <v>8.470000000000001</v>
      </c>
      <c r="G5" t="n">
        <v>14.53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82.36</v>
      </c>
      <c r="Q5" t="n">
        <v>1324.04</v>
      </c>
      <c r="R5" t="n">
        <v>46.93</v>
      </c>
      <c r="S5" t="n">
        <v>27.17</v>
      </c>
      <c r="T5" t="n">
        <v>9979.67</v>
      </c>
      <c r="U5" t="n">
        <v>0.58</v>
      </c>
      <c r="V5" t="n">
        <v>0.92</v>
      </c>
      <c r="W5" t="n">
        <v>0.15</v>
      </c>
      <c r="X5" t="n">
        <v>0.62</v>
      </c>
      <c r="Y5" t="n">
        <v>1</v>
      </c>
      <c r="Z5" t="n">
        <v>10</v>
      </c>
      <c r="AA5" t="n">
        <v>215.1089150724859</v>
      </c>
      <c r="AB5" t="n">
        <v>294.3215075376057</v>
      </c>
      <c r="AC5" t="n">
        <v>266.2318759411336</v>
      </c>
      <c r="AD5" t="n">
        <v>215108.9150724859</v>
      </c>
      <c r="AE5" t="n">
        <v>294321.5075376057</v>
      </c>
      <c r="AF5" t="n">
        <v>4.079015909074896e-06</v>
      </c>
      <c r="AG5" t="n">
        <v>7.623697916666667</v>
      </c>
      <c r="AH5" t="n">
        <v>266231.8759411337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8.6493</v>
      </c>
      <c r="E6" t="n">
        <v>11.56</v>
      </c>
      <c r="F6" t="n">
        <v>8.470000000000001</v>
      </c>
      <c r="G6" t="n">
        <v>16.93</v>
      </c>
      <c r="H6" t="n">
        <v>0.25</v>
      </c>
      <c r="I6" t="n">
        <v>30</v>
      </c>
      <c r="J6" t="n">
        <v>143.17</v>
      </c>
      <c r="K6" t="n">
        <v>47.83</v>
      </c>
      <c r="L6" t="n">
        <v>2</v>
      </c>
      <c r="M6" t="n">
        <v>28</v>
      </c>
      <c r="N6" t="n">
        <v>23.34</v>
      </c>
      <c r="O6" t="n">
        <v>17891.86</v>
      </c>
      <c r="P6" t="n">
        <v>80.16</v>
      </c>
      <c r="Q6" t="n">
        <v>1324.03</v>
      </c>
      <c r="R6" t="n">
        <v>46.51</v>
      </c>
      <c r="S6" t="n">
        <v>27.17</v>
      </c>
      <c r="T6" t="n">
        <v>9792.66</v>
      </c>
      <c r="U6" t="n">
        <v>0.58</v>
      </c>
      <c r="V6" t="n">
        <v>0.92</v>
      </c>
      <c r="W6" t="n">
        <v>0.16</v>
      </c>
      <c r="X6" t="n">
        <v>0.61</v>
      </c>
      <c r="Y6" t="n">
        <v>1</v>
      </c>
      <c r="Z6" t="n">
        <v>10</v>
      </c>
      <c r="AA6" t="n">
        <v>212.7627869982836</v>
      </c>
      <c r="AB6" t="n">
        <v>291.1114316026181</v>
      </c>
      <c r="AC6" t="n">
        <v>263.3281651480104</v>
      </c>
      <c r="AD6" t="n">
        <v>212762.7869982836</v>
      </c>
      <c r="AE6" t="n">
        <v>291111.4316026181</v>
      </c>
      <c r="AF6" t="n">
        <v>4.132237705098618e-06</v>
      </c>
      <c r="AG6" t="n">
        <v>7.526041666666667</v>
      </c>
      <c r="AH6" t="n">
        <v>263328.1651480104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8.809900000000001</v>
      </c>
      <c r="E7" t="n">
        <v>11.35</v>
      </c>
      <c r="F7" t="n">
        <v>8.369999999999999</v>
      </c>
      <c r="G7" t="n">
        <v>19.32</v>
      </c>
      <c r="H7" t="n">
        <v>0.28</v>
      </c>
      <c r="I7" t="n">
        <v>26</v>
      </c>
      <c r="J7" t="n">
        <v>143.51</v>
      </c>
      <c r="K7" t="n">
        <v>47.83</v>
      </c>
      <c r="L7" t="n">
        <v>2.25</v>
      </c>
      <c r="M7" t="n">
        <v>24</v>
      </c>
      <c r="N7" t="n">
        <v>23.44</v>
      </c>
      <c r="O7" t="n">
        <v>17934.06</v>
      </c>
      <c r="P7" t="n">
        <v>75.98</v>
      </c>
      <c r="Q7" t="n">
        <v>1323.97</v>
      </c>
      <c r="R7" t="n">
        <v>43.44</v>
      </c>
      <c r="S7" t="n">
        <v>27.17</v>
      </c>
      <c r="T7" t="n">
        <v>8277.42</v>
      </c>
      <c r="U7" t="n">
        <v>0.63</v>
      </c>
      <c r="V7" t="n">
        <v>0.93</v>
      </c>
      <c r="W7" t="n">
        <v>0.15</v>
      </c>
      <c r="X7" t="n">
        <v>0.52</v>
      </c>
      <c r="Y7" t="n">
        <v>1</v>
      </c>
      <c r="Z7" t="n">
        <v>10</v>
      </c>
      <c r="AA7" t="n">
        <v>208.4375376894293</v>
      </c>
      <c r="AB7" t="n">
        <v>285.1934346817142</v>
      </c>
      <c r="AC7" t="n">
        <v>257.9749735472748</v>
      </c>
      <c r="AD7" t="n">
        <v>208437.5376894293</v>
      </c>
      <c r="AE7" t="n">
        <v>285193.4346817142</v>
      </c>
      <c r="AF7" t="n">
        <v>4.208964998109479e-06</v>
      </c>
      <c r="AG7" t="n">
        <v>7.389322916666667</v>
      </c>
      <c r="AH7" t="n">
        <v>257974.9735472748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8.9733</v>
      </c>
      <c r="E8" t="n">
        <v>11.14</v>
      </c>
      <c r="F8" t="n">
        <v>8.279999999999999</v>
      </c>
      <c r="G8" t="n">
        <v>22.58</v>
      </c>
      <c r="H8" t="n">
        <v>0.31</v>
      </c>
      <c r="I8" t="n">
        <v>22</v>
      </c>
      <c r="J8" t="n">
        <v>143.86</v>
      </c>
      <c r="K8" t="n">
        <v>47.83</v>
      </c>
      <c r="L8" t="n">
        <v>2.5</v>
      </c>
      <c r="M8" t="n">
        <v>17</v>
      </c>
      <c r="N8" t="n">
        <v>23.53</v>
      </c>
      <c r="O8" t="n">
        <v>17976.29</v>
      </c>
      <c r="P8" t="n">
        <v>72.34</v>
      </c>
      <c r="Q8" t="n">
        <v>1324.04</v>
      </c>
      <c r="R8" t="n">
        <v>40.46</v>
      </c>
      <c r="S8" t="n">
        <v>27.17</v>
      </c>
      <c r="T8" t="n">
        <v>6808.91</v>
      </c>
      <c r="U8" t="n">
        <v>0.67</v>
      </c>
      <c r="V8" t="n">
        <v>0.9399999999999999</v>
      </c>
      <c r="W8" t="n">
        <v>0.15</v>
      </c>
      <c r="X8" t="n">
        <v>0.43</v>
      </c>
      <c r="Y8" t="n">
        <v>1</v>
      </c>
      <c r="Z8" t="n">
        <v>10</v>
      </c>
      <c r="AA8" t="n">
        <v>193.4114596475686</v>
      </c>
      <c r="AB8" t="n">
        <v>264.6340918010729</v>
      </c>
      <c r="AC8" t="n">
        <v>239.3777854959364</v>
      </c>
      <c r="AD8" t="n">
        <v>193411.4596475686</v>
      </c>
      <c r="AE8" t="n">
        <v>264634.0918010729</v>
      </c>
      <c r="AF8" t="n">
        <v>4.28703000233099e-06</v>
      </c>
      <c r="AG8" t="n">
        <v>7.252604166666667</v>
      </c>
      <c r="AH8" t="n">
        <v>239377.7854959364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8.986499999999999</v>
      </c>
      <c r="E9" t="n">
        <v>11.13</v>
      </c>
      <c r="F9" t="n">
        <v>8.289999999999999</v>
      </c>
      <c r="G9" t="n">
        <v>23.69</v>
      </c>
      <c r="H9" t="n">
        <v>0.34</v>
      </c>
      <c r="I9" t="n">
        <v>21</v>
      </c>
      <c r="J9" t="n">
        <v>144.2</v>
      </c>
      <c r="K9" t="n">
        <v>47.83</v>
      </c>
      <c r="L9" t="n">
        <v>2.75</v>
      </c>
      <c r="M9" t="n">
        <v>4</v>
      </c>
      <c r="N9" t="n">
        <v>23.62</v>
      </c>
      <c r="O9" t="n">
        <v>18018.55</v>
      </c>
      <c r="P9" t="n">
        <v>70.66</v>
      </c>
      <c r="Q9" t="n">
        <v>1324.14</v>
      </c>
      <c r="R9" t="n">
        <v>40.47</v>
      </c>
      <c r="S9" t="n">
        <v>27.17</v>
      </c>
      <c r="T9" t="n">
        <v>6816.62</v>
      </c>
      <c r="U9" t="n">
        <v>0.67</v>
      </c>
      <c r="V9" t="n">
        <v>0.9399999999999999</v>
      </c>
      <c r="W9" t="n">
        <v>0.16</v>
      </c>
      <c r="X9" t="n">
        <v>0.44</v>
      </c>
      <c r="Y9" t="n">
        <v>1</v>
      </c>
      <c r="Z9" t="n">
        <v>10</v>
      </c>
      <c r="AA9" t="n">
        <v>192.3242332327698</v>
      </c>
      <c r="AB9" t="n">
        <v>263.1465006553017</v>
      </c>
      <c r="AC9" t="n">
        <v>238.0321679612699</v>
      </c>
      <c r="AD9" t="n">
        <v>192324.2332327698</v>
      </c>
      <c r="AE9" t="n">
        <v>263146.5006553017</v>
      </c>
      <c r="AF9" t="n">
        <v>4.293336355181198e-06</v>
      </c>
      <c r="AG9" t="n">
        <v>7.24609375</v>
      </c>
      <c r="AH9" t="n">
        <v>238032.1679612698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9.029999999999999</v>
      </c>
      <c r="E10" t="n">
        <v>11.07</v>
      </c>
      <c r="F10" t="n">
        <v>8.27</v>
      </c>
      <c r="G10" t="n">
        <v>24.8</v>
      </c>
      <c r="H10" t="n">
        <v>0.37</v>
      </c>
      <c r="I10" t="n">
        <v>20</v>
      </c>
      <c r="J10" t="n">
        <v>144.54</v>
      </c>
      <c r="K10" t="n">
        <v>47.83</v>
      </c>
      <c r="L10" t="n">
        <v>3</v>
      </c>
      <c r="M10" t="n">
        <v>0</v>
      </c>
      <c r="N10" t="n">
        <v>23.71</v>
      </c>
      <c r="O10" t="n">
        <v>18060.85</v>
      </c>
      <c r="P10" t="n">
        <v>70.38</v>
      </c>
      <c r="Q10" t="n">
        <v>1324.08</v>
      </c>
      <c r="R10" t="n">
        <v>39.53</v>
      </c>
      <c r="S10" t="n">
        <v>27.17</v>
      </c>
      <c r="T10" t="n">
        <v>6355.48</v>
      </c>
      <c r="U10" t="n">
        <v>0.6899999999999999</v>
      </c>
      <c r="V10" t="n">
        <v>0.9399999999999999</v>
      </c>
      <c r="W10" t="n">
        <v>0.16</v>
      </c>
      <c r="X10" t="n">
        <v>0.41</v>
      </c>
      <c r="Y10" t="n">
        <v>1</v>
      </c>
      <c r="Z10" t="n">
        <v>10</v>
      </c>
      <c r="AA10" t="n">
        <v>191.8004119829044</v>
      </c>
      <c r="AB10" t="n">
        <v>262.4297853118737</v>
      </c>
      <c r="AC10" t="n">
        <v>237.383854924302</v>
      </c>
      <c r="AD10" t="n">
        <v>191800.4119829044</v>
      </c>
      <c r="AE10" t="n">
        <v>262429.7853118737</v>
      </c>
      <c r="AF10" t="n">
        <v>4.314118654346654e-06</v>
      </c>
      <c r="AG10" t="n">
        <v>7.20703125</v>
      </c>
      <c r="AH10" t="n">
        <v>237383.854924302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6.5829</v>
      </c>
      <c r="E2" t="n">
        <v>15.19</v>
      </c>
      <c r="F2" t="n">
        <v>9.640000000000001</v>
      </c>
      <c r="G2" t="n">
        <v>6.57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120.6</v>
      </c>
      <c r="Q2" t="n">
        <v>1324.48</v>
      </c>
      <c r="R2" t="n">
        <v>82.91</v>
      </c>
      <c r="S2" t="n">
        <v>27.17</v>
      </c>
      <c r="T2" t="n">
        <v>27701.06</v>
      </c>
      <c r="U2" t="n">
        <v>0.33</v>
      </c>
      <c r="V2" t="n">
        <v>0.8100000000000001</v>
      </c>
      <c r="W2" t="n">
        <v>0.25</v>
      </c>
      <c r="X2" t="n">
        <v>1.78</v>
      </c>
      <c r="Y2" t="n">
        <v>1</v>
      </c>
      <c r="Z2" t="n">
        <v>10</v>
      </c>
      <c r="AA2" t="n">
        <v>318.0658658021606</v>
      </c>
      <c r="AB2" t="n">
        <v>435.1917496661822</v>
      </c>
      <c r="AC2" t="n">
        <v>393.6576598734978</v>
      </c>
      <c r="AD2" t="n">
        <v>318065.8658021606</v>
      </c>
      <c r="AE2" t="n">
        <v>435191.7496661822</v>
      </c>
      <c r="AF2" t="n">
        <v>2.930388523627796e-06</v>
      </c>
      <c r="AG2" t="n">
        <v>9.889322916666666</v>
      </c>
      <c r="AH2" t="n">
        <v>393657.6598734978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7.1785</v>
      </c>
      <c r="E3" t="n">
        <v>13.93</v>
      </c>
      <c r="F3" t="n">
        <v>9.16</v>
      </c>
      <c r="G3" t="n">
        <v>8.33</v>
      </c>
      <c r="H3" t="n">
        <v>0.13</v>
      </c>
      <c r="I3" t="n">
        <v>66</v>
      </c>
      <c r="J3" t="n">
        <v>177.1</v>
      </c>
      <c r="K3" t="n">
        <v>52.44</v>
      </c>
      <c r="L3" t="n">
        <v>1.25</v>
      </c>
      <c r="M3" t="n">
        <v>64</v>
      </c>
      <c r="N3" t="n">
        <v>33.41</v>
      </c>
      <c r="O3" t="n">
        <v>22076.81</v>
      </c>
      <c r="P3" t="n">
        <v>112.87</v>
      </c>
      <c r="Q3" t="n">
        <v>1324.38</v>
      </c>
      <c r="R3" t="n">
        <v>68.03</v>
      </c>
      <c r="S3" t="n">
        <v>27.17</v>
      </c>
      <c r="T3" t="n">
        <v>20374.08</v>
      </c>
      <c r="U3" t="n">
        <v>0.4</v>
      </c>
      <c r="V3" t="n">
        <v>0.85</v>
      </c>
      <c r="W3" t="n">
        <v>0.21</v>
      </c>
      <c r="X3" t="n">
        <v>1.31</v>
      </c>
      <c r="Y3" t="n">
        <v>1</v>
      </c>
      <c r="Z3" t="n">
        <v>10</v>
      </c>
      <c r="AA3" t="n">
        <v>287.2840417904595</v>
      </c>
      <c r="AB3" t="n">
        <v>393.0747000551401</v>
      </c>
      <c r="AC3" t="n">
        <v>355.5602023656832</v>
      </c>
      <c r="AD3" t="n">
        <v>287284.0417904595</v>
      </c>
      <c r="AE3" t="n">
        <v>393074.7000551401</v>
      </c>
      <c r="AF3" t="n">
        <v>3.195520821653395e-06</v>
      </c>
      <c r="AG3" t="n">
        <v>9.069010416666666</v>
      </c>
      <c r="AH3" t="n">
        <v>355560.2023656832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7.5686</v>
      </c>
      <c r="E4" t="n">
        <v>13.21</v>
      </c>
      <c r="F4" t="n">
        <v>8.91</v>
      </c>
      <c r="G4" t="n">
        <v>10.08</v>
      </c>
      <c r="H4" t="n">
        <v>0.15</v>
      </c>
      <c r="I4" t="n">
        <v>53</v>
      </c>
      <c r="J4" t="n">
        <v>177.47</v>
      </c>
      <c r="K4" t="n">
        <v>52.44</v>
      </c>
      <c r="L4" t="n">
        <v>1.5</v>
      </c>
      <c r="M4" t="n">
        <v>51</v>
      </c>
      <c r="N4" t="n">
        <v>33.53</v>
      </c>
      <c r="O4" t="n">
        <v>22122.46</v>
      </c>
      <c r="P4" t="n">
        <v>107.94</v>
      </c>
      <c r="Q4" t="n">
        <v>1324.3</v>
      </c>
      <c r="R4" t="n">
        <v>60.12</v>
      </c>
      <c r="S4" t="n">
        <v>27.17</v>
      </c>
      <c r="T4" t="n">
        <v>16483.97</v>
      </c>
      <c r="U4" t="n">
        <v>0.45</v>
      </c>
      <c r="V4" t="n">
        <v>0.88</v>
      </c>
      <c r="W4" t="n">
        <v>0.19</v>
      </c>
      <c r="X4" t="n">
        <v>1.05</v>
      </c>
      <c r="Y4" t="n">
        <v>1</v>
      </c>
      <c r="Z4" t="n">
        <v>10</v>
      </c>
      <c r="AA4" t="n">
        <v>276.7126258774966</v>
      </c>
      <c r="AB4" t="n">
        <v>378.6104224250694</v>
      </c>
      <c r="AC4" t="n">
        <v>342.4763750918853</v>
      </c>
      <c r="AD4" t="n">
        <v>276712.6258774966</v>
      </c>
      <c r="AE4" t="n">
        <v>378610.4224250694</v>
      </c>
      <c r="AF4" t="n">
        <v>3.369174464131209e-06</v>
      </c>
      <c r="AG4" t="n">
        <v>8.600260416666666</v>
      </c>
      <c r="AH4" t="n">
        <v>342476.3750918853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7.8756</v>
      </c>
      <c r="E5" t="n">
        <v>12.7</v>
      </c>
      <c r="F5" t="n">
        <v>8.710000000000001</v>
      </c>
      <c r="G5" t="n">
        <v>11.88</v>
      </c>
      <c r="H5" t="n">
        <v>0.17</v>
      </c>
      <c r="I5" t="n">
        <v>44</v>
      </c>
      <c r="J5" t="n">
        <v>177.84</v>
      </c>
      <c r="K5" t="n">
        <v>52.44</v>
      </c>
      <c r="L5" t="n">
        <v>1.75</v>
      </c>
      <c r="M5" t="n">
        <v>42</v>
      </c>
      <c r="N5" t="n">
        <v>33.65</v>
      </c>
      <c r="O5" t="n">
        <v>22168.15</v>
      </c>
      <c r="P5" t="n">
        <v>103.66</v>
      </c>
      <c r="Q5" t="n">
        <v>1324.05</v>
      </c>
      <c r="R5" t="n">
        <v>53.98</v>
      </c>
      <c r="S5" t="n">
        <v>27.17</v>
      </c>
      <c r="T5" t="n">
        <v>13455.64</v>
      </c>
      <c r="U5" t="n">
        <v>0.5</v>
      </c>
      <c r="V5" t="n">
        <v>0.9</v>
      </c>
      <c r="W5" t="n">
        <v>0.18</v>
      </c>
      <c r="X5" t="n">
        <v>0.86</v>
      </c>
      <c r="Y5" t="n">
        <v>1</v>
      </c>
      <c r="Z5" t="n">
        <v>10</v>
      </c>
      <c r="AA5" t="n">
        <v>256.9784064080603</v>
      </c>
      <c r="AB5" t="n">
        <v>351.6091927345022</v>
      </c>
      <c r="AC5" t="n">
        <v>318.0521048666278</v>
      </c>
      <c r="AD5" t="n">
        <v>256978.4064080603</v>
      </c>
      <c r="AE5" t="n">
        <v>351609.1927345023</v>
      </c>
      <c r="AF5" t="n">
        <v>3.505836007942255e-06</v>
      </c>
      <c r="AG5" t="n">
        <v>8.268229166666666</v>
      </c>
      <c r="AH5" t="n">
        <v>318052.1048666278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8.195399999999999</v>
      </c>
      <c r="E6" t="n">
        <v>12.2</v>
      </c>
      <c r="F6" t="n">
        <v>8.470000000000001</v>
      </c>
      <c r="G6" t="n">
        <v>13.73</v>
      </c>
      <c r="H6" t="n">
        <v>0.2</v>
      </c>
      <c r="I6" t="n">
        <v>37</v>
      </c>
      <c r="J6" t="n">
        <v>178.21</v>
      </c>
      <c r="K6" t="n">
        <v>52.44</v>
      </c>
      <c r="L6" t="n">
        <v>2</v>
      </c>
      <c r="M6" t="n">
        <v>35</v>
      </c>
      <c r="N6" t="n">
        <v>33.77</v>
      </c>
      <c r="O6" t="n">
        <v>22213.89</v>
      </c>
      <c r="P6" t="n">
        <v>98.52</v>
      </c>
      <c r="Q6" t="n">
        <v>1324.13</v>
      </c>
      <c r="R6" t="n">
        <v>45.94</v>
      </c>
      <c r="S6" t="n">
        <v>27.17</v>
      </c>
      <c r="T6" t="n">
        <v>9474.709999999999</v>
      </c>
      <c r="U6" t="n">
        <v>0.59</v>
      </c>
      <c r="V6" t="n">
        <v>0.92</v>
      </c>
      <c r="W6" t="n">
        <v>0.16</v>
      </c>
      <c r="X6" t="n">
        <v>0.61</v>
      </c>
      <c r="Y6" t="n">
        <v>1</v>
      </c>
      <c r="Z6" t="n">
        <v>10</v>
      </c>
      <c r="AA6" t="n">
        <v>248.8063567792843</v>
      </c>
      <c r="AB6" t="n">
        <v>340.4278339070316</v>
      </c>
      <c r="AC6" t="n">
        <v>307.9378792325116</v>
      </c>
      <c r="AD6" t="n">
        <v>248806.3567792843</v>
      </c>
      <c r="AE6" t="n">
        <v>340427.8339070316</v>
      </c>
      <c r="AF6" t="n">
        <v>3.648195492342165e-06</v>
      </c>
      <c r="AG6" t="n">
        <v>7.942708333333333</v>
      </c>
      <c r="AH6" t="n">
        <v>307937.8792325116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8.238200000000001</v>
      </c>
      <c r="E7" t="n">
        <v>12.14</v>
      </c>
      <c r="F7" t="n">
        <v>8.539999999999999</v>
      </c>
      <c r="G7" t="n">
        <v>15.54</v>
      </c>
      <c r="H7" t="n">
        <v>0.22</v>
      </c>
      <c r="I7" t="n">
        <v>33</v>
      </c>
      <c r="J7" t="n">
        <v>178.59</v>
      </c>
      <c r="K7" t="n">
        <v>52.44</v>
      </c>
      <c r="L7" t="n">
        <v>2.25</v>
      </c>
      <c r="M7" t="n">
        <v>31</v>
      </c>
      <c r="N7" t="n">
        <v>33.89</v>
      </c>
      <c r="O7" t="n">
        <v>22259.66</v>
      </c>
      <c r="P7" t="n">
        <v>97.94</v>
      </c>
      <c r="Q7" t="n">
        <v>1324.13</v>
      </c>
      <c r="R7" t="n">
        <v>49.1</v>
      </c>
      <c r="S7" t="n">
        <v>27.17</v>
      </c>
      <c r="T7" t="n">
        <v>11071.76</v>
      </c>
      <c r="U7" t="n">
        <v>0.55</v>
      </c>
      <c r="V7" t="n">
        <v>0.91</v>
      </c>
      <c r="W7" t="n">
        <v>0.16</v>
      </c>
      <c r="X7" t="n">
        <v>0.6899999999999999</v>
      </c>
      <c r="Y7" t="n">
        <v>1</v>
      </c>
      <c r="Z7" t="n">
        <v>10</v>
      </c>
      <c r="AA7" t="n">
        <v>236.3446226895095</v>
      </c>
      <c r="AB7" t="n">
        <v>323.3771395525031</v>
      </c>
      <c r="AC7" t="n">
        <v>292.5144792163742</v>
      </c>
      <c r="AD7" t="n">
        <v>236344.6226895095</v>
      </c>
      <c r="AE7" t="n">
        <v>323377.1395525031</v>
      </c>
      <c r="AF7" t="n">
        <v>3.667247981186181e-06</v>
      </c>
      <c r="AG7" t="n">
        <v>7.903645833333333</v>
      </c>
      <c r="AH7" t="n">
        <v>292514.4792163742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8.4604</v>
      </c>
      <c r="E8" t="n">
        <v>11.82</v>
      </c>
      <c r="F8" t="n">
        <v>8.4</v>
      </c>
      <c r="G8" t="n">
        <v>18.01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94.25</v>
      </c>
      <c r="Q8" t="n">
        <v>1323.98</v>
      </c>
      <c r="R8" t="n">
        <v>44.46</v>
      </c>
      <c r="S8" t="n">
        <v>27.17</v>
      </c>
      <c r="T8" t="n">
        <v>8779.299999999999</v>
      </c>
      <c r="U8" t="n">
        <v>0.61</v>
      </c>
      <c r="V8" t="n">
        <v>0.93</v>
      </c>
      <c r="W8" t="n">
        <v>0.15</v>
      </c>
      <c r="X8" t="n">
        <v>0.55</v>
      </c>
      <c r="Y8" t="n">
        <v>1</v>
      </c>
      <c r="Z8" t="n">
        <v>10</v>
      </c>
      <c r="AA8" t="n">
        <v>231.1883196330696</v>
      </c>
      <c r="AB8" t="n">
        <v>316.3220582306495</v>
      </c>
      <c r="AC8" t="n">
        <v>286.1327249540072</v>
      </c>
      <c r="AD8" t="n">
        <v>231188.3196330696</v>
      </c>
      <c r="AE8" t="n">
        <v>316322.0582306495</v>
      </c>
      <c r="AF8" t="n">
        <v>3.766160668595999e-06</v>
      </c>
      <c r="AG8" t="n">
        <v>7.6953125</v>
      </c>
      <c r="AH8" t="n">
        <v>286132.7249540072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8.5853</v>
      </c>
      <c r="E9" t="n">
        <v>11.65</v>
      </c>
      <c r="F9" t="n">
        <v>8.34</v>
      </c>
      <c r="G9" t="n">
        <v>20.01</v>
      </c>
      <c r="H9" t="n">
        <v>0.27</v>
      </c>
      <c r="I9" t="n">
        <v>25</v>
      </c>
      <c r="J9" t="n">
        <v>179.33</v>
      </c>
      <c r="K9" t="n">
        <v>52.44</v>
      </c>
      <c r="L9" t="n">
        <v>2.75</v>
      </c>
      <c r="M9" t="n">
        <v>23</v>
      </c>
      <c r="N9" t="n">
        <v>34.14</v>
      </c>
      <c r="O9" t="n">
        <v>22351.34</v>
      </c>
      <c r="P9" t="n">
        <v>91.62</v>
      </c>
      <c r="Q9" t="n">
        <v>1323.97</v>
      </c>
      <c r="R9" t="n">
        <v>42.41</v>
      </c>
      <c r="S9" t="n">
        <v>27.17</v>
      </c>
      <c r="T9" t="n">
        <v>7769.09</v>
      </c>
      <c r="U9" t="n">
        <v>0.64</v>
      </c>
      <c r="V9" t="n">
        <v>0.9399999999999999</v>
      </c>
      <c r="W9" t="n">
        <v>0.15</v>
      </c>
      <c r="X9" t="n">
        <v>0.48</v>
      </c>
      <c r="Y9" t="n">
        <v>1</v>
      </c>
      <c r="Z9" t="n">
        <v>10</v>
      </c>
      <c r="AA9" t="n">
        <v>228.1086939477342</v>
      </c>
      <c r="AB9" t="n">
        <v>312.1083785044792</v>
      </c>
      <c r="AC9" t="n">
        <v>282.3211929069646</v>
      </c>
      <c r="AD9" t="n">
        <v>228108.6939477342</v>
      </c>
      <c r="AE9" t="n">
        <v>312108.3785044792</v>
      </c>
      <c r="AF9" t="n">
        <v>3.821760104498278e-06</v>
      </c>
      <c r="AG9" t="n">
        <v>7.584635416666667</v>
      </c>
      <c r="AH9" t="n">
        <v>282321.1929069646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8.664899999999999</v>
      </c>
      <c r="E10" t="n">
        <v>11.54</v>
      </c>
      <c r="F10" t="n">
        <v>8.300000000000001</v>
      </c>
      <c r="G10" t="n">
        <v>21.66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88.72</v>
      </c>
      <c r="Q10" t="n">
        <v>1323.94</v>
      </c>
      <c r="R10" t="n">
        <v>41.29</v>
      </c>
      <c r="S10" t="n">
        <v>27.17</v>
      </c>
      <c r="T10" t="n">
        <v>7219.4</v>
      </c>
      <c r="U10" t="n">
        <v>0.66</v>
      </c>
      <c r="V10" t="n">
        <v>0.9399999999999999</v>
      </c>
      <c r="W10" t="n">
        <v>0.15</v>
      </c>
      <c r="X10" t="n">
        <v>0.45</v>
      </c>
      <c r="Y10" t="n">
        <v>1</v>
      </c>
      <c r="Z10" t="n">
        <v>10</v>
      </c>
      <c r="AA10" t="n">
        <v>225.4186566541527</v>
      </c>
      <c r="AB10" t="n">
        <v>308.4277508033333</v>
      </c>
      <c r="AC10" t="n">
        <v>278.9918391478214</v>
      </c>
      <c r="AD10" t="n">
        <v>225418.6566541527</v>
      </c>
      <c r="AE10" t="n">
        <v>308427.7508033333</v>
      </c>
      <c r="AF10" t="n">
        <v>3.857194172535279e-06</v>
      </c>
      <c r="AG10" t="n">
        <v>7.513020833333333</v>
      </c>
      <c r="AH10" t="n">
        <v>278991.8391478214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8.810600000000001</v>
      </c>
      <c r="E11" t="n">
        <v>11.35</v>
      </c>
      <c r="F11" t="n">
        <v>8.220000000000001</v>
      </c>
      <c r="G11" t="n">
        <v>24.65</v>
      </c>
      <c r="H11" t="n">
        <v>0.32</v>
      </c>
      <c r="I11" t="n">
        <v>20</v>
      </c>
      <c r="J11" t="n">
        <v>180.07</v>
      </c>
      <c r="K11" t="n">
        <v>52.44</v>
      </c>
      <c r="L11" t="n">
        <v>3.25</v>
      </c>
      <c r="M11" t="n">
        <v>18</v>
      </c>
      <c r="N11" t="n">
        <v>34.38</v>
      </c>
      <c r="O11" t="n">
        <v>22443.18</v>
      </c>
      <c r="P11" t="n">
        <v>85.70999999999999</v>
      </c>
      <c r="Q11" t="n">
        <v>1324.08</v>
      </c>
      <c r="R11" t="n">
        <v>38.62</v>
      </c>
      <c r="S11" t="n">
        <v>27.17</v>
      </c>
      <c r="T11" t="n">
        <v>5897.77</v>
      </c>
      <c r="U11" t="n">
        <v>0.7</v>
      </c>
      <c r="V11" t="n">
        <v>0.95</v>
      </c>
      <c r="W11" t="n">
        <v>0.14</v>
      </c>
      <c r="X11" t="n">
        <v>0.36</v>
      </c>
      <c r="Y11" t="n">
        <v>1</v>
      </c>
      <c r="Z11" t="n">
        <v>10</v>
      </c>
      <c r="AA11" t="n">
        <v>221.8505498582232</v>
      </c>
      <c r="AB11" t="n">
        <v>303.5457096713828</v>
      </c>
      <c r="AC11" t="n">
        <v>274.575733169515</v>
      </c>
      <c r="AD11" t="n">
        <v>221850.5498582232</v>
      </c>
      <c r="AE11" t="n">
        <v>303545.7096713828</v>
      </c>
      <c r="AF11" t="n">
        <v>3.922052761894463e-06</v>
      </c>
      <c r="AG11" t="n">
        <v>7.389322916666667</v>
      </c>
      <c r="AH11" t="n">
        <v>274575.733169515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8.914</v>
      </c>
      <c r="E12" t="n">
        <v>11.22</v>
      </c>
      <c r="F12" t="n">
        <v>8.16</v>
      </c>
      <c r="G12" t="n">
        <v>27.19</v>
      </c>
      <c r="H12" t="n">
        <v>0.34</v>
      </c>
      <c r="I12" t="n">
        <v>18</v>
      </c>
      <c r="J12" t="n">
        <v>180.45</v>
      </c>
      <c r="K12" t="n">
        <v>52.44</v>
      </c>
      <c r="L12" t="n">
        <v>3.5</v>
      </c>
      <c r="M12" t="n">
        <v>16</v>
      </c>
      <c r="N12" t="n">
        <v>34.51</v>
      </c>
      <c r="O12" t="n">
        <v>22489.16</v>
      </c>
      <c r="P12" t="n">
        <v>82.09</v>
      </c>
      <c r="Q12" t="n">
        <v>1324</v>
      </c>
      <c r="R12" t="n">
        <v>37.02</v>
      </c>
      <c r="S12" t="n">
        <v>27.17</v>
      </c>
      <c r="T12" t="n">
        <v>5106.9</v>
      </c>
      <c r="U12" t="n">
        <v>0.73</v>
      </c>
      <c r="V12" t="n">
        <v>0.96</v>
      </c>
      <c r="W12" t="n">
        <v>0.13</v>
      </c>
      <c r="X12" t="n">
        <v>0.3</v>
      </c>
      <c r="Y12" t="n">
        <v>1</v>
      </c>
      <c r="Z12" t="n">
        <v>10</v>
      </c>
      <c r="AA12" t="n">
        <v>218.5919339498143</v>
      </c>
      <c r="AB12" t="n">
        <v>299.0871276255123</v>
      </c>
      <c r="AC12" t="n">
        <v>270.5426719364416</v>
      </c>
      <c r="AD12" t="n">
        <v>218591.9339498143</v>
      </c>
      <c r="AE12" t="n">
        <v>299087.1276255123</v>
      </c>
      <c r="AF12" t="n">
        <v>3.968081438213883e-06</v>
      </c>
      <c r="AG12" t="n">
        <v>7.3046875</v>
      </c>
      <c r="AH12" t="n">
        <v>270542.6719364416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8.9056</v>
      </c>
      <c r="E13" t="n">
        <v>11.23</v>
      </c>
      <c r="F13" t="n">
        <v>8.199999999999999</v>
      </c>
      <c r="G13" t="n">
        <v>28.95</v>
      </c>
      <c r="H13" t="n">
        <v>0.37</v>
      </c>
      <c r="I13" t="n">
        <v>17</v>
      </c>
      <c r="J13" t="n">
        <v>180.82</v>
      </c>
      <c r="K13" t="n">
        <v>52.44</v>
      </c>
      <c r="L13" t="n">
        <v>3.75</v>
      </c>
      <c r="M13" t="n">
        <v>10</v>
      </c>
      <c r="N13" t="n">
        <v>34.63</v>
      </c>
      <c r="O13" t="n">
        <v>22535.19</v>
      </c>
      <c r="P13" t="n">
        <v>80.93000000000001</v>
      </c>
      <c r="Q13" t="n">
        <v>1324.1</v>
      </c>
      <c r="R13" t="n">
        <v>38.03</v>
      </c>
      <c r="S13" t="n">
        <v>27.17</v>
      </c>
      <c r="T13" t="n">
        <v>5619.58</v>
      </c>
      <c r="U13" t="n">
        <v>0.71</v>
      </c>
      <c r="V13" t="n">
        <v>0.95</v>
      </c>
      <c r="W13" t="n">
        <v>0.14</v>
      </c>
      <c r="X13" t="n">
        <v>0.35</v>
      </c>
      <c r="Y13" t="n">
        <v>1</v>
      </c>
      <c r="Z13" t="n">
        <v>10</v>
      </c>
      <c r="AA13" t="n">
        <v>218.0629265683849</v>
      </c>
      <c r="AB13" t="n">
        <v>298.3633163880824</v>
      </c>
      <c r="AC13" t="n">
        <v>269.8879402276364</v>
      </c>
      <c r="AD13" t="n">
        <v>218062.9265683849</v>
      </c>
      <c r="AE13" t="n">
        <v>298363.3163880824</v>
      </c>
      <c r="AF13" t="n">
        <v>3.964342164702441e-06</v>
      </c>
      <c r="AG13" t="n">
        <v>7.311197916666667</v>
      </c>
      <c r="AH13" t="n">
        <v>269887.9402276364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8.963900000000001</v>
      </c>
      <c r="E14" t="n">
        <v>11.16</v>
      </c>
      <c r="F14" t="n">
        <v>8.17</v>
      </c>
      <c r="G14" t="n">
        <v>30.62</v>
      </c>
      <c r="H14" t="n">
        <v>0.39</v>
      </c>
      <c r="I14" t="n">
        <v>16</v>
      </c>
      <c r="J14" t="n">
        <v>181.19</v>
      </c>
      <c r="K14" t="n">
        <v>52.44</v>
      </c>
      <c r="L14" t="n">
        <v>4</v>
      </c>
      <c r="M14" t="n">
        <v>0</v>
      </c>
      <c r="N14" t="n">
        <v>34.75</v>
      </c>
      <c r="O14" t="n">
        <v>22581.25</v>
      </c>
      <c r="P14" t="n">
        <v>79.43000000000001</v>
      </c>
      <c r="Q14" t="n">
        <v>1323.99</v>
      </c>
      <c r="R14" t="n">
        <v>36.48</v>
      </c>
      <c r="S14" t="n">
        <v>27.17</v>
      </c>
      <c r="T14" t="n">
        <v>4846.05</v>
      </c>
      <c r="U14" t="n">
        <v>0.74</v>
      </c>
      <c r="V14" t="n">
        <v>0.96</v>
      </c>
      <c r="W14" t="n">
        <v>0.15</v>
      </c>
      <c r="X14" t="n">
        <v>0.31</v>
      </c>
      <c r="Y14" t="n">
        <v>1</v>
      </c>
      <c r="Z14" t="n">
        <v>10</v>
      </c>
      <c r="AA14" t="n">
        <v>216.5995388837235</v>
      </c>
      <c r="AB14" t="n">
        <v>296.3610447978214</v>
      </c>
      <c r="AC14" t="n">
        <v>268.0767626277435</v>
      </c>
      <c r="AD14" t="n">
        <v>216599.5388837236</v>
      </c>
      <c r="AE14" t="n">
        <v>296361.0447978214</v>
      </c>
      <c r="AF14" t="n">
        <v>3.990294503478285e-06</v>
      </c>
      <c r="AG14" t="n">
        <v>7.265625</v>
      </c>
      <c r="AH14" t="n">
        <v>268076.7626277435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5.9177</v>
      </c>
      <c r="E2" t="n">
        <v>16.9</v>
      </c>
      <c r="F2" t="n">
        <v>9.94</v>
      </c>
      <c r="G2" t="n">
        <v>5.79</v>
      </c>
      <c r="H2" t="n">
        <v>0.08</v>
      </c>
      <c r="I2" t="n">
        <v>103</v>
      </c>
      <c r="J2" t="n">
        <v>213.37</v>
      </c>
      <c r="K2" t="n">
        <v>56.13</v>
      </c>
      <c r="L2" t="n">
        <v>1</v>
      </c>
      <c r="M2" t="n">
        <v>101</v>
      </c>
      <c r="N2" t="n">
        <v>46.25</v>
      </c>
      <c r="O2" t="n">
        <v>26550.29</v>
      </c>
      <c r="P2" t="n">
        <v>142.19</v>
      </c>
      <c r="Q2" t="n">
        <v>1324.46</v>
      </c>
      <c r="R2" t="n">
        <v>92.38</v>
      </c>
      <c r="S2" t="n">
        <v>27.17</v>
      </c>
      <c r="T2" t="n">
        <v>32362.33</v>
      </c>
      <c r="U2" t="n">
        <v>0.29</v>
      </c>
      <c r="V2" t="n">
        <v>0.79</v>
      </c>
      <c r="W2" t="n">
        <v>0.27</v>
      </c>
      <c r="X2" t="n">
        <v>2.08</v>
      </c>
      <c r="Y2" t="n">
        <v>1</v>
      </c>
      <c r="Z2" t="n">
        <v>10</v>
      </c>
      <c r="AA2" t="n">
        <v>388.9990977890701</v>
      </c>
      <c r="AB2" t="n">
        <v>532.2457270240083</v>
      </c>
      <c r="AC2" t="n">
        <v>481.4489418484058</v>
      </c>
      <c r="AD2" t="n">
        <v>388999.0977890701</v>
      </c>
      <c r="AE2" t="n">
        <v>532245.7270240083</v>
      </c>
      <c r="AF2" t="n">
        <v>2.485912696821774e-06</v>
      </c>
      <c r="AG2" t="n">
        <v>11.00260416666667</v>
      </c>
      <c r="AH2" t="n">
        <v>481448.9418484058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6.5233</v>
      </c>
      <c r="E3" t="n">
        <v>15.33</v>
      </c>
      <c r="F3" t="n">
        <v>9.42</v>
      </c>
      <c r="G3" t="n">
        <v>7.25</v>
      </c>
      <c r="H3" t="n">
        <v>0.1</v>
      </c>
      <c r="I3" t="n">
        <v>78</v>
      </c>
      <c r="J3" t="n">
        <v>213.78</v>
      </c>
      <c r="K3" t="n">
        <v>56.13</v>
      </c>
      <c r="L3" t="n">
        <v>1.25</v>
      </c>
      <c r="M3" t="n">
        <v>76</v>
      </c>
      <c r="N3" t="n">
        <v>46.4</v>
      </c>
      <c r="O3" t="n">
        <v>26600.32</v>
      </c>
      <c r="P3" t="n">
        <v>133.32</v>
      </c>
      <c r="Q3" t="n">
        <v>1324.22</v>
      </c>
      <c r="R3" t="n">
        <v>76.29000000000001</v>
      </c>
      <c r="S3" t="n">
        <v>27.17</v>
      </c>
      <c r="T3" t="n">
        <v>24445.29</v>
      </c>
      <c r="U3" t="n">
        <v>0.36</v>
      </c>
      <c r="V3" t="n">
        <v>0.83</v>
      </c>
      <c r="W3" t="n">
        <v>0.23</v>
      </c>
      <c r="X3" t="n">
        <v>1.57</v>
      </c>
      <c r="Y3" t="n">
        <v>1</v>
      </c>
      <c r="Z3" t="n">
        <v>10</v>
      </c>
      <c r="AA3" t="n">
        <v>350.4013918458083</v>
      </c>
      <c r="AB3" t="n">
        <v>479.4346429418297</v>
      </c>
      <c r="AC3" t="n">
        <v>433.6780735102083</v>
      </c>
      <c r="AD3" t="n">
        <v>350401.3918458084</v>
      </c>
      <c r="AE3" t="n">
        <v>479434.6429418297</v>
      </c>
      <c r="AF3" t="n">
        <v>2.740313685245531e-06</v>
      </c>
      <c r="AG3" t="n">
        <v>9.98046875</v>
      </c>
      <c r="AH3" t="n">
        <v>433678.0735102083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6.983</v>
      </c>
      <c r="E4" t="n">
        <v>14.32</v>
      </c>
      <c r="F4" t="n">
        <v>9.09</v>
      </c>
      <c r="G4" t="n">
        <v>8.800000000000001</v>
      </c>
      <c r="H4" t="n">
        <v>0.12</v>
      </c>
      <c r="I4" t="n">
        <v>62</v>
      </c>
      <c r="J4" t="n">
        <v>214.19</v>
      </c>
      <c r="K4" t="n">
        <v>56.13</v>
      </c>
      <c r="L4" t="n">
        <v>1.5</v>
      </c>
      <c r="M4" t="n">
        <v>60</v>
      </c>
      <c r="N4" t="n">
        <v>46.56</v>
      </c>
      <c r="O4" t="n">
        <v>26650.41</v>
      </c>
      <c r="P4" t="n">
        <v>127.18</v>
      </c>
      <c r="Q4" t="n">
        <v>1324.2</v>
      </c>
      <c r="R4" t="n">
        <v>65.84999999999999</v>
      </c>
      <c r="S4" t="n">
        <v>27.17</v>
      </c>
      <c r="T4" t="n">
        <v>19304.04</v>
      </c>
      <c r="U4" t="n">
        <v>0.41</v>
      </c>
      <c r="V4" t="n">
        <v>0.86</v>
      </c>
      <c r="W4" t="n">
        <v>0.21</v>
      </c>
      <c r="X4" t="n">
        <v>1.24</v>
      </c>
      <c r="Y4" t="n">
        <v>1</v>
      </c>
      <c r="Z4" t="n">
        <v>10</v>
      </c>
      <c r="AA4" t="n">
        <v>322.0821941468327</v>
      </c>
      <c r="AB4" t="n">
        <v>440.6870672952638</v>
      </c>
      <c r="AC4" t="n">
        <v>398.6285121007866</v>
      </c>
      <c r="AD4" t="n">
        <v>322082.1941468327</v>
      </c>
      <c r="AE4" t="n">
        <v>440687.0672952638</v>
      </c>
      <c r="AF4" t="n">
        <v>2.933424871471424e-06</v>
      </c>
      <c r="AG4" t="n">
        <v>9.322916666666666</v>
      </c>
      <c r="AH4" t="n">
        <v>398628.5121007866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7.299</v>
      </c>
      <c r="E5" t="n">
        <v>13.7</v>
      </c>
      <c r="F5" t="n">
        <v>8.890000000000001</v>
      </c>
      <c r="G5" t="n">
        <v>10.26</v>
      </c>
      <c r="H5" t="n">
        <v>0.14</v>
      </c>
      <c r="I5" t="n">
        <v>52</v>
      </c>
      <c r="J5" t="n">
        <v>214.59</v>
      </c>
      <c r="K5" t="n">
        <v>56.13</v>
      </c>
      <c r="L5" t="n">
        <v>1.75</v>
      </c>
      <c r="M5" t="n">
        <v>50</v>
      </c>
      <c r="N5" t="n">
        <v>46.72</v>
      </c>
      <c r="O5" t="n">
        <v>26700.55</v>
      </c>
      <c r="P5" t="n">
        <v>122.9</v>
      </c>
      <c r="Q5" t="n">
        <v>1324.01</v>
      </c>
      <c r="R5" t="n">
        <v>59.6</v>
      </c>
      <c r="S5" t="n">
        <v>27.17</v>
      </c>
      <c r="T5" t="n">
        <v>16227.55</v>
      </c>
      <c r="U5" t="n">
        <v>0.46</v>
      </c>
      <c r="V5" t="n">
        <v>0.88</v>
      </c>
      <c r="W5" t="n">
        <v>0.19</v>
      </c>
      <c r="X5" t="n">
        <v>1.04</v>
      </c>
      <c r="Y5" t="n">
        <v>1</v>
      </c>
      <c r="Z5" t="n">
        <v>10</v>
      </c>
      <c r="AA5" t="n">
        <v>299.9597219776787</v>
      </c>
      <c r="AB5" t="n">
        <v>410.4181248988361</v>
      </c>
      <c r="AC5" t="n">
        <v>371.2483950839465</v>
      </c>
      <c r="AD5" t="n">
        <v>299959.7219776787</v>
      </c>
      <c r="AE5" t="n">
        <v>410418.1248988361</v>
      </c>
      <c r="AF5" t="n">
        <v>3.066170433462684e-06</v>
      </c>
      <c r="AG5" t="n">
        <v>8.919270833333334</v>
      </c>
      <c r="AH5" t="n">
        <v>371248.3950839465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7.5903</v>
      </c>
      <c r="E6" t="n">
        <v>13.17</v>
      </c>
      <c r="F6" t="n">
        <v>8.699999999999999</v>
      </c>
      <c r="G6" t="n">
        <v>11.87</v>
      </c>
      <c r="H6" t="n">
        <v>0.17</v>
      </c>
      <c r="I6" t="n">
        <v>44</v>
      </c>
      <c r="J6" t="n">
        <v>215</v>
      </c>
      <c r="K6" t="n">
        <v>56.13</v>
      </c>
      <c r="L6" t="n">
        <v>2</v>
      </c>
      <c r="M6" t="n">
        <v>42</v>
      </c>
      <c r="N6" t="n">
        <v>46.87</v>
      </c>
      <c r="O6" t="n">
        <v>26750.75</v>
      </c>
      <c r="P6" t="n">
        <v>118.91</v>
      </c>
      <c r="Q6" t="n">
        <v>1324.2</v>
      </c>
      <c r="R6" t="n">
        <v>53.74</v>
      </c>
      <c r="S6" t="n">
        <v>27.17</v>
      </c>
      <c r="T6" t="n">
        <v>13339.52</v>
      </c>
      <c r="U6" t="n">
        <v>0.51</v>
      </c>
      <c r="V6" t="n">
        <v>0.9</v>
      </c>
      <c r="W6" t="n">
        <v>0.18</v>
      </c>
      <c r="X6" t="n">
        <v>0.85</v>
      </c>
      <c r="Y6" t="n">
        <v>1</v>
      </c>
      <c r="Z6" t="n">
        <v>10</v>
      </c>
      <c r="AA6" t="n">
        <v>279.4342195237064</v>
      </c>
      <c r="AB6" t="n">
        <v>382.3342269200513</v>
      </c>
      <c r="AC6" t="n">
        <v>345.8447849122585</v>
      </c>
      <c r="AD6" t="n">
        <v>279434.2195237064</v>
      </c>
      <c r="AE6" t="n">
        <v>382334.2269200513</v>
      </c>
      <c r="AF6" t="n">
        <v>3.188539997412222e-06</v>
      </c>
      <c r="AG6" t="n">
        <v>8.57421875</v>
      </c>
      <c r="AH6" t="n">
        <v>345844.7849122586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7.8471</v>
      </c>
      <c r="E7" t="n">
        <v>12.74</v>
      </c>
      <c r="F7" t="n">
        <v>8.529999999999999</v>
      </c>
      <c r="G7" t="n">
        <v>13.46</v>
      </c>
      <c r="H7" t="n">
        <v>0.19</v>
      </c>
      <c r="I7" t="n">
        <v>38</v>
      </c>
      <c r="J7" t="n">
        <v>215.41</v>
      </c>
      <c r="K7" t="n">
        <v>56.13</v>
      </c>
      <c r="L7" t="n">
        <v>2.25</v>
      </c>
      <c r="M7" t="n">
        <v>36</v>
      </c>
      <c r="N7" t="n">
        <v>47.03</v>
      </c>
      <c r="O7" t="n">
        <v>26801</v>
      </c>
      <c r="P7" t="n">
        <v>114.89</v>
      </c>
      <c r="Q7" t="n">
        <v>1324.11</v>
      </c>
      <c r="R7" t="n">
        <v>47.85</v>
      </c>
      <c r="S7" t="n">
        <v>27.17</v>
      </c>
      <c r="T7" t="n">
        <v>10422.88</v>
      </c>
      <c r="U7" t="n">
        <v>0.57</v>
      </c>
      <c r="V7" t="n">
        <v>0.92</v>
      </c>
      <c r="W7" t="n">
        <v>0.17</v>
      </c>
      <c r="X7" t="n">
        <v>0.67</v>
      </c>
      <c r="Y7" t="n">
        <v>1</v>
      </c>
      <c r="Z7" t="n">
        <v>10</v>
      </c>
      <c r="AA7" t="n">
        <v>272.097403266672</v>
      </c>
      <c r="AB7" t="n">
        <v>372.2956712396877</v>
      </c>
      <c r="AC7" t="n">
        <v>336.7642948968276</v>
      </c>
      <c r="AD7" t="n">
        <v>272097.403266672</v>
      </c>
      <c r="AE7" t="n">
        <v>372295.6712396877</v>
      </c>
      <c r="AF7" t="n">
        <v>3.29641677057474e-06</v>
      </c>
      <c r="AG7" t="n">
        <v>8.294270833333334</v>
      </c>
      <c r="AH7" t="n">
        <v>336764.2948968275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7.8249</v>
      </c>
      <c r="E8" t="n">
        <v>12.78</v>
      </c>
      <c r="F8" t="n">
        <v>8.69</v>
      </c>
      <c r="G8" t="n">
        <v>14.9</v>
      </c>
      <c r="H8" t="n">
        <v>0.21</v>
      </c>
      <c r="I8" t="n">
        <v>35</v>
      </c>
      <c r="J8" t="n">
        <v>215.82</v>
      </c>
      <c r="K8" t="n">
        <v>56.13</v>
      </c>
      <c r="L8" t="n">
        <v>2.5</v>
      </c>
      <c r="M8" t="n">
        <v>33</v>
      </c>
      <c r="N8" t="n">
        <v>47.19</v>
      </c>
      <c r="O8" t="n">
        <v>26851.31</v>
      </c>
      <c r="P8" t="n">
        <v>115.99</v>
      </c>
      <c r="Q8" t="n">
        <v>1323.94</v>
      </c>
      <c r="R8" t="n">
        <v>54.82</v>
      </c>
      <c r="S8" t="n">
        <v>27.17</v>
      </c>
      <c r="T8" t="n">
        <v>13925.15</v>
      </c>
      <c r="U8" t="n">
        <v>0.5</v>
      </c>
      <c r="V8" t="n">
        <v>0.9</v>
      </c>
      <c r="W8" t="n">
        <v>0.14</v>
      </c>
      <c r="X8" t="n">
        <v>0.84</v>
      </c>
      <c r="Y8" t="n">
        <v>1</v>
      </c>
      <c r="Z8" t="n">
        <v>10</v>
      </c>
      <c r="AA8" t="n">
        <v>273.7201124243917</v>
      </c>
      <c r="AB8" t="n">
        <v>374.5159334981553</v>
      </c>
      <c r="AC8" t="n">
        <v>338.7726584415046</v>
      </c>
      <c r="AD8" t="n">
        <v>273720.1124243917</v>
      </c>
      <c r="AE8" t="n">
        <v>374515.9334981553</v>
      </c>
      <c r="AF8" t="n">
        <v>3.287090974763961e-06</v>
      </c>
      <c r="AG8" t="n">
        <v>8.3203125</v>
      </c>
      <c r="AH8" t="n">
        <v>338772.6584415046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8.1043</v>
      </c>
      <c r="E9" t="n">
        <v>12.34</v>
      </c>
      <c r="F9" t="n">
        <v>8.460000000000001</v>
      </c>
      <c r="G9" t="n">
        <v>16.92</v>
      </c>
      <c r="H9" t="n">
        <v>0.23</v>
      </c>
      <c r="I9" t="n">
        <v>30</v>
      </c>
      <c r="J9" t="n">
        <v>216.22</v>
      </c>
      <c r="K9" t="n">
        <v>56.13</v>
      </c>
      <c r="L9" t="n">
        <v>2.75</v>
      </c>
      <c r="M9" t="n">
        <v>28</v>
      </c>
      <c r="N9" t="n">
        <v>47.35</v>
      </c>
      <c r="O9" t="n">
        <v>26901.66</v>
      </c>
      <c r="P9" t="n">
        <v>111.05</v>
      </c>
      <c r="Q9" t="n">
        <v>1324.14</v>
      </c>
      <c r="R9" t="n">
        <v>46.27</v>
      </c>
      <c r="S9" t="n">
        <v>27.17</v>
      </c>
      <c r="T9" t="n">
        <v>9675.219999999999</v>
      </c>
      <c r="U9" t="n">
        <v>0.59</v>
      </c>
      <c r="V9" t="n">
        <v>0.92</v>
      </c>
      <c r="W9" t="n">
        <v>0.16</v>
      </c>
      <c r="X9" t="n">
        <v>0.61</v>
      </c>
      <c r="Y9" t="n">
        <v>1</v>
      </c>
      <c r="Z9" t="n">
        <v>10</v>
      </c>
      <c r="AA9" t="n">
        <v>265.8323927788064</v>
      </c>
      <c r="AB9" t="n">
        <v>363.723607497434</v>
      </c>
      <c r="AC9" t="n">
        <v>329.0103368871675</v>
      </c>
      <c r="AD9" t="n">
        <v>265832.3927788064</v>
      </c>
      <c r="AE9" t="n">
        <v>363723.6074974341</v>
      </c>
      <c r="AF9" t="n">
        <v>3.404461576094209e-06</v>
      </c>
      <c r="AG9" t="n">
        <v>8.033854166666666</v>
      </c>
      <c r="AH9" t="n">
        <v>329010.3368871675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8.242699999999999</v>
      </c>
      <c r="E10" t="n">
        <v>12.13</v>
      </c>
      <c r="F10" t="n">
        <v>8.380000000000001</v>
      </c>
      <c r="G10" t="n">
        <v>18.62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108.65</v>
      </c>
      <c r="Q10" t="n">
        <v>1324.1</v>
      </c>
      <c r="R10" t="n">
        <v>43.63</v>
      </c>
      <c r="S10" t="n">
        <v>27.17</v>
      </c>
      <c r="T10" t="n">
        <v>8370.209999999999</v>
      </c>
      <c r="U10" t="n">
        <v>0.62</v>
      </c>
      <c r="V10" t="n">
        <v>0.93</v>
      </c>
      <c r="W10" t="n">
        <v>0.15</v>
      </c>
      <c r="X10" t="n">
        <v>0.53</v>
      </c>
      <c r="Y10" t="n">
        <v>1</v>
      </c>
      <c r="Z10" t="n">
        <v>10</v>
      </c>
      <c r="AA10" t="n">
        <v>249.8726459449556</v>
      </c>
      <c r="AB10" t="n">
        <v>341.8867777848602</v>
      </c>
      <c r="AC10" t="n">
        <v>309.2575835542814</v>
      </c>
      <c r="AD10" t="n">
        <v>249872.6459449556</v>
      </c>
      <c r="AE10" t="n">
        <v>341886.7777848602</v>
      </c>
      <c r="AF10" t="n">
        <v>3.462600771599242e-06</v>
      </c>
      <c r="AG10" t="n">
        <v>7.897135416666667</v>
      </c>
      <c r="AH10" t="n">
        <v>309257.5835542814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8.325799999999999</v>
      </c>
      <c r="E11" t="n">
        <v>12.01</v>
      </c>
      <c r="F11" t="n">
        <v>8.34</v>
      </c>
      <c r="G11" t="n">
        <v>20.02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106.73</v>
      </c>
      <c r="Q11" t="n">
        <v>1324.02</v>
      </c>
      <c r="R11" t="n">
        <v>42.51</v>
      </c>
      <c r="S11" t="n">
        <v>27.17</v>
      </c>
      <c r="T11" t="n">
        <v>7818.04</v>
      </c>
      <c r="U11" t="n">
        <v>0.64</v>
      </c>
      <c r="V11" t="n">
        <v>0.9399999999999999</v>
      </c>
      <c r="W11" t="n">
        <v>0.15</v>
      </c>
      <c r="X11" t="n">
        <v>0.49</v>
      </c>
      <c r="Y11" t="n">
        <v>1</v>
      </c>
      <c r="Z11" t="n">
        <v>10</v>
      </c>
      <c r="AA11" t="n">
        <v>247.5003816161506</v>
      </c>
      <c r="AB11" t="n">
        <v>338.6409410732749</v>
      </c>
      <c r="AC11" t="n">
        <v>306.3215249428884</v>
      </c>
      <c r="AD11" t="n">
        <v>247500.3816161506</v>
      </c>
      <c r="AE11" t="n">
        <v>338640.9410732749</v>
      </c>
      <c r="AF11" t="n">
        <v>3.497509493755804e-06</v>
      </c>
      <c r="AG11" t="n">
        <v>7.819010416666667</v>
      </c>
      <c r="AH11" t="n">
        <v>306321.5249428884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8.4148</v>
      </c>
      <c r="E12" t="n">
        <v>11.88</v>
      </c>
      <c r="F12" t="n">
        <v>8.300000000000001</v>
      </c>
      <c r="G12" t="n">
        <v>21.65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104.18</v>
      </c>
      <c r="Q12" t="n">
        <v>1324.13</v>
      </c>
      <c r="R12" t="n">
        <v>41.22</v>
      </c>
      <c r="S12" t="n">
        <v>27.17</v>
      </c>
      <c r="T12" t="n">
        <v>7182.55</v>
      </c>
      <c r="U12" t="n">
        <v>0.66</v>
      </c>
      <c r="V12" t="n">
        <v>0.9399999999999999</v>
      </c>
      <c r="W12" t="n">
        <v>0.14</v>
      </c>
      <c r="X12" t="n">
        <v>0.45</v>
      </c>
      <c r="Y12" t="n">
        <v>1</v>
      </c>
      <c r="Z12" t="n">
        <v>10</v>
      </c>
      <c r="AA12" t="n">
        <v>244.7014403389799</v>
      </c>
      <c r="AB12" t="n">
        <v>334.8113061372775</v>
      </c>
      <c r="AC12" t="n">
        <v>302.8573849902549</v>
      </c>
      <c r="AD12" t="n">
        <v>244701.4403389799</v>
      </c>
      <c r="AE12" t="n">
        <v>334811.3061372775</v>
      </c>
      <c r="AF12" t="n">
        <v>3.534896693177393e-06</v>
      </c>
      <c r="AG12" t="n">
        <v>7.734375</v>
      </c>
      <c r="AH12" t="n">
        <v>302857.3849902549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8.5139</v>
      </c>
      <c r="E13" t="n">
        <v>11.75</v>
      </c>
      <c r="F13" t="n">
        <v>8.25</v>
      </c>
      <c r="G13" t="n">
        <v>23.56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102.07</v>
      </c>
      <c r="Q13" t="n">
        <v>1324.01</v>
      </c>
      <c r="R13" t="n">
        <v>39.54</v>
      </c>
      <c r="S13" t="n">
        <v>27.17</v>
      </c>
      <c r="T13" t="n">
        <v>6352.81</v>
      </c>
      <c r="U13" t="n">
        <v>0.6899999999999999</v>
      </c>
      <c r="V13" t="n">
        <v>0.95</v>
      </c>
      <c r="W13" t="n">
        <v>0.14</v>
      </c>
      <c r="X13" t="n">
        <v>0.39</v>
      </c>
      <c r="Y13" t="n">
        <v>1</v>
      </c>
      <c r="Z13" t="n">
        <v>10</v>
      </c>
      <c r="AA13" t="n">
        <v>242.1027155489066</v>
      </c>
      <c r="AB13" t="n">
        <v>331.2556162318548</v>
      </c>
      <c r="AC13" t="n">
        <v>299.6410451389625</v>
      </c>
      <c r="AD13" t="n">
        <v>242102.7155489066</v>
      </c>
      <c r="AE13" t="n">
        <v>331255.6162318548</v>
      </c>
      <c r="AF13" t="n">
        <v>3.576526709611994e-06</v>
      </c>
      <c r="AG13" t="n">
        <v>7.649739583333333</v>
      </c>
      <c r="AH13" t="n">
        <v>299641.0451389625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8.619</v>
      </c>
      <c r="E14" t="n">
        <v>11.6</v>
      </c>
      <c r="F14" t="n">
        <v>8.19</v>
      </c>
      <c r="G14" t="n">
        <v>25.85</v>
      </c>
      <c r="H14" t="n">
        <v>0.33</v>
      </c>
      <c r="I14" t="n">
        <v>19</v>
      </c>
      <c r="J14" t="n">
        <v>218.27</v>
      </c>
      <c r="K14" t="n">
        <v>56.13</v>
      </c>
      <c r="L14" t="n">
        <v>4</v>
      </c>
      <c r="M14" t="n">
        <v>17</v>
      </c>
      <c r="N14" t="n">
        <v>48.15</v>
      </c>
      <c r="O14" t="n">
        <v>27154.29</v>
      </c>
      <c r="P14" t="n">
        <v>99.51000000000001</v>
      </c>
      <c r="Q14" t="n">
        <v>1324.03</v>
      </c>
      <c r="R14" t="n">
        <v>37.45</v>
      </c>
      <c r="S14" t="n">
        <v>27.17</v>
      </c>
      <c r="T14" t="n">
        <v>5318.11</v>
      </c>
      <c r="U14" t="n">
        <v>0.73</v>
      </c>
      <c r="V14" t="n">
        <v>0.95</v>
      </c>
      <c r="W14" t="n">
        <v>0.14</v>
      </c>
      <c r="X14" t="n">
        <v>0.33</v>
      </c>
      <c r="Y14" t="n">
        <v>1</v>
      </c>
      <c r="Z14" t="n">
        <v>10</v>
      </c>
      <c r="AA14" t="n">
        <v>239.1867659940971</v>
      </c>
      <c r="AB14" t="n">
        <v>327.2658854083512</v>
      </c>
      <c r="AC14" t="n">
        <v>296.0320886256304</v>
      </c>
      <c r="AD14" t="n">
        <v>239186.7659940971</v>
      </c>
      <c r="AE14" t="n">
        <v>327265.8854083512</v>
      </c>
      <c r="AF14" t="n">
        <v>3.62067721140086e-06</v>
      </c>
      <c r="AG14" t="n">
        <v>7.552083333333333</v>
      </c>
      <c r="AH14" t="n">
        <v>296032.0886256304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8.598699999999999</v>
      </c>
      <c r="E15" t="n">
        <v>11.63</v>
      </c>
      <c r="F15" t="n">
        <v>8.26</v>
      </c>
      <c r="G15" t="n">
        <v>27.52</v>
      </c>
      <c r="H15" t="n">
        <v>0.35</v>
      </c>
      <c r="I15" t="n">
        <v>18</v>
      </c>
      <c r="J15" t="n">
        <v>218.68</v>
      </c>
      <c r="K15" t="n">
        <v>56.13</v>
      </c>
      <c r="L15" t="n">
        <v>4.25</v>
      </c>
      <c r="M15" t="n">
        <v>16</v>
      </c>
      <c r="N15" t="n">
        <v>48.31</v>
      </c>
      <c r="O15" t="n">
        <v>27204.98</v>
      </c>
      <c r="P15" t="n">
        <v>98.84999999999999</v>
      </c>
      <c r="Q15" t="n">
        <v>1324.12</v>
      </c>
      <c r="R15" t="n">
        <v>40.5</v>
      </c>
      <c r="S15" t="n">
        <v>27.17</v>
      </c>
      <c r="T15" t="n">
        <v>6845.99</v>
      </c>
      <c r="U15" t="n">
        <v>0.67</v>
      </c>
      <c r="V15" t="n">
        <v>0.95</v>
      </c>
      <c r="W15" t="n">
        <v>0.13</v>
      </c>
      <c r="X15" t="n">
        <v>0.4</v>
      </c>
      <c r="Y15" t="n">
        <v>1</v>
      </c>
      <c r="Z15" t="n">
        <v>10</v>
      </c>
      <c r="AA15" t="n">
        <v>239.1961291697953</v>
      </c>
      <c r="AB15" t="n">
        <v>327.2786965184156</v>
      </c>
      <c r="AC15" t="n">
        <v>296.0436770613308</v>
      </c>
      <c r="AD15" t="n">
        <v>239196.1291697953</v>
      </c>
      <c r="AE15" t="n">
        <v>327278.6965184156</v>
      </c>
      <c r="AF15" t="n">
        <v>3.612149569285598e-06</v>
      </c>
      <c r="AG15" t="n">
        <v>7.571614583333333</v>
      </c>
      <c r="AH15" t="n">
        <v>296043.6770613308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8.6799</v>
      </c>
      <c r="E16" t="n">
        <v>11.52</v>
      </c>
      <c r="F16" t="n">
        <v>8.19</v>
      </c>
      <c r="G16" t="n">
        <v>28.91</v>
      </c>
      <c r="H16" t="n">
        <v>0.36</v>
      </c>
      <c r="I16" t="n">
        <v>17</v>
      </c>
      <c r="J16" t="n">
        <v>219.09</v>
      </c>
      <c r="K16" t="n">
        <v>56.13</v>
      </c>
      <c r="L16" t="n">
        <v>4.5</v>
      </c>
      <c r="M16" t="n">
        <v>15</v>
      </c>
      <c r="N16" t="n">
        <v>48.47</v>
      </c>
      <c r="O16" t="n">
        <v>27255.72</v>
      </c>
      <c r="P16" t="n">
        <v>95.95999999999999</v>
      </c>
      <c r="Q16" t="n">
        <v>1323.94</v>
      </c>
      <c r="R16" t="n">
        <v>37.78</v>
      </c>
      <c r="S16" t="n">
        <v>27.17</v>
      </c>
      <c r="T16" t="n">
        <v>5495.29</v>
      </c>
      <c r="U16" t="n">
        <v>0.72</v>
      </c>
      <c r="V16" t="n">
        <v>0.95</v>
      </c>
      <c r="W16" t="n">
        <v>0.14</v>
      </c>
      <c r="X16" t="n">
        <v>0.34</v>
      </c>
      <c r="Y16" t="n">
        <v>1</v>
      </c>
      <c r="Z16" t="n">
        <v>10</v>
      </c>
      <c r="AA16" t="n">
        <v>236.1706769350603</v>
      </c>
      <c r="AB16" t="n">
        <v>323.1391392973208</v>
      </c>
      <c r="AC16" t="n">
        <v>292.2991933715109</v>
      </c>
      <c r="AD16" t="n">
        <v>236170.6769350603</v>
      </c>
      <c r="AE16" t="n">
        <v>323139.1392973207</v>
      </c>
      <c r="AF16" t="n">
        <v>3.646260137746643e-06</v>
      </c>
      <c r="AG16" t="n">
        <v>7.5</v>
      </c>
      <c r="AH16" t="n">
        <v>292299.1933715108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8.784599999999999</v>
      </c>
      <c r="E17" t="n">
        <v>11.38</v>
      </c>
      <c r="F17" t="n">
        <v>8.140000000000001</v>
      </c>
      <c r="G17" t="n">
        <v>32.55</v>
      </c>
      <c r="H17" t="n">
        <v>0.38</v>
      </c>
      <c r="I17" t="n">
        <v>15</v>
      </c>
      <c r="J17" t="n">
        <v>219.51</v>
      </c>
      <c r="K17" t="n">
        <v>56.13</v>
      </c>
      <c r="L17" t="n">
        <v>4.75</v>
      </c>
      <c r="M17" t="n">
        <v>13</v>
      </c>
      <c r="N17" t="n">
        <v>48.63</v>
      </c>
      <c r="O17" t="n">
        <v>27306.53</v>
      </c>
      <c r="P17" t="n">
        <v>92.78</v>
      </c>
      <c r="Q17" t="n">
        <v>1324.18</v>
      </c>
      <c r="R17" t="n">
        <v>36.11</v>
      </c>
      <c r="S17" t="n">
        <v>27.17</v>
      </c>
      <c r="T17" t="n">
        <v>4668.63</v>
      </c>
      <c r="U17" t="n">
        <v>0.75</v>
      </c>
      <c r="V17" t="n">
        <v>0.96</v>
      </c>
      <c r="W17" t="n">
        <v>0.13</v>
      </c>
      <c r="X17" t="n">
        <v>0.28</v>
      </c>
      <c r="Y17" t="n">
        <v>1</v>
      </c>
      <c r="Z17" t="n">
        <v>10</v>
      </c>
      <c r="AA17" t="n">
        <v>233.0289933420064</v>
      </c>
      <c r="AB17" t="n">
        <v>318.8405492040084</v>
      </c>
      <c r="AC17" t="n">
        <v>288.4108546835939</v>
      </c>
      <c r="AD17" t="n">
        <v>233028.9933420064</v>
      </c>
      <c r="AE17" t="n">
        <v>318840.5492040084</v>
      </c>
      <c r="AF17" t="n">
        <v>3.690242607178557e-06</v>
      </c>
      <c r="AG17" t="n">
        <v>7.408854166666667</v>
      </c>
      <c r="AH17" t="n">
        <v>288410.8546835938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8.7843</v>
      </c>
      <c r="E18" t="n">
        <v>11.38</v>
      </c>
      <c r="F18" t="n">
        <v>8.140000000000001</v>
      </c>
      <c r="G18" t="n">
        <v>32.55</v>
      </c>
      <c r="H18" t="n">
        <v>0.4</v>
      </c>
      <c r="I18" t="n">
        <v>15</v>
      </c>
      <c r="J18" t="n">
        <v>219.92</v>
      </c>
      <c r="K18" t="n">
        <v>56.13</v>
      </c>
      <c r="L18" t="n">
        <v>5</v>
      </c>
      <c r="M18" t="n">
        <v>12</v>
      </c>
      <c r="N18" t="n">
        <v>48.79</v>
      </c>
      <c r="O18" t="n">
        <v>27357.39</v>
      </c>
      <c r="P18" t="n">
        <v>91.62</v>
      </c>
      <c r="Q18" t="n">
        <v>1324.01</v>
      </c>
      <c r="R18" t="n">
        <v>36.12</v>
      </c>
      <c r="S18" t="n">
        <v>27.17</v>
      </c>
      <c r="T18" t="n">
        <v>4672.88</v>
      </c>
      <c r="U18" t="n">
        <v>0.75</v>
      </c>
      <c r="V18" t="n">
        <v>0.96</v>
      </c>
      <c r="W18" t="n">
        <v>0.13</v>
      </c>
      <c r="X18" t="n">
        <v>0.28</v>
      </c>
      <c r="Y18" t="n">
        <v>1</v>
      </c>
      <c r="Z18" t="n">
        <v>10</v>
      </c>
      <c r="AA18" t="n">
        <v>232.3131745256621</v>
      </c>
      <c r="AB18" t="n">
        <v>317.8611343197892</v>
      </c>
      <c r="AC18" t="n">
        <v>287.5249137813067</v>
      </c>
      <c r="AD18" t="n">
        <v>232313.1745256621</v>
      </c>
      <c r="AE18" t="n">
        <v>317861.1343197892</v>
      </c>
      <c r="AF18" t="n">
        <v>3.690116582910845e-06</v>
      </c>
      <c r="AG18" t="n">
        <v>7.408854166666667</v>
      </c>
      <c r="AH18" t="n">
        <v>287524.9137813067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8.827400000000001</v>
      </c>
      <c r="E19" t="n">
        <v>11.33</v>
      </c>
      <c r="F19" t="n">
        <v>8.119999999999999</v>
      </c>
      <c r="G19" t="n">
        <v>34.82</v>
      </c>
      <c r="H19" t="n">
        <v>0.42</v>
      </c>
      <c r="I19" t="n">
        <v>14</v>
      </c>
      <c r="J19" t="n">
        <v>220.33</v>
      </c>
      <c r="K19" t="n">
        <v>56.13</v>
      </c>
      <c r="L19" t="n">
        <v>5.25</v>
      </c>
      <c r="M19" t="n">
        <v>6</v>
      </c>
      <c r="N19" t="n">
        <v>48.95</v>
      </c>
      <c r="O19" t="n">
        <v>27408.3</v>
      </c>
      <c r="P19" t="n">
        <v>90.52</v>
      </c>
      <c r="Q19" t="n">
        <v>1324.08</v>
      </c>
      <c r="R19" t="n">
        <v>35.49</v>
      </c>
      <c r="S19" t="n">
        <v>27.17</v>
      </c>
      <c r="T19" t="n">
        <v>4361.07</v>
      </c>
      <c r="U19" t="n">
        <v>0.77</v>
      </c>
      <c r="V19" t="n">
        <v>0.96</v>
      </c>
      <c r="W19" t="n">
        <v>0.14</v>
      </c>
      <c r="X19" t="n">
        <v>0.27</v>
      </c>
      <c r="Y19" t="n">
        <v>1</v>
      </c>
      <c r="Z19" t="n">
        <v>10</v>
      </c>
      <c r="AA19" t="n">
        <v>231.1756485360289</v>
      </c>
      <c r="AB19" t="n">
        <v>316.304721076669</v>
      </c>
      <c r="AC19" t="n">
        <v>286.1170424336697</v>
      </c>
      <c r="AD19" t="n">
        <v>231175.6485360289</v>
      </c>
      <c r="AE19" t="n">
        <v>316304.7210766689</v>
      </c>
      <c r="AF19" t="n">
        <v>3.708222069372311e-06</v>
      </c>
      <c r="AG19" t="n">
        <v>7.376302083333333</v>
      </c>
      <c r="AH19" t="n">
        <v>286117.0424336697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8.8218</v>
      </c>
      <c r="E20" t="n">
        <v>11.34</v>
      </c>
      <c r="F20" t="n">
        <v>8.130000000000001</v>
      </c>
      <c r="G20" t="n">
        <v>34.85</v>
      </c>
      <c r="H20" t="n">
        <v>0.44</v>
      </c>
      <c r="I20" t="n">
        <v>14</v>
      </c>
      <c r="J20" t="n">
        <v>220.74</v>
      </c>
      <c r="K20" t="n">
        <v>56.13</v>
      </c>
      <c r="L20" t="n">
        <v>5.5</v>
      </c>
      <c r="M20" t="n">
        <v>1</v>
      </c>
      <c r="N20" t="n">
        <v>49.12</v>
      </c>
      <c r="O20" t="n">
        <v>27459.27</v>
      </c>
      <c r="P20" t="n">
        <v>89.02</v>
      </c>
      <c r="Q20" t="n">
        <v>1323.94</v>
      </c>
      <c r="R20" t="n">
        <v>35.51</v>
      </c>
      <c r="S20" t="n">
        <v>27.17</v>
      </c>
      <c r="T20" t="n">
        <v>4371.36</v>
      </c>
      <c r="U20" t="n">
        <v>0.77</v>
      </c>
      <c r="V20" t="n">
        <v>0.96</v>
      </c>
      <c r="W20" t="n">
        <v>0.15</v>
      </c>
      <c r="X20" t="n">
        <v>0.28</v>
      </c>
      <c r="Y20" t="n">
        <v>1</v>
      </c>
      <c r="Z20" t="n">
        <v>10</v>
      </c>
      <c r="AA20" t="n">
        <v>230.331859685741</v>
      </c>
      <c r="AB20" t="n">
        <v>315.1502119463688</v>
      </c>
      <c r="AC20" t="n">
        <v>285.0727180344013</v>
      </c>
      <c r="AD20" t="n">
        <v>230331.859685741</v>
      </c>
      <c r="AE20" t="n">
        <v>315150.2119463688</v>
      </c>
      <c r="AF20" t="n">
        <v>3.705869616374997e-06</v>
      </c>
      <c r="AG20" t="n">
        <v>7.3828125</v>
      </c>
      <c r="AH20" t="n">
        <v>285072.7180344013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8.818099999999999</v>
      </c>
      <c r="E21" t="n">
        <v>11.34</v>
      </c>
      <c r="F21" t="n">
        <v>8.140000000000001</v>
      </c>
      <c r="G21" t="n">
        <v>34.87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0</v>
      </c>
      <c r="N21" t="n">
        <v>49.28</v>
      </c>
      <c r="O21" t="n">
        <v>27510.3</v>
      </c>
      <c r="P21" t="n">
        <v>89.19</v>
      </c>
      <c r="Q21" t="n">
        <v>1324</v>
      </c>
      <c r="R21" t="n">
        <v>35.63</v>
      </c>
      <c r="S21" t="n">
        <v>27.17</v>
      </c>
      <c r="T21" t="n">
        <v>4432.96</v>
      </c>
      <c r="U21" t="n">
        <v>0.76</v>
      </c>
      <c r="V21" t="n">
        <v>0.96</v>
      </c>
      <c r="W21" t="n">
        <v>0.15</v>
      </c>
      <c r="X21" t="n">
        <v>0.28</v>
      </c>
      <c r="Y21" t="n">
        <v>1</v>
      </c>
      <c r="Z21" t="n">
        <v>10</v>
      </c>
      <c r="AA21" t="n">
        <v>230.5006341955675</v>
      </c>
      <c r="AB21" t="n">
        <v>315.3811366765192</v>
      </c>
      <c r="AC21" t="n">
        <v>285.281603632411</v>
      </c>
      <c r="AD21" t="n">
        <v>230500.6341955675</v>
      </c>
      <c r="AE21" t="n">
        <v>315381.1366765192</v>
      </c>
      <c r="AF21" t="n">
        <v>3.704315317073201e-06</v>
      </c>
      <c r="AG21" t="n">
        <v>7.3828125</v>
      </c>
      <c r="AH21" t="n">
        <v>285281.603632411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4.6647</v>
      </c>
      <c r="E2" t="n">
        <v>21.44</v>
      </c>
      <c r="F2" t="n">
        <v>10.72</v>
      </c>
      <c r="G2" t="n">
        <v>4.63</v>
      </c>
      <c r="H2" t="n">
        <v>0.06</v>
      </c>
      <c r="I2" t="n">
        <v>139</v>
      </c>
      <c r="J2" t="n">
        <v>296.65</v>
      </c>
      <c r="K2" t="n">
        <v>61.82</v>
      </c>
      <c r="L2" t="n">
        <v>1</v>
      </c>
      <c r="M2" t="n">
        <v>137</v>
      </c>
      <c r="N2" t="n">
        <v>83.83</v>
      </c>
      <c r="O2" t="n">
        <v>36821.52</v>
      </c>
      <c r="P2" t="n">
        <v>191.57</v>
      </c>
      <c r="Q2" t="n">
        <v>1324.51</v>
      </c>
      <c r="R2" t="n">
        <v>117.01</v>
      </c>
      <c r="S2" t="n">
        <v>27.17</v>
      </c>
      <c r="T2" t="n">
        <v>44500.4</v>
      </c>
      <c r="U2" t="n">
        <v>0.23</v>
      </c>
      <c r="V2" t="n">
        <v>0.73</v>
      </c>
      <c r="W2" t="n">
        <v>0.33</v>
      </c>
      <c r="X2" t="n">
        <v>2.86</v>
      </c>
      <c r="Y2" t="n">
        <v>1</v>
      </c>
      <c r="Z2" t="n">
        <v>10</v>
      </c>
      <c r="AA2" t="n">
        <v>583.7994219758589</v>
      </c>
      <c r="AB2" t="n">
        <v>798.7801245601427</v>
      </c>
      <c r="AC2" t="n">
        <v>722.5456705670679</v>
      </c>
      <c r="AD2" t="n">
        <v>583799.4219758589</v>
      </c>
      <c r="AE2" t="n">
        <v>798780.1245601426</v>
      </c>
      <c r="AF2" t="n">
        <v>1.787047922320095e-06</v>
      </c>
      <c r="AG2" t="n">
        <v>13.95833333333333</v>
      </c>
      <c r="AH2" t="n">
        <v>722545.6705670679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5.3548</v>
      </c>
      <c r="E3" t="n">
        <v>18.67</v>
      </c>
      <c r="F3" t="n">
        <v>9.960000000000001</v>
      </c>
      <c r="G3" t="n">
        <v>5.8</v>
      </c>
      <c r="H3" t="n">
        <v>0.07000000000000001</v>
      </c>
      <c r="I3" t="n">
        <v>103</v>
      </c>
      <c r="J3" t="n">
        <v>297.17</v>
      </c>
      <c r="K3" t="n">
        <v>61.82</v>
      </c>
      <c r="L3" t="n">
        <v>1.25</v>
      </c>
      <c r="M3" t="n">
        <v>101</v>
      </c>
      <c r="N3" t="n">
        <v>84.09999999999999</v>
      </c>
      <c r="O3" t="n">
        <v>36885.7</v>
      </c>
      <c r="P3" t="n">
        <v>176.83</v>
      </c>
      <c r="Q3" t="n">
        <v>1324.5</v>
      </c>
      <c r="R3" t="n">
        <v>93.26000000000001</v>
      </c>
      <c r="S3" t="n">
        <v>27.17</v>
      </c>
      <c r="T3" t="n">
        <v>32801.32</v>
      </c>
      <c r="U3" t="n">
        <v>0.29</v>
      </c>
      <c r="V3" t="n">
        <v>0.78</v>
      </c>
      <c r="W3" t="n">
        <v>0.27</v>
      </c>
      <c r="X3" t="n">
        <v>2.1</v>
      </c>
      <c r="Y3" t="n">
        <v>1</v>
      </c>
      <c r="Z3" t="n">
        <v>10</v>
      </c>
      <c r="AA3" t="n">
        <v>487.4291582166957</v>
      </c>
      <c r="AB3" t="n">
        <v>666.9220781288784</v>
      </c>
      <c r="AC3" t="n">
        <v>603.271971023273</v>
      </c>
      <c r="AD3" t="n">
        <v>487429.1582166957</v>
      </c>
      <c r="AE3" t="n">
        <v>666922.0781288784</v>
      </c>
      <c r="AF3" t="n">
        <v>2.051425432383571e-06</v>
      </c>
      <c r="AG3" t="n">
        <v>12.15494791666667</v>
      </c>
      <c r="AH3" t="n">
        <v>603271.971023273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5.8887</v>
      </c>
      <c r="E4" t="n">
        <v>16.98</v>
      </c>
      <c r="F4" t="n">
        <v>9.48</v>
      </c>
      <c r="G4" t="n">
        <v>7.03</v>
      </c>
      <c r="H4" t="n">
        <v>0.09</v>
      </c>
      <c r="I4" t="n">
        <v>81</v>
      </c>
      <c r="J4" t="n">
        <v>297.7</v>
      </c>
      <c r="K4" t="n">
        <v>61.82</v>
      </c>
      <c r="L4" t="n">
        <v>1.5</v>
      </c>
      <c r="M4" t="n">
        <v>79</v>
      </c>
      <c r="N4" t="n">
        <v>84.37</v>
      </c>
      <c r="O4" t="n">
        <v>36949.99</v>
      </c>
      <c r="P4" t="n">
        <v>167.45</v>
      </c>
      <c r="Q4" t="n">
        <v>1324.5</v>
      </c>
      <c r="R4" t="n">
        <v>78.02</v>
      </c>
      <c r="S4" t="n">
        <v>27.17</v>
      </c>
      <c r="T4" t="n">
        <v>25291.02</v>
      </c>
      <c r="U4" t="n">
        <v>0.35</v>
      </c>
      <c r="V4" t="n">
        <v>0.82</v>
      </c>
      <c r="W4" t="n">
        <v>0.24</v>
      </c>
      <c r="X4" t="n">
        <v>1.63</v>
      </c>
      <c r="Y4" t="n">
        <v>1</v>
      </c>
      <c r="Z4" t="n">
        <v>10</v>
      </c>
      <c r="AA4" t="n">
        <v>428.6838596918221</v>
      </c>
      <c r="AB4" t="n">
        <v>586.5441690274856</v>
      </c>
      <c r="AC4" t="n">
        <v>530.5652167554131</v>
      </c>
      <c r="AD4" t="n">
        <v>428683.8596918221</v>
      </c>
      <c r="AE4" t="n">
        <v>586544.1690274857</v>
      </c>
      <c r="AF4" t="n">
        <v>2.255962677163879e-06</v>
      </c>
      <c r="AG4" t="n">
        <v>11.0546875</v>
      </c>
      <c r="AH4" t="n">
        <v>530565.2167554131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6.2886</v>
      </c>
      <c r="E5" t="n">
        <v>15.9</v>
      </c>
      <c r="F5" t="n">
        <v>9.18</v>
      </c>
      <c r="G5" t="n">
        <v>8.220000000000001</v>
      </c>
      <c r="H5" t="n">
        <v>0.1</v>
      </c>
      <c r="I5" t="n">
        <v>67</v>
      </c>
      <c r="J5" t="n">
        <v>298.22</v>
      </c>
      <c r="K5" t="n">
        <v>61.82</v>
      </c>
      <c r="L5" t="n">
        <v>1.75</v>
      </c>
      <c r="M5" t="n">
        <v>65</v>
      </c>
      <c r="N5" t="n">
        <v>84.65000000000001</v>
      </c>
      <c r="O5" t="n">
        <v>37014.39</v>
      </c>
      <c r="P5" t="n">
        <v>161.13</v>
      </c>
      <c r="Q5" t="n">
        <v>1324.29</v>
      </c>
      <c r="R5" t="n">
        <v>68.56999999999999</v>
      </c>
      <c r="S5" t="n">
        <v>27.17</v>
      </c>
      <c r="T5" t="n">
        <v>20639.51</v>
      </c>
      <c r="U5" t="n">
        <v>0.4</v>
      </c>
      <c r="V5" t="n">
        <v>0.85</v>
      </c>
      <c r="W5" t="n">
        <v>0.22</v>
      </c>
      <c r="X5" t="n">
        <v>1.33</v>
      </c>
      <c r="Y5" t="n">
        <v>1</v>
      </c>
      <c r="Z5" t="n">
        <v>10</v>
      </c>
      <c r="AA5" t="n">
        <v>395.5511967524531</v>
      </c>
      <c r="AB5" t="n">
        <v>541.2105978839145</v>
      </c>
      <c r="AC5" t="n">
        <v>489.5582180157177</v>
      </c>
      <c r="AD5" t="n">
        <v>395551.1967524531</v>
      </c>
      <c r="AE5" t="n">
        <v>541210.5978839145</v>
      </c>
      <c r="AF5" t="n">
        <v>2.409164483096908e-06</v>
      </c>
      <c r="AG5" t="n">
        <v>10.3515625</v>
      </c>
      <c r="AH5" t="n">
        <v>489558.2180157177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6.5656</v>
      </c>
      <c r="E6" t="n">
        <v>15.23</v>
      </c>
      <c r="F6" t="n">
        <v>9.01</v>
      </c>
      <c r="G6" t="n">
        <v>9.32</v>
      </c>
      <c r="H6" t="n">
        <v>0.12</v>
      </c>
      <c r="I6" t="n">
        <v>58</v>
      </c>
      <c r="J6" t="n">
        <v>298.74</v>
      </c>
      <c r="K6" t="n">
        <v>61.82</v>
      </c>
      <c r="L6" t="n">
        <v>2</v>
      </c>
      <c r="M6" t="n">
        <v>56</v>
      </c>
      <c r="N6" t="n">
        <v>84.92</v>
      </c>
      <c r="O6" t="n">
        <v>37078.91</v>
      </c>
      <c r="P6" t="n">
        <v>157.19</v>
      </c>
      <c r="Q6" t="n">
        <v>1324.34</v>
      </c>
      <c r="R6" t="n">
        <v>63.38</v>
      </c>
      <c r="S6" t="n">
        <v>27.17</v>
      </c>
      <c r="T6" t="n">
        <v>18087.1</v>
      </c>
      <c r="U6" t="n">
        <v>0.43</v>
      </c>
      <c r="V6" t="n">
        <v>0.87</v>
      </c>
      <c r="W6" t="n">
        <v>0.2</v>
      </c>
      <c r="X6" t="n">
        <v>1.16</v>
      </c>
      <c r="Y6" t="n">
        <v>1</v>
      </c>
      <c r="Z6" t="n">
        <v>10</v>
      </c>
      <c r="AA6" t="n">
        <v>383.5709785504329</v>
      </c>
      <c r="AB6" t="n">
        <v>524.8187348099851</v>
      </c>
      <c r="AC6" t="n">
        <v>474.7307713474399</v>
      </c>
      <c r="AD6" t="n">
        <v>383570.9785504329</v>
      </c>
      <c r="AE6" t="n">
        <v>524818.7348099852</v>
      </c>
      <c r="AF6" t="n">
        <v>2.515283263400608e-06</v>
      </c>
      <c r="AG6" t="n">
        <v>9.915364583333334</v>
      </c>
      <c r="AH6" t="n">
        <v>474730.77134744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6.8433</v>
      </c>
      <c r="E7" t="n">
        <v>14.61</v>
      </c>
      <c r="F7" t="n">
        <v>8.84</v>
      </c>
      <c r="G7" t="n">
        <v>10.61</v>
      </c>
      <c r="H7" t="n">
        <v>0.13</v>
      </c>
      <c r="I7" t="n">
        <v>50</v>
      </c>
      <c r="J7" t="n">
        <v>299.26</v>
      </c>
      <c r="K7" t="n">
        <v>61.82</v>
      </c>
      <c r="L7" t="n">
        <v>2.25</v>
      </c>
      <c r="M7" t="n">
        <v>48</v>
      </c>
      <c r="N7" t="n">
        <v>85.19</v>
      </c>
      <c r="O7" t="n">
        <v>37143.54</v>
      </c>
      <c r="P7" t="n">
        <v>153.19</v>
      </c>
      <c r="Q7" t="n">
        <v>1324.16</v>
      </c>
      <c r="R7" t="n">
        <v>58.03</v>
      </c>
      <c r="S7" t="n">
        <v>27.17</v>
      </c>
      <c r="T7" t="n">
        <v>15455.35</v>
      </c>
      <c r="U7" t="n">
        <v>0.47</v>
      </c>
      <c r="V7" t="n">
        <v>0.88</v>
      </c>
      <c r="W7" t="n">
        <v>0.18</v>
      </c>
      <c r="X7" t="n">
        <v>0.98</v>
      </c>
      <c r="Y7" t="n">
        <v>1</v>
      </c>
      <c r="Z7" t="n">
        <v>10</v>
      </c>
      <c r="AA7" t="n">
        <v>359.7368459023157</v>
      </c>
      <c r="AB7" t="n">
        <v>492.2078230331091</v>
      </c>
      <c r="AC7" t="n">
        <v>445.2321992208468</v>
      </c>
      <c r="AD7" t="n">
        <v>359736.8459023157</v>
      </c>
      <c r="AE7" t="n">
        <v>492207.8230331091</v>
      </c>
      <c r="AF7" t="n">
        <v>2.621670213907241e-06</v>
      </c>
      <c r="AG7" t="n">
        <v>9.51171875</v>
      </c>
      <c r="AH7" t="n">
        <v>445232.1992208468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7.0695</v>
      </c>
      <c r="E8" t="n">
        <v>14.15</v>
      </c>
      <c r="F8" t="n">
        <v>8.699999999999999</v>
      </c>
      <c r="G8" t="n">
        <v>11.87</v>
      </c>
      <c r="H8" t="n">
        <v>0.15</v>
      </c>
      <c r="I8" t="n">
        <v>44</v>
      </c>
      <c r="J8" t="n">
        <v>299.79</v>
      </c>
      <c r="K8" t="n">
        <v>61.82</v>
      </c>
      <c r="L8" t="n">
        <v>2.5</v>
      </c>
      <c r="M8" t="n">
        <v>42</v>
      </c>
      <c r="N8" t="n">
        <v>85.47</v>
      </c>
      <c r="O8" t="n">
        <v>37208.42</v>
      </c>
      <c r="P8" t="n">
        <v>149.89</v>
      </c>
      <c r="Q8" t="n">
        <v>1324.12</v>
      </c>
      <c r="R8" t="n">
        <v>53.62</v>
      </c>
      <c r="S8" t="n">
        <v>27.17</v>
      </c>
      <c r="T8" t="n">
        <v>13277.41</v>
      </c>
      <c r="U8" t="n">
        <v>0.51</v>
      </c>
      <c r="V8" t="n">
        <v>0.9</v>
      </c>
      <c r="W8" t="n">
        <v>0.18</v>
      </c>
      <c r="X8" t="n">
        <v>0.85</v>
      </c>
      <c r="Y8" t="n">
        <v>1</v>
      </c>
      <c r="Z8" t="n">
        <v>10</v>
      </c>
      <c r="AA8" t="n">
        <v>338.3519467781545</v>
      </c>
      <c r="AB8" t="n">
        <v>462.9480606162666</v>
      </c>
      <c r="AC8" t="n">
        <v>418.7649474627332</v>
      </c>
      <c r="AD8" t="n">
        <v>338351.9467781545</v>
      </c>
      <c r="AE8" t="n">
        <v>462948.0606162666</v>
      </c>
      <c r="AF8" t="n">
        <v>2.708327499483763e-06</v>
      </c>
      <c r="AG8" t="n">
        <v>9.212239583333334</v>
      </c>
      <c r="AH8" t="n">
        <v>418764.9474627333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7.2301</v>
      </c>
      <c r="E9" t="n">
        <v>13.83</v>
      </c>
      <c r="F9" t="n">
        <v>8.609999999999999</v>
      </c>
      <c r="G9" t="n">
        <v>12.92</v>
      </c>
      <c r="H9" t="n">
        <v>0.16</v>
      </c>
      <c r="I9" t="n">
        <v>40</v>
      </c>
      <c r="J9" t="n">
        <v>300.32</v>
      </c>
      <c r="K9" t="n">
        <v>61.82</v>
      </c>
      <c r="L9" t="n">
        <v>2.75</v>
      </c>
      <c r="M9" t="n">
        <v>38</v>
      </c>
      <c r="N9" t="n">
        <v>85.73999999999999</v>
      </c>
      <c r="O9" t="n">
        <v>37273.29</v>
      </c>
      <c r="P9" t="n">
        <v>147.4</v>
      </c>
      <c r="Q9" t="n">
        <v>1324.05</v>
      </c>
      <c r="R9" t="n">
        <v>50.79</v>
      </c>
      <c r="S9" t="n">
        <v>27.17</v>
      </c>
      <c r="T9" t="n">
        <v>11881.78</v>
      </c>
      <c r="U9" t="n">
        <v>0.54</v>
      </c>
      <c r="V9" t="n">
        <v>0.91</v>
      </c>
      <c r="W9" t="n">
        <v>0.17</v>
      </c>
      <c r="X9" t="n">
        <v>0.76</v>
      </c>
      <c r="Y9" t="n">
        <v>1</v>
      </c>
      <c r="Z9" t="n">
        <v>10</v>
      </c>
      <c r="AA9" t="n">
        <v>332.7046038587521</v>
      </c>
      <c r="AB9" t="n">
        <v>455.2211168907542</v>
      </c>
      <c r="AC9" t="n">
        <v>411.7754524015501</v>
      </c>
      <c r="AD9" t="n">
        <v>332704.6038587521</v>
      </c>
      <c r="AE9" t="n">
        <v>455221.1168907542</v>
      </c>
      <c r="AF9" t="n">
        <v>2.769853406042515e-06</v>
      </c>
      <c r="AG9" t="n">
        <v>9.00390625</v>
      </c>
      <c r="AH9" t="n">
        <v>411775.4524015501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7.4306</v>
      </c>
      <c r="E10" t="n">
        <v>13.46</v>
      </c>
      <c r="F10" t="n">
        <v>8.460000000000001</v>
      </c>
      <c r="G10" t="n">
        <v>14.1</v>
      </c>
      <c r="H10" t="n">
        <v>0.18</v>
      </c>
      <c r="I10" t="n">
        <v>36</v>
      </c>
      <c r="J10" t="n">
        <v>300.84</v>
      </c>
      <c r="K10" t="n">
        <v>61.82</v>
      </c>
      <c r="L10" t="n">
        <v>3</v>
      </c>
      <c r="M10" t="n">
        <v>34</v>
      </c>
      <c r="N10" t="n">
        <v>86.02</v>
      </c>
      <c r="O10" t="n">
        <v>37338.27</v>
      </c>
      <c r="P10" t="n">
        <v>143.55</v>
      </c>
      <c r="Q10" t="n">
        <v>1324.17</v>
      </c>
      <c r="R10" t="n">
        <v>46.02</v>
      </c>
      <c r="S10" t="n">
        <v>27.17</v>
      </c>
      <c r="T10" t="n">
        <v>9520.120000000001</v>
      </c>
      <c r="U10" t="n">
        <v>0.59</v>
      </c>
      <c r="V10" t="n">
        <v>0.92</v>
      </c>
      <c r="W10" t="n">
        <v>0.15</v>
      </c>
      <c r="X10" t="n">
        <v>0.61</v>
      </c>
      <c r="Y10" t="n">
        <v>1</v>
      </c>
      <c r="Z10" t="n">
        <v>10</v>
      </c>
      <c r="AA10" t="n">
        <v>325.1291911623789</v>
      </c>
      <c r="AB10" t="n">
        <v>444.8561030359551</v>
      </c>
      <c r="AC10" t="n">
        <v>402.3996609216648</v>
      </c>
      <c r="AD10" t="n">
        <v>325129.1911623789</v>
      </c>
      <c r="AE10" t="n">
        <v>444856.1030359551</v>
      </c>
      <c r="AF10" t="n">
        <v>2.846665014168478e-06</v>
      </c>
      <c r="AG10" t="n">
        <v>8.763020833333334</v>
      </c>
      <c r="AH10" t="n">
        <v>402399.6609216648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7.4004</v>
      </c>
      <c r="E11" t="n">
        <v>13.51</v>
      </c>
      <c r="F11" t="n">
        <v>8.630000000000001</v>
      </c>
      <c r="G11" t="n">
        <v>15.22</v>
      </c>
      <c r="H11" t="n">
        <v>0.19</v>
      </c>
      <c r="I11" t="n">
        <v>34</v>
      </c>
      <c r="J11" t="n">
        <v>301.37</v>
      </c>
      <c r="K11" t="n">
        <v>61.82</v>
      </c>
      <c r="L11" t="n">
        <v>3.25</v>
      </c>
      <c r="M11" t="n">
        <v>32</v>
      </c>
      <c r="N11" t="n">
        <v>86.3</v>
      </c>
      <c r="O11" t="n">
        <v>37403.38</v>
      </c>
      <c r="P11" t="n">
        <v>145.81</v>
      </c>
      <c r="Q11" t="n">
        <v>1324.06</v>
      </c>
      <c r="R11" t="n">
        <v>52.12</v>
      </c>
      <c r="S11" t="n">
        <v>27.17</v>
      </c>
      <c r="T11" t="n">
        <v>12576.46</v>
      </c>
      <c r="U11" t="n">
        <v>0.52</v>
      </c>
      <c r="V11" t="n">
        <v>0.9</v>
      </c>
      <c r="W11" t="n">
        <v>0.16</v>
      </c>
      <c r="X11" t="n">
        <v>0.77</v>
      </c>
      <c r="Y11" t="n">
        <v>1</v>
      </c>
      <c r="Z11" t="n">
        <v>10</v>
      </c>
      <c r="AA11" t="n">
        <v>328.0602666733816</v>
      </c>
      <c r="AB11" t="n">
        <v>448.8665298600345</v>
      </c>
      <c r="AC11" t="n">
        <v>406.0273382383235</v>
      </c>
      <c r="AD11" t="n">
        <v>328060.2666733817</v>
      </c>
      <c r="AE11" t="n">
        <v>448866.5298600345</v>
      </c>
      <c r="AF11" t="n">
        <v>2.835095385413345e-06</v>
      </c>
      <c r="AG11" t="n">
        <v>8.795572916666666</v>
      </c>
      <c r="AH11" t="n">
        <v>406027.3382383235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7.6242</v>
      </c>
      <c r="E12" t="n">
        <v>13.12</v>
      </c>
      <c r="F12" t="n">
        <v>8.449999999999999</v>
      </c>
      <c r="G12" t="n">
        <v>16.9</v>
      </c>
      <c r="H12" t="n">
        <v>0.21</v>
      </c>
      <c r="I12" t="n">
        <v>30</v>
      </c>
      <c r="J12" t="n">
        <v>301.9</v>
      </c>
      <c r="K12" t="n">
        <v>61.82</v>
      </c>
      <c r="L12" t="n">
        <v>3.5</v>
      </c>
      <c r="M12" t="n">
        <v>28</v>
      </c>
      <c r="N12" t="n">
        <v>86.58</v>
      </c>
      <c r="O12" t="n">
        <v>37468.6</v>
      </c>
      <c r="P12" t="n">
        <v>141.72</v>
      </c>
      <c r="Q12" t="n">
        <v>1324.26</v>
      </c>
      <c r="R12" t="n">
        <v>46.01</v>
      </c>
      <c r="S12" t="n">
        <v>27.17</v>
      </c>
      <c r="T12" t="n">
        <v>9540.66</v>
      </c>
      <c r="U12" t="n">
        <v>0.59</v>
      </c>
      <c r="V12" t="n">
        <v>0.92</v>
      </c>
      <c r="W12" t="n">
        <v>0.15</v>
      </c>
      <c r="X12" t="n">
        <v>0.6</v>
      </c>
      <c r="Y12" t="n">
        <v>1</v>
      </c>
      <c r="Z12" t="n">
        <v>10</v>
      </c>
      <c r="AA12" t="n">
        <v>307.317578549545</v>
      </c>
      <c r="AB12" t="n">
        <v>420.4854688661858</v>
      </c>
      <c r="AC12" t="n">
        <v>380.3549258726584</v>
      </c>
      <c r="AD12" t="n">
        <v>307317.578549545</v>
      </c>
      <c r="AE12" t="n">
        <v>420485.4688661859</v>
      </c>
      <c r="AF12" t="n">
        <v>2.920833230294096e-06</v>
      </c>
      <c r="AG12" t="n">
        <v>8.541666666666666</v>
      </c>
      <c r="AH12" t="n">
        <v>380354.9258726584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7.7149</v>
      </c>
      <c r="E13" t="n">
        <v>12.96</v>
      </c>
      <c r="F13" t="n">
        <v>8.41</v>
      </c>
      <c r="G13" t="n">
        <v>18.02</v>
      </c>
      <c r="H13" t="n">
        <v>0.22</v>
      </c>
      <c r="I13" t="n">
        <v>28</v>
      </c>
      <c r="J13" t="n">
        <v>302.43</v>
      </c>
      <c r="K13" t="n">
        <v>61.82</v>
      </c>
      <c r="L13" t="n">
        <v>3.75</v>
      </c>
      <c r="M13" t="n">
        <v>26</v>
      </c>
      <c r="N13" t="n">
        <v>86.86</v>
      </c>
      <c r="O13" t="n">
        <v>37533.94</v>
      </c>
      <c r="P13" t="n">
        <v>140.17</v>
      </c>
      <c r="Q13" t="n">
        <v>1324.03</v>
      </c>
      <c r="R13" t="n">
        <v>44.64</v>
      </c>
      <c r="S13" t="n">
        <v>27.17</v>
      </c>
      <c r="T13" t="n">
        <v>8868.280000000001</v>
      </c>
      <c r="U13" t="n">
        <v>0.61</v>
      </c>
      <c r="V13" t="n">
        <v>0.93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304.3103181396433</v>
      </c>
      <c r="AB13" t="n">
        <v>416.3708025023926</v>
      </c>
      <c r="AC13" t="n">
        <v>376.6329574916549</v>
      </c>
      <c r="AD13" t="n">
        <v>304310.3181396433</v>
      </c>
      <c r="AE13" t="n">
        <v>416370.8025023926</v>
      </c>
      <c r="AF13" t="n">
        <v>2.955580426588484e-06</v>
      </c>
      <c r="AG13" t="n">
        <v>8.4375</v>
      </c>
      <c r="AH13" t="n">
        <v>376632.9574916549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7.8066</v>
      </c>
      <c r="E14" t="n">
        <v>12.81</v>
      </c>
      <c r="F14" t="n">
        <v>8.369999999999999</v>
      </c>
      <c r="G14" t="n">
        <v>19.31</v>
      </c>
      <c r="H14" t="n">
        <v>0.24</v>
      </c>
      <c r="I14" t="n">
        <v>26</v>
      </c>
      <c r="J14" t="n">
        <v>302.96</v>
      </c>
      <c r="K14" t="n">
        <v>61.82</v>
      </c>
      <c r="L14" t="n">
        <v>4</v>
      </c>
      <c r="M14" t="n">
        <v>24</v>
      </c>
      <c r="N14" t="n">
        <v>87.14</v>
      </c>
      <c r="O14" t="n">
        <v>37599.4</v>
      </c>
      <c r="P14" t="n">
        <v>138.54</v>
      </c>
      <c r="Q14" t="n">
        <v>1324.03</v>
      </c>
      <c r="R14" t="n">
        <v>43.34</v>
      </c>
      <c r="S14" t="n">
        <v>27.17</v>
      </c>
      <c r="T14" t="n">
        <v>8230.27</v>
      </c>
      <c r="U14" t="n">
        <v>0.63</v>
      </c>
      <c r="V14" t="n">
        <v>0.93</v>
      </c>
      <c r="W14" t="n">
        <v>0.15</v>
      </c>
      <c r="X14" t="n">
        <v>0.51</v>
      </c>
      <c r="Y14" t="n">
        <v>1</v>
      </c>
      <c r="Z14" t="n">
        <v>10</v>
      </c>
      <c r="AA14" t="n">
        <v>301.4672473295761</v>
      </c>
      <c r="AB14" t="n">
        <v>412.4807875926268</v>
      </c>
      <c r="AC14" t="n">
        <v>373.114200145207</v>
      </c>
      <c r="AD14" t="n">
        <v>301467.2473295761</v>
      </c>
      <c r="AE14" t="n">
        <v>412480.7875926268</v>
      </c>
      <c r="AF14" t="n">
        <v>2.990710723172777e-06</v>
      </c>
      <c r="AG14" t="n">
        <v>8.33984375</v>
      </c>
      <c r="AH14" t="n">
        <v>373114.200145207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7.9083</v>
      </c>
      <c r="E15" t="n">
        <v>12.64</v>
      </c>
      <c r="F15" t="n">
        <v>8.31</v>
      </c>
      <c r="G15" t="n">
        <v>20.79</v>
      </c>
      <c r="H15" t="n">
        <v>0.25</v>
      </c>
      <c r="I15" t="n">
        <v>24</v>
      </c>
      <c r="J15" t="n">
        <v>303.49</v>
      </c>
      <c r="K15" t="n">
        <v>61.82</v>
      </c>
      <c r="L15" t="n">
        <v>4.25</v>
      </c>
      <c r="M15" t="n">
        <v>22</v>
      </c>
      <c r="N15" t="n">
        <v>87.42</v>
      </c>
      <c r="O15" t="n">
        <v>37664.98</v>
      </c>
      <c r="P15" t="n">
        <v>136.49</v>
      </c>
      <c r="Q15" t="n">
        <v>1323.99</v>
      </c>
      <c r="R15" t="n">
        <v>41.59</v>
      </c>
      <c r="S15" t="n">
        <v>27.17</v>
      </c>
      <c r="T15" t="n">
        <v>7365.01</v>
      </c>
      <c r="U15" t="n">
        <v>0.65</v>
      </c>
      <c r="V15" t="n">
        <v>0.9399999999999999</v>
      </c>
      <c r="W15" t="n">
        <v>0.15</v>
      </c>
      <c r="X15" t="n">
        <v>0.46</v>
      </c>
      <c r="Y15" t="n">
        <v>1</v>
      </c>
      <c r="Z15" t="n">
        <v>10</v>
      </c>
      <c r="AA15" t="n">
        <v>298.1643962671633</v>
      </c>
      <c r="AB15" t="n">
        <v>407.9616810575286</v>
      </c>
      <c r="AC15" t="n">
        <v>369.0263907952127</v>
      </c>
      <c r="AD15" t="n">
        <v>298164.3962671633</v>
      </c>
      <c r="AE15" t="n">
        <v>407961.6810575286</v>
      </c>
      <c r="AF15" t="n">
        <v>3.029672022656121e-06</v>
      </c>
      <c r="AG15" t="n">
        <v>8.229166666666666</v>
      </c>
      <c r="AH15" t="n">
        <v>369026.3907952127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7.9546</v>
      </c>
      <c r="E16" t="n">
        <v>12.57</v>
      </c>
      <c r="F16" t="n">
        <v>8.300000000000001</v>
      </c>
      <c r="G16" t="n">
        <v>21.64</v>
      </c>
      <c r="H16" t="n">
        <v>0.26</v>
      </c>
      <c r="I16" t="n">
        <v>23</v>
      </c>
      <c r="J16" t="n">
        <v>304.03</v>
      </c>
      <c r="K16" t="n">
        <v>61.82</v>
      </c>
      <c r="L16" t="n">
        <v>4.5</v>
      </c>
      <c r="M16" t="n">
        <v>21</v>
      </c>
      <c r="N16" t="n">
        <v>87.7</v>
      </c>
      <c r="O16" t="n">
        <v>37730.68</v>
      </c>
      <c r="P16" t="n">
        <v>135.46</v>
      </c>
      <c r="Q16" t="n">
        <v>1324.02</v>
      </c>
      <c r="R16" t="n">
        <v>41.02</v>
      </c>
      <c r="S16" t="n">
        <v>27.17</v>
      </c>
      <c r="T16" t="n">
        <v>7080.78</v>
      </c>
      <c r="U16" t="n">
        <v>0.66</v>
      </c>
      <c r="V16" t="n">
        <v>0.9399999999999999</v>
      </c>
      <c r="W16" t="n">
        <v>0.15</v>
      </c>
      <c r="X16" t="n">
        <v>0.44</v>
      </c>
      <c r="Y16" t="n">
        <v>1</v>
      </c>
      <c r="Z16" t="n">
        <v>10</v>
      </c>
      <c r="AA16" t="n">
        <v>296.6887670497202</v>
      </c>
      <c r="AB16" t="n">
        <v>405.9426600620562</v>
      </c>
      <c r="AC16" t="n">
        <v>367.2000623298345</v>
      </c>
      <c r="AD16" t="n">
        <v>296688.7670497202</v>
      </c>
      <c r="AE16" t="n">
        <v>405942.6600620562</v>
      </c>
      <c r="AF16" t="n">
        <v>3.047409566078725e-06</v>
      </c>
      <c r="AG16" t="n">
        <v>8.18359375</v>
      </c>
      <c r="AH16" t="n">
        <v>367200.0623298345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7.9998</v>
      </c>
      <c r="E17" t="n">
        <v>12.5</v>
      </c>
      <c r="F17" t="n">
        <v>8.279999999999999</v>
      </c>
      <c r="G17" t="n">
        <v>22.58</v>
      </c>
      <c r="H17" t="n">
        <v>0.28</v>
      </c>
      <c r="I17" t="n">
        <v>22</v>
      </c>
      <c r="J17" t="n">
        <v>304.56</v>
      </c>
      <c r="K17" t="n">
        <v>61.82</v>
      </c>
      <c r="L17" t="n">
        <v>4.75</v>
      </c>
      <c r="M17" t="n">
        <v>20</v>
      </c>
      <c r="N17" t="n">
        <v>87.98999999999999</v>
      </c>
      <c r="O17" t="n">
        <v>37796.51</v>
      </c>
      <c r="P17" t="n">
        <v>134.24</v>
      </c>
      <c r="Q17" t="n">
        <v>1323.94</v>
      </c>
      <c r="R17" t="n">
        <v>40.65</v>
      </c>
      <c r="S17" t="n">
        <v>27.17</v>
      </c>
      <c r="T17" t="n">
        <v>6903.87</v>
      </c>
      <c r="U17" t="n">
        <v>0.67</v>
      </c>
      <c r="V17" t="n">
        <v>0.9399999999999999</v>
      </c>
      <c r="W17" t="n">
        <v>0.14</v>
      </c>
      <c r="X17" t="n">
        <v>0.43</v>
      </c>
      <c r="Y17" t="n">
        <v>1</v>
      </c>
      <c r="Z17" t="n">
        <v>10</v>
      </c>
      <c r="AA17" t="n">
        <v>295.07984742512</v>
      </c>
      <c r="AB17" t="n">
        <v>403.7412652511539</v>
      </c>
      <c r="AC17" t="n">
        <v>365.2087655500077</v>
      </c>
      <c r="AD17" t="n">
        <v>295079.84742512</v>
      </c>
      <c r="AE17" t="n">
        <v>403741.265251154</v>
      </c>
      <c r="AF17" t="n">
        <v>3.064725699182433e-06</v>
      </c>
      <c r="AG17" t="n">
        <v>8.138020833333334</v>
      </c>
      <c r="AH17" t="n">
        <v>365208.7655500077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8.1076</v>
      </c>
      <c r="E18" t="n">
        <v>12.33</v>
      </c>
      <c r="F18" t="n">
        <v>8.23</v>
      </c>
      <c r="G18" t="n">
        <v>24.68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132.27</v>
      </c>
      <c r="Q18" t="n">
        <v>1324.19</v>
      </c>
      <c r="R18" t="n">
        <v>38.73</v>
      </c>
      <c r="S18" t="n">
        <v>27.17</v>
      </c>
      <c r="T18" t="n">
        <v>5952.57</v>
      </c>
      <c r="U18" t="n">
        <v>0.7</v>
      </c>
      <c r="V18" t="n">
        <v>0.95</v>
      </c>
      <c r="W18" t="n">
        <v>0.14</v>
      </c>
      <c r="X18" t="n">
        <v>0.37</v>
      </c>
      <c r="Y18" t="n">
        <v>1</v>
      </c>
      <c r="Z18" t="n">
        <v>10</v>
      </c>
      <c r="AA18" t="n">
        <v>291.9371312345442</v>
      </c>
      <c r="AB18" t="n">
        <v>399.4412623123551</v>
      </c>
      <c r="AC18" t="n">
        <v>361.3191488565959</v>
      </c>
      <c r="AD18" t="n">
        <v>291937.1312345442</v>
      </c>
      <c r="AE18" t="n">
        <v>399441.2623123551</v>
      </c>
      <c r="AF18" t="n">
        <v>3.106023910434198e-06</v>
      </c>
      <c r="AG18" t="n">
        <v>8.02734375</v>
      </c>
      <c r="AH18" t="n">
        <v>361319.1488565959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8.167899999999999</v>
      </c>
      <c r="E19" t="n">
        <v>12.24</v>
      </c>
      <c r="F19" t="n">
        <v>8.19</v>
      </c>
      <c r="G19" t="n">
        <v>25.86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130.69</v>
      </c>
      <c r="Q19" t="n">
        <v>1323.94</v>
      </c>
      <c r="R19" t="n">
        <v>37.66</v>
      </c>
      <c r="S19" t="n">
        <v>27.17</v>
      </c>
      <c r="T19" t="n">
        <v>5420.54</v>
      </c>
      <c r="U19" t="n">
        <v>0.72</v>
      </c>
      <c r="V19" t="n">
        <v>0.95</v>
      </c>
      <c r="W19" t="n">
        <v>0.14</v>
      </c>
      <c r="X19" t="n">
        <v>0.34</v>
      </c>
      <c r="Y19" t="n">
        <v>1</v>
      </c>
      <c r="Z19" t="n">
        <v>10</v>
      </c>
      <c r="AA19" t="n">
        <v>289.6814690013209</v>
      </c>
      <c r="AB19" t="n">
        <v>396.3549657320644</v>
      </c>
      <c r="AC19" t="n">
        <v>358.5274040902837</v>
      </c>
      <c r="AD19" t="n">
        <v>289681.4690013209</v>
      </c>
      <c r="AE19" t="n">
        <v>396354.9657320644</v>
      </c>
      <c r="AF19" t="n">
        <v>3.129124857915472e-06</v>
      </c>
      <c r="AG19" t="n">
        <v>7.96875</v>
      </c>
      <c r="AH19" t="n">
        <v>358527.4040902837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8.227399999999999</v>
      </c>
      <c r="E20" t="n">
        <v>12.15</v>
      </c>
      <c r="F20" t="n">
        <v>8.16</v>
      </c>
      <c r="G20" t="n">
        <v>27.19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128.71</v>
      </c>
      <c r="Q20" t="n">
        <v>1324.03</v>
      </c>
      <c r="R20" t="n">
        <v>36.89</v>
      </c>
      <c r="S20" t="n">
        <v>27.17</v>
      </c>
      <c r="T20" t="n">
        <v>5044.3</v>
      </c>
      <c r="U20" t="n">
        <v>0.74</v>
      </c>
      <c r="V20" t="n">
        <v>0.96</v>
      </c>
      <c r="W20" t="n">
        <v>0.13</v>
      </c>
      <c r="X20" t="n">
        <v>0.3</v>
      </c>
      <c r="Y20" t="n">
        <v>1</v>
      </c>
      <c r="Z20" t="n">
        <v>10</v>
      </c>
      <c r="AA20" t="n">
        <v>274.4941357095241</v>
      </c>
      <c r="AB20" t="n">
        <v>375.5749863043707</v>
      </c>
      <c r="AC20" t="n">
        <v>339.7306367342848</v>
      </c>
      <c r="AD20" t="n">
        <v>274494.1357095241</v>
      </c>
      <c r="AE20" t="n">
        <v>375574.9863043707</v>
      </c>
      <c r="AF20" t="n">
        <v>3.151919325164823e-06</v>
      </c>
      <c r="AG20" t="n">
        <v>7.91015625</v>
      </c>
      <c r="AH20" t="n">
        <v>339730.6367342848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8.2453</v>
      </c>
      <c r="E21" t="n">
        <v>12.13</v>
      </c>
      <c r="F21" t="n">
        <v>8.19</v>
      </c>
      <c r="G21" t="n">
        <v>28.89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128.5</v>
      </c>
      <c r="Q21" t="n">
        <v>1323.97</v>
      </c>
      <c r="R21" t="n">
        <v>37.83</v>
      </c>
      <c r="S21" t="n">
        <v>27.17</v>
      </c>
      <c r="T21" t="n">
        <v>5516.63</v>
      </c>
      <c r="U21" t="n">
        <v>0.72</v>
      </c>
      <c r="V21" t="n">
        <v>0.95</v>
      </c>
      <c r="W21" t="n">
        <v>0.13</v>
      </c>
      <c r="X21" t="n">
        <v>0.33</v>
      </c>
      <c r="Y21" t="n">
        <v>1</v>
      </c>
      <c r="Z21" t="n">
        <v>10</v>
      </c>
      <c r="AA21" t="n">
        <v>274.2158952982957</v>
      </c>
      <c r="AB21" t="n">
        <v>375.1942854986274</v>
      </c>
      <c r="AC21" t="n">
        <v>339.3862694791247</v>
      </c>
      <c r="AD21" t="n">
        <v>274215.8952982957</v>
      </c>
      <c r="AE21" t="n">
        <v>375194.2854986275</v>
      </c>
      <c r="AF21" t="n">
        <v>3.158776820354123e-06</v>
      </c>
      <c r="AG21" t="n">
        <v>7.897135416666667</v>
      </c>
      <c r="AH21" t="n">
        <v>339386.2694791247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8.2453</v>
      </c>
      <c r="E22" t="n">
        <v>12.13</v>
      </c>
      <c r="F22" t="n">
        <v>8.19</v>
      </c>
      <c r="G22" t="n">
        <v>28.89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127.48</v>
      </c>
      <c r="Q22" t="n">
        <v>1324.03</v>
      </c>
      <c r="R22" t="n">
        <v>37.77</v>
      </c>
      <c r="S22" t="n">
        <v>27.17</v>
      </c>
      <c r="T22" t="n">
        <v>5489.96</v>
      </c>
      <c r="U22" t="n">
        <v>0.72</v>
      </c>
      <c r="V22" t="n">
        <v>0.95</v>
      </c>
      <c r="W22" t="n">
        <v>0.13</v>
      </c>
      <c r="X22" t="n">
        <v>0.33</v>
      </c>
      <c r="Y22" t="n">
        <v>1</v>
      </c>
      <c r="Z22" t="n">
        <v>10</v>
      </c>
      <c r="AA22" t="n">
        <v>273.5426878057487</v>
      </c>
      <c r="AB22" t="n">
        <v>374.2731733075062</v>
      </c>
      <c r="AC22" t="n">
        <v>338.553066942735</v>
      </c>
      <c r="AD22" t="n">
        <v>273542.6878057487</v>
      </c>
      <c r="AE22" t="n">
        <v>374273.1733075062</v>
      </c>
      <c r="AF22" t="n">
        <v>3.158776820354123e-06</v>
      </c>
      <c r="AG22" t="n">
        <v>7.897135416666667</v>
      </c>
      <c r="AH22" t="n">
        <v>338553.066942735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8.2963</v>
      </c>
      <c r="E23" t="n">
        <v>12.05</v>
      </c>
      <c r="F23" t="n">
        <v>8.17</v>
      </c>
      <c r="G23" t="n">
        <v>30.63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126.17</v>
      </c>
      <c r="Q23" t="n">
        <v>1323.94</v>
      </c>
      <c r="R23" t="n">
        <v>37.15</v>
      </c>
      <c r="S23" t="n">
        <v>27.17</v>
      </c>
      <c r="T23" t="n">
        <v>5182.82</v>
      </c>
      <c r="U23" t="n">
        <v>0.73</v>
      </c>
      <c r="V23" t="n">
        <v>0.96</v>
      </c>
      <c r="W23" t="n">
        <v>0.13</v>
      </c>
      <c r="X23" t="n">
        <v>0.31</v>
      </c>
      <c r="Y23" t="n">
        <v>1</v>
      </c>
      <c r="Z23" t="n">
        <v>10</v>
      </c>
      <c r="AA23" t="n">
        <v>271.9070919650823</v>
      </c>
      <c r="AB23" t="n">
        <v>372.0352789209106</v>
      </c>
      <c r="AC23" t="n">
        <v>336.5287540554914</v>
      </c>
      <c r="AD23" t="n">
        <v>271907.0919650823</v>
      </c>
      <c r="AE23" t="n">
        <v>372035.2789209106</v>
      </c>
      <c r="AF23" t="n">
        <v>3.178314935139281e-06</v>
      </c>
      <c r="AG23" t="n">
        <v>7.845052083333333</v>
      </c>
      <c r="AH23" t="n">
        <v>336528.7540554915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8.3529</v>
      </c>
      <c r="E24" t="n">
        <v>11.97</v>
      </c>
      <c r="F24" t="n">
        <v>8.140000000000001</v>
      </c>
      <c r="G24" t="n">
        <v>32.57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124.35</v>
      </c>
      <c r="Q24" t="n">
        <v>1324.04</v>
      </c>
      <c r="R24" t="n">
        <v>36.25</v>
      </c>
      <c r="S24" t="n">
        <v>27.17</v>
      </c>
      <c r="T24" t="n">
        <v>4740.1</v>
      </c>
      <c r="U24" t="n">
        <v>0.75</v>
      </c>
      <c r="V24" t="n">
        <v>0.96</v>
      </c>
      <c r="W24" t="n">
        <v>0.13</v>
      </c>
      <c r="X24" t="n">
        <v>0.29</v>
      </c>
      <c r="Y24" t="n">
        <v>1</v>
      </c>
      <c r="Z24" t="n">
        <v>10</v>
      </c>
      <c r="AA24" t="n">
        <v>269.8483104385516</v>
      </c>
      <c r="AB24" t="n">
        <v>369.2183632092804</v>
      </c>
      <c r="AC24" t="n">
        <v>333.9806808258134</v>
      </c>
      <c r="AD24" t="n">
        <v>269848.3104385516</v>
      </c>
      <c r="AE24" t="n">
        <v>369218.3632092804</v>
      </c>
      <c r="AF24" t="n">
        <v>3.199998411547907e-06</v>
      </c>
      <c r="AG24" t="n">
        <v>7.79296875</v>
      </c>
      <c r="AH24" t="n">
        <v>333980.6808258133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8.353400000000001</v>
      </c>
      <c r="E25" t="n">
        <v>11.97</v>
      </c>
      <c r="F25" t="n">
        <v>8.140000000000001</v>
      </c>
      <c r="G25" t="n">
        <v>32.56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123.57</v>
      </c>
      <c r="Q25" t="n">
        <v>1323.95</v>
      </c>
      <c r="R25" t="n">
        <v>36.25</v>
      </c>
      <c r="S25" t="n">
        <v>27.17</v>
      </c>
      <c r="T25" t="n">
        <v>4736.57</v>
      </c>
      <c r="U25" t="n">
        <v>0.75</v>
      </c>
      <c r="V25" t="n">
        <v>0.96</v>
      </c>
      <c r="W25" t="n">
        <v>0.13</v>
      </c>
      <c r="X25" t="n">
        <v>0.29</v>
      </c>
      <c r="Y25" t="n">
        <v>1</v>
      </c>
      <c r="Z25" t="n">
        <v>10</v>
      </c>
      <c r="AA25" t="n">
        <v>269.3335431257603</v>
      </c>
      <c r="AB25" t="n">
        <v>368.5140358619884</v>
      </c>
      <c r="AC25" t="n">
        <v>333.3435734920172</v>
      </c>
      <c r="AD25" t="n">
        <v>269333.5431257603</v>
      </c>
      <c r="AE25" t="n">
        <v>368514.0358619884</v>
      </c>
      <c r="AF25" t="n">
        <v>3.20018996169286e-06</v>
      </c>
      <c r="AG25" t="n">
        <v>7.79296875</v>
      </c>
      <c r="AH25" t="n">
        <v>333343.5734920172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8.411</v>
      </c>
      <c r="E26" t="n">
        <v>11.89</v>
      </c>
      <c r="F26" t="n">
        <v>8.109999999999999</v>
      </c>
      <c r="G26" t="n">
        <v>34.77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122.14</v>
      </c>
      <c r="Q26" t="n">
        <v>1324.05</v>
      </c>
      <c r="R26" t="n">
        <v>35.42</v>
      </c>
      <c r="S26" t="n">
        <v>27.17</v>
      </c>
      <c r="T26" t="n">
        <v>4325.9</v>
      </c>
      <c r="U26" t="n">
        <v>0.77</v>
      </c>
      <c r="V26" t="n">
        <v>0.96</v>
      </c>
      <c r="W26" t="n">
        <v>0.13</v>
      </c>
      <c r="X26" t="n">
        <v>0.26</v>
      </c>
      <c r="Y26" t="n">
        <v>1</v>
      </c>
      <c r="Z26" t="n">
        <v>10</v>
      </c>
      <c r="AA26" t="n">
        <v>267.5455376665864</v>
      </c>
      <c r="AB26" t="n">
        <v>366.0676079115129</v>
      </c>
      <c r="AC26" t="n">
        <v>331.1306291915519</v>
      </c>
      <c r="AD26" t="n">
        <v>267545.5376665863</v>
      </c>
      <c r="AE26" t="n">
        <v>366067.6079115129</v>
      </c>
      <c r="AF26" t="n">
        <v>3.222256538391391e-06</v>
      </c>
      <c r="AG26" t="n">
        <v>7.740885416666667</v>
      </c>
      <c r="AH26" t="n">
        <v>331130.6291915519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8.4734</v>
      </c>
      <c r="E27" t="n">
        <v>11.8</v>
      </c>
      <c r="F27" t="n">
        <v>8.08</v>
      </c>
      <c r="G27" t="n">
        <v>37.3</v>
      </c>
      <c r="H27" t="n">
        <v>0.42</v>
      </c>
      <c r="I27" t="n">
        <v>13</v>
      </c>
      <c r="J27" t="n">
        <v>309.95</v>
      </c>
      <c r="K27" t="n">
        <v>61.82</v>
      </c>
      <c r="L27" t="n">
        <v>7.25</v>
      </c>
      <c r="M27" t="n">
        <v>11</v>
      </c>
      <c r="N27" t="n">
        <v>90.88</v>
      </c>
      <c r="O27" t="n">
        <v>38461.6</v>
      </c>
      <c r="P27" t="n">
        <v>120.32</v>
      </c>
      <c r="Q27" t="n">
        <v>1324.01</v>
      </c>
      <c r="R27" t="n">
        <v>34.35</v>
      </c>
      <c r="S27" t="n">
        <v>27.17</v>
      </c>
      <c r="T27" t="n">
        <v>3798.99</v>
      </c>
      <c r="U27" t="n">
        <v>0.79</v>
      </c>
      <c r="V27" t="n">
        <v>0.97</v>
      </c>
      <c r="W27" t="n">
        <v>0.13</v>
      </c>
      <c r="X27" t="n">
        <v>0.23</v>
      </c>
      <c r="Y27" t="n">
        <v>1</v>
      </c>
      <c r="Z27" t="n">
        <v>10</v>
      </c>
      <c r="AA27" t="n">
        <v>265.4709985933072</v>
      </c>
      <c r="AB27" t="n">
        <v>363.2291320292477</v>
      </c>
      <c r="AC27" t="n">
        <v>328.5630534636642</v>
      </c>
      <c r="AD27" t="n">
        <v>265470.9985933072</v>
      </c>
      <c r="AE27" t="n">
        <v>363229.1320292477</v>
      </c>
      <c r="AF27" t="n">
        <v>3.246161996481466e-06</v>
      </c>
      <c r="AG27" t="n">
        <v>7.682291666666667</v>
      </c>
      <c r="AH27" t="n">
        <v>328563.0534636643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8.4986</v>
      </c>
      <c r="E28" t="n">
        <v>11.77</v>
      </c>
      <c r="F28" t="n">
        <v>8.050000000000001</v>
      </c>
      <c r="G28" t="n">
        <v>37.14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117.94</v>
      </c>
      <c r="Q28" t="n">
        <v>1323.99</v>
      </c>
      <c r="R28" t="n">
        <v>33.32</v>
      </c>
      <c r="S28" t="n">
        <v>27.17</v>
      </c>
      <c r="T28" t="n">
        <v>3283.42</v>
      </c>
      <c r="U28" t="n">
        <v>0.82</v>
      </c>
      <c r="V28" t="n">
        <v>0.97</v>
      </c>
      <c r="W28" t="n">
        <v>0.12</v>
      </c>
      <c r="X28" t="n">
        <v>0.19</v>
      </c>
      <c r="Y28" t="n">
        <v>1</v>
      </c>
      <c r="Z28" t="n">
        <v>10</v>
      </c>
      <c r="AA28" t="n">
        <v>263.5244709813071</v>
      </c>
      <c r="AB28" t="n">
        <v>360.5658070757717</v>
      </c>
      <c r="AC28" t="n">
        <v>326.1539125057479</v>
      </c>
      <c r="AD28" t="n">
        <v>263524.4709813071</v>
      </c>
      <c r="AE28" t="n">
        <v>360565.8070757717</v>
      </c>
      <c r="AF28" t="n">
        <v>3.255816123787073e-06</v>
      </c>
      <c r="AG28" t="n">
        <v>7.662760416666667</v>
      </c>
      <c r="AH28" t="n">
        <v>326153.9125057479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8.509399999999999</v>
      </c>
      <c r="E29" t="n">
        <v>11.75</v>
      </c>
      <c r="F29" t="n">
        <v>8.09</v>
      </c>
      <c r="G29" t="n">
        <v>40.44</v>
      </c>
      <c r="H29" t="n">
        <v>0.44</v>
      </c>
      <c r="I29" t="n">
        <v>12</v>
      </c>
      <c r="J29" t="n">
        <v>311.04</v>
      </c>
      <c r="K29" t="n">
        <v>61.82</v>
      </c>
      <c r="L29" t="n">
        <v>7.75</v>
      </c>
      <c r="M29" t="n">
        <v>10</v>
      </c>
      <c r="N29" t="n">
        <v>91.47</v>
      </c>
      <c r="O29" t="n">
        <v>38596.15</v>
      </c>
      <c r="P29" t="n">
        <v>117.94</v>
      </c>
      <c r="Q29" t="n">
        <v>1323.96</v>
      </c>
      <c r="R29" t="n">
        <v>34.55</v>
      </c>
      <c r="S29" t="n">
        <v>27.17</v>
      </c>
      <c r="T29" t="n">
        <v>3903.63</v>
      </c>
      <c r="U29" t="n">
        <v>0.79</v>
      </c>
      <c r="V29" t="n">
        <v>0.96</v>
      </c>
      <c r="W29" t="n">
        <v>0.13</v>
      </c>
      <c r="X29" t="n">
        <v>0.23</v>
      </c>
      <c r="Y29" t="n">
        <v>1</v>
      </c>
      <c r="Z29" t="n">
        <v>10</v>
      </c>
      <c r="AA29" t="n">
        <v>263.5350442205944</v>
      </c>
      <c r="AB29" t="n">
        <v>360.5802738482232</v>
      </c>
      <c r="AC29" t="n">
        <v>326.1669985897408</v>
      </c>
      <c r="AD29" t="n">
        <v>263535.0442205945</v>
      </c>
      <c r="AE29" t="n">
        <v>360580.2738482232</v>
      </c>
      <c r="AF29" t="n">
        <v>3.259953606918047e-06</v>
      </c>
      <c r="AG29" t="n">
        <v>7.649739583333333</v>
      </c>
      <c r="AH29" t="n">
        <v>326166.9985897408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8.5139</v>
      </c>
      <c r="E30" t="n">
        <v>11.75</v>
      </c>
      <c r="F30" t="n">
        <v>8.08</v>
      </c>
      <c r="G30" t="n">
        <v>40.41</v>
      </c>
      <c r="H30" t="n">
        <v>0.46</v>
      </c>
      <c r="I30" t="n">
        <v>12</v>
      </c>
      <c r="J30" t="n">
        <v>311.59</v>
      </c>
      <c r="K30" t="n">
        <v>61.82</v>
      </c>
      <c r="L30" t="n">
        <v>8</v>
      </c>
      <c r="M30" t="n">
        <v>10</v>
      </c>
      <c r="N30" t="n">
        <v>91.77</v>
      </c>
      <c r="O30" t="n">
        <v>38663.62</v>
      </c>
      <c r="P30" t="n">
        <v>116.64</v>
      </c>
      <c r="Q30" t="n">
        <v>1324.03</v>
      </c>
      <c r="R30" t="n">
        <v>34.46</v>
      </c>
      <c r="S30" t="n">
        <v>27.17</v>
      </c>
      <c r="T30" t="n">
        <v>3858.92</v>
      </c>
      <c r="U30" t="n">
        <v>0.79</v>
      </c>
      <c r="V30" t="n">
        <v>0.97</v>
      </c>
      <c r="W30" t="n">
        <v>0.13</v>
      </c>
      <c r="X30" t="n">
        <v>0.23</v>
      </c>
      <c r="Y30" t="n">
        <v>1</v>
      </c>
      <c r="Z30" t="n">
        <v>10</v>
      </c>
      <c r="AA30" t="n">
        <v>262.6132221265241</v>
      </c>
      <c r="AB30" t="n">
        <v>359.3189961911954</v>
      </c>
      <c r="AC30" t="n">
        <v>325.0260955020855</v>
      </c>
      <c r="AD30" t="n">
        <v>262613.2221265241</v>
      </c>
      <c r="AE30" t="n">
        <v>359318.9961911954</v>
      </c>
      <c r="AF30" t="n">
        <v>3.26167755822262e-06</v>
      </c>
      <c r="AG30" t="n">
        <v>7.649739583333333</v>
      </c>
      <c r="AH30" t="n">
        <v>325026.0955020855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8.06</v>
      </c>
      <c r="G31" t="n">
        <v>43.95</v>
      </c>
      <c r="H31" t="n">
        <v>0.47</v>
      </c>
      <c r="I31" t="n">
        <v>11</v>
      </c>
      <c r="J31" t="n">
        <v>312.14</v>
      </c>
      <c r="K31" t="n">
        <v>61.82</v>
      </c>
      <c r="L31" t="n">
        <v>8.25</v>
      </c>
      <c r="M31" t="n">
        <v>9</v>
      </c>
      <c r="N31" t="n">
        <v>92.06999999999999</v>
      </c>
      <c r="O31" t="n">
        <v>38731.35</v>
      </c>
      <c r="P31" t="n">
        <v>114.73</v>
      </c>
      <c r="Q31" t="n">
        <v>1324.02</v>
      </c>
      <c r="R31" t="n">
        <v>33.69</v>
      </c>
      <c r="S31" t="n">
        <v>27.17</v>
      </c>
      <c r="T31" t="n">
        <v>3476.69</v>
      </c>
      <c r="U31" t="n">
        <v>0.8100000000000001</v>
      </c>
      <c r="V31" t="n">
        <v>0.97</v>
      </c>
      <c r="W31" t="n">
        <v>0.12</v>
      </c>
      <c r="X31" t="n">
        <v>0.2</v>
      </c>
      <c r="Y31" t="n">
        <v>1</v>
      </c>
      <c r="Z31" t="n">
        <v>10</v>
      </c>
      <c r="AA31" t="n">
        <v>260.6334158410116</v>
      </c>
      <c r="AB31" t="n">
        <v>356.6101378884683</v>
      </c>
      <c r="AC31" t="n">
        <v>322.5757668338642</v>
      </c>
      <c r="AD31" t="n">
        <v>260633.4158410117</v>
      </c>
      <c r="AE31" t="n">
        <v>356610.1378884683</v>
      </c>
      <c r="AF31" t="n">
        <v>3.283782444950142e-06</v>
      </c>
      <c r="AG31" t="n">
        <v>7.59765625</v>
      </c>
      <c r="AH31" t="n">
        <v>322575.7668338642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8.575100000000001</v>
      </c>
      <c r="E32" t="n">
        <v>11.66</v>
      </c>
      <c r="F32" t="n">
        <v>8.050000000000001</v>
      </c>
      <c r="G32" t="n">
        <v>43.93</v>
      </c>
      <c r="H32" t="n">
        <v>0.48</v>
      </c>
      <c r="I32" t="n">
        <v>11</v>
      </c>
      <c r="J32" t="n">
        <v>312.69</v>
      </c>
      <c r="K32" t="n">
        <v>61.82</v>
      </c>
      <c r="L32" t="n">
        <v>8.5</v>
      </c>
      <c r="M32" t="n">
        <v>8</v>
      </c>
      <c r="N32" t="n">
        <v>92.37</v>
      </c>
      <c r="O32" t="n">
        <v>38799.09</v>
      </c>
      <c r="P32" t="n">
        <v>114.12</v>
      </c>
      <c r="Q32" t="n">
        <v>1324.03</v>
      </c>
      <c r="R32" t="n">
        <v>33.4</v>
      </c>
      <c r="S32" t="n">
        <v>27.17</v>
      </c>
      <c r="T32" t="n">
        <v>3331.19</v>
      </c>
      <c r="U32" t="n">
        <v>0.8100000000000001</v>
      </c>
      <c r="V32" t="n">
        <v>0.97</v>
      </c>
      <c r="W32" t="n">
        <v>0.13</v>
      </c>
      <c r="X32" t="n">
        <v>0.2</v>
      </c>
      <c r="Y32" t="n">
        <v>1</v>
      </c>
      <c r="Z32" t="n">
        <v>10</v>
      </c>
      <c r="AA32" t="n">
        <v>260.169415642121</v>
      </c>
      <c r="AB32" t="n">
        <v>355.9752723461019</v>
      </c>
      <c r="AC32" t="n">
        <v>322.0014919678218</v>
      </c>
      <c r="AD32" t="n">
        <v>260169.4156421209</v>
      </c>
      <c r="AE32" t="n">
        <v>355975.2723461019</v>
      </c>
      <c r="AF32" t="n">
        <v>3.28512329596481e-06</v>
      </c>
      <c r="AG32" t="n">
        <v>7.591145833333333</v>
      </c>
      <c r="AH32" t="n">
        <v>322001.4919678218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8.5671</v>
      </c>
      <c r="E33" t="n">
        <v>11.67</v>
      </c>
      <c r="F33" t="n">
        <v>8.06</v>
      </c>
      <c r="G33" t="n">
        <v>43.99</v>
      </c>
      <c r="H33" t="n">
        <v>0.5</v>
      </c>
      <c r="I33" t="n">
        <v>11</v>
      </c>
      <c r="J33" t="n">
        <v>313.24</v>
      </c>
      <c r="K33" t="n">
        <v>61.82</v>
      </c>
      <c r="L33" t="n">
        <v>8.75</v>
      </c>
      <c r="M33" t="n">
        <v>8</v>
      </c>
      <c r="N33" t="n">
        <v>92.67</v>
      </c>
      <c r="O33" t="n">
        <v>38866.96</v>
      </c>
      <c r="P33" t="n">
        <v>112.06</v>
      </c>
      <c r="Q33" t="n">
        <v>1324</v>
      </c>
      <c r="R33" t="n">
        <v>33.83</v>
      </c>
      <c r="S33" t="n">
        <v>27.17</v>
      </c>
      <c r="T33" t="n">
        <v>3548.49</v>
      </c>
      <c r="U33" t="n">
        <v>0.8</v>
      </c>
      <c r="V33" t="n">
        <v>0.97</v>
      </c>
      <c r="W33" t="n">
        <v>0.13</v>
      </c>
      <c r="X33" t="n">
        <v>0.21</v>
      </c>
      <c r="Y33" t="n">
        <v>1</v>
      </c>
      <c r="Z33" t="n">
        <v>10</v>
      </c>
      <c r="AA33" t="n">
        <v>258.9906744111832</v>
      </c>
      <c r="AB33" t="n">
        <v>354.36246659154</v>
      </c>
      <c r="AC33" t="n">
        <v>320.5426101308883</v>
      </c>
      <c r="AD33" t="n">
        <v>258990.6744111832</v>
      </c>
      <c r="AE33" t="n">
        <v>354362.46659154</v>
      </c>
      <c r="AF33" t="n">
        <v>3.282058493645569e-06</v>
      </c>
      <c r="AG33" t="n">
        <v>7.59765625</v>
      </c>
      <c r="AH33" t="n">
        <v>320542.6101308883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8.6273</v>
      </c>
      <c r="E34" t="n">
        <v>11.59</v>
      </c>
      <c r="F34" t="n">
        <v>8.039999999999999</v>
      </c>
      <c r="G34" t="n">
        <v>48.23</v>
      </c>
      <c r="H34" t="n">
        <v>0.51</v>
      </c>
      <c r="I34" t="n">
        <v>10</v>
      </c>
      <c r="J34" t="n">
        <v>313.79</v>
      </c>
      <c r="K34" t="n">
        <v>61.82</v>
      </c>
      <c r="L34" t="n">
        <v>9</v>
      </c>
      <c r="M34" t="n">
        <v>4</v>
      </c>
      <c r="N34" t="n">
        <v>92.97</v>
      </c>
      <c r="O34" t="n">
        <v>38934.97</v>
      </c>
      <c r="P34" t="n">
        <v>110.92</v>
      </c>
      <c r="Q34" t="n">
        <v>1323.94</v>
      </c>
      <c r="R34" t="n">
        <v>32.88</v>
      </c>
      <c r="S34" t="n">
        <v>27.17</v>
      </c>
      <c r="T34" t="n">
        <v>3077.41</v>
      </c>
      <c r="U34" t="n">
        <v>0.83</v>
      </c>
      <c r="V34" t="n">
        <v>0.97</v>
      </c>
      <c r="W34" t="n">
        <v>0.13</v>
      </c>
      <c r="X34" t="n">
        <v>0.19</v>
      </c>
      <c r="Y34" t="n">
        <v>1</v>
      </c>
      <c r="Z34" t="n">
        <v>10</v>
      </c>
      <c r="AA34" t="n">
        <v>257.5046611382776</v>
      </c>
      <c r="AB34" t="n">
        <v>352.3292376731051</v>
      </c>
      <c r="AC34" t="n">
        <v>318.7034297268801</v>
      </c>
      <c r="AD34" t="n">
        <v>257504.6611382776</v>
      </c>
      <c r="AE34" t="n">
        <v>352329.2376731051</v>
      </c>
      <c r="AF34" t="n">
        <v>3.305121131097853e-06</v>
      </c>
      <c r="AG34" t="n">
        <v>7.545572916666667</v>
      </c>
      <c r="AH34" t="n">
        <v>318703.4297268801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8.621700000000001</v>
      </c>
      <c r="E35" t="n">
        <v>11.6</v>
      </c>
      <c r="F35" t="n">
        <v>8.050000000000001</v>
      </c>
      <c r="G35" t="n">
        <v>48.27</v>
      </c>
      <c r="H35" t="n">
        <v>0.52</v>
      </c>
      <c r="I35" t="n">
        <v>10</v>
      </c>
      <c r="J35" t="n">
        <v>314.34</v>
      </c>
      <c r="K35" t="n">
        <v>61.82</v>
      </c>
      <c r="L35" t="n">
        <v>9.25</v>
      </c>
      <c r="M35" t="n">
        <v>1</v>
      </c>
      <c r="N35" t="n">
        <v>93.27</v>
      </c>
      <c r="O35" t="n">
        <v>39003.11</v>
      </c>
      <c r="P35" t="n">
        <v>111.2</v>
      </c>
      <c r="Q35" t="n">
        <v>1323.94</v>
      </c>
      <c r="R35" t="n">
        <v>32.94</v>
      </c>
      <c r="S35" t="n">
        <v>27.17</v>
      </c>
      <c r="T35" t="n">
        <v>3109.85</v>
      </c>
      <c r="U35" t="n">
        <v>0.82</v>
      </c>
      <c r="V35" t="n">
        <v>0.97</v>
      </c>
      <c r="W35" t="n">
        <v>0.14</v>
      </c>
      <c r="X35" t="n">
        <v>0.19</v>
      </c>
      <c r="Y35" t="n">
        <v>1</v>
      </c>
      <c r="Z35" t="n">
        <v>10</v>
      </c>
      <c r="AA35" t="n">
        <v>257.7805364001031</v>
      </c>
      <c r="AB35" t="n">
        <v>352.7067023770923</v>
      </c>
      <c r="AC35" t="n">
        <v>319.0448697292938</v>
      </c>
      <c r="AD35" t="n">
        <v>257780.5364001031</v>
      </c>
      <c r="AE35" t="n">
        <v>352706.7023770923</v>
      </c>
      <c r="AF35" t="n">
        <v>3.302975769474385e-06</v>
      </c>
      <c r="AG35" t="n">
        <v>7.552083333333333</v>
      </c>
      <c r="AH35" t="n">
        <v>319044.8697292938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8.621700000000001</v>
      </c>
      <c r="E36" t="n">
        <v>11.6</v>
      </c>
      <c r="F36" t="n">
        <v>8.050000000000001</v>
      </c>
      <c r="G36" t="n">
        <v>48.27</v>
      </c>
      <c r="H36" t="n">
        <v>0.54</v>
      </c>
      <c r="I36" t="n">
        <v>10</v>
      </c>
      <c r="J36" t="n">
        <v>314.9</v>
      </c>
      <c r="K36" t="n">
        <v>61.82</v>
      </c>
      <c r="L36" t="n">
        <v>9.5</v>
      </c>
      <c r="M36" t="n">
        <v>0</v>
      </c>
      <c r="N36" t="n">
        <v>93.56999999999999</v>
      </c>
      <c r="O36" t="n">
        <v>39071.38</v>
      </c>
      <c r="P36" t="n">
        <v>111.36</v>
      </c>
      <c r="Q36" t="n">
        <v>1323.94</v>
      </c>
      <c r="R36" t="n">
        <v>32.95</v>
      </c>
      <c r="S36" t="n">
        <v>27.17</v>
      </c>
      <c r="T36" t="n">
        <v>3111.15</v>
      </c>
      <c r="U36" t="n">
        <v>0.82</v>
      </c>
      <c r="V36" t="n">
        <v>0.97</v>
      </c>
      <c r="W36" t="n">
        <v>0.13</v>
      </c>
      <c r="X36" t="n">
        <v>0.19</v>
      </c>
      <c r="Y36" t="n">
        <v>1</v>
      </c>
      <c r="Z36" t="n">
        <v>10</v>
      </c>
      <c r="AA36" t="n">
        <v>257.8815273149706</v>
      </c>
      <c r="AB36" t="n">
        <v>352.8448826022187</v>
      </c>
      <c r="AC36" t="n">
        <v>319.1698622276713</v>
      </c>
      <c r="AD36" t="n">
        <v>257881.5273149706</v>
      </c>
      <c r="AE36" t="n">
        <v>352844.8826022187</v>
      </c>
      <c r="AF36" t="n">
        <v>3.302975769474385e-06</v>
      </c>
      <c r="AG36" t="n">
        <v>7.552083333333333</v>
      </c>
      <c r="AH36" t="n">
        <v>319169.8622276713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7.2052</v>
      </c>
      <c r="E2" t="n">
        <v>13.88</v>
      </c>
      <c r="F2" t="n">
        <v>10.74</v>
      </c>
      <c r="G2" t="n">
        <v>4.81</v>
      </c>
      <c r="H2" t="n">
        <v>0.64</v>
      </c>
      <c r="I2" t="n">
        <v>134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31.34</v>
      </c>
      <c r="Q2" t="n">
        <v>1324.85</v>
      </c>
      <c r="R2" t="n">
        <v>111.75</v>
      </c>
      <c r="S2" t="n">
        <v>27.17</v>
      </c>
      <c r="T2" t="n">
        <v>41895.3</v>
      </c>
      <c r="U2" t="n">
        <v>0.24</v>
      </c>
      <c r="V2" t="n">
        <v>0.73</v>
      </c>
      <c r="W2" t="n">
        <v>0.5</v>
      </c>
      <c r="X2" t="n">
        <v>2.88</v>
      </c>
      <c r="Y2" t="n">
        <v>1</v>
      </c>
      <c r="Z2" t="n">
        <v>10</v>
      </c>
      <c r="AA2" t="n">
        <v>169.4367611243379</v>
      </c>
      <c r="AB2" t="n">
        <v>231.8308515925542</v>
      </c>
      <c r="AC2" t="n">
        <v>209.7052404932715</v>
      </c>
      <c r="AD2" t="n">
        <v>169436.7611243379</v>
      </c>
      <c r="AE2" t="n">
        <v>231830.8515925542</v>
      </c>
      <c r="AF2" t="n">
        <v>5.49305823529978e-06</v>
      </c>
      <c r="AG2" t="n">
        <v>9.036458333333334</v>
      </c>
      <c r="AH2" t="n">
        <v>209705.2404932715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8.4444</v>
      </c>
      <c r="E2" t="n">
        <v>11.84</v>
      </c>
      <c r="F2" t="n">
        <v>8.83</v>
      </c>
      <c r="G2" t="n">
        <v>10.59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48</v>
      </c>
      <c r="N2" t="n">
        <v>12.99</v>
      </c>
      <c r="O2" t="n">
        <v>12407.75</v>
      </c>
      <c r="P2" t="n">
        <v>67.7</v>
      </c>
      <c r="Q2" t="n">
        <v>1324.45</v>
      </c>
      <c r="R2" t="n">
        <v>57.63</v>
      </c>
      <c r="S2" t="n">
        <v>27.17</v>
      </c>
      <c r="T2" t="n">
        <v>15254.94</v>
      </c>
      <c r="U2" t="n">
        <v>0.47</v>
      </c>
      <c r="V2" t="n">
        <v>0.88</v>
      </c>
      <c r="W2" t="n">
        <v>0.18</v>
      </c>
      <c r="X2" t="n">
        <v>0.97</v>
      </c>
      <c r="Y2" t="n">
        <v>1</v>
      </c>
      <c r="Z2" t="n">
        <v>10</v>
      </c>
      <c r="AA2" t="n">
        <v>195.1119090373573</v>
      </c>
      <c r="AB2" t="n">
        <v>266.9607216747132</v>
      </c>
      <c r="AC2" t="n">
        <v>241.4823650798828</v>
      </c>
      <c r="AD2" t="n">
        <v>195111.9090373573</v>
      </c>
      <c r="AE2" t="n">
        <v>266960.7216747132</v>
      </c>
      <c r="AF2" t="n">
        <v>4.543498785392501e-06</v>
      </c>
      <c r="AG2" t="n">
        <v>7.708333333333333</v>
      </c>
      <c r="AH2" t="n">
        <v>241482.3650798828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8.933</v>
      </c>
      <c r="E3" t="n">
        <v>11.19</v>
      </c>
      <c r="F3" t="n">
        <v>8.470000000000001</v>
      </c>
      <c r="G3" t="n">
        <v>14.11</v>
      </c>
      <c r="H3" t="n">
        <v>0.22</v>
      </c>
      <c r="I3" t="n">
        <v>36</v>
      </c>
      <c r="J3" t="n">
        <v>99.02</v>
      </c>
      <c r="K3" t="n">
        <v>39.72</v>
      </c>
      <c r="L3" t="n">
        <v>1.25</v>
      </c>
      <c r="M3" t="n">
        <v>34</v>
      </c>
      <c r="N3" t="n">
        <v>13.05</v>
      </c>
      <c r="O3" t="n">
        <v>12446.14</v>
      </c>
      <c r="P3" t="n">
        <v>60.35</v>
      </c>
      <c r="Q3" t="n">
        <v>1324</v>
      </c>
      <c r="R3" t="n">
        <v>46.47</v>
      </c>
      <c r="S3" t="n">
        <v>27.17</v>
      </c>
      <c r="T3" t="n">
        <v>9740.82</v>
      </c>
      <c r="U3" t="n">
        <v>0.58</v>
      </c>
      <c r="V3" t="n">
        <v>0.92</v>
      </c>
      <c r="W3" t="n">
        <v>0.15</v>
      </c>
      <c r="X3" t="n">
        <v>0.61</v>
      </c>
      <c r="Y3" t="n">
        <v>1</v>
      </c>
      <c r="Z3" t="n">
        <v>10</v>
      </c>
      <c r="AA3" t="n">
        <v>186.252559925685</v>
      </c>
      <c r="AB3" t="n">
        <v>254.8389693732311</v>
      </c>
      <c r="AC3" t="n">
        <v>230.517495805064</v>
      </c>
      <c r="AD3" t="n">
        <v>186252.559925685</v>
      </c>
      <c r="AE3" t="n">
        <v>254838.9693732311</v>
      </c>
      <c r="AF3" t="n">
        <v>4.806389400065276e-06</v>
      </c>
      <c r="AG3" t="n">
        <v>7.28515625</v>
      </c>
      <c r="AH3" t="n">
        <v>230517.495805064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9.001799999999999</v>
      </c>
      <c r="E4" t="n">
        <v>11.11</v>
      </c>
      <c r="F4" t="n">
        <v>8.48</v>
      </c>
      <c r="G4" t="n">
        <v>16.42</v>
      </c>
      <c r="H4" t="n">
        <v>0.27</v>
      </c>
      <c r="I4" t="n">
        <v>31</v>
      </c>
      <c r="J4" t="n">
        <v>99.33</v>
      </c>
      <c r="K4" t="n">
        <v>39.72</v>
      </c>
      <c r="L4" t="n">
        <v>1.5</v>
      </c>
      <c r="M4" t="n">
        <v>4</v>
      </c>
      <c r="N4" t="n">
        <v>13.11</v>
      </c>
      <c r="O4" t="n">
        <v>12484.55</v>
      </c>
      <c r="P4" t="n">
        <v>58.52</v>
      </c>
      <c r="Q4" t="n">
        <v>1323.99</v>
      </c>
      <c r="R4" t="n">
        <v>45.87</v>
      </c>
      <c r="S4" t="n">
        <v>27.17</v>
      </c>
      <c r="T4" t="n">
        <v>9469.91</v>
      </c>
      <c r="U4" t="n">
        <v>0.59</v>
      </c>
      <c r="V4" t="n">
        <v>0.92</v>
      </c>
      <c r="W4" t="n">
        <v>0.19</v>
      </c>
      <c r="X4" t="n">
        <v>0.63</v>
      </c>
      <c r="Y4" t="n">
        <v>1</v>
      </c>
      <c r="Z4" t="n">
        <v>10</v>
      </c>
      <c r="AA4" t="n">
        <v>174.1071445136493</v>
      </c>
      <c r="AB4" t="n">
        <v>238.2210761885803</v>
      </c>
      <c r="AC4" t="n">
        <v>215.4855910225914</v>
      </c>
      <c r="AD4" t="n">
        <v>174107.1445136493</v>
      </c>
      <c r="AE4" t="n">
        <v>238221.0761885803</v>
      </c>
      <c r="AF4" t="n">
        <v>4.843407153420754e-06</v>
      </c>
      <c r="AG4" t="n">
        <v>7.233072916666667</v>
      </c>
      <c r="AH4" t="n">
        <v>215485.5910225915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9.0002</v>
      </c>
      <c r="E5" t="n">
        <v>11.11</v>
      </c>
      <c r="F5" t="n">
        <v>8.49</v>
      </c>
      <c r="G5" t="n">
        <v>16.42</v>
      </c>
      <c r="H5" t="n">
        <v>0.31</v>
      </c>
      <c r="I5" t="n">
        <v>31</v>
      </c>
      <c r="J5" t="n">
        <v>99.64</v>
      </c>
      <c r="K5" t="n">
        <v>39.72</v>
      </c>
      <c r="L5" t="n">
        <v>1.75</v>
      </c>
      <c r="M5" t="n">
        <v>0</v>
      </c>
      <c r="N5" t="n">
        <v>13.18</v>
      </c>
      <c r="O5" t="n">
        <v>12522.99</v>
      </c>
      <c r="P5" t="n">
        <v>58.51</v>
      </c>
      <c r="Q5" t="n">
        <v>1323.94</v>
      </c>
      <c r="R5" t="n">
        <v>45.85</v>
      </c>
      <c r="S5" t="n">
        <v>27.17</v>
      </c>
      <c r="T5" t="n">
        <v>9456.82</v>
      </c>
      <c r="U5" t="n">
        <v>0.59</v>
      </c>
      <c r="V5" t="n">
        <v>0.92</v>
      </c>
      <c r="W5" t="n">
        <v>0.19</v>
      </c>
      <c r="X5" t="n">
        <v>0.63</v>
      </c>
      <c r="Y5" t="n">
        <v>1</v>
      </c>
      <c r="Z5" t="n">
        <v>10</v>
      </c>
      <c r="AA5" t="n">
        <v>174.1313184332113</v>
      </c>
      <c r="AB5" t="n">
        <v>238.2541520118031</v>
      </c>
      <c r="AC5" t="n">
        <v>215.5155101356681</v>
      </c>
      <c r="AD5" t="n">
        <v>174131.3184332113</v>
      </c>
      <c r="AE5" t="n">
        <v>238254.1520118031</v>
      </c>
      <c r="AF5" t="n">
        <v>4.842546275435743e-06</v>
      </c>
      <c r="AG5" t="n">
        <v>7.233072916666667</v>
      </c>
      <c r="AH5" t="n">
        <v>215515.510135668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6.0854</v>
      </c>
      <c r="E2" t="n">
        <v>16.43</v>
      </c>
      <c r="F2" t="n">
        <v>9.85</v>
      </c>
      <c r="G2" t="n">
        <v>5.97</v>
      </c>
      <c r="H2" t="n">
        <v>0.09</v>
      </c>
      <c r="I2" t="n">
        <v>99</v>
      </c>
      <c r="J2" t="n">
        <v>204</v>
      </c>
      <c r="K2" t="n">
        <v>55.27</v>
      </c>
      <c r="L2" t="n">
        <v>1</v>
      </c>
      <c r="M2" t="n">
        <v>97</v>
      </c>
      <c r="N2" t="n">
        <v>42.72</v>
      </c>
      <c r="O2" t="n">
        <v>25393.6</v>
      </c>
      <c r="P2" t="n">
        <v>136.57</v>
      </c>
      <c r="Q2" t="n">
        <v>1324.33</v>
      </c>
      <c r="R2" t="n">
        <v>89.86</v>
      </c>
      <c r="S2" t="n">
        <v>27.17</v>
      </c>
      <c r="T2" t="n">
        <v>31120.98</v>
      </c>
      <c r="U2" t="n">
        <v>0.3</v>
      </c>
      <c r="V2" t="n">
        <v>0.79</v>
      </c>
      <c r="W2" t="n">
        <v>0.26</v>
      </c>
      <c r="X2" t="n">
        <v>2</v>
      </c>
      <c r="Y2" t="n">
        <v>1</v>
      </c>
      <c r="Z2" t="n">
        <v>10</v>
      </c>
      <c r="AA2" t="n">
        <v>376.1043309487142</v>
      </c>
      <c r="AB2" t="n">
        <v>514.6025381560697</v>
      </c>
      <c r="AC2" t="n">
        <v>465.4895941636521</v>
      </c>
      <c r="AD2" t="n">
        <v>376104.3309487142</v>
      </c>
      <c r="AE2" t="n">
        <v>514602.5381560697</v>
      </c>
      <c r="AF2" t="n">
        <v>2.591251320443357e-06</v>
      </c>
      <c r="AG2" t="n">
        <v>10.69661458333333</v>
      </c>
      <c r="AH2" t="n">
        <v>465489.5941636521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6.6828</v>
      </c>
      <c r="E3" t="n">
        <v>14.96</v>
      </c>
      <c r="F3" t="n">
        <v>9.359999999999999</v>
      </c>
      <c r="G3" t="n">
        <v>7.49</v>
      </c>
      <c r="H3" t="n">
        <v>0.11</v>
      </c>
      <c r="I3" t="n">
        <v>75</v>
      </c>
      <c r="J3" t="n">
        <v>204.39</v>
      </c>
      <c r="K3" t="n">
        <v>55.27</v>
      </c>
      <c r="L3" t="n">
        <v>1.25</v>
      </c>
      <c r="M3" t="n">
        <v>73</v>
      </c>
      <c r="N3" t="n">
        <v>42.87</v>
      </c>
      <c r="O3" t="n">
        <v>25442.42</v>
      </c>
      <c r="P3" t="n">
        <v>128.19</v>
      </c>
      <c r="Q3" t="n">
        <v>1324.2</v>
      </c>
      <c r="R3" t="n">
        <v>74.20999999999999</v>
      </c>
      <c r="S3" t="n">
        <v>27.17</v>
      </c>
      <c r="T3" t="n">
        <v>23417.31</v>
      </c>
      <c r="U3" t="n">
        <v>0.37</v>
      </c>
      <c r="V3" t="n">
        <v>0.83</v>
      </c>
      <c r="W3" t="n">
        <v>0.23</v>
      </c>
      <c r="X3" t="n">
        <v>1.5</v>
      </c>
      <c r="Y3" t="n">
        <v>1</v>
      </c>
      <c r="Z3" t="n">
        <v>10</v>
      </c>
      <c r="AA3" t="n">
        <v>328.0288476770952</v>
      </c>
      <c r="AB3" t="n">
        <v>448.8235410032071</v>
      </c>
      <c r="AC3" t="n">
        <v>405.9884521776564</v>
      </c>
      <c r="AD3" t="n">
        <v>328028.8476770952</v>
      </c>
      <c r="AE3" t="n">
        <v>448823.5410032071</v>
      </c>
      <c r="AF3" t="n">
        <v>2.845632879393116e-06</v>
      </c>
      <c r="AG3" t="n">
        <v>9.739583333333334</v>
      </c>
      <c r="AH3" t="n">
        <v>405988.4521776563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7.1221</v>
      </c>
      <c r="E4" t="n">
        <v>14.04</v>
      </c>
      <c r="F4" t="n">
        <v>9.039999999999999</v>
      </c>
      <c r="G4" t="n">
        <v>9.039999999999999</v>
      </c>
      <c r="H4" t="n">
        <v>0.13</v>
      </c>
      <c r="I4" t="n">
        <v>60</v>
      </c>
      <c r="J4" t="n">
        <v>204.79</v>
      </c>
      <c r="K4" t="n">
        <v>55.27</v>
      </c>
      <c r="L4" t="n">
        <v>1.5</v>
      </c>
      <c r="M4" t="n">
        <v>58</v>
      </c>
      <c r="N4" t="n">
        <v>43.02</v>
      </c>
      <c r="O4" t="n">
        <v>25491.3</v>
      </c>
      <c r="P4" t="n">
        <v>122.32</v>
      </c>
      <c r="Q4" t="n">
        <v>1324.31</v>
      </c>
      <c r="R4" t="n">
        <v>64.43000000000001</v>
      </c>
      <c r="S4" t="n">
        <v>27.17</v>
      </c>
      <c r="T4" t="n">
        <v>18601.11</v>
      </c>
      <c r="U4" t="n">
        <v>0.42</v>
      </c>
      <c r="V4" t="n">
        <v>0.86</v>
      </c>
      <c r="W4" t="n">
        <v>0.2</v>
      </c>
      <c r="X4" t="n">
        <v>1.19</v>
      </c>
      <c r="Y4" t="n">
        <v>1</v>
      </c>
      <c r="Z4" t="n">
        <v>10</v>
      </c>
      <c r="AA4" t="n">
        <v>301.3501024383436</v>
      </c>
      <c r="AB4" t="n">
        <v>412.3205047843745</v>
      </c>
      <c r="AC4" t="n">
        <v>372.969214503216</v>
      </c>
      <c r="AD4" t="n">
        <v>301350.1024383436</v>
      </c>
      <c r="AE4" t="n">
        <v>412320.5047843745</v>
      </c>
      <c r="AF4" t="n">
        <v>3.032693172072442e-06</v>
      </c>
      <c r="AG4" t="n">
        <v>9.140625</v>
      </c>
      <c r="AH4" t="n">
        <v>372969.214503216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7.4456</v>
      </c>
      <c r="E5" t="n">
        <v>13.43</v>
      </c>
      <c r="F5" t="n">
        <v>8.84</v>
      </c>
      <c r="G5" t="n">
        <v>10.61</v>
      </c>
      <c r="H5" t="n">
        <v>0.15</v>
      </c>
      <c r="I5" t="n">
        <v>50</v>
      </c>
      <c r="J5" t="n">
        <v>205.18</v>
      </c>
      <c r="K5" t="n">
        <v>55.27</v>
      </c>
      <c r="L5" t="n">
        <v>1.75</v>
      </c>
      <c r="M5" t="n">
        <v>48</v>
      </c>
      <c r="N5" t="n">
        <v>43.16</v>
      </c>
      <c r="O5" t="n">
        <v>25540.22</v>
      </c>
      <c r="P5" t="n">
        <v>118.03</v>
      </c>
      <c r="Q5" t="n">
        <v>1324.28</v>
      </c>
      <c r="R5" t="n">
        <v>58.1</v>
      </c>
      <c r="S5" t="n">
        <v>27.17</v>
      </c>
      <c r="T5" t="n">
        <v>15489.94</v>
      </c>
      <c r="U5" t="n">
        <v>0.47</v>
      </c>
      <c r="V5" t="n">
        <v>0.88</v>
      </c>
      <c r="W5" t="n">
        <v>0.18</v>
      </c>
      <c r="X5" t="n">
        <v>0.98</v>
      </c>
      <c r="Y5" t="n">
        <v>1</v>
      </c>
      <c r="Z5" t="n">
        <v>10</v>
      </c>
      <c r="AA5" t="n">
        <v>291.8226562073855</v>
      </c>
      <c r="AB5" t="n">
        <v>399.2846325299148</v>
      </c>
      <c r="AC5" t="n">
        <v>361.1774676007603</v>
      </c>
      <c r="AD5" t="n">
        <v>291822.6562073855</v>
      </c>
      <c r="AE5" t="n">
        <v>399284.6325299148</v>
      </c>
      <c r="AF5" t="n">
        <v>3.170444150177977e-06</v>
      </c>
      <c r="AG5" t="n">
        <v>8.743489583333334</v>
      </c>
      <c r="AH5" t="n">
        <v>361177.4676007603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7.7409</v>
      </c>
      <c r="E6" t="n">
        <v>12.92</v>
      </c>
      <c r="F6" t="n">
        <v>8.65</v>
      </c>
      <c r="G6" t="n">
        <v>12.36</v>
      </c>
      <c r="H6" t="n">
        <v>0.17</v>
      </c>
      <c r="I6" t="n">
        <v>42</v>
      </c>
      <c r="J6" t="n">
        <v>205.58</v>
      </c>
      <c r="K6" t="n">
        <v>55.27</v>
      </c>
      <c r="L6" t="n">
        <v>2</v>
      </c>
      <c r="M6" t="n">
        <v>40</v>
      </c>
      <c r="N6" t="n">
        <v>43.31</v>
      </c>
      <c r="O6" t="n">
        <v>25589.2</v>
      </c>
      <c r="P6" t="n">
        <v>113.94</v>
      </c>
      <c r="Q6" t="n">
        <v>1324.06</v>
      </c>
      <c r="R6" t="n">
        <v>51.99</v>
      </c>
      <c r="S6" t="n">
        <v>27.17</v>
      </c>
      <c r="T6" t="n">
        <v>12472.93</v>
      </c>
      <c r="U6" t="n">
        <v>0.52</v>
      </c>
      <c r="V6" t="n">
        <v>0.9</v>
      </c>
      <c r="W6" t="n">
        <v>0.17</v>
      </c>
      <c r="X6" t="n">
        <v>0.8</v>
      </c>
      <c r="Y6" t="n">
        <v>1</v>
      </c>
      <c r="Z6" t="n">
        <v>10</v>
      </c>
      <c r="AA6" t="n">
        <v>271.5213936024555</v>
      </c>
      <c r="AB6" t="n">
        <v>371.5075494053537</v>
      </c>
      <c r="AC6" t="n">
        <v>336.0513903042263</v>
      </c>
      <c r="AD6" t="n">
        <v>271521.3936024555</v>
      </c>
      <c r="AE6" t="n">
        <v>371507.5494053537</v>
      </c>
      <c r="AF6" t="n">
        <v>3.296187160485751e-06</v>
      </c>
      <c r="AG6" t="n">
        <v>8.411458333333334</v>
      </c>
      <c r="AH6" t="n">
        <v>336051.3903042263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8.0296</v>
      </c>
      <c r="E7" t="n">
        <v>12.45</v>
      </c>
      <c r="F7" t="n">
        <v>8.43</v>
      </c>
      <c r="G7" t="n">
        <v>14.05</v>
      </c>
      <c r="H7" t="n">
        <v>0.19</v>
      </c>
      <c r="I7" t="n">
        <v>36</v>
      </c>
      <c r="J7" t="n">
        <v>205.98</v>
      </c>
      <c r="K7" t="n">
        <v>55.27</v>
      </c>
      <c r="L7" t="n">
        <v>2.25</v>
      </c>
      <c r="M7" t="n">
        <v>34</v>
      </c>
      <c r="N7" t="n">
        <v>43.46</v>
      </c>
      <c r="O7" t="n">
        <v>25638.22</v>
      </c>
      <c r="P7" t="n">
        <v>109.24</v>
      </c>
      <c r="Q7" t="n">
        <v>1324.11</v>
      </c>
      <c r="R7" t="n">
        <v>44.95</v>
      </c>
      <c r="S7" t="n">
        <v>27.17</v>
      </c>
      <c r="T7" t="n">
        <v>8984.9</v>
      </c>
      <c r="U7" t="n">
        <v>0.6</v>
      </c>
      <c r="V7" t="n">
        <v>0.93</v>
      </c>
      <c r="W7" t="n">
        <v>0.16</v>
      </c>
      <c r="X7" t="n">
        <v>0.58</v>
      </c>
      <c r="Y7" t="n">
        <v>1</v>
      </c>
      <c r="Z7" t="n">
        <v>10</v>
      </c>
      <c r="AA7" t="n">
        <v>263.6758439247828</v>
      </c>
      <c r="AB7" t="n">
        <v>360.7729222151382</v>
      </c>
      <c r="AC7" t="n">
        <v>326.341260866901</v>
      </c>
      <c r="AD7" t="n">
        <v>263675.8439247828</v>
      </c>
      <c r="AE7" t="n">
        <v>360772.9222151382</v>
      </c>
      <c r="AF7" t="n">
        <v>3.419119795351495e-06</v>
      </c>
      <c r="AG7" t="n">
        <v>8.10546875</v>
      </c>
      <c r="AH7" t="n">
        <v>326341.260866901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8.0436</v>
      </c>
      <c r="E8" t="n">
        <v>12.43</v>
      </c>
      <c r="F8" t="n">
        <v>8.529999999999999</v>
      </c>
      <c r="G8" t="n">
        <v>15.51</v>
      </c>
      <c r="H8" t="n">
        <v>0.22</v>
      </c>
      <c r="I8" t="n">
        <v>33</v>
      </c>
      <c r="J8" t="n">
        <v>206.38</v>
      </c>
      <c r="K8" t="n">
        <v>55.27</v>
      </c>
      <c r="L8" t="n">
        <v>2.5</v>
      </c>
      <c r="M8" t="n">
        <v>31</v>
      </c>
      <c r="N8" t="n">
        <v>43.6</v>
      </c>
      <c r="O8" t="n">
        <v>25687.3</v>
      </c>
      <c r="P8" t="n">
        <v>109.36</v>
      </c>
      <c r="Q8" t="n">
        <v>1324.1</v>
      </c>
      <c r="R8" t="n">
        <v>48.55</v>
      </c>
      <c r="S8" t="n">
        <v>27.17</v>
      </c>
      <c r="T8" t="n">
        <v>10798.95</v>
      </c>
      <c r="U8" t="n">
        <v>0.5600000000000001</v>
      </c>
      <c r="V8" t="n">
        <v>0.91</v>
      </c>
      <c r="W8" t="n">
        <v>0.16</v>
      </c>
      <c r="X8" t="n">
        <v>0.68</v>
      </c>
      <c r="Y8" t="n">
        <v>1</v>
      </c>
      <c r="Z8" t="n">
        <v>10</v>
      </c>
      <c r="AA8" t="n">
        <v>263.9075419095727</v>
      </c>
      <c r="AB8" t="n">
        <v>361.0899416197213</v>
      </c>
      <c r="AC8" t="n">
        <v>326.6280243844503</v>
      </c>
      <c r="AD8" t="n">
        <v>263907.5419095727</v>
      </c>
      <c r="AE8" t="n">
        <v>361089.9416197213</v>
      </c>
      <c r="AF8" t="n">
        <v>3.425081197804284e-06</v>
      </c>
      <c r="AG8" t="n">
        <v>8.092447916666666</v>
      </c>
      <c r="AH8" t="n">
        <v>326628.0243844503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8.2104</v>
      </c>
      <c r="E9" t="n">
        <v>12.18</v>
      </c>
      <c r="F9" t="n">
        <v>8.44</v>
      </c>
      <c r="G9" t="n">
        <v>17.46</v>
      </c>
      <c r="H9" t="n">
        <v>0.24</v>
      </c>
      <c r="I9" t="n">
        <v>29</v>
      </c>
      <c r="J9" t="n">
        <v>206.78</v>
      </c>
      <c r="K9" t="n">
        <v>55.27</v>
      </c>
      <c r="L9" t="n">
        <v>2.75</v>
      </c>
      <c r="M9" t="n">
        <v>27</v>
      </c>
      <c r="N9" t="n">
        <v>43.75</v>
      </c>
      <c r="O9" t="n">
        <v>25736.42</v>
      </c>
      <c r="P9" t="n">
        <v>106.43</v>
      </c>
      <c r="Q9" t="n">
        <v>1324.09</v>
      </c>
      <c r="R9" t="n">
        <v>45.58</v>
      </c>
      <c r="S9" t="n">
        <v>27.17</v>
      </c>
      <c r="T9" t="n">
        <v>9333.639999999999</v>
      </c>
      <c r="U9" t="n">
        <v>0.6</v>
      </c>
      <c r="V9" t="n">
        <v>0.92</v>
      </c>
      <c r="W9" t="n">
        <v>0.16</v>
      </c>
      <c r="X9" t="n">
        <v>0.59</v>
      </c>
      <c r="Y9" t="n">
        <v>1</v>
      </c>
      <c r="Z9" t="n">
        <v>10</v>
      </c>
      <c r="AA9" t="n">
        <v>259.4354623026253</v>
      </c>
      <c r="AB9" t="n">
        <v>354.9710450072679</v>
      </c>
      <c r="AC9" t="n">
        <v>321.0931066767643</v>
      </c>
      <c r="AD9" t="n">
        <v>259435.4623026253</v>
      </c>
      <c r="AE9" t="n">
        <v>354971.045007268</v>
      </c>
      <c r="AF9" t="n">
        <v>3.496107049884666e-06</v>
      </c>
      <c r="AG9" t="n">
        <v>7.9296875</v>
      </c>
      <c r="AH9" t="n">
        <v>321093.1066767643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8.341100000000001</v>
      </c>
      <c r="E10" t="n">
        <v>11.99</v>
      </c>
      <c r="F10" t="n">
        <v>8.369999999999999</v>
      </c>
      <c r="G10" t="n">
        <v>19.31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104.04</v>
      </c>
      <c r="Q10" t="n">
        <v>1323.97</v>
      </c>
      <c r="R10" t="n">
        <v>43.36</v>
      </c>
      <c r="S10" t="n">
        <v>27.17</v>
      </c>
      <c r="T10" t="n">
        <v>8239.51</v>
      </c>
      <c r="U10" t="n">
        <v>0.63</v>
      </c>
      <c r="V10" t="n">
        <v>0.93</v>
      </c>
      <c r="W10" t="n">
        <v>0.15</v>
      </c>
      <c r="X10" t="n">
        <v>0.52</v>
      </c>
      <c r="Y10" t="n">
        <v>1</v>
      </c>
      <c r="Z10" t="n">
        <v>10</v>
      </c>
      <c r="AA10" t="n">
        <v>244.0007394032393</v>
      </c>
      <c r="AB10" t="n">
        <v>333.8525762042543</v>
      </c>
      <c r="AC10" t="n">
        <v>301.9901548964531</v>
      </c>
      <c r="AD10" t="n">
        <v>244000.7394032393</v>
      </c>
      <c r="AE10" t="n">
        <v>333852.5762042543</v>
      </c>
      <c r="AF10" t="n">
        <v>3.551760999926068e-06</v>
      </c>
      <c r="AG10" t="n">
        <v>7.805989583333333</v>
      </c>
      <c r="AH10" t="n">
        <v>301990.1548964531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8.4442</v>
      </c>
      <c r="E11" t="n">
        <v>11.84</v>
      </c>
      <c r="F11" t="n">
        <v>8.300000000000001</v>
      </c>
      <c r="G11" t="n">
        <v>20.76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101.46</v>
      </c>
      <c r="Q11" t="n">
        <v>1324</v>
      </c>
      <c r="R11" t="n">
        <v>41.33</v>
      </c>
      <c r="S11" t="n">
        <v>27.17</v>
      </c>
      <c r="T11" t="n">
        <v>7233.5</v>
      </c>
      <c r="U11" t="n">
        <v>0.66</v>
      </c>
      <c r="V11" t="n">
        <v>0.9399999999999999</v>
      </c>
      <c r="W11" t="n">
        <v>0.15</v>
      </c>
      <c r="X11" t="n">
        <v>0.45</v>
      </c>
      <c r="Y11" t="n">
        <v>1</v>
      </c>
      <c r="Z11" t="n">
        <v>10</v>
      </c>
      <c r="AA11" t="n">
        <v>240.9681245011238</v>
      </c>
      <c r="AB11" t="n">
        <v>329.7032187056548</v>
      </c>
      <c r="AC11" t="n">
        <v>298.236806253859</v>
      </c>
      <c r="AD11" t="n">
        <v>240968.1245011238</v>
      </c>
      <c r="AE11" t="n">
        <v>329703.2187056548</v>
      </c>
      <c r="AF11" t="n">
        <v>3.595662470846256e-06</v>
      </c>
      <c r="AG11" t="n">
        <v>7.708333333333333</v>
      </c>
      <c r="AH11" t="n">
        <v>298236.806253859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8.520300000000001</v>
      </c>
      <c r="E12" t="n">
        <v>11.74</v>
      </c>
      <c r="F12" t="n">
        <v>8.279999999999999</v>
      </c>
      <c r="G12" t="n">
        <v>22.58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99.48</v>
      </c>
      <c r="Q12" t="n">
        <v>1323.94</v>
      </c>
      <c r="R12" t="n">
        <v>40.56</v>
      </c>
      <c r="S12" t="n">
        <v>27.17</v>
      </c>
      <c r="T12" t="n">
        <v>6859.55</v>
      </c>
      <c r="U12" t="n">
        <v>0.67</v>
      </c>
      <c r="V12" t="n">
        <v>0.9399999999999999</v>
      </c>
      <c r="W12" t="n">
        <v>0.14</v>
      </c>
      <c r="X12" t="n">
        <v>0.43</v>
      </c>
      <c r="Y12" t="n">
        <v>1</v>
      </c>
      <c r="Z12" t="n">
        <v>10</v>
      </c>
      <c r="AA12" t="n">
        <v>238.8263675481809</v>
      </c>
      <c r="AB12" t="n">
        <v>326.7727723549915</v>
      </c>
      <c r="AC12" t="n">
        <v>295.5860375899947</v>
      </c>
      <c r="AD12" t="n">
        <v>238826.3675481809</v>
      </c>
      <c r="AE12" t="n">
        <v>326772.7723549915</v>
      </c>
      <c r="AF12" t="n">
        <v>3.628066951321777e-06</v>
      </c>
      <c r="AG12" t="n">
        <v>7.643229166666667</v>
      </c>
      <c r="AH12" t="n">
        <v>295586.0375899947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8.617800000000001</v>
      </c>
      <c r="E13" t="n">
        <v>11.6</v>
      </c>
      <c r="F13" t="n">
        <v>8.23</v>
      </c>
      <c r="G13" t="n">
        <v>24.68</v>
      </c>
      <c r="H13" t="n">
        <v>0.32</v>
      </c>
      <c r="I13" t="n">
        <v>20</v>
      </c>
      <c r="J13" t="n">
        <v>208.37</v>
      </c>
      <c r="K13" t="n">
        <v>55.27</v>
      </c>
      <c r="L13" t="n">
        <v>3.75</v>
      </c>
      <c r="M13" t="n">
        <v>18</v>
      </c>
      <c r="N13" t="n">
        <v>44.35</v>
      </c>
      <c r="O13" t="n">
        <v>25933.43</v>
      </c>
      <c r="P13" t="n">
        <v>96.8</v>
      </c>
      <c r="Q13" t="n">
        <v>1324.03</v>
      </c>
      <c r="R13" t="n">
        <v>38.95</v>
      </c>
      <c r="S13" t="n">
        <v>27.17</v>
      </c>
      <c r="T13" t="n">
        <v>6061.73</v>
      </c>
      <c r="U13" t="n">
        <v>0.7</v>
      </c>
      <c r="V13" t="n">
        <v>0.95</v>
      </c>
      <c r="W13" t="n">
        <v>0.14</v>
      </c>
      <c r="X13" t="n">
        <v>0.37</v>
      </c>
      <c r="Y13" t="n">
        <v>1</v>
      </c>
      <c r="Z13" t="n">
        <v>10</v>
      </c>
      <c r="AA13" t="n">
        <v>235.972660622136</v>
      </c>
      <c r="AB13" t="n">
        <v>322.8682046421147</v>
      </c>
      <c r="AC13" t="n">
        <v>292.0541163395384</v>
      </c>
      <c r="AD13" t="n">
        <v>235972.660622136</v>
      </c>
      <c r="AE13" t="n">
        <v>322868.2046421147</v>
      </c>
      <c r="AF13" t="n">
        <v>3.669583861260849e-06</v>
      </c>
      <c r="AG13" t="n">
        <v>7.552083333333333</v>
      </c>
      <c r="AH13" t="n">
        <v>292054.1163395384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8.7296</v>
      </c>
      <c r="E14" t="n">
        <v>11.46</v>
      </c>
      <c r="F14" t="n">
        <v>8.16</v>
      </c>
      <c r="G14" t="n">
        <v>27.2</v>
      </c>
      <c r="H14" t="n">
        <v>0.34</v>
      </c>
      <c r="I14" t="n">
        <v>18</v>
      </c>
      <c r="J14" t="n">
        <v>208.77</v>
      </c>
      <c r="K14" t="n">
        <v>55.27</v>
      </c>
      <c r="L14" t="n">
        <v>4</v>
      </c>
      <c r="M14" t="n">
        <v>16</v>
      </c>
      <c r="N14" t="n">
        <v>44.5</v>
      </c>
      <c r="O14" t="n">
        <v>25982.82</v>
      </c>
      <c r="P14" t="n">
        <v>93.73</v>
      </c>
      <c r="Q14" t="n">
        <v>1324.01</v>
      </c>
      <c r="R14" t="n">
        <v>37.07</v>
      </c>
      <c r="S14" t="n">
        <v>27.17</v>
      </c>
      <c r="T14" t="n">
        <v>5134.08</v>
      </c>
      <c r="U14" t="n">
        <v>0.73</v>
      </c>
      <c r="V14" t="n">
        <v>0.96</v>
      </c>
      <c r="W14" t="n">
        <v>0.13</v>
      </c>
      <c r="X14" t="n">
        <v>0.31</v>
      </c>
      <c r="Y14" t="n">
        <v>1</v>
      </c>
      <c r="Z14" t="n">
        <v>10</v>
      </c>
      <c r="AA14" t="n">
        <v>232.5719601410957</v>
      </c>
      <c r="AB14" t="n">
        <v>318.2152162156411</v>
      </c>
      <c r="AC14" t="n">
        <v>287.8452025979756</v>
      </c>
      <c r="AD14" t="n">
        <v>232571.9601410957</v>
      </c>
      <c r="AE14" t="n">
        <v>318215.2162156411</v>
      </c>
      <c r="AF14" t="n">
        <v>3.717189917990984e-06</v>
      </c>
      <c r="AG14" t="n">
        <v>7.4609375</v>
      </c>
      <c r="AH14" t="n">
        <v>287845.2025979756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8.7425</v>
      </c>
      <c r="E15" t="n">
        <v>11.44</v>
      </c>
      <c r="F15" t="n">
        <v>8.18</v>
      </c>
      <c r="G15" t="n">
        <v>28.89</v>
      </c>
      <c r="H15" t="n">
        <v>0.36</v>
      </c>
      <c r="I15" t="n">
        <v>17</v>
      </c>
      <c r="J15" t="n">
        <v>209.17</v>
      </c>
      <c r="K15" t="n">
        <v>55.27</v>
      </c>
      <c r="L15" t="n">
        <v>4.25</v>
      </c>
      <c r="M15" t="n">
        <v>15</v>
      </c>
      <c r="N15" t="n">
        <v>44.65</v>
      </c>
      <c r="O15" t="n">
        <v>26032.25</v>
      </c>
      <c r="P15" t="n">
        <v>92.70999999999999</v>
      </c>
      <c r="Q15" t="n">
        <v>1324.02</v>
      </c>
      <c r="R15" t="n">
        <v>37.69</v>
      </c>
      <c r="S15" t="n">
        <v>27.17</v>
      </c>
      <c r="T15" t="n">
        <v>5449.47</v>
      </c>
      <c r="U15" t="n">
        <v>0.72</v>
      </c>
      <c r="V15" t="n">
        <v>0.95</v>
      </c>
      <c r="W15" t="n">
        <v>0.13</v>
      </c>
      <c r="X15" t="n">
        <v>0.33</v>
      </c>
      <c r="Y15" t="n">
        <v>1</v>
      </c>
      <c r="Z15" t="n">
        <v>10</v>
      </c>
      <c r="AA15" t="n">
        <v>231.8747524798292</v>
      </c>
      <c r="AB15" t="n">
        <v>317.2612659348654</v>
      </c>
      <c r="AC15" t="n">
        <v>286.9822959931193</v>
      </c>
      <c r="AD15" t="n">
        <v>231874.7524798292</v>
      </c>
      <c r="AE15" t="n">
        <v>317261.2659348655</v>
      </c>
      <c r="AF15" t="n">
        <v>3.722682924536769e-06</v>
      </c>
      <c r="AG15" t="n">
        <v>7.447916666666667</v>
      </c>
      <c r="AH15" t="n">
        <v>286982.2959931193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8.787599999999999</v>
      </c>
      <c r="E16" t="n">
        <v>11.38</v>
      </c>
      <c r="F16" t="n">
        <v>8.17</v>
      </c>
      <c r="G16" t="n">
        <v>30.62</v>
      </c>
      <c r="H16" t="n">
        <v>0.38</v>
      </c>
      <c r="I16" t="n">
        <v>16</v>
      </c>
      <c r="J16" t="n">
        <v>209.58</v>
      </c>
      <c r="K16" t="n">
        <v>55.27</v>
      </c>
      <c r="L16" t="n">
        <v>4.5</v>
      </c>
      <c r="M16" t="n">
        <v>14</v>
      </c>
      <c r="N16" t="n">
        <v>44.8</v>
      </c>
      <c r="O16" t="n">
        <v>26081.73</v>
      </c>
      <c r="P16" t="n">
        <v>90.19</v>
      </c>
      <c r="Q16" t="n">
        <v>1324.14</v>
      </c>
      <c r="R16" t="n">
        <v>37.01</v>
      </c>
      <c r="S16" t="n">
        <v>27.17</v>
      </c>
      <c r="T16" t="n">
        <v>5111.19</v>
      </c>
      <c r="U16" t="n">
        <v>0.73</v>
      </c>
      <c r="V16" t="n">
        <v>0.96</v>
      </c>
      <c r="W16" t="n">
        <v>0.13</v>
      </c>
      <c r="X16" t="n">
        <v>0.31</v>
      </c>
      <c r="Y16" t="n">
        <v>1</v>
      </c>
      <c r="Z16" t="n">
        <v>10</v>
      </c>
      <c r="AA16" t="n">
        <v>229.8615163079147</v>
      </c>
      <c r="AB16" t="n">
        <v>314.506667386742</v>
      </c>
      <c r="AC16" t="n">
        <v>284.4905924643244</v>
      </c>
      <c r="AD16" t="n">
        <v>229861.5163079147</v>
      </c>
      <c r="AE16" t="n">
        <v>314506.667386742</v>
      </c>
      <c r="AF16" t="n">
        <v>3.74188715672397e-06</v>
      </c>
      <c r="AG16" t="n">
        <v>7.408854166666667</v>
      </c>
      <c r="AH16" t="n">
        <v>284490.5924643244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8.8376</v>
      </c>
      <c r="E17" t="n">
        <v>11.32</v>
      </c>
      <c r="F17" t="n">
        <v>8.140000000000001</v>
      </c>
      <c r="G17" t="n">
        <v>32.57</v>
      </c>
      <c r="H17" t="n">
        <v>0.4</v>
      </c>
      <c r="I17" t="n">
        <v>15</v>
      </c>
      <c r="J17" t="n">
        <v>209.98</v>
      </c>
      <c r="K17" t="n">
        <v>55.27</v>
      </c>
      <c r="L17" t="n">
        <v>4.75</v>
      </c>
      <c r="M17" t="n">
        <v>10</v>
      </c>
      <c r="N17" t="n">
        <v>44.95</v>
      </c>
      <c r="O17" t="n">
        <v>26131.27</v>
      </c>
      <c r="P17" t="n">
        <v>88.23999999999999</v>
      </c>
      <c r="Q17" t="n">
        <v>1323.98</v>
      </c>
      <c r="R17" t="n">
        <v>36.1</v>
      </c>
      <c r="S17" t="n">
        <v>27.17</v>
      </c>
      <c r="T17" t="n">
        <v>4663.43</v>
      </c>
      <c r="U17" t="n">
        <v>0.75</v>
      </c>
      <c r="V17" t="n">
        <v>0.96</v>
      </c>
      <c r="W17" t="n">
        <v>0.14</v>
      </c>
      <c r="X17" t="n">
        <v>0.29</v>
      </c>
      <c r="Y17" t="n">
        <v>1</v>
      </c>
      <c r="Z17" t="n">
        <v>10</v>
      </c>
      <c r="AA17" t="n">
        <v>228.1167710110917</v>
      </c>
      <c r="AB17" t="n">
        <v>312.1194298988997</v>
      </c>
      <c r="AC17" t="n">
        <v>282.3311895718123</v>
      </c>
      <c r="AD17" t="n">
        <v>228116.7710110917</v>
      </c>
      <c r="AE17" t="n">
        <v>312119.4298988997</v>
      </c>
      <c r="AF17" t="n">
        <v>3.763177879769648e-06</v>
      </c>
      <c r="AG17" t="n">
        <v>7.369791666666667</v>
      </c>
      <c r="AH17" t="n">
        <v>282331.1895718123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8.879200000000001</v>
      </c>
      <c r="E18" t="n">
        <v>11.26</v>
      </c>
      <c r="F18" t="n">
        <v>8.130000000000001</v>
      </c>
      <c r="G18" t="n">
        <v>34.84</v>
      </c>
      <c r="H18" t="n">
        <v>0.42</v>
      </c>
      <c r="I18" t="n">
        <v>14</v>
      </c>
      <c r="J18" t="n">
        <v>210.38</v>
      </c>
      <c r="K18" t="n">
        <v>55.27</v>
      </c>
      <c r="L18" t="n">
        <v>5</v>
      </c>
      <c r="M18" t="n">
        <v>4</v>
      </c>
      <c r="N18" t="n">
        <v>45.11</v>
      </c>
      <c r="O18" t="n">
        <v>26180.86</v>
      </c>
      <c r="P18" t="n">
        <v>87.12</v>
      </c>
      <c r="Q18" t="n">
        <v>1323.98</v>
      </c>
      <c r="R18" t="n">
        <v>35.55</v>
      </c>
      <c r="S18" t="n">
        <v>27.17</v>
      </c>
      <c r="T18" t="n">
        <v>4391.72</v>
      </c>
      <c r="U18" t="n">
        <v>0.76</v>
      </c>
      <c r="V18" t="n">
        <v>0.96</v>
      </c>
      <c r="W18" t="n">
        <v>0.14</v>
      </c>
      <c r="X18" t="n">
        <v>0.28</v>
      </c>
      <c r="Y18" t="n">
        <v>1</v>
      </c>
      <c r="Z18" t="n">
        <v>10</v>
      </c>
      <c r="AA18" t="n">
        <v>227.0324179863876</v>
      </c>
      <c r="AB18" t="n">
        <v>310.6357702522213</v>
      </c>
      <c r="AC18" t="n">
        <v>280.989128319483</v>
      </c>
      <c r="AD18" t="n">
        <v>227032.4179863876</v>
      </c>
      <c r="AE18" t="n">
        <v>310635.7702522213</v>
      </c>
      <c r="AF18" t="n">
        <v>3.780891761343653e-06</v>
      </c>
      <c r="AG18" t="n">
        <v>7.330729166666667</v>
      </c>
      <c r="AH18" t="n">
        <v>280989.128319483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8.8764</v>
      </c>
      <c r="E19" t="n">
        <v>11.27</v>
      </c>
      <c r="F19" t="n">
        <v>8.130000000000001</v>
      </c>
      <c r="G19" t="n">
        <v>34.86</v>
      </c>
      <c r="H19" t="n">
        <v>0.44</v>
      </c>
      <c r="I19" t="n">
        <v>14</v>
      </c>
      <c r="J19" t="n">
        <v>210.78</v>
      </c>
      <c r="K19" t="n">
        <v>55.27</v>
      </c>
      <c r="L19" t="n">
        <v>5.25</v>
      </c>
      <c r="M19" t="n">
        <v>1</v>
      </c>
      <c r="N19" t="n">
        <v>45.26</v>
      </c>
      <c r="O19" t="n">
        <v>26230.5</v>
      </c>
      <c r="P19" t="n">
        <v>87.03</v>
      </c>
      <c r="Q19" t="n">
        <v>1324.05</v>
      </c>
      <c r="R19" t="n">
        <v>35.59</v>
      </c>
      <c r="S19" t="n">
        <v>27.17</v>
      </c>
      <c r="T19" t="n">
        <v>4411.09</v>
      </c>
      <c r="U19" t="n">
        <v>0.76</v>
      </c>
      <c r="V19" t="n">
        <v>0.96</v>
      </c>
      <c r="W19" t="n">
        <v>0.14</v>
      </c>
      <c r="X19" t="n">
        <v>0.28</v>
      </c>
      <c r="Y19" t="n">
        <v>1</v>
      </c>
      <c r="Z19" t="n">
        <v>10</v>
      </c>
      <c r="AA19" t="n">
        <v>227.0016924016923</v>
      </c>
      <c r="AB19" t="n">
        <v>310.593730151724</v>
      </c>
      <c r="AC19" t="n">
        <v>280.9511004671735</v>
      </c>
      <c r="AD19" t="n">
        <v>227001.6924016922</v>
      </c>
      <c r="AE19" t="n">
        <v>310593.730151724</v>
      </c>
      <c r="AF19" t="n">
        <v>3.779699480853095e-06</v>
      </c>
      <c r="AG19" t="n">
        <v>7.337239583333333</v>
      </c>
      <c r="AH19" t="n">
        <v>280951.1004671735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8.8751</v>
      </c>
      <c r="E20" t="n">
        <v>11.27</v>
      </c>
      <c r="F20" t="n">
        <v>8.130000000000001</v>
      </c>
      <c r="G20" t="n">
        <v>34.86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0</v>
      </c>
      <c r="N20" t="n">
        <v>45.41</v>
      </c>
      <c r="O20" t="n">
        <v>26280.2</v>
      </c>
      <c r="P20" t="n">
        <v>87.19</v>
      </c>
      <c r="Q20" t="n">
        <v>1324.05</v>
      </c>
      <c r="R20" t="n">
        <v>35.58</v>
      </c>
      <c r="S20" t="n">
        <v>27.17</v>
      </c>
      <c r="T20" t="n">
        <v>4410.29</v>
      </c>
      <c r="U20" t="n">
        <v>0.76</v>
      </c>
      <c r="V20" t="n">
        <v>0.96</v>
      </c>
      <c r="W20" t="n">
        <v>0.15</v>
      </c>
      <c r="X20" t="n">
        <v>0.28</v>
      </c>
      <c r="Y20" t="n">
        <v>1</v>
      </c>
      <c r="Z20" t="n">
        <v>10</v>
      </c>
      <c r="AA20" t="n">
        <v>227.1111496148591</v>
      </c>
      <c r="AB20" t="n">
        <v>310.7434943396903</v>
      </c>
      <c r="AC20" t="n">
        <v>281.0865713712357</v>
      </c>
      <c r="AD20" t="n">
        <v>227111.1496148591</v>
      </c>
      <c r="AE20" t="n">
        <v>310743.4943396903</v>
      </c>
      <c r="AF20" t="n">
        <v>3.779145922053907e-06</v>
      </c>
      <c r="AG20" t="n">
        <v>7.337239583333333</v>
      </c>
      <c r="AH20" t="n">
        <v>281086.5713712357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7.7486</v>
      </c>
      <c r="E2" t="n">
        <v>12.91</v>
      </c>
      <c r="F2" t="n">
        <v>9.140000000000001</v>
      </c>
      <c r="G2" t="n">
        <v>8.57</v>
      </c>
      <c r="H2" t="n">
        <v>0.14</v>
      </c>
      <c r="I2" t="n">
        <v>64</v>
      </c>
      <c r="J2" t="n">
        <v>124.63</v>
      </c>
      <c r="K2" t="n">
        <v>45</v>
      </c>
      <c r="L2" t="n">
        <v>1</v>
      </c>
      <c r="M2" t="n">
        <v>62</v>
      </c>
      <c r="N2" t="n">
        <v>18.64</v>
      </c>
      <c r="O2" t="n">
        <v>15605.44</v>
      </c>
      <c r="P2" t="n">
        <v>87.15000000000001</v>
      </c>
      <c r="Q2" t="n">
        <v>1324.41</v>
      </c>
      <c r="R2" t="n">
        <v>67.09</v>
      </c>
      <c r="S2" t="n">
        <v>27.17</v>
      </c>
      <c r="T2" t="n">
        <v>19914.29</v>
      </c>
      <c r="U2" t="n">
        <v>0.4</v>
      </c>
      <c r="V2" t="n">
        <v>0.85</v>
      </c>
      <c r="W2" t="n">
        <v>0.21</v>
      </c>
      <c r="X2" t="n">
        <v>1.28</v>
      </c>
      <c r="Y2" t="n">
        <v>1</v>
      </c>
      <c r="Z2" t="n">
        <v>10</v>
      </c>
      <c r="AA2" t="n">
        <v>234.5421484403824</v>
      </c>
      <c r="AB2" t="n">
        <v>320.910914765297</v>
      </c>
      <c r="AC2" t="n">
        <v>290.28362746149</v>
      </c>
      <c r="AD2" t="n">
        <v>234542.1484403824</v>
      </c>
      <c r="AE2" t="n">
        <v>320910.914765297</v>
      </c>
      <c r="AF2" t="n">
        <v>3.861741312284655e-06</v>
      </c>
      <c r="AG2" t="n">
        <v>8.404947916666666</v>
      </c>
      <c r="AH2" t="n">
        <v>290283.62746149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8.228899999999999</v>
      </c>
      <c r="E3" t="n">
        <v>12.15</v>
      </c>
      <c r="F3" t="n">
        <v>8.789999999999999</v>
      </c>
      <c r="G3" t="n">
        <v>10.99</v>
      </c>
      <c r="H3" t="n">
        <v>0.18</v>
      </c>
      <c r="I3" t="n">
        <v>48</v>
      </c>
      <c r="J3" t="n">
        <v>124.96</v>
      </c>
      <c r="K3" t="n">
        <v>45</v>
      </c>
      <c r="L3" t="n">
        <v>1.25</v>
      </c>
      <c r="M3" t="n">
        <v>46</v>
      </c>
      <c r="N3" t="n">
        <v>18.71</v>
      </c>
      <c r="O3" t="n">
        <v>15645.96</v>
      </c>
      <c r="P3" t="n">
        <v>80.89</v>
      </c>
      <c r="Q3" t="n">
        <v>1324.03</v>
      </c>
      <c r="R3" t="n">
        <v>56.52</v>
      </c>
      <c r="S3" t="n">
        <v>27.17</v>
      </c>
      <c r="T3" t="n">
        <v>14706.14</v>
      </c>
      <c r="U3" t="n">
        <v>0.48</v>
      </c>
      <c r="V3" t="n">
        <v>0.89</v>
      </c>
      <c r="W3" t="n">
        <v>0.18</v>
      </c>
      <c r="X3" t="n">
        <v>0.9399999999999999</v>
      </c>
      <c r="Y3" t="n">
        <v>1</v>
      </c>
      <c r="Z3" t="n">
        <v>10</v>
      </c>
      <c r="AA3" t="n">
        <v>213.227287302514</v>
      </c>
      <c r="AB3" t="n">
        <v>291.7469814111729</v>
      </c>
      <c r="AC3" t="n">
        <v>263.9030589748367</v>
      </c>
      <c r="AD3" t="n">
        <v>213227.287302514</v>
      </c>
      <c r="AE3" t="n">
        <v>291746.9814111729</v>
      </c>
      <c r="AF3" t="n">
        <v>4.101112857117312e-06</v>
      </c>
      <c r="AG3" t="n">
        <v>7.91015625</v>
      </c>
      <c r="AH3" t="n">
        <v>263903.0589748367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8.6645</v>
      </c>
      <c r="E4" t="n">
        <v>11.54</v>
      </c>
      <c r="F4" t="n">
        <v>8.460000000000001</v>
      </c>
      <c r="G4" t="n">
        <v>13.72</v>
      </c>
      <c r="H4" t="n">
        <v>0.21</v>
      </c>
      <c r="I4" t="n">
        <v>37</v>
      </c>
      <c r="J4" t="n">
        <v>125.29</v>
      </c>
      <c r="K4" t="n">
        <v>45</v>
      </c>
      <c r="L4" t="n">
        <v>1.5</v>
      </c>
      <c r="M4" t="n">
        <v>35</v>
      </c>
      <c r="N4" t="n">
        <v>18.79</v>
      </c>
      <c r="O4" t="n">
        <v>15686.51</v>
      </c>
      <c r="P4" t="n">
        <v>74.40000000000001</v>
      </c>
      <c r="Q4" t="n">
        <v>1324.15</v>
      </c>
      <c r="R4" t="n">
        <v>45.93</v>
      </c>
      <c r="S4" t="n">
        <v>27.17</v>
      </c>
      <c r="T4" t="n">
        <v>9467.190000000001</v>
      </c>
      <c r="U4" t="n">
        <v>0.59</v>
      </c>
      <c r="V4" t="n">
        <v>0.92</v>
      </c>
      <c r="W4" t="n">
        <v>0.16</v>
      </c>
      <c r="X4" t="n">
        <v>0.61</v>
      </c>
      <c r="Y4" t="n">
        <v>1</v>
      </c>
      <c r="Z4" t="n">
        <v>10</v>
      </c>
      <c r="AA4" t="n">
        <v>204.5322646274696</v>
      </c>
      <c r="AB4" t="n">
        <v>279.8500677898556</v>
      </c>
      <c r="AC4" t="n">
        <v>253.141570092111</v>
      </c>
      <c r="AD4" t="n">
        <v>204532.2646274696</v>
      </c>
      <c r="AE4" t="n">
        <v>279850.0677898556</v>
      </c>
      <c r="AF4" t="n">
        <v>4.318206850307204e-06</v>
      </c>
      <c r="AG4" t="n">
        <v>7.513020833333333</v>
      </c>
      <c r="AH4" t="n">
        <v>253141.570092111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8.757400000000001</v>
      </c>
      <c r="E5" t="n">
        <v>11.42</v>
      </c>
      <c r="F5" t="n">
        <v>8.49</v>
      </c>
      <c r="G5" t="n">
        <v>16.44</v>
      </c>
      <c r="H5" t="n">
        <v>0.25</v>
      </c>
      <c r="I5" t="n">
        <v>31</v>
      </c>
      <c r="J5" t="n">
        <v>125.62</v>
      </c>
      <c r="K5" t="n">
        <v>45</v>
      </c>
      <c r="L5" t="n">
        <v>1.75</v>
      </c>
      <c r="M5" t="n">
        <v>29</v>
      </c>
      <c r="N5" t="n">
        <v>18.87</v>
      </c>
      <c r="O5" t="n">
        <v>15727.09</v>
      </c>
      <c r="P5" t="n">
        <v>72.34</v>
      </c>
      <c r="Q5" t="n">
        <v>1324.1</v>
      </c>
      <c r="R5" t="n">
        <v>47.24</v>
      </c>
      <c r="S5" t="n">
        <v>27.17</v>
      </c>
      <c r="T5" t="n">
        <v>10152.04</v>
      </c>
      <c r="U5" t="n">
        <v>0.58</v>
      </c>
      <c r="V5" t="n">
        <v>0.92</v>
      </c>
      <c r="W5" t="n">
        <v>0.16</v>
      </c>
      <c r="X5" t="n">
        <v>0.64</v>
      </c>
      <c r="Y5" t="n">
        <v>1</v>
      </c>
      <c r="Z5" t="n">
        <v>10</v>
      </c>
      <c r="AA5" t="n">
        <v>202.4401394725771</v>
      </c>
      <c r="AB5" t="n">
        <v>276.9875298548855</v>
      </c>
      <c r="AC5" t="n">
        <v>250.5522287600563</v>
      </c>
      <c r="AD5" t="n">
        <v>202440.1394725771</v>
      </c>
      <c r="AE5" t="n">
        <v>276987.5298548855</v>
      </c>
      <c r="AF5" t="n">
        <v>4.36450628090257e-06</v>
      </c>
      <c r="AG5" t="n">
        <v>7.434895833333333</v>
      </c>
      <c r="AH5" t="n">
        <v>250552.2287600563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8.954599999999999</v>
      </c>
      <c r="E6" t="n">
        <v>11.17</v>
      </c>
      <c r="F6" t="n">
        <v>8.369999999999999</v>
      </c>
      <c r="G6" t="n">
        <v>19.32</v>
      </c>
      <c r="H6" t="n">
        <v>0.28</v>
      </c>
      <c r="I6" t="n">
        <v>26</v>
      </c>
      <c r="J6" t="n">
        <v>125.95</v>
      </c>
      <c r="K6" t="n">
        <v>45</v>
      </c>
      <c r="L6" t="n">
        <v>2</v>
      </c>
      <c r="M6" t="n">
        <v>21</v>
      </c>
      <c r="N6" t="n">
        <v>18.95</v>
      </c>
      <c r="O6" t="n">
        <v>15767.7</v>
      </c>
      <c r="P6" t="n">
        <v>67.66</v>
      </c>
      <c r="Q6" t="n">
        <v>1324.11</v>
      </c>
      <c r="R6" t="n">
        <v>43.35</v>
      </c>
      <c r="S6" t="n">
        <v>27.17</v>
      </c>
      <c r="T6" t="n">
        <v>8231.040000000001</v>
      </c>
      <c r="U6" t="n">
        <v>0.63</v>
      </c>
      <c r="V6" t="n">
        <v>0.93</v>
      </c>
      <c r="W6" t="n">
        <v>0.15</v>
      </c>
      <c r="X6" t="n">
        <v>0.52</v>
      </c>
      <c r="Y6" t="n">
        <v>1</v>
      </c>
      <c r="Z6" t="n">
        <v>10</v>
      </c>
      <c r="AA6" t="n">
        <v>197.8755369316108</v>
      </c>
      <c r="AB6" t="n">
        <v>270.7420392822868</v>
      </c>
      <c r="AC6" t="n">
        <v>244.9027990421033</v>
      </c>
      <c r="AD6" t="n">
        <v>197875.5369316108</v>
      </c>
      <c r="AE6" t="n">
        <v>270742.0392822868</v>
      </c>
      <c r="AF6" t="n">
        <v>4.46278666533105e-06</v>
      </c>
      <c r="AG6" t="n">
        <v>7.272135416666667</v>
      </c>
      <c r="AH6" t="n">
        <v>244902.7990421033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9.005000000000001</v>
      </c>
      <c r="E7" t="n">
        <v>11.1</v>
      </c>
      <c r="F7" t="n">
        <v>8.359999999999999</v>
      </c>
      <c r="G7" t="n">
        <v>20.9</v>
      </c>
      <c r="H7" t="n">
        <v>0.31</v>
      </c>
      <c r="I7" t="n">
        <v>24</v>
      </c>
      <c r="J7" t="n">
        <v>126.28</v>
      </c>
      <c r="K7" t="n">
        <v>45</v>
      </c>
      <c r="L7" t="n">
        <v>2.25</v>
      </c>
      <c r="M7" t="n">
        <v>1</v>
      </c>
      <c r="N7" t="n">
        <v>19.03</v>
      </c>
      <c r="O7" t="n">
        <v>15808.34</v>
      </c>
      <c r="P7" t="n">
        <v>65.83</v>
      </c>
      <c r="Q7" t="n">
        <v>1324.09</v>
      </c>
      <c r="R7" t="n">
        <v>42.21</v>
      </c>
      <c r="S7" t="n">
        <v>27.17</v>
      </c>
      <c r="T7" t="n">
        <v>7675.01</v>
      </c>
      <c r="U7" t="n">
        <v>0.64</v>
      </c>
      <c r="V7" t="n">
        <v>0.93</v>
      </c>
      <c r="W7" t="n">
        <v>0.17</v>
      </c>
      <c r="X7" t="n">
        <v>0.51</v>
      </c>
      <c r="Y7" t="n">
        <v>1</v>
      </c>
      <c r="Z7" t="n">
        <v>10</v>
      </c>
      <c r="AA7" t="n">
        <v>185.3155452743235</v>
      </c>
      <c r="AB7" t="n">
        <v>253.5569045890699</v>
      </c>
      <c r="AC7" t="n">
        <v>229.3577894845136</v>
      </c>
      <c r="AD7" t="n">
        <v>185315.5452743235</v>
      </c>
      <c r="AE7" t="n">
        <v>253556.9045890699</v>
      </c>
      <c r="AF7" t="n">
        <v>4.487904978592691e-06</v>
      </c>
      <c r="AG7" t="n">
        <v>7.2265625</v>
      </c>
      <c r="AH7" t="n">
        <v>229357.7894845136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9.0036</v>
      </c>
      <c r="E8" t="n">
        <v>11.11</v>
      </c>
      <c r="F8" t="n">
        <v>8.359999999999999</v>
      </c>
      <c r="G8" t="n">
        <v>20.9</v>
      </c>
      <c r="H8" t="n">
        <v>0.35</v>
      </c>
      <c r="I8" t="n">
        <v>24</v>
      </c>
      <c r="J8" t="n">
        <v>126.61</v>
      </c>
      <c r="K8" t="n">
        <v>45</v>
      </c>
      <c r="L8" t="n">
        <v>2.5</v>
      </c>
      <c r="M8" t="n">
        <v>0</v>
      </c>
      <c r="N8" t="n">
        <v>19.11</v>
      </c>
      <c r="O8" t="n">
        <v>15849</v>
      </c>
      <c r="P8" t="n">
        <v>65.98</v>
      </c>
      <c r="Q8" t="n">
        <v>1324.07</v>
      </c>
      <c r="R8" t="n">
        <v>42.26</v>
      </c>
      <c r="S8" t="n">
        <v>27.17</v>
      </c>
      <c r="T8" t="n">
        <v>7700.37</v>
      </c>
      <c r="U8" t="n">
        <v>0.64</v>
      </c>
      <c r="V8" t="n">
        <v>0.93</v>
      </c>
      <c r="W8" t="n">
        <v>0.18</v>
      </c>
      <c r="X8" t="n">
        <v>0.51</v>
      </c>
      <c r="Y8" t="n">
        <v>1</v>
      </c>
      <c r="Z8" t="n">
        <v>10</v>
      </c>
      <c r="AA8" t="n">
        <v>185.4154286955401</v>
      </c>
      <c r="AB8" t="n">
        <v>253.693569492524</v>
      </c>
      <c r="AC8" t="n">
        <v>229.4814112813924</v>
      </c>
      <c r="AD8" t="n">
        <v>185415.4286955401</v>
      </c>
      <c r="AE8" t="n">
        <v>253693.569492524</v>
      </c>
      <c r="AF8" t="n">
        <v>4.487207247668757e-06</v>
      </c>
      <c r="AG8" t="n">
        <v>7.233072916666667</v>
      </c>
      <c r="AH8" t="n">
        <v>229481.4112813924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5.1028</v>
      </c>
      <c r="E2" t="n">
        <v>19.6</v>
      </c>
      <c r="F2" t="n">
        <v>10.42</v>
      </c>
      <c r="G2" t="n">
        <v>5</v>
      </c>
      <c r="H2" t="n">
        <v>0.07000000000000001</v>
      </c>
      <c r="I2" t="n">
        <v>125</v>
      </c>
      <c r="J2" t="n">
        <v>263.32</v>
      </c>
      <c r="K2" t="n">
        <v>59.89</v>
      </c>
      <c r="L2" t="n">
        <v>1</v>
      </c>
      <c r="M2" t="n">
        <v>123</v>
      </c>
      <c r="N2" t="n">
        <v>67.43000000000001</v>
      </c>
      <c r="O2" t="n">
        <v>32710.1</v>
      </c>
      <c r="P2" t="n">
        <v>172.18</v>
      </c>
      <c r="Q2" t="n">
        <v>1324.69</v>
      </c>
      <c r="R2" t="n">
        <v>107.52</v>
      </c>
      <c r="S2" t="n">
        <v>27.17</v>
      </c>
      <c r="T2" t="n">
        <v>39823.83</v>
      </c>
      <c r="U2" t="n">
        <v>0.25</v>
      </c>
      <c r="V2" t="n">
        <v>0.75</v>
      </c>
      <c r="W2" t="n">
        <v>0.31</v>
      </c>
      <c r="X2" t="n">
        <v>2.57</v>
      </c>
      <c r="Y2" t="n">
        <v>1</v>
      </c>
      <c r="Z2" t="n">
        <v>10</v>
      </c>
      <c r="AA2" t="n">
        <v>502.4665151745619</v>
      </c>
      <c r="AB2" t="n">
        <v>687.4968533199996</v>
      </c>
      <c r="AC2" t="n">
        <v>621.8831185470317</v>
      </c>
      <c r="AD2" t="n">
        <v>502466.5151745619</v>
      </c>
      <c r="AE2" t="n">
        <v>687496.8533199995</v>
      </c>
      <c r="AF2" t="n">
        <v>2.01773212909897e-06</v>
      </c>
      <c r="AG2" t="n">
        <v>12.76041666666667</v>
      </c>
      <c r="AH2" t="n">
        <v>621883.1185470317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5.7828</v>
      </c>
      <c r="E3" t="n">
        <v>17.29</v>
      </c>
      <c r="F3" t="n">
        <v>9.74</v>
      </c>
      <c r="G3" t="n">
        <v>6.28</v>
      </c>
      <c r="H3" t="n">
        <v>0.08</v>
      </c>
      <c r="I3" t="n">
        <v>93</v>
      </c>
      <c r="J3" t="n">
        <v>263.79</v>
      </c>
      <c r="K3" t="n">
        <v>59.89</v>
      </c>
      <c r="L3" t="n">
        <v>1.25</v>
      </c>
      <c r="M3" t="n">
        <v>91</v>
      </c>
      <c r="N3" t="n">
        <v>67.65000000000001</v>
      </c>
      <c r="O3" t="n">
        <v>32767.75</v>
      </c>
      <c r="P3" t="n">
        <v>159.59</v>
      </c>
      <c r="Q3" t="n">
        <v>1324.49</v>
      </c>
      <c r="R3" t="n">
        <v>86.12</v>
      </c>
      <c r="S3" t="n">
        <v>27.17</v>
      </c>
      <c r="T3" t="n">
        <v>29281.8</v>
      </c>
      <c r="U3" t="n">
        <v>0.32</v>
      </c>
      <c r="V3" t="n">
        <v>0.8</v>
      </c>
      <c r="W3" t="n">
        <v>0.26</v>
      </c>
      <c r="X3" t="n">
        <v>1.88</v>
      </c>
      <c r="Y3" t="n">
        <v>1</v>
      </c>
      <c r="Z3" t="n">
        <v>10</v>
      </c>
      <c r="AA3" t="n">
        <v>432.7445183647016</v>
      </c>
      <c r="AB3" t="n">
        <v>592.1001413673367</v>
      </c>
      <c r="AC3" t="n">
        <v>535.5909348930051</v>
      </c>
      <c r="AD3" t="n">
        <v>432744.5183647016</v>
      </c>
      <c r="AE3" t="n">
        <v>592100.1413673367</v>
      </c>
      <c r="AF3" t="n">
        <v>2.286615457426026e-06</v>
      </c>
      <c r="AG3" t="n">
        <v>11.25651041666667</v>
      </c>
      <c r="AH3" t="n">
        <v>535590.9348930051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6.2753</v>
      </c>
      <c r="E4" t="n">
        <v>15.94</v>
      </c>
      <c r="F4" t="n">
        <v>9.34</v>
      </c>
      <c r="G4" t="n">
        <v>7.57</v>
      </c>
      <c r="H4" t="n">
        <v>0.1</v>
      </c>
      <c r="I4" t="n">
        <v>74</v>
      </c>
      <c r="J4" t="n">
        <v>264.25</v>
      </c>
      <c r="K4" t="n">
        <v>59.89</v>
      </c>
      <c r="L4" t="n">
        <v>1.5</v>
      </c>
      <c r="M4" t="n">
        <v>72</v>
      </c>
      <c r="N4" t="n">
        <v>67.87</v>
      </c>
      <c r="O4" t="n">
        <v>32825.49</v>
      </c>
      <c r="P4" t="n">
        <v>151.94</v>
      </c>
      <c r="Q4" t="n">
        <v>1324.19</v>
      </c>
      <c r="R4" t="n">
        <v>73.54000000000001</v>
      </c>
      <c r="S4" t="n">
        <v>27.17</v>
      </c>
      <c r="T4" t="n">
        <v>23088.32</v>
      </c>
      <c r="U4" t="n">
        <v>0.37</v>
      </c>
      <c r="V4" t="n">
        <v>0.84</v>
      </c>
      <c r="W4" t="n">
        <v>0.23</v>
      </c>
      <c r="X4" t="n">
        <v>1.49</v>
      </c>
      <c r="Y4" t="n">
        <v>1</v>
      </c>
      <c r="Z4" t="n">
        <v>10</v>
      </c>
      <c r="AA4" t="n">
        <v>382.9291262847014</v>
      </c>
      <c r="AB4" t="n">
        <v>523.9405242234877</v>
      </c>
      <c r="AC4" t="n">
        <v>473.9363759467416</v>
      </c>
      <c r="AD4" t="n">
        <v>382929.1262847014</v>
      </c>
      <c r="AE4" t="n">
        <v>523940.5242234877</v>
      </c>
      <c r="AF4" t="n">
        <v>2.481358162133489e-06</v>
      </c>
      <c r="AG4" t="n">
        <v>10.37760416666667</v>
      </c>
      <c r="AH4" t="n">
        <v>473936.3759467416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6.6637</v>
      </c>
      <c r="E5" t="n">
        <v>15.01</v>
      </c>
      <c r="F5" t="n">
        <v>9.07</v>
      </c>
      <c r="G5" t="n">
        <v>8.92</v>
      </c>
      <c r="H5" t="n">
        <v>0.12</v>
      </c>
      <c r="I5" t="n">
        <v>61</v>
      </c>
      <c r="J5" t="n">
        <v>264.72</v>
      </c>
      <c r="K5" t="n">
        <v>59.89</v>
      </c>
      <c r="L5" t="n">
        <v>1.75</v>
      </c>
      <c r="M5" t="n">
        <v>59</v>
      </c>
      <c r="N5" t="n">
        <v>68.09</v>
      </c>
      <c r="O5" t="n">
        <v>32883.31</v>
      </c>
      <c r="P5" t="n">
        <v>146.36</v>
      </c>
      <c r="Q5" t="n">
        <v>1324.21</v>
      </c>
      <c r="R5" t="n">
        <v>65.12</v>
      </c>
      <c r="S5" t="n">
        <v>27.17</v>
      </c>
      <c r="T5" t="n">
        <v>18941.82</v>
      </c>
      <c r="U5" t="n">
        <v>0.42</v>
      </c>
      <c r="V5" t="n">
        <v>0.86</v>
      </c>
      <c r="W5" t="n">
        <v>0.21</v>
      </c>
      <c r="X5" t="n">
        <v>1.22</v>
      </c>
      <c r="Y5" t="n">
        <v>1</v>
      </c>
      <c r="Z5" t="n">
        <v>10</v>
      </c>
      <c r="AA5" t="n">
        <v>354.1406547436141</v>
      </c>
      <c r="AB5" t="n">
        <v>484.5508674032439</v>
      </c>
      <c r="AC5" t="n">
        <v>438.3060126896912</v>
      </c>
      <c r="AD5" t="n">
        <v>354140.6547436141</v>
      </c>
      <c r="AE5" t="n">
        <v>484550.8674032439</v>
      </c>
      <c r="AF5" t="n">
        <v>2.634937992607354e-06</v>
      </c>
      <c r="AG5" t="n">
        <v>9.772135416666666</v>
      </c>
      <c r="AH5" t="n">
        <v>438306.0126896912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6.9685</v>
      </c>
      <c r="E6" t="n">
        <v>14.35</v>
      </c>
      <c r="F6" t="n">
        <v>8.869999999999999</v>
      </c>
      <c r="G6" t="n">
        <v>10.23</v>
      </c>
      <c r="H6" t="n">
        <v>0.13</v>
      </c>
      <c r="I6" t="n">
        <v>52</v>
      </c>
      <c r="J6" t="n">
        <v>265.19</v>
      </c>
      <c r="K6" t="n">
        <v>59.89</v>
      </c>
      <c r="L6" t="n">
        <v>2</v>
      </c>
      <c r="M6" t="n">
        <v>50</v>
      </c>
      <c r="N6" t="n">
        <v>68.31</v>
      </c>
      <c r="O6" t="n">
        <v>32941.21</v>
      </c>
      <c r="P6" t="n">
        <v>142.01</v>
      </c>
      <c r="Q6" t="n">
        <v>1324.13</v>
      </c>
      <c r="R6" t="n">
        <v>58.92</v>
      </c>
      <c r="S6" t="n">
        <v>27.17</v>
      </c>
      <c r="T6" t="n">
        <v>15889.7</v>
      </c>
      <c r="U6" t="n">
        <v>0.46</v>
      </c>
      <c r="V6" t="n">
        <v>0.88</v>
      </c>
      <c r="W6" t="n">
        <v>0.19</v>
      </c>
      <c r="X6" t="n">
        <v>1.01</v>
      </c>
      <c r="Y6" t="n">
        <v>1</v>
      </c>
      <c r="Z6" t="n">
        <v>10</v>
      </c>
      <c r="AA6" t="n">
        <v>342.7725492265184</v>
      </c>
      <c r="AB6" t="n">
        <v>468.996523909334</v>
      </c>
      <c r="AC6" t="n">
        <v>424.2361539081818</v>
      </c>
      <c r="AD6" t="n">
        <v>342772.5492265184</v>
      </c>
      <c r="AE6" t="n">
        <v>468996.523909334</v>
      </c>
      <c r="AF6" t="n">
        <v>2.755460990363363e-06</v>
      </c>
      <c r="AG6" t="n">
        <v>9.342447916666666</v>
      </c>
      <c r="AH6" t="n">
        <v>424236.1539081818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7.1763</v>
      </c>
      <c r="E7" t="n">
        <v>13.93</v>
      </c>
      <c r="F7" t="n">
        <v>8.76</v>
      </c>
      <c r="G7" t="n">
        <v>11.42</v>
      </c>
      <c r="H7" t="n">
        <v>0.15</v>
      </c>
      <c r="I7" t="n">
        <v>46</v>
      </c>
      <c r="J7" t="n">
        <v>265.66</v>
      </c>
      <c r="K7" t="n">
        <v>59.89</v>
      </c>
      <c r="L7" t="n">
        <v>2.25</v>
      </c>
      <c r="M7" t="n">
        <v>44</v>
      </c>
      <c r="N7" t="n">
        <v>68.53</v>
      </c>
      <c r="O7" t="n">
        <v>32999.19</v>
      </c>
      <c r="P7" t="n">
        <v>139.21</v>
      </c>
      <c r="Q7" t="n">
        <v>1324.18</v>
      </c>
      <c r="R7" t="n">
        <v>55.27</v>
      </c>
      <c r="S7" t="n">
        <v>27.17</v>
      </c>
      <c r="T7" t="n">
        <v>14092.62</v>
      </c>
      <c r="U7" t="n">
        <v>0.49</v>
      </c>
      <c r="V7" t="n">
        <v>0.89</v>
      </c>
      <c r="W7" t="n">
        <v>0.18</v>
      </c>
      <c r="X7" t="n">
        <v>0.9</v>
      </c>
      <c r="Y7" t="n">
        <v>1</v>
      </c>
      <c r="Z7" t="n">
        <v>10</v>
      </c>
      <c r="AA7" t="n">
        <v>323.2459257567136</v>
      </c>
      <c r="AB7" t="n">
        <v>442.2793362241179</v>
      </c>
      <c r="AC7" t="n">
        <v>400.0688171178344</v>
      </c>
      <c r="AD7" t="n">
        <v>323245.9257567136</v>
      </c>
      <c r="AE7" t="n">
        <v>442279.3362241179</v>
      </c>
      <c r="AF7" t="n">
        <v>2.837628572166838e-06</v>
      </c>
      <c r="AG7" t="n">
        <v>9.069010416666666</v>
      </c>
      <c r="AH7" t="n">
        <v>400068.8171178344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7.4169</v>
      </c>
      <c r="E8" t="n">
        <v>13.48</v>
      </c>
      <c r="F8" t="n">
        <v>8.609999999999999</v>
      </c>
      <c r="G8" t="n">
        <v>12.91</v>
      </c>
      <c r="H8" t="n">
        <v>0.17</v>
      </c>
      <c r="I8" t="n">
        <v>40</v>
      </c>
      <c r="J8" t="n">
        <v>266.13</v>
      </c>
      <c r="K8" t="n">
        <v>59.89</v>
      </c>
      <c r="L8" t="n">
        <v>2.5</v>
      </c>
      <c r="M8" t="n">
        <v>38</v>
      </c>
      <c r="N8" t="n">
        <v>68.75</v>
      </c>
      <c r="O8" t="n">
        <v>33057.26</v>
      </c>
      <c r="P8" t="n">
        <v>135.66</v>
      </c>
      <c r="Q8" t="n">
        <v>1324.14</v>
      </c>
      <c r="R8" t="n">
        <v>50.52</v>
      </c>
      <c r="S8" t="n">
        <v>27.17</v>
      </c>
      <c r="T8" t="n">
        <v>11746.02</v>
      </c>
      <c r="U8" t="n">
        <v>0.54</v>
      </c>
      <c r="V8" t="n">
        <v>0.91</v>
      </c>
      <c r="W8" t="n">
        <v>0.17</v>
      </c>
      <c r="X8" t="n">
        <v>0.75</v>
      </c>
      <c r="Y8" t="n">
        <v>1</v>
      </c>
      <c r="Z8" t="n">
        <v>10</v>
      </c>
      <c r="AA8" t="n">
        <v>315.3020352558883</v>
      </c>
      <c r="AB8" t="n">
        <v>431.4101547811741</v>
      </c>
      <c r="AC8" t="n">
        <v>390.2369750968132</v>
      </c>
      <c r="AD8" t="n">
        <v>315302.0352558883</v>
      </c>
      <c r="AE8" t="n">
        <v>431410.1547811741</v>
      </c>
      <c r="AF8" t="n">
        <v>2.932765820395499e-06</v>
      </c>
      <c r="AG8" t="n">
        <v>8.776041666666666</v>
      </c>
      <c r="AH8" t="n">
        <v>390236.9750968132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7.6168</v>
      </c>
      <c r="E9" t="n">
        <v>13.13</v>
      </c>
      <c r="F9" t="n">
        <v>8.460000000000001</v>
      </c>
      <c r="G9" t="n">
        <v>14.09</v>
      </c>
      <c r="H9" t="n">
        <v>0.18</v>
      </c>
      <c r="I9" t="n">
        <v>36</v>
      </c>
      <c r="J9" t="n">
        <v>266.6</v>
      </c>
      <c r="K9" t="n">
        <v>59.89</v>
      </c>
      <c r="L9" t="n">
        <v>2.75</v>
      </c>
      <c r="M9" t="n">
        <v>34</v>
      </c>
      <c r="N9" t="n">
        <v>68.97</v>
      </c>
      <c r="O9" t="n">
        <v>33115.41</v>
      </c>
      <c r="P9" t="n">
        <v>131.82</v>
      </c>
      <c r="Q9" t="n">
        <v>1324.18</v>
      </c>
      <c r="R9" t="n">
        <v>45.96</v>
      </c>
      <c r="S9" t="n">
        <v>27.17</v>
      </c>
      <c r="T9" t="n">
        <v>9487.940000000001</v>
      </c>
      <c r="U9" t="n">
        <v>0.59</v>
      </c>
      <c r="V9" t="n">
        <v>0.92</v>
      </c>
      <c r="W9" t="n">
        <v>0.16</v>
      </c>
      <c r="X9" t="n">
        <v>0.6</v>
      </c>
      <c r="Y9" t="n">
        <v>1</v>
      </c>
      <c r="Z9" t="n">
        <v>10</v>
      </c>
      <c r="AA9" t="n">
        <v>295.8132186398184</v>
      </c>
      <c r="AB9" t="n">
        <v>404.7446961011589</v>
      </c>
      <c r="AC9" t="n">
        <v>366.1164303680123</v>
      </c>
      <c r="AD9" t="n">
        <v>295813.2186398184</v>
      </c>
      <c r="AE9" t="n">
        <v>404744.6961011589</v>
      </c>
      <c r="AF9" t="n">
        <v>3.011809610590467e-06</v>
      </c>
      <c r="AG9" t="n">
        <v>8.548177083333334</v>
      </c>
      <c r="AH9" t="n">
        <v>366116.4303680123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7.6321</v>
      </c>
      <c r="E10" t="n">
        <v>13.1</v>
      </c>
      <c r="F10" t="n">
        <v>8.58</v>
      </c>
      <c r="G10" t="n">
        <v>15.6</v>
      </c>
      <c r="H10" t="n">
        <v>0.2</v>
      </c>
      <c r="I10" t="n">
        <v>33</v>
      </c>
      <c r="J10" t="n">
        <v>267.08</v>
      </c>
      <c r="K10" t="n">
        <v>59.89</v>
      </c>
      <c r="L10" t="n">
        <v>3</v>
      </c>
      <c r="M10" t="n">
        <v>31</v>
      </c>
      <c r="N10" t="n">
        <v>69.19</v>
      </c>
      <c r="O10" t="n">
        <v>33173.65</v>
      </c>
      <c r="P10" t="n">
        <v>133.12</v>
      </c>
      <c r="Q10" t="n">
        <v>1324.14</v>
      </c>
      <c r="R10" t="n">
        <v>50.13</v>
      </c>
      <c r="S10" t="n">
        <v>27.17</v>
      </c>
      <c r="T10" t="n">
        <v>11588.53</v>
      </c>
      <c r="U10" t="n">
        <v>0.54</v>
      </c>
      <c r="V10" t="n">
        <v>0.91</v>
      </c>
      <c r="W10" t="n">
        <v>0.17</v>
      </c>
      <c r="X10" t="n">
        <v>0.73</v>
      </c>
      <c r="Y10" t="n">
        <v>1</v>
      </c>
      <c r="Z10" t="n">
        <v>10</v>
      </c>
      <c r="AA10" t="n">
        <v>296.9448377482518</v>
      </c>
      <c r="AB10" t="n">
        <v>406.293027288829</v>
      </c>
      <c r="AC10" t="n">
        <v>367.5169910002276</v>
      </c>
      <c r="AD10" t="n">
        <v>296944.8377482517</v>
      </c>
      <c r="AE10" t="n">
        <v>406293.027288829</v>
      </c>
      <c r="AF10" t="n">
        <v>3.017859485477826e-06</v>
      </c>
      <c r="AG10" t="n">
        <v>8.528645833333334</v>
      </c>
      <c r="AH10" t="n">
        <v>367516.9910002276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7.7954</v>
      </c>
      <c r="E11" t="n">
        <v>12.83</v>
      </c>
      <c r="F11" t="n">
        <v>8.460000000000001</v>
      </c>
      <c r="G11" t="n">
        <v>16.92</v>
      </c>
      <c r="H11" t="n">
        <v>0.22</v>
      </c>
      <c r="I11" t="n">
        <v>30</v>
      </c>
      <c r="J11" t="n">
        <v>267.55</v>
      </c>
      <c r="K11" t="n">
        <v>59.89</v>
      </c>
      <c r="L11" t="n">
        <v>3.25</v>
      </c>
      <c r="M11" t="n">
        <v>28</v>
      </c>
      <c r="N11" t="n">
        <v>69.41</v>
      </c>
      <c r="O11" t="n">
        <v>33231.97</v>
      </c>
      <c r="P11" t="n">
        <v>130.13</v>
      </c>
      <c r="Q11" t="n">
        <v>1324.03</v>
      </c>
      <c r="R11" t="n">
        <v>46.25</v>
      </c>
      <c r="S11" t="n">
        <v>27.17</v>
      </c>
      <c r="T11" t="n">
        <v>9663.68</v>
      </c>
      <c r="U11" t="n">
        <v>0.59</v>
      </c>
      <c r="V11" t="n">
        <v>0.92</v>
      </c>
      <c r="W11" t="n">
        <v>0.16</v>
      </c>
      <c r="X11" t="n">
        <v>0.6</v>
      </c>
      <c r="Y11" t="n">
        <v>1</v>
      </c>
      <c r="Z11" t="n">
        <v>10</v>
      </c>
      <c r="AA11" t="n">
        <v>291.5631683154464</v>
      </c>
      <c r="AB11" t="n">
        <v>398.9295897483658</v>
      </c>
      <c r="AC11" t="n">
        <v>360.8563096039767</v>
      </c>
      <c r="AD11" t="n">
        <v>291563.1683154464</v>
      </c>
      <c r="AE11" t="n">
        <v>398929.5897483658</v>
      </c>
      <c r="AF11" t="n">
        <v>3.082431025942249e-06</v>
      </c>
      <c r="AG11" t="n">
        <v>8.352864583333334</v>
      </c>
      <c r="AH11" t="n">
        <v>360856.3096039767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7.8868</v>
      </c>
      <c r="E12" t="n">
        <v>12.68</v>
      </c>
      <c r="F12" t="n">
        <v>8.41</v>
      </c>
      <c r="G12" t="n">
        <v>18.02</v>
      </c>
      <c r="H12" t="n">
        <v>0.23</v>
      </c>
      <c r="I12" t="n">
        <v>28</v>
      </c>
      <c r="J12" t="n">
        <v>268.02</v>
      </c>
      <c r="K12" t="n">
        <v>59.89</v>
      </c>
      <c r="L12" t="n">
        <v>3.5</v>
      </c>
      <c r="M12" t="n">
        <v>26</v>
      </c>
      <c r="N12" t="n">
        <v>69.64</v>
      </c>
      <c r="O12" t="n">
        <v>33290.38</v>
      </c>
      <c r="P12" t="n">
        <v>128.23</v>
      </c>
      <c r="Q12" t="n">
        <v>1323.98</v>
      </c>
      <c r="R12" t="n">
        <v>44.63</v>
      </c>
      <c r="S12" t="n">
        <v>27.17</v>
      </c>
      <c r="T12" t="n">
        <v>8863.27</v>
      </c>
      <c r="U12" t="n">
        <v>0.61</v>
      </c>
      <c r="V12" t="n">
        <v>0.93</v>
      </c>
      <c r="W12" t="n">
        <v>0.16</v>
      </c>
      <c r="X12" t="n">
        <v>0.5600000000000001</v>
      </c>
      <c r="Y12" t="n">
        <v>1</v>
      </c>
      <c r="Z12" t="n">
        <v>10</v>
      </c>
      <c r="AA12" t="n">
        <v>288.6478674368188</v>
      </c>
      <c r="AB12" t="n">
        <v>394.9407464722299</v>
      </c>
      <c r="AC12" t="n">
        <v>357.2481559317385</v>
      </c>
      <c r="AD12" t="n">
        <v>288647.8674368188</v>
      </c>
      <c r="AE12" t="n">
        <v>394940.7464722299</v>
      </c>
      <c r="AF12" t="n">
        <v>3.118572108602681e-06</v>
      </c>
      <c r="AG12" t="n">
        <v>8.255208333333334</v>
      </c>
      <c r="AH12" t="n">
        <v>357248.1559317385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8.029400000000001</v>
      </c>
      <c r="E13" t="n">
        <v>12.45</v>
      </c>
      <c r="F13" t="n">
        <v>8.34</v>
      </c>
      <c r="G13" t="n">
        <v>20.01</v>
      </c>
      <c r="H13" t="n">
        <v>0.25</v>
      </c>
      <c r="I13" t="n">
        <v>25</v>
      </c>
      <c r="J13" t="n">
        <v>268.5</v>
      </c>
      <c r="K13" t="n">
        <v>59.89</v>
      </c>
      <c r="L13" t="n">
        <v>3.75</v>
      </c>
      <c r="M13" t="n">
        <v>23</v>
      </c>
      <c r="N13" t="n">
        <v>69.86</v>
      </c>
      <c r="O13" t="n">
        <v>33348.87</v>
      </c>
      <c r="P13" t="n">
        <v>125.7</v>
      </c>
      <c r="Q13" t="n">
        <v>1324.01</v>
      </c>
      <c r="R13" t="n">
        <v>42.31</v>
      </c>
      <c r="S13" t="n">
        <v>27.17</v>
      </c>
      <c r="T13" t="n">
        <v>7717.62</v>
      </c>
      <c r="U13" t="n">
        <v>0.64</v>
      </c>
      <c r="V13" t="n">
        <v>0.9399999999999999</v>
      </c>
      <c r="W13" t="n">
        <v>0.15</v>
      </c>
      <c r="X13" t="n">
        <v>0.48</v>
      </c>
      <c r="Y13" t="n">
        <v>1</v>
      </c>
      <c r="Z13" t="n">
        <v>10</v>
      </c>
      <c r="AA13" t="n">
        <v>284.5554905379743</v>
      </c>
      <c r="AB13" t="n">
        <v>389.3413758563043</v>
      </c>
      <c r="AC13" t="n">
        <v>352.1831813886309</v>
      </c>
      <c r="AD13" t="n">
        <v>284555.4905379743</v>
      </c>
      <c r="AE13" t="n">
        <v>389341.3758563043</v>
      </c>
      <c r="AF13" t="n">
        <v>3.174958524219501e-06</v>
      </c>
      <c r="AG13" t="n">
        <v>8.10546875</v>
      </c>
      <c r="AH13" t="n">
        <v>352183.1813886309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8.075699999999999</v>
      </c>
      <c r="E14" t="n">
        <v>12.38</v>
      </c>
      <c r="F14" t="n">
        <v>8.32</v>
      </c>
      <c r="G14" t="n">
        <v>20.79</v>
      </c>
      <c r="H14" t="n">
        <v>0.26</v>
      </c>
      <c r="I14" t="n">
        <v>24</v>
      </c>
      <c r="J14" t="n">
        <v>268.97</v>
      </c>
      <c r="K14" t="n">
        <v>59.89</v>
      </c>
      <c r="L14" t="n">
        <v>4</v>
      </c>
      <c r="M14" t="n">
        <v>22</v>
      </c>
      <c r="N14" t="n">
        <v>70.09</v>
      </c>
      <c r="O14" t="n">
        <v>33407.45</v>
      </c>
      <c r="P14" t="n">
        <v>124.36</v>
      </c>
      <c r="Q14" t="n">
        <v>1324.09</v>
      </c>
      <c r="R14" t="n">
        <v>41.65</v>
      </c>
      <c r="S14" t="n">
        <v>27.17</v>
      </c>
      <c r="T14" t="n">
        <v>7392.92</v>
      </c>
      <c r="U14" t="n">
        <v>0.65</v>
      </c>
      <c r="V14" t="n">
        <v>0.9399999999999999</v>
      </c>
      <c r="W14" t="n">
        <v>0.15</v>
      </c>
      <c r="X14" t="n">
        <v>0.46</v>
      </c>
      <c r="Y14" t="n">
        <v>1</v>
      </c>
      <c r="Z14" t="n">
        <v>10</v>
      </c>
      <c r="AA14" t="n">
        <v>282.9182547277174</v>
      </c>
      <c r="AB14" t="n">
        <v>387.1012375909644</v>
      </c>
      <c r="AC14" t="n">
        <v>350.1568387752812</v>
      </c>
      <c r="AD14" t="n">
        <v>282918.2547277174</v>
      </c>
      <c r="AE14" t="n">
        <v>387101.2375909644</v>
      </c>
      <c r="AF14" t="n">
        <v>3.193266315545299e-06</v>
      </c>
      <c r="AG14" t="n">
        <v>8.059895833333334</v>
      </c>
      <c r="AH14" t="n">
        <v>350156.8387752812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8.1722</v>
      </c>
      <c r="E15" t="n">
        <v>12.24</v>
      </c>
      <c r="F15" t="n">
        <v>8.27</v>
      </c>
      <c r="G15" t="n">
        <v>22.56</v>
      </c>
      <c r="H15" t="n">
        <v>0.28</v>
      </c>
      <c r="I15" t="n">
        <v>22</v>
      </c>
      <c r="J15" t="n">
        <v>269.45</v>
      </c>
      <c r="K15" t="n">
        <v>59.89</v>
      </c>
      <c r="L15" t="n">
        <v>4.25</v>
      </c>
      <c r="M15" t="n">
        <v>20</v>
      </c>
      <c r="N15" t="n">
        <v>70.31</v>
      </c>
      <c r="O15" t="n">
        <v>33466.11</v>
      </c>
      <c r="P15" t="n">
        <v>122.53</v>
      </c>
      <c r="Q15" t="n">
        <v>1324.02</v>
      </c>
      <c r="R15" t="n">
        <v>40.36</v>
      </c>
      <c r="S15" t="n">
        <v>27.17</v>
      </c>
      <c r="T15" t="n">
        <v>6755.67</v>
      </c>
      <c r="U15" t="n">
        <v>0.67</v>
      </c>
      <c r="V15" t="n">
        <v>0.9399999999999999</v>
      </c>
      <c r="W15" t="n">
        <v>0.14</v>
      </c>
      <c r="X15" t="n">
        <v>0.42</v>
      </c>
      <c r="Y15" t="n">
        <v>1</v>
      </c>
      <c r="Z15" t="n">
        <v>10</v>
      </c>
      <c r="AA15" t="n">
        <v>280.0064314960056</v>
      </c>
      <c r="AB15" t="n">
        <v>383.1171525847616</v>
      </c>
      <c r="AC15" t="n">
        <v>346.552989250372</v>
      </c>
      <c r="AD15" t="n">
        <v>280006.4314960056</v>
      </c>
      <c r="AE15" t="n">
        <v>383117.1525847616</v>
      </c>
      <c r="AF15" t="n">
        <v>3.231424023168183e-06</v>
      </c>
      <c r="AG15" t="n">
        <v>7.96875</v>
      </c>
      <c r="AH15" t="n">
        <v>346552.989250372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8.216699999999999</v>
      </c>
      <c r="E16" t="n">
        <v>12.17</v>
      </c>
      <c r="F16" t="n">
        <v>8.26</v>
      </c>
      <c r="G16" t="n">
        <v>23.59</v>
      </c>
      <c r="H16" t="n">
        <v>0.3</v>
      </c>
      <c r="I16" t="n">
        <v>21</v>
      </c>
      <c r="J16" t="n">
        <v>269.92</v>
      </c>
      <c r="K16" t="n">
        <v>59.89</v>
      </c>
      <c r="L16" t="n">
        <v>4.5</v>
      </c>
      <c r="M16" t="n">
        <v>19</v>
      </c>
      <c r="N16" t="n">
        <v>70.54000000000001</v>
      </c>
      <c r="O16" t="n">
        <v>33524.86</v>
      </c>
      <c r="P16" t="n">
        <v>121.04</v>
      </c>
      <c r="Q16" t="n">
        <v>1323.98</v>
      </c>
      <c r="R16" t="n">
        <v>39.82</v>
      </c>
      <c r="S16" t="n">
        <v>27.17</v>
      </c>
      <c r="T16" t="n">
        <v>6491.72</v>
      </c>
      <c r="U16" t="n">
        <v>0.68</v>
      </c>
      <c r="V16" t="n">
        <v>0.95</v>
      </c>
      <c r="W16" t="n">
        <v>0.14</v>
      </c>
      <c r="X16" t="n">
        <v>0.4</v>
      </c>
      <c r="Y16" t="n">
        <v>1</v>
      </c>
      <c r="Z16" t="n">
        <v>10</v>
      </c>
      <c r="AA16" t="n">
        <v>278.3824364469262</v>
      </c>
      <c r="AB16" t="n">
        <v>380.8951309130063</v>
      </c>
      <c r="AC16" t="n">
        <v>344.543034208342</v>
      </c>
      <c r="AD16" t="n">
        <v>278382.4364469262</v>
      </c>
      <c r="AE16" t="n">
        <v>380895.1309130063</v>
      </c>
      <c r="AF16" t="n">
        <v>3.249020064507232e-06</v>
      </c>
      <c r="AG16" t="n">
        <v>7.923177083333333</v>
      </c>
      <c r="AH16" t="n">
        <v>344543.034208342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8.3268</v>
      </c>
      <c r="E17" t="n">
        <v>12.01</v>
      </c>
      <c r="F17" t="n">
        <v>8.199999999999999</v>
      </c>
      <c r="G17" t="n">
        <v>25.88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118.86</v>
      </c>
      <c r="Q17" t="n">
        <v>1324.04</v>
      </c>
      <c r="R17" t="n">
        <v>37.68</v>
      </c>
      <c r="S17" t="n">
        <v>27.17</v>
      </c>
      <c r="T17" t="n">
        <v>5430.5</v>
      </c>
      <c r="U17" t="n">
        <v>0.72</v>
      </c>
      <c r="V17" t="n">
        <v>0.95</v>
      </c>
      <c r="W17" t="n">
        <v>0.14</v>
      </c>
      <c r="X17" t="n">
        <v>0.34</v>
      </c>
      <c r="Y17" t="n">
        <v>1</v>
      </c>
      <c r="Z17" t="n">
        <v>10</v>
      </c>
      <c r="AA17" t="n">
        <v>262.6295475084516</v>
      </c>
      <c r="AB17" t="n">
        <v>359.3413332989737</v>
      </c>
      <c r="AC17" t="n">
        <v>325.0463007876477</v>
      </c>
      <c r="AD17" t="n">
        <v>262629.5475084516</v>
      </c>
      <c r="AE17" t="n">
        <v>359341.3332989737</v>
      </c>
      <c r="AF17" t="n">
        <v>3.292555438696658e-06</v>
      </c>
      <c r="AG17" t="n">
        <v>7.819010416666667</v>
      </c>
      <c r="AH17" t="n">
        <v>325046.3007876477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8.3787</v>
      </c>
      <c r="E18" t="n">
        <v>11.94</v>
      </c>
      <c r="F18" t="n">
        <v>8.17</v>
      </c>
      <c r="G18" t="n">
        <v>27.24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116.87</v>
      </c>
      <c r="Q18" t="n">
        <v>1323.96</v>
      </c>
      <c r="R18" t="n">
        <v>37.43</v>
      </c>
      <c r="S18" t="n">
        <v>27.17</v>
      </c>
      <c r="T18" t="n">
        <v>5313.98</v>
      </c>
      <c r="U18" t="n">
        <v>0.73</v>
      </c>
      <c r="V18" t="n">
        <v>0.95</v>
      </c>
      <c r="W18" t="n">
        <v>0.13</v>
      </c>
      <c r="X18" t="n">
        <v>0.32</v>
      </c>
      <c r="Y18" t="n">
        <v>1</v>
      </c>
      <c r="Z18" t="n">
        <v>10</v>
      </c>
      <c r="AA18" t="n">
        <v>260.5736434466093</v>
      </c>
      <c r="AB18" t="n">
        <v>356.5283546614751</v>
      </c>
      <c r="AC18" t="n">
        <v>322.5017888832716</v>
      </c>
      <c r="AD18" t="n">
        <v>260573.6434466093</v>
      </c>
      <c r="AE18" t="n">
        <v>356528.3546614751</v>
      </c>
      <c r="AF18" t="n">
        <v>3.313077563314561e-06</v>
      </c>
      <c r="AG18" t="n">
        <v>7.7734375</v>
      </c>
      <c r="AH18" t="n">
        <v>322501.7888832716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8.392200000000001</v>
      </c>
      <c r="E19" t="n">
        <v>11.92</v>
      </c>
      <c r="F19" t="n">
        <v>8.199999999999999</v>
      </c>
      <c r="G19" t="n">
        <v>28.95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116.67</v>
      </c>
      <c r="Q19" t="n">
        <v>1324.07</v>
      </c>
      <c r="R19" t="n">
        <v>38.3</v>
      </c>
      <c r="S19" t="n">
        <v>27.17</v>
      </c>
      <c r="T19" t="n">
        <v>5754.14</v>
      </c>
      <c r="U19" t="n">
        <v>0.71</v>
      </c>
      <c r="V19" t="n">
        <v>0.95</v>
      </c>
      <c r="W19" t="n">
        <v>0.14</v>
      </c>
      <c r="X19" t="n">
        <v>0.35</v>
      </c>
      <c r="Y19" t="n">
        <v>1</v>
      </c>
      <c r="Z19" t="n">
        <v>10</v>
      </c>
      <c r="AA19" t="n">
        <v>260.3803342472731</v>
      </c>
      <c r="AB19" t="n">
        <v>356.2638604867435</v>
      </c>
      <c r="AC19" t="n">
        <v>322.2625376613565</v>
      </c>
      <c r="AD19" t="n">
        <v>260380.3342472732</v>
      </c>
      <c r="AE19" t="n">
        <v>356263.8604867434</v>
      </c>
      <c r="AF19" t="n">
        <v>3.318415688215172e-06</v>
      </c>
      <c r="AG19" t="n">
        <v>7.760416666666667</v>
      </c>
      <c r="AH19" t="n">
        <v>322262.5376613565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8.4549</v>
      </c>
      <c r="E20" t="n">
        <v>11.83</v>
      </c>
      <c r="F20" t="n">
        <v>8.17</v>
      </c>
      <c r="G20" t="n">
        <v>30.62</v>
      </c>
      <c r="H20" t="n">
        <v>0.36</v>
      </c>
      <c r="I20" t="n">
        <v>16</v>
      </c>
      <c r="J20" t="n">
        <v>271.84</v>
      </c>
      <c r="K20" t="n">
        <v>59.89</v>
      </c>
      <c r="L20" t="n">
        <v>5.5</v>
      </c>
      <c r="M20" t="n">
        <v>14</v>
      </c>
      <c r="N20" t="n">
        <v>71.45</v>
      </c>
      <c r="O20" t="n">
        <v>33760.74</v>
      </c>
      <c r="P20" t="n">
        <v>114.6</v>
      </c>
      <c r="Q20" t="n">
        <v>1323.94</v>
      </c>
      <c r="R20" t="n">
        <v>37.05</v>
      </c>
      <c r="S20" t="n">
        <v>27.17</v>
      </c>
      <c r="T20" t="n">
        <v>5131.61</v>
      </c>
      <c r="U20" t="n">
        <v>0.73</v>
      </c>
      <c r="V20" t="n">
        <v>0.96</v>
      </c>
      <c r="W20" t="n">
        <v>0.14</v>
      </c>
      <c r="X20" t="n">
        <v>0.31</v>
      </c>
      <c r="Y20" t="n">
        <v>1</v>
      </c>
      <c r="Z20" t="n">
        <v>10</v>
      </c>
      <c r="AA20" t="n">
        <v>258.1722472198231</v>
      </c>
      <c r="AB20" t="n">
        <v>353.2426584018617</v>
      </c>
      <c r="AC20" t="n">
        <v>319.5296748631721</v>
      </c>
      <c r="AD20" t="n">
        <v>258172.2472198231</v>
      </c>
      <c r="AE20" t="n">
        <v>353242.6584018617</v>
      </c>
      <c r="AF20" t="n">
        <v>3.343208312753563e-06</v>
      </c>
      <c r="AG20" t="n">
        <v>7.701822916666667</v>
      </c>
      <c r="AH20" t="n">
        <v>319529.6748631721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8.5124</v>
      </c>
      <c r="E21" t="n">
        <v>11.75</v>
      </c>
      <c r="F21" t="n">
        <v>8.140000000000001</v>
      </c>
      <c r="G21" t="n">
        <v>32.54</v>
      </c>
      <c r="H21" t="n">
        <v>0.38</v>
      </c>
      <c r="I21" t="n">
        <v>15</v>
      </c>
      <c r="J21" t="n">
        <v>272.32</v>
      </c>
      <c r="K21" t="n">
        <v>59.89</v>
      </c>
      <c r="L21" t="n">
        <v>5.75</v>
      </c>
      <c r="M21" t="n">
        <v>13</v>
      </c>
      <c r="N21" t="n">
        <v>71.68000000000001</v>
      </c>
      <c r="O21" t="n">
        <v>33820.05</v>
      </c>
      <c r="P21" t="n">
        <v>112.36</v>
      </c>
      <c r="Q21" t="n">
        <v>1324.01</v>
      </c>
      <c r="R21" t="n">
        <v>36.09</v>
      </c>
      <c r="S21" t="n">
        <v>27.17</v>
      </c>
      <c r="T21" t="n">
        <v>4658.29</v>
      </c>
      <c r="U21" t="n">
        <v>0.75</v>
      </c>
      <c r="V21" t="n">
        <v>0.96</v>
      </c>
      <c r="W21" t="n">
        <v>0.13</v>
      </c>
      <c r="X21" t="n">
        <v>0.28</v>
      </c>
      <c r="Y21" t="n">
        <v>1</v>
      </c>
      <c r="Z21" t="n">
        <v>10</v>
      </c>
      <c r="AA21" t="n">
        <v>255.9489275081381</v>
      </c>
      <c r="AB21" t="n">
        <v>350.2006142862257</v>
      </c>
      <c r="AC21" t="n">
        <v>316.777959168502</v>
      </c>
      <c r="AD21" t="n">
        <v>255948.9275081381</v>
      </c>
      <c r="AE21" t="n">
        <v>350200.6142862258</v>
      </c>
      <c r="AF21" t="n">
        <v>3.365944770663571e-06</v>
      </c>
      <c r="AG21" t="n">
        <v>7.649739583333333</v>
      </c>
      <c r="AH21" t="n">
        <v>316777.959168502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8.5098</v>
      </c>
      <c r="E22" t="n">
        <v>11.75</v>
      </c>
      <c r="F22" t="n">
        <v>8.140000000000001</v>
      </c>
      <c r="G22" t="n">
        <v>32.56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111.79</v>
      </c>
      <c r="Q22" t="n">
        <v>1323.94</v>
      </c>
      <c r="R22" t="n">
        <v>36.22</v>
      </c>
      <c r="S22" t="n">
        <v>27.17</v>
      </c>
      <c r="T22" t="n">
        <v>4721.63</v>
      </c>
      <c r="U22" t="n">
        <v>0.75</v>
      </c>
      <c r="V22" t="n">
        <v>0.96</v>
      </c>
      <c r="W22" t="n">
        <v>0.13</v>
      </c>
      <c r="X22" t="n">
        <v>0.29</v>
      </c>
      <c r="Y22" t="n">
        <v>1</v>
      </c>
      <c r="Z22" t="n">
        <v>10</v>
      </c>
      <c r="AA22" t="n">
        <v>255.6148808892749</v>
      </c>
      <c r="AB22" t="n">
        <v>349.7435569652006</v>
      </c>
      <c r="AC22" t="n">
        <v>316.3645227567114</v>
      </c>
      <c r="AD22" t="n">
        <v>255614.8808892749</v>
      </c>
      <c r="AE22" t="n">
        <v>349743.5569652006</v>
      </c>
      <c r="AF22" t="n">
        <v>3.36491668734938e-06</v>
      </c>
      <c r="AG22" t="n">
        <v>7.649739583333333</v>
      </c>
      <c r="AH22" t="n">
        <v>316364.5227567115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8.566700000000001</v>
      </c>
      <c r="E23" t="n">
        <v>11.67</v>
      </c>
      <c r="F23" t="n">
        <v>8.109999999999999</v>
      </c>
      <c r="G23" t="n">
        <v>34.77</v>
      </c>
      <c r="H23" t="n">
        <v>0.41</v>
      </c>
      <c r="I23" t="n">
        <v>14</v>
      </c>
      <c r="J23" t="n">
        <v>273.28</v>
      </c>
      <c r="K23" t="n">
        <v>59.89</v>
      </c>
      <c r="L23" t="n">
        <v>6.25</v>
      </c>
      <c r="M23" t="n">
        <v>12</v>
      </c>
      <c r="N23" t="n">
        <v>72.14</v>
      </c>
      <c r="O23" t="n">
        <v>33938.7</v>
      </c>
      <c r="P23" t="n">
        <v>110.12</v>
      </c>
      <c r="Q23" t="n">
        <v>1323.94</v>
      </c>
      <c r="R23" t="n">
        <v>35.31</v>
      </c>
      <c r="S23" t="n">
        <v>27.17</v>
      </c>
      <c r="T23" t="n">
        <v>4272.77</v>
      </c>
      <c r="U23" t="n">
        <v>0.77</v>
      </c>
      <c r="V23" t="n">
        <v>0.96</v>
      </c>
      <c r="W23" t="n">
        <v>0.13</v>
      </c>
      <c r="X23" t="n">
        <v>0.26</v>
      </c>
      <c r="Y23" t="n">
        <v>1</v>
      </c>
      <c r="Z23" t="n">
        <v>10</v>
      </c>
      <c r="AA23" t="n">
        <v>253.7918689842254</v>
      </c>
      <c r="AB23" t="n">
        <v>347.249231651104</v>
      </c>
      <c r="AC23" t="n">
        <v>314.1082523497839</v>
      </c>
      <c r="AD23" t="n">
        <v>253791.8689842254</v>
      </c>
      <c r="AE23" t="n">
        <v>347249.231651104</v>
      </c>
      <c r="AF23" t="n">
        <v>3.387415895263806e-06</v>
      </c>
      <c r="AG23" t="n">
        <v>7.59765625</v>
      </c>
      <c r="AH23" t="n">
        <v>314108.2523497839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8.6279</v>
      </c>
      <c r="E24" t="n">
        <v>11.59</v>
      </c>
      <c r="F24" t="n">
        <v>8.08</v>
      </c>
      <c r="G24" t="n">
        <v>37.29</v>
      </c>
      <c r="H24" t="n">
        <v>0.42</v>
      </c>
      <c r="I24" t="n">
        <v>13</v>
      </c>
      <c r="J24" t="n">
        <v>273.76</v>
      </c>
      <c r="K24" t="n">
        <v>59.89</v>
      </c>
      <c r="L24" t="n">
        <v>6.5</v>
      </c>
      <c r="M24" t="n">
        <v>11</v>
      </c>
      <c r="N24" t="n">
        <v>72.37</v>
      </c>
      <c r="O24" t="n">
        <v>33998.16</v>
      </c>
      <c r="P24" t="n">
        <v>107.9</v>
      </c>
      <c r="Q24" t="n">
        <v>1324.02</v>
      </c>
      <c r="R24" t="n">
        <v>34.26</v>
      </c>
      <c r="S24" t="n">
        <v>27.17</v>
      </c>
      <c r="T24" t="n">
        <v>3755.16</v>
      </c>
      <c r="U24" t="n">
        <v>0.79</v>
      </c>
      <c r="V24" t="n">
        <v>0.97</v>
      </c>
      <c r="W24" t="n">
        <v>0.13</v>
      </c>
      <c r="X24" t="n">
        <v>0.23</v>
      </c>
      <c r="Y24" t="n">
        <v>1</v>
      </c>
      <c r="Z24" t="n">
        <v>10</v>
      </c>
      <c r="AA24" t="n">
        <v>251.5982851062947</v>
      </c>
      <c r="AB24" t="n">
        <v>344.2478734152299</v>
      </c>
      <c r="AC24" t="n">
        <v>311.3933395315079</v>
      </c>
      <c r="AD24" t="n">
        <v>251598.2851062947</v>
      </c>
      <c r="AE24" t="n">
        <v>344247.87341523</v>
      </c>
      <c r="AF24" t="n">
        <v>3.411615394813241e-06</v>
      </c>
      <c r="AG24" t="n">
        <v>7.545572916666667</v>
      </c>
      <c r="AH24" t="n">
        <v>311393.3395315079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8.629799999999999</v>
      </c>
      <c r="E25" t="n">
        <v>11.59</v>
      </c>
      <c r="F25" t="n">
        <v>8.08</v>
      </c>
      <c r="G25" t="n">
        <v>37.28</v>
      </c>
      <c r="H25" t="n">
        <v>0.44</v>
      </c>
      <c r="I25" t="n">
        <v>13</v>
      </c>
      <c r="J25" t="n">
        <v>274.24</v>
      </c>
      <c r="K25" t="n">
        <v>59.89</v>
      </c>
      <c r="L25" t="n">
        <v>6.75</v>
      </c>
      <c r="M25" t="n">
        <v>11</v>
      </c>
      <c r="N25" t="n">
        <v>72.61</v>
      </c>
      <c r="O25" t="n">
        <v>34057.71</v>
      </c>
      <c r="P25" t="n">
        <v>105.46</v>
      </c>
      <c r="Q25" t="n">
        <v>1323.99</v>
      </c>
      <c r="R25" t="n">
        <v>34.38</v>
      </c>
      <c r="S25" t="n">
        <v>27.17</v>
      </c>
      <c r="T25" t="n">
        <v>3814.43</v>
      </c>
      <c r="U25" t="n">
        <v>0.79</v>
      </c>
      <c r="V25" t="n">
        <v>0.97</v>
      </c>
      <c r="W25" t="n">
        <v>0.12</v>
      </c>
      <c r="X25" t="n">
        <v>0.22</v>
      </c>
      <c r="Y25" t="n">
        <v>1</v>
      </c>
      <c r="Z25" t="n">
        <v>10</v>
      </c>
      <c r="AA25" t="n">
        <v>250.0386241612753</v>
      </c>
      <c r="AB25" t="n">
        <v>342.1138765028708</v>
      </c>
      <c r="AC25" t="n">
        <v>309.4630082893802</v>
      </c>
      <c r="AD25" t="n">
        <v>250038.6241612753</v>
      </c>
      <c r="AE25" t="n">
        <v>342113.8765028708</v>
      </c>
      <c r="AF25" t="n">
        <v>3.412366686465919e-06</v>
      </c>
      <c r="AG25" t="n">
        <v>7.545572916666667</v>
      </c>
      <c r="AH25" t="n">
        <v>309463.0082893802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8.6553</v>
      </c>
      <c r="E26" t="n">
        <v>11.55</v>
      </c>
      <c r="F26" t="n">
        <v>8.09</v>
      </c>
      <c r="G26" t="n">
        <v>40.47</v>
      </c>
      <c r="H26" t="n">
        <v>0.45</v>
      </c>
      <c r="I26" t="n">
        <v>12</v>
      </c>
      <c r="J26" t="n">
        <v>274.73</v>
      </c>
      <c r="K26" t="n">
        <v>59.89</v>
      </c>
      <c r="L26" t="n">
        <v>7</v>
      </c>
      <c r="M26" t="n">
        <v>10</v>
      </c>
      <c r="N26" t="n">
        <v>72.84</v>
      </c>
      <c r="O26" t="n">
        <v>34117.35</v>
      </c>
      <c r="P26" t="n">
        <v>104.94</v>
      </c>
      <c r="Q26" t="n">
        <v>1323.94</v>
      </c>
      <c r="R26" t="n">
        <v>34.83</v>
      </c>
      <c r="S26" t="n">
        <v>27.17</v>
      </c>
      <c r="T26" t="n">
        <v>4042.42</v>
      </c>
      <c r="U26" t="n">
        <v>0.78</v>
      </c>
      <c r="V26" t="n">
        <v>0.96</v>
      </c>
      <c r="W26" t="n">
        <v>0.13</v>
      </c>
      <c r="X26" t="n">
        <v>0.24</v>
      </c>
      <c r="Y26" t="n">
        <v>1</v>
      </c>
      <c r="Z26" t="n">
        <v>10</v>
      </c>
      <c r="AA26" t="n">
        <v>249.4690108402193</v>
      </c>
      <c r="AB26" t="n">
        <v>341.3345064274362</v>
      </c>
      <c r="AC26" t="n">
        <v>308.7580202000921</v>
      </c>
      <c r="AD26" t="n">
        <v>249469.0108402193</v>
      </c>
      <c r="AE26" t="n">
        <v>341334.5064274363</v>
      </c>
      <c r="AF26" t="n">
        <v>3.422449811278184e-06</v>
      </c>
      <c r="AG26" t="n">
        <v>7.51953125</v>
      </c>
      <c r="AH26" t="n">
        <v>308758.0202000921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8.661099999999999</v>
      </c>
      <c r="E27" t="n">
        <v>11.55</v>
      </c>
      <c r="F27" t="n">
        <v>8.09</v>
      </c>
      <c r="G27" t="n">
        <v>40.43</v>
      </c>
      <c r="H27" t="n">
        <v>0.47</v>
      </c>
      <c r="I27" t="n">
        <v>12</v>
      </c>
      <c r="J27" t="n">
        <v>275.21</v>
      </c>
      <c r="K27" t="n">
        <v>59.89</v>
      </c>
      <c r="L27" t="n">
        <v>7.25</v>
      </c>
      <c r="M27" t="n">
        <v>8</v>
      </c>
      <c r="N27" t="n">
        <v>73.08</v>
      </c>
      <c r="O27" t="n">
        <v>34177.09</v>
      </c>
      <c r="P27" t="n">
        <v>102.91</v>
      </c>
      <c r="Q27" t="n">
        <v>1324</v>
      </c>
      <c r="R27" t="n">
        <v>34.54</v>
      </c>
      <c r="S27" t="n">
        <v>27.17</v>
      </c>
      <c r="T27" t="n">
        <v>3896.33</v>
      </c>
      <c r="U27" t="n">
        <v>0.79</v>
      </c>
      <c r="V27" t="n">
        <v>0.97</v>
      </c>
      <c r="W27" t="n">
        <v>0.13</v>
      </c>
      <c r="X27" t="n">
        <v>0.23</v>
      </c>
      <c r="Y27" t="n">
        <v>1</v>
      </c>
      <c r="Z27" t="n">
        <v>10</v>
      </c>
      <c r="AA27" t="n">
        <v>248.131084778436</v>
      </c>
      <c r="AB27" t="n">
        <v>339.5038969645732</v>
      </c>
      <c r="AC27" t="n">
        <v>307.1021215350876</v>
      </c>
      <c r="AD27" t="n">
        <v>248131.0847784361</v>
      </c>
      <c r="AE27" t="n">
        <v>339503.8969645732</v>
      </c>
      <c r="AF27" t="n">
        <v>3.424743227902149e-06</v>
      </c>
      <c r="AG27" t="n">
        <v>7.51953125</v>
      </c>
      <c r="AH27" t="n">
        <v>307102.1215350876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8.715199999999999</v>
      </c>
      <c r="E28" t="n">
        <v>11.47</v>
      </c>
      <c r="F28" t="n">
        <v>8.06</v>
      </c>
      <c r="G28" t="n">
        <v>43.99</v>
      </c>
      <c r="H28" t="n">
        <v>0.48</v>
      </c>
      <c r="I28" t="n">
        <v>11</v>
      </c>
      <c r="J28" t="n">
        <v>275.7</v>
      </c>
      <c r="K28" t="n">
        <v>59.89</v>
      </c>
      <c r="L28" t="n">
        <v>7.5</v>
      </c>
      <c r="M28" t="n">
        <v>1</v>
      </c>
      <c r="N28" t="n">
        <v>73.31</v>
      </c>
      <c r="O28" t="n">
        <v>34236.91</v>
      </c>
      <c r="P28" t="n">
        <v>101.97</v>
      </c>
      <c r="Q28" t="n">
        <v>1324.01</v>
      </c>
      <c r="R28" t="n">
        <v>33.55</v>
      </c>
      <c r="S28" t="n">
        <v>27.17</v>
      </c>
      <c r="T28" t="n">
        <v>3409.94</v>
      </c>
      <c r="U28" t="n">
        <v>0.8100000000000001</v>
      </c>
      <c r="V28" t="n">
        <v>0.97</v>
      </c>
      <c r="W28" t="n">
        <v>0.14</v>
      </c>
      <c r="X28" t="n">
        <v>0.21</v>
      </c>
      <c r="Y28" t="n">
        <v>1</v>
      </c>
      <c r="Z28" t="n">
        <v>10</v>
      </c>
      <c r="AA28" t="n">
        <v>246.7027543971668</v>
      </c>
      <c r="AB28" t="n">
        <v>337.5495923234325</v>
      </c>
      <c r="AC28" t="n">
        <v>305.3343329860129</v>
      </c>
      <c r="AD28" t="n">
        <v>246702.7543971668</v>
      </c>
      <c r="AE28" t="n">
        <v>337549.5923234325</v>
      </c>
      <c r="AF28" t="n">
        <v>3.446135269170522e-06</v>
      </c>
      <c r="AG28" t="n">
        <v>7.467447916666667</v>
      </c>
      <c r="AH28" t="n">
        <v>305334.3329860129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8.714399999999999</v>
      </c>
      <c r="E29" t="n">
        <v>11.48</v>
      </c>
      <c r="F29" t="n">
        <v>8.07</v>
      </c>
      <c r="G29" t="n">
        <v>44</v>
      </c>
      <c r="H29" t="n">
        <v>0.5</v>
      </c>
      <c r="I29" t="n">
        <v>11</v>
      </c>
      <c r="J29" t="n">
        <v>276.18</v>
      </c>
      <c r="K29" t="n">
        <v>59.89</v>
      </c>
      <c r="L29" t="n">
        <v>7.75</v>
      </c>
      <c r="M29" t="n">
        <v>1</v>
      </c>
      <c r="N29" t="n">
        <v>73.55</v>
      </c>
      <c r="O29" t="n">
        <v>34296.82</v>
      </c>
      <c r="P29" t="n">
        <v>102.06</v>
      </c>
      <c r="Q29" t="n">
        <v>1324.01</v>
      </c>
      <c r="R29" t="n">
        <v>33.65</v>
      </c>
      <c r="S29" t="n">
        <v>27.17</v>
      </c>
      <c r="T29" t="n">
        <v>3456.69</v>
      </c>
      <c r="U29" t="n">
        <v>0.8100000000000001</v>
      </c>
      <c r="V29" t="n">
        <v>0.97</v>
      </c>
      <c r="W29" t="n">
        <v>0.13</v>
      </c>
      <c r="X29" t="n">
        <v>0.21</v>
      </c>
      <c r="Y29" t="n">
        <v>1</v>
      </c>
      <c r="Z29" t="n">
        <v>10</v>
      </c>
      <c r="AA29" t="n">
        <v>246.800733037285</v>
      </c>
      <c r="AB29" t="n">
        <v>337.6836510213547</v>
      </c>
      <c r="AC29" t="n">
        <v>305.4555973099581</v>
      </c>
      <c r="AD29" t="n">
        <v>246800.733037285</v>
      </c>
      <c r="AE29" t="n">
        <v>337683.6510213547</v>
      </c>
      <c r="AF29" t="n">
        <v>3.445818935843079e-06</v>
      </c>
      <c r="AG29" t="n">
        <v>7.473958333333333</v>
      </c>
      <c r="AH29" t="n">
        <v>305455.5973099581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8.7125</v>
      </c>
      <c r="E30" t="n">
        <v>11.48</v>
      </c>
      <c r="F30" t="n">
        <v>8.07</v>
      </c>
      <c r="G30" t="n">
        <v>44.01</v>
      </c>
      <c r="H30" t="n">
        <v>0.51</v>
      </c>
      <c r="I30" t="n">
        <v>11</v>
      </c>
      <c r="J30" t="n">
        <v>276.67</v>
      </c>
      <c r="K30" t="n">
        <v>59.89</v>
      </c>
      <c r="L30" t="n">
        <v>8</v>
      </c>
      <c r="M30" t="n">
        <v>0</v>
      </c>
      <c r="N30" t="n">
        <v>73.78</v>
      </c>
      <c r="O30" t="n">
        <v>34356.83</v>
      </c>
      <c r="P30" t="n">
        <v>102.28</v>
      </c>
      <c r="Q30" t="n">
        <v>1324.01</v>
      </c>
      <c r="R30" t="n">
        <v>33.67</v>
      </c>
      <c r="S30" t="n">
        <v>27.17</v>
      </c>
      <c r="T30" t="n">
        <v>3468.09</v>
      </c>
      <c r="U30" t="n">
        <v>0.8100000000000001</v>
      </c>
      <c r="V30" t="n">
        <v>0.97</v>
      </c>
      <c r="W30" t="n">
        <v>0.14</v>
      </c>
      <c r="X30" t="n">
        <v>0.22</v>
      </c>
      <c r="Y30" t="n">
        <v>1</v>
      </c>
      <c r="Z30" t="n">
        <v>10</v>
      </c>
      <c r="AA30" t="n">
        <v>246.9579350781378</v>
      </c>
      <c r="AB30" t="n">
        <v>337.898741788914</v>
      </c>
      <c r="AC30" t="n">
        <v>305.6501601165433</v>
      </c>
      <c r="AD30" t="n">
        <v>246957.9350781378</v>
      </c>
      <c r="AE30" t="n">
        <v>337898.741788914</v>
      </c>
      <c r="AF30" t="n">
        <v>3.445067644190401e-06</v>
      </c>
      <c r="AG30" t="n">
        <v>7.473958333333333</v>
      </c>
      <c r="AH30" t="n">
        <v>305650.1601165433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6.9622</v>
      </c>
      <c r="E2" t="n">
        <v>14.36</v>
      </c>
      <c r="F2" t="n">
        <v>9.460000000000001</v>
      </c>
      <c r="G2" t="n">
        <v>7.1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109.53</v>
      </c>
      <c r="Q2" t="n">
        <v>1324.24</v>
      </c>
      <c r="R2" t="n">
        <v>77.54000000000001</v>
      </c>
      <c r="S2" t="n">
        <v>27.17</v>
      </c>
      <c r="T2" t="n">
        <v>25055.52</v>
      </c>
      <c r="U2" t="n">
        <v>0.35</v>
      </c>
      <c r="V2" t="n">
        <v>0.83</v>
      </c>
      <c r="W2" t="n">
        <v>0.23</v>
      </c>
      <c r="X2" t="n">
        <v>1.61</v>
      </c>
      <c r="Y2" t="n">
        <v>1</v>
      </c>
      <c r="Z2" t="n">
        <v>10</v>
      </c>
      <c r="AA2" t="n">
        <v>296.2884437946709</v>
      </c>
      <c r="AB2" t="n">
        <v>405.3949201234823</v>
      </c>
      <c r="AC2" t="n">
        <v>366.7045979222403</v>
      </c>
      <c r="AD2" t="n">
        <v>296288.4437946709</v>
      </c>
      <c r="AE2" t="n">
        <v>405394.9201234824</v>
      </c>
      <c r="AF2" t="n">
        <v>3.204483907568618e-06</v>
      </c>
      <c r="AG2" t="n">
        <v>9.348958333333334</v>
      </c>
      <c r="AH2" t="n">
        <v>366704.5979222403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7.5191</v>
      </c>
      <c r="E3" t="n">
        <v>13.3</v>
      </c>
      <c r="F3" t="n">
        <v>9.039999999999999</v>
      </c>
      <c r="G3" t="n">
        <v>9.039999999999999</v>
      </c>
      <c r="H3" t="n">
        <v>0.14</v>
      </c>
      <c r="I3" t="n">
        <v>60</v>
      </c>
      <c r="J3" t="n">
        <v>159.48</v>
      </c>
      <c r="K3" t="n">
        <v>50.28</v>
      </c>
      <c r="L3" t="n">
        <v>1.25</v>
      </c>
      <c r="M3" t="n">
        <v>58</v>
      </c>
      <c r="N3" t="n">
        <v>27.95</v>
      </c>
      <c r="O3" t="n">
        <v>19902.91</v>
      </c>
      <c r="P3" t="n">
        <v>102.62</v>
      </c>
      <c r="Q3" t="n">
        <v>1324.19</v>
      </c>
      <c r="R3" t="n">
        <v>64.31</v>
      </c>
      <c r="S3" t="n">
        <v>27.17</v>
      </c>
      <c r="T3" t="n">
        <v>18540.96</v>
      </c>
      <c r="U3" t="n">
        <v>0.42</v>
      </c>
      <c r="V3" t="n">
        <v>0.86</v>
      </c>
      <c r="W3" t="n">
        <v>0.2</v>
      </c>
      <c r="X3" t="n">
        <v>1.19</v>
      </c>
      <c r="Y3" t="n">
        <v>1</v>
      </c>
      <c r="Z3" t="n">
        <v>10</v>
      </c>
      <c r="AA3" t="n">
        <v>269.4884368539597</v>
      </c>
      <c r="AB3" t="n">
        <v>368.7259682943399</v>
      </c>
      <c r="AC3" t="n">
        <v>333.5352793904741</v>
      </c>
      <c r="AD3" t="n">
        <v>269488.4368539597</v>
      </c>
      <c r="AE3" t="n">
        <v>368725.9682943398</v>
      </c>
      <c r="AF3" t="n">
        <v>3.460807639740196e-06</v>
      </c>
      <c r="AG3" t="n">
        <v>8.658854166666666</v>
      </c>
      <c r="AH3" t="n">
        <v>333535.2793904741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7.8966</v>
      </c>
      <c r="E4" t="n">
        <v>12.66</v>
      </c>
      <c r="F4" t="n">
        <v>8.789999999999999</v>
      </c>
      <c r="G4" t="n">
        <v>10.99</v>
      </c>
      <c r="H4" t="n">
        <v>0.17</v>
      </c>
      <c r="I4" t="n">
        <v>48</v>
      </c>
      <c r="J4" t="n">
        <v>159.83</v>
      </c>
      <c r="K4" t="n">
        <v>50.28</v>
      </c>
      <c r="L4" t="n">
        <v>1.5</v>
      </c>
      <c r="M4" t="n">
        <v>46</v>
      </c>
      <c r="N4" t="n">
        <v>28.05</v>
      </c>
      <c r="O4" t="n">
        <v>19946.71</v>
      </c>
      <c r="P4" t="n">
        <v>97.73999999999999</v>
      </c>
      <c r="Q4" t="n">
        <v>1324.04</v>
      </c>
      <c r="R4" t="n">
        <v>56.6</v>
      </c>
      <c r="S4" t="n">
        <v>27.17</v>
      </c>
      <c r="T4" t="n">
        <v>14746.59</v>
      </c>
      <c r="U4" t="n">
        <v>0.48</v>
      </c>
      <c r="V4" t="n">
        <v>0.89</v>
      </c>
      <c r="W4" t="n">
        <v>0.18</v>
      </c>
      <c r="X4" t="n">
        <v>0.9399999999999999</v>
      </c>
      <c r="Y4" t="n">
        <v>1</v>
      </c>
      <c r="Z4" t="n">
        <v>10</v>
      </c>
      <c r="AA4" t="n">
        <v>248.7070074819808</v>
      </c>
      <c r="AB4" t="n">
        <v>340.2918998154792</v>
      </c>
      <c r="AC4" t="n">
        <v>307.8149184998723</v>
      </c>
      <c r="AD4" t="n">
        <v>248707.0074819808</v>
      </c>
      <c r="AE4" t="n">
        <v>340291.8998154792</v>
      </c>
      <c r="AF4" t="n">
        <v>3.634559137127108e-06</v>
      </c>
      <c r="AG4" t="n">
        <v>8.2421875</v>
      </c>
      <c r="AH4" t="n">
        <v>307814.9184998723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8.2278</v>
      </c>
      <c r="E5" t="n">
        <v>12.15</v>
      </c>
      <c r="F5" t="n">
        <v>8.57</v>
      </c>
      <c r="G5" t="n">
        <v>13.19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92.92</v>
      </c>
      <c r="Q5" t="n">
        <v>1324.13</v>
      </c>
      <c r="R5" t="n">
        <v>49.49</v>
      </c>
      <c r="S5" t="n">
        <v>27.17</v>
      </c>
      <c r="T5" t="n">
        <v>11237.62</v>
      </c>
      <c r="U5" t="n">
        <v>0.55</v>
      </c>
      <c r="V5" t="n">
        <v>0.91</v>
      </c>
      <c r="W5" t="n">
        <v>0.17</v>
      </c>
      <c r="X5" t="n">
        <v>0.72</v>
      </c>
      <c r="Y5" t="n">
        <v>1</v>
      </c>
      <c r="Z5" t="n">
        <v>10</v>
      </c>
      <c r="AA5" t="n">
        <v>229.3549950174625</v>
      </c>
      <c r="AB5" t="n">
        <v>313.8136226110033</v>
      </c>
      <c r="AC5" t="n">
        <v>283.8636909092878</v>
      </c>
      <c r="AD5" t="n">
        <v>229354.9950174625</v>
      </c>
      <c r="AE5" t="n">
        <v>313813.6226110033</v>
      </c>
      <c r="AF5" t="n">
        <v>3.787000185960339e-06</v>
      </c>
      <c r="AG5" t="n">
        <v>7.91015625</v>
      </c>
      <c r="AH5" t="n">
        <v>283863.6909092878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8.223100000000001</v>
      </c>
      <c r="E6" t="n">
        <v>12.16</v>
      </c>
      <c r="F6" t="n">
        <v>8.710000000000001</v>
      </c>
      <c r="G6" t="n">
        <v>14.93</v>
      </c>
      <c r="H6" t="n">
        <v>0.22</v>
      </c>
      <c r="I6" t="n">
        <v>35</v>
      </c>
      <c r="J6" t="n">
        <v>160.54</v>
      </c>
      <c r="K6" t="n">
        <v>50.28</v>
      </c>
      <c r="L6" t="n">
        <v>2</v>
      </c>
      <c r="M6" t="n">
        <v>33</v>
      </c>
      <c r="N6" t="n">
        <v>28.26</v>
      </c>
      <c r="O6" t="n">
        <v>20034.4</v>
      </c>
      <c r="P6" t="n">
        <v>92.76000000000001</v>
      </c>
      <c r="Q6" t="n">
        <v>1324.01</v>
      </c>
      <c r="R6" t="n">
        <v>55.45</v>
      </c>
      <c r="S6" t="n">
        <v>27.17</v>
      </c>
      <c r="T6" t="n">
        <v>14240.18</v>
      </c>
      <c r="U6" t="n">
        <v>0.49</v>
      </c>
      <c r="V6" t="n">
        <v>0.9</v>
      </c>
      <c r="W6" t="n">
        <v>0.14</v>
      </c>
      <c r="X6" t="n">
        <v>0.86</v>
      </c>
      <c r="Y6" t="n">
        <v>1</v>
      </c>
      <c r="Z6" t="n">
        <v>10</v>
      </c>
      <c r="AA6" t="n">
        <v>229.7002003298348</v>
      </c>
      <c r="AB6" t="n">
        <v>314.2859477487744</v>
      </c>
      <c r="AC6" t="n">
        <v>284.2909379988226</v>
      </c>
      <c r="AD6" t="n">
        <v>229700.2003298348</v>
      </c>
      <c r="AE6" t="n">
        <v>314285.9477487744</v>
      </c>
      <c r="AF6" t="n">
        <v>3.784836922284264e-06</v>
      </c>
      <c r="AG6" t="n">
        <v>7.916666666666667</v>
      </c>
      <c r="AH6" t="n">
        <v>284290.9379988227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8.5472</v>
      </c>
      <c r="E7" t="n">
        <v>11.7</v>
      </c>
      <c r="F7" t="n">
        <v>8.44</v>
      </c>
      <c r="G7" t="n">
        <v>17.46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87.2</v>
      </c>
      <c r="Q7" t="n">
        <v>1324.19</v>
      </c>
      <c r="R7" t="n">
        <v>45.66</v>
      </c>
      <c r="S7" t="n">
        <v>27.17</v>
      </c>
      <c r="T7" t="n">
        <v>9372.91</v>
      </c>
      <c r="U7" t="n">
        <v>0.6</v>
      </c>
      <c r="V7" t="n">
        <v>0.92</v>
      </c>
      <c r="W7" t="n">
        <v>0.15</v>
      </c>
      <c r="X7" t="n">
        <v>0.59</v>
      </c>
      <c r="Y7" t="n">
        <v>1</v>
      </c>
      <c r="Z7" t="n">
        <v>10</v>
      </c>
      <c r="AA7" t="n">
        <v>222.1385642570235</v>
      </c>
      <c r="AB7" t="n">
        <v>303.9397836781196</v>
      </c>
      <c r="AC7" t="n">
        <v>274.9321973061353</v>
      </c>
      <c r="AD7" t="n">
        <v>222138.5642570235</v>
      </c>
      <c r="AE7" t="n">
        <v>303939.7836781197</v>
      </c>
      <c r="AF7" t="n">
        <v>3.93401006216002e-06</v>
      </c>
      <c r="AG7" t="n">
        <v>7.6171875</v>
      </c>
      <c r="AH7" t="n">
        <v>274932.1973061353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8.7188</v>
      </c>
      <c r="E8" t="n">
        <v>11.47</v>
      </c>
      <c r="F8" t="n">
        <v>8.34</v>
      </c>
      <c r="G8" t="n">
        <v>20.01</v>
      </c>
      <c r="H8" t="n">
        <v>0.27</v>
      </c>
      <c r="I8" t="n">
        <v>25</v>
      </c>
      <c r="J8" t="n">
        <v>161.26</v>
      </c>
      <c r="K8" t="n">
        <v>50.28</v>
      </c>
      <c r="L8" t="n">
        <v>2.5</v>
      </c>
      <c r="M8" t="n">
        <v>23</v>
      </c>
      <c r="N8" t="n">
        <v>28.48</v>
      </c>
      <c r="O8" t="n">
        <v>20122.23</v>
      </c>
      <c r="P8" t="n">
        <v>83.78</v>
      </c>
      <c r="Q8" t="n">
        <v>1324.09</v>
      </c>
      <c r="R8" t="n">
        <v>42.33</v>
      </c>
      <c r="S8" t="n">
        <v>27.17</v>
      </c>
      <c r="T8" t="n">
        <v>7728.35</v>
      </c>
      <c r="U8" t="n">
        <v>0.64</v>
      </c>
      <c r="V8" t="n">
        <v>0.9399999999999999</v>
      </c>
      <c r="W8" t="n">
        <v>0.15</v>
      </c>
      <c r="X8" t="n">
        <v>0.49</v>
      </c>
      <c r="Y8" t="n">
        <v>1</v>
      </c>
      <c r="Z8" t="n">
        <v>10</v>
      </c>
      <c r="AA8" t="n">
        <v>218.0110637711549</v>
      </c>
      <c r="AB8" t="n">
        <v>298.2923554208871</v>
      </c>
      <c r="AC8" t="n">
        <v>269.823751675556</v>
      </c>
      <c r="AD8" t="n">
        <v>218011.0637711549</v>
      </c>
      <c r="AE8" t="n">
        <v>298292.3554208871</v>
      </c>
      <c r="AF8" t="n">
        <v>4.012992199780137e-06</v>
      </c>
      <c r="AG8" t="n">
        <v>7.467447916666667</v>
      </c>
      <c r="AH8" t="n">
        <v>269823.7516755559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8.842599999999999</v>
      </c>
      <c r="E9" t="n">
        <v>11.31</v>
      </c>
      <c r="F9" t="n">
        <v>8.279999999999999</v>
      </c>
      <c r="G9" t="n">
        <v>22.57</v>
      </c>
      <c r="H9" t="n">
        <v>0.3</v>
      </c>
      <c r="I9" t="n">
        <v>22</v>
      </c>
      <c r="J9" t="n">
        <v>161.61</v>
      </c>
      <c r="K9" t="n">
        <v>50.28</v>
      </c>
      <c r="L9" t="n">
        <v>2.75</v>
      </c>
      <c r="M9" t="n">
        <v>20</v>
      </c>
      <c r="N9" t="n">
        <v>28.58</v>
      </c>
      <c r="O9" t="n">
        <v>20166.2</v>
      </c>
      <c r="P9" t="n">
        <v>80.54000000000001</v>
      </c>
      <c r="Q9" t="n">
        <v>1324</v>
      </c>
      <c r="R9" t="n">
        <v>40.36</v>
      </c>
      <c r="S9" t="n">
        <v>27.17</v>
      </c>
      <c r="T9" t="n">
        <v>6757.74</v>
      </c>
      <c r="U9" t="n">
        <v>0.67</v>
      </c>
      <c r="V9" t="n">
        <v>0.9399999999999999</v>
      </c>
      <c r="W9" t="n">
        <v>0.14</v>
      </c>
      <c r="X9" t="n">
        <v>0.42</v>
      </c>
      <c r="Y9" t="n">
        <v>1</v>
      </c>
      <c r="Z9" t="n">
        <v>10</v>
      </c>
      <c r="AA9" t="n">
        <v>214.8086454289519</v>
      </c>
      <c r="AB9" t="n">
        <v>293.910665364361</v>
      </c>
      <c r="AC9" t="n">
        <v>265.8602439682826</v>
      </c>
      <c r="AD9" t="n">
        <v>214808.6454289519</v>
      </c>
      <c r="AE9" t="n">
        <v>293910.665364361</v>
      </c>
      <c r="AF9" t="n">
        <v>4.069973485545698e-06</v>
      </c>
      <c r="AG9" t="n">
        <v>7.36328125</v>
      </c>
      <c r="AH9" t="n">
        <v>265860.2439682827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8.929</v>
      </c>
      <c r="E10" t="n">
        <v>11.2</v>
      </c>
      <c r="F10" t="n">
        <v>8.23</v>
      </c>
      <c r="G10" t="n">
        <v>24.69</v>
      </c>
      <c r="H10" t="n">
        <v>0.33</v>
      </c>
      <c r="I10" t="n">
        <v>20</v>
      </c>
      <c r="J10" t="n">
        <v>161.97</v>
      </c>
      <c r="K10" t="n">
        <v>50.28</v>
      </c>
      <c r="L10" t="n">
        <v>3</v>
      </c>
      <c r="M10" t="n">
        <v>18</v>
      </c>
      <c r="N10" t="n">
        <v>28.69</v>
      </c>
      <c r="O10" t="n">
        <v>20210.21</v>
      </c>
      <c r="P10" t="n">
        <v>77.23</v>
      </c>
      <c r="Q10" t="n">
        <v>1323.97</v>
      </c>
      <c r="R10" t="n">
        <v>38.91</v>
      </c>
      <c r="S10" t="n">
        <v>27.17</v>
      </c>
      <c r="T10" t="n">
        <v>6040.77</v>
      </c>
      <c r="U10" t="n">
        <v>0.7</v>
      </c>
      <c r="V10" t="n">
        <v>0.95</v>
      </c>
      <c r="W10" t="n">
        <v>0.14</v>
      </c>
      <c r="X10" t="n">
        <v>0.38</v>
      </c>
      <c r="Y10" t="n">
        <v>1</v>
      </c>
      <c r="Z10" t="n">
        <v>10</v>
      </c>
      <c r="AA10" t="n">
        <v>211.96559333259</v>
      </c>
      <c r="AB10" t="n">
        <v>290.0206760595143</v>
      </c>
      <c r="AC10" t="n">
        <v>262.3415097830551</v>
      </c>
      <c r="AD10" t="n">
        <v>211965.59333259</v>
      </c>
      <c r="AE10" t="n">
        <v>290020.6760595143</v>
      </c>
      <c r="AF10" t="n">
        <v>4.109740715676107e-06</v>
      </c>
      <c r="AG10" t="n">
        <v>7.291666666666667</v>
      </c>
      <c r="AH10" t="n">
        <v>262341.5097830551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9.0543</v>
      </c>
      <c r="E11" t="n">
        <v>11.04</v>
      </c>
      <c r="F11" t="n">
        <v>8.140000000000001</v>
      </c>
      <c r="G11" t="n">
        <v>27.13</v>
      </c>
      <c r="H11" t="n">
        <v>0.35</v>
      </c>
      <c r="I11" t="n">
        <v>18</v>
      </c>
      <c r="J11" t="n">
        <v>162.33</v>
      </c>
      <c r="K11" t="n">
        <v>50.28</v>
      </c>
      <c r="L11" t="n">
        <v>3.25</v>
      </c>
      <c r="M11" t="n">
        <v>4</v>
      </c>
      <c r="N11" t="n">
        <v>28.8</v>
      </c>
      <c r="O11" t="n">
        <v>20254.26</v>
      </c>
      <c r="P11" t="n">
        <v>73.93000000000001</v>
      </c>
      <c r="Q11" t="n">
        <v>1324.12</v>
      </c>
      <c r="R11" t="n">
        <v>35.76</v>
      </c>
      <c r="S11" t="n">
        <v>27.17</v>
      </c>
      <c r="T11" t="n">
        <v>4478.23</v>
      </c>
      <c r="U11" t="n">
        <v>0.76</v>
      </c>
      <c r="V11" t="n">
        <v>0.96</v>
      </c>
      <c r="W11" t="n">
        <v>0.14</v>
      </c>
      <c r="X11" t="n">
        <v>0.29</v>
      </c>
      <c r="Y11" t="n">
        <v>1</v>
      </c>
      <c r="Z11" t="n">
        <v>10</v>
      </c>
      <c r="AA11" t="n">
        <v>197.2019988023505</v>
      </c>
      <c r="AB11" t="n">
        <v>269.8204746994282</v>
      </c>
      <c r="AC11" t="n">
        <v>244.0691872896085</v>
      </c>
      <c r="AD11" t="n">
        <v>197201.9988023505</v>
      </c>
      <c r="AE11" t="n">
        <v>269820.4746994282</v>
      </c>
      <c r="AF11" t="n">
        <v>4.167412404742543e-06</v>
      </c>
      <c r="AG11" t="n">
        <v>7.1875</v>
      </c>
      <c r="AH11" t="n">
        <v>244069.1872896085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9.008599999999999</v>
      </c>
      <c r="E12" t="n">
        <v>11.1</v>
      </c>
      <c r="F12" t="n">
        <v>8.199999999999999</v>
      </c>
      <c r="G12" t="n">
        <v>27.32</v>
      </c>
      <c r="H12" t="n">
        <v>0.38</v>
      </c>
      <c r="I12" t="n">
        <v>18</v>
      </c>
      <c r="J12" t="n">
        <v>162.68</v>
      </c>
      <c r="K12" t="n">
        <v>50.28</v>
      </c>
      <c r="L12" t="n">
        <v>3.5</v>
      </c>
      <c r="M12" t="n">
        <v>0</v>
      </c>
      <c r="N12" t="n">
        <v>28.9</v>
      </c>
      <c r="O12" t="n">
        <v>20298.34</v>
      </c>
      <c r="P12" t="n">
        <v>74.64</v>
      </c>
      <c r="Q12" t="n">
        <v>1324.09</v>
      </c>
      <c r="R12" t="n">
        <v>37.51</v>
      </c>
      <c r="S12" t="n">
        <v>27.17</v>
      </c>
      <c r="T12" t="n">
        <v>5353.85</v>
      </c>
      <c r="U12" t="n">
        <v>0.72</v>
      </c>
      <c r="V12" t="n">
        <v>0.95</v>
      </c>
      <c r="W12" t="n">
        <v>0.15</v>
      </c>
      <c r="X12" t="n">
        <v>0.34</v>
      </c>
      <c r="Y12" t="n">
        <v>1</v>
      </c>
      <c r="Z12" t="n">
        <v>10</v>
      </c>
      <c r="AA12" t="n">
        <v>198.1212036253222</v>
      </c>
      <c r="AB12" t="n">
        <v>271.0781712906721</v>
      </c>
      <c r="AC12" t="n">
        <v>245.2068510833727</v>
      </c>
      <c r="AD12" t="n">
        <v>198121.2036253221</v>
      </c>
      <c r="AE12" t="n">
        <v>271078.1712906721</v>
      </c>
      <c r="AF12" t="n">
        <v>4.146378117509214e-06</v>
      </c>
      <c r="AG12" t="n">
        <v>7.2265625</v>
      </c>
      <c r="AH12" t="n">
        <v>245206.8510833727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5.7224</v>
      </c>
      <c r="E2" t="n">
        <v>17.48</v>
      </c>
      <c r="F2" t="n">
        <v>10.07</v>
      </c>
      <c r="G2" t="n">
        <v>5.6</v>
      </c>
      <c r="H2" t="n">
        <v>0.08</v>
      </c>
      <c r="I2" t="n">
        <v>108</v>
      </c>
      <c r="J2" t="n">
        <v>222.93</v>
      </c>
      <c r="K2" t="n">
        <v>56.94</v>
      </c>
      <c r="L2" t="n">
        <v>1</v>
      </c>
      <c r="M2" t="n">
        <v>106</v>
      </c>
      <c r="N2" t="n">
        <v>49.99</v>
      </c>
      <c r="O2" t="n">
        <v>27728.69</v>
      </c>
      <c r="P2" t="n">
        <v>148.61</v>
      </c>
      <c r="Q2" t="n">
        <v>1324.56</v>
      </c>
      <c r="R2" t="n">
        <v>96.73</v>
      </c>
      <c r="S2" t="n">
        <v>27.17</v>
      </c>
      <c r="T2" t="n">
        <v>34510.92</v>
      </c>
      <c r="U2" t="n">
        <v>0.28</v>
      </c>
      <c r="V2" t="n">
        <v>0.77</v>
      </c>
      <c r="W2" t="n">
        <v>0.28</v>
      </c>
      <c r="X2" t="n">
        <v>2.22</v>
      </c>
      <c r="Y2" t="n">
        <v>1</v>
      </c>
      <c r="Z2" t="n">
        <v>10</v>
      </c>
      <c r="AA2" t="n">
        <v>416.4899410377383</v>
      </c>
      <c r="AB2" t="n">
        <v>569.8599115672445</v>
      </c>
      <c r="AC2" t="n">
        <v>515.473281410675</v>
      </c>
      <c r="AD2" t="n">
        <v>416489.9410377383</v>
      </c>
      <c r="AE2" t="n">
        <v>569859.9115672444</v>
      </c>
      <c r="AF2" t="n">
        <v>2.372776775998884e-06</v>
      </c>
      <c r="AG2" t="n">
        <v>11.38020833333333</v>
      </c>
      <c r="AH2" t="n">
        <v>515473.281410675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6.3655</v>
      </c>
      <c r="E3" t="n">
        <v>15.71</v>
      </c>
      <c r="F3" t="n">
        <v>9.49</v>
      </c>
      <c r="G3" t="n">
        <v>7.03</v>
      </c>
      <c r="H3" t="n">
        <v>0.1</v>
      </c>
      <c r="I3" t="n">
        <v>81</v>
      </c>
      <c r="J3" t="n">
        <v>223.35</v>
      </c>
      <c r="K3" t="n">
        <v>56.94</v>
      </c>
      <c r="L3" t="n">
        <v>1.25</v>
      </c>
      <c r="M3" t="n">
        <v>79</v>
      </c>
      <c r="N3" t="n">
        <v>50.15</v>
      </c>
      <c r="O3" t="n">
        <v>27780.03</v>
      </c>
      <c r="P3" t="n">
        <v>138.62</v>
      </c>
      <c r="Q3" t="n">
        <v>1324.24</v>
      </c>
      <c r="R3" t="n">
        <v>78.3</v>
      </c>
      <c r="S3" t="n">
        <v>27.17</v>
      </c>
      <c r="T3" t="n">
        <v>25431.67</v>
      </c>
      <c r="U3" t="n">
        <v>0.35</v>
      </c>
      <c r="V3" t="n">
        <v>0.82</v>
      </c>
      <c r="W3" t="n">
        <v>0.24</v>
      </c>
      <c r="X3" t="n">
        <v>1.64</v>
      </c>
      <c r="Y3" t="n">
        <v>1</v>
      </c>
      <c r="Z3" t="n">
        <v>10</v>
      </c>
      <c r="AA3" t="n">
        <v>361.3496206619769</v>
      </c>
      <c r="AB3" t="n">
        <v>494.4144926098784</v>
      </c>
      <c r="AC3" t="n">
        <v>447.2282673502894</v>
      </c>
      <c r="AD3" t="n">
        <v>361349.6206619769</v>
      </c>
      <c r="AE3" t="n">
        <v>494414.4926098784</v>
      </c>
      <c r="AF3" t="n">
        <v>2.639436349717058e-06</v>
      </c>
      <c r="AG3" t="n">
        <v>10.22786458333333</v>
      </c>
      <c r="AH3" t="n">
        <v>447228.2673502894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6.8046</v>
      </c>
      <c r="E4" t="n">
        <v>14.7</v>
      </c>
      <c r="F4" t="n">
        <v>9.18</v>
      </c>
      <c r="G4" t="n">
        <v>8.48</v>
      </c>
      <c r="H4" t="n">
        <v>0.12</v>
      </c>
      <c r="I4" t="n">
        <v>65</v>
      </c>
      <c r="J4" t="n">
        <v>223.76</v>
      </c>
      <c r="K4" t="n">
        <v>56.94</v>
      </c>
      <c r="L4" t="n">
        <v>1.5</v>
      </c>
      <c r="M4" t="n">
        <v>63</v>
      </c>
      <c r="N4" t="n">
        <v>50.32</v>
      </c>
      <c r="O4" t="n">
        <v>27831.42</v>
      </c>
      <c r="P4" t="n">
        <v>132.67</v>
      </c>
      <c r="Q4" t="n">
        <v>1324.13</v>
      </c>
      <c r="R4" t="n">
        <v>68.76000000000001</v>
      </c>
      <c r="S4" t="n">
        <v>27.17</v>
      </c>
      <c r="T4" t="n">
        <v>20741.27</v>
      </c>
      <c r="U4" t="n">
        <v>0.4</v>
      </c>
      <c r="V4" t="n">
        <v>0.85</v>
      </c>
      <c r="W4" t="n">
        <v>0.21</v>
      </c>
      <c r="X4" t="n">
        <v>1.33</v>
      </c>
      <c r="Y4" t="n">
        <v>1</v>
      </c>
      <c r="Z4" t="n">
        <v>10</v>
      </c>
      <c r="AA4" t="n">
        <v>332.5832126761283</v>
      </c>
      <c r="AB4" t="n">
        <v>455.0550241192874</v>
      </c>
      <c r="AC4" t="n">
        <v>411.6252112910794</v>
      </c>
      <c r="AD4" t="n">
        <v>332583.2126761283</v>
      </c>
      <c r="AE4" t="n">
        <v>455055.0241192874</v>
      </c>
      <c r="AF4" t="n">
        <v>2.82150790751468e-06</v>
      </c>
      <c r="AG4" t="n">
        <v>9.5703125</v>
      </c>
      <c r="AH4" t="n">
        <v>411625.2112910794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7.2088</v>
      </c>
      <c r="E5" t="n">
        <v>13.87</v>
      </c>
      <c r="F5" t="n">
        <v>8.880000000000001</v>
      </c>
      <c r="G5" t="n">
        <v>10.06</v>
      </c>
      <c r="H5" t="n">
        <v>0.14</v>
      </c>
      <c r="I5" t="n">
        <v>53</v>
      </c>
      <c r="J5" t="n">
        <v>224.18</v>
      </c>
      <c r="K5" t="n">
        <v>56.94</v>
      </c>
      <c r="L5" t="n">
        <v>1.75</v>
      </c>
      <c r="M5" t="n">
        <v>51</v>
      </c>
      <c r="N5" t="n">
        <v>50.49</v>
      </c>
      <c r="O5" t="n">
        <v>27882.87</v>
      </c>
      <c r="P5" t="n">
        <v>126.91</v>
      </c>
      <c r="Q5" t="n">
        <v>1324.32</v>
      </c>
      <c r="R5" t="n">
        <v>59.4</v>
      </c>
      <c r="S5" t="n">
        <v>27.17</v>
      </c>
      <c r="T5" t="n">
        <v>16123.5</v>
      </c>
      <c r="U5" t="n">
        <v>0.46</v>
      </c>
      <c r="V5" t="n">
        <v>0.88</v>
      </c>
      <c r="W5" t="n">
        <v>0.19</v>
      </c>
      <c r="X5" t="n">
        <v>1.03</v>
      </c>
      <c r="Y5" t="n">
        <v>1</v>
      </c>
      <c r="Z5" t="n">
        <v>10</v>
      </c>
      <c r="AA5" t="n">
        <v>306.5947669253808</v>
      </c>
      <c r="AB5" t="n">
        <v>419.4964861138062</v>
      </c>
      <c r="AC5" t="n">
        <v>379.4603302461198</v>
      </c>
      <c r="AD5" t="n">
        <v>306594.7669253808</v>
      </c>
      <c r="AE5" t="n">
        <v>419496.4861138061</v>
      </c>
      <c r="AF5" t="n">
        <v>2.989108280235697e-06</v>
      </c>
      <c r="AG5" t="n">
        <v>9.029947916666666</v>
      </c>
      <c r="AH5" t="n">
        <v>379460.3302461198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7.4445</v>
      </c>
      <c r="E6" t="n">
        <v>13.43</v>
      </c>
      <c r="F6" t="n">
        <v>8.75</v>
      </c>
      <c r="G6" t="n">
        <v>11.42</v>
      </c>
      <c r="H6" t="n">
        <v>0.16</v>
      </c>
      <c r="I6" t="n">
        <v>46</v>
      </c>
      <c r="J6" t="n">
        <v>224.6</v>
      </c>
      <c r="K6" t="n">
        <v>56.94</v>
      </c>
      <c r="L6" t="n">
        <v>2</v>
      </c>
      <c r="M6" t="n">
        <v>44</v>
      </c>
      <c r="N6" t="n">
        <v>50.65</v>
      </c>
      <c r="O6" t="n">
        <v>27934.37</v>
      </c>
      <c r="P6" t="n">
        <v>123.81</v>
      </c>
      <c r="Q6" t="n">
        <v>1324.11</v>
      </c>
      <c r="R6" t="n">
        <v>55.25</v>
      </c>
      <c r="S6" t="n">
        <v>27.17</v>
      </c>
      <c r="T6" t="n">
        <v>14080.6</v>
      </c>
      <c r="U6" t="n">
        <v>0.49</v>
      </c>
      <c r="V6" t="n">
        <v>0.89</v>
      </c>
      <c r="W6" t="n">
        <v>0.18</v>
      </c>
      <c r="X6" t="n">
        <v>0.9</v>
      </c>
      <c r="Y6" t="n">
        <v>1</v>
      </c>
      <c r="Z6" t="n">
        <v>10</v>
      </c>
      <c r="AA6" t="n">
        <v>299.5817423805967</v>
      </c>
      <c r="AB6" t="n">
        <v>409.9009565388255</v>
      </c>
      <c r="AC6" t="n">
        <v>370.7805845463649</v>
      </c>
      <c r="AD6" t="n">
        <v>299581.7423805967</v>
      </c>
      <c r="AE6" t="n">
        <v>409900.9565388255</v>
      </c>
      <c r="AF6" t="n">
        <v>3.086840610394885e-06</v>
      </c>
      <c r="AG6" t="n">
        <v>8.743489583333334</v>
      </c>
      <c r="AH6" t="n">
        <v>370780.584546365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7.6733</v>
      </c>
      <c r="E7" t="n">
        <v>13.03</v>
      </c>
      <c r="F7" t="n">
        <v>8.619999999999999</v>
      </c>
      <c r="G7" t="n">
        <v>12.92</v>
      </c>
      <c r="H7" t="n">
        <v>0.18</v>
      </c>
      <c r="I7" t="n">
        <v>40</v>
      </c>
      <c r="J7" t="n">
        <v>225.01</v>
      </c>
      <c r="K7" t="n">
        <v>56.94</v>
      </c>
      <c r="L7" t="n">
        <v>2.25</v>
      </c>
      <c r="M7" t="n">
        <v>38</v>
      </c>
      <c r="N7" t="n">
        <v>50.82</v>
      </c>
      <c r="O7" t="n">
        <v>27985.94</v>
      </c>
      <c r="P7" t="n">
        <v>120.3</v>
      </c>
      <c r="Q7" t="n">
        <v>1324.14</v>
      </c>
      <c r="R7" t="n">
        <v>50.78</v>
      </c>
      <c r="S7" t="n">
        <v>27.17</v>
      </c>
      <c r="T7" t="n">
        <v>11876.13</v>
      </c>
      <c r="U7" t="n">
        <v>0.54</v>
      </c>
      <c r="V7" t="n">
        <v>0.91</v>
      </c>
      <c r="W7" t="n">
        <v>0.18</v>
      </c>
      <c r="X7" t="n">
        <v>0.76</v>
      </c>
      <c r="Y7" t="n">
        <v>1</v>
      </c>
      <c r="Z7" t="n">
        <v>10</v>
      </c>
      <c r="AA7" t="n">
        <v>280.4865086136768</v>
      </c>
      <c r="AB7" t="n">
        <v>383.7740152766671</v>
      </c>
      <c r="AC7" t="n">
        <v>347.1471618888746</v>
      </c>
      <c r="AD7" t="n">
        <v>280486.5086136768</v>
      </c>
      <c r="AE7" t="n">
        <v>383774.0152766671</v>
      </c>
      <c r="AF7" t="n">
        <v>3.181711875309702e-06</v>
      </c>
      <c r="AG7" t="n">
        <v>8.483072916666666</v>
      </c>
      <c r="AH7" t="n">
        <v>347147.1618888746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7.8787</v>
      </c>
      <c r="E8" t="n">
        <v>12.69</v>
      </c>
      <c r="F8" t="n">
        <v>8.5</v>
      </c>
      <c r="G8" t="n">
        <v>14.56</v>
      </c>
      <c r="H8" t="n">
        <v>0.2</v>
      </c>
      <c r="I8" t="n">
        <v>35</v>
      </c>
      <c r="J8" t="n">
        <v>225.43</v>
      </c>
      <c r="K8" t="n">
        <v>56.94</v>
      </c>
      <c r="L8" t="n">
        <v>2.5</v>
      </c>
      <c r="M8" t="n">
        <v>33</v>
      </c>
      <c r="N8" t="n">
        <v>50.99</v>
      </c>
      <c r="O8" t="n">
        <v>28037.57</v>
      </c>
      <c r="P8" t="n">
        <v>117.15</v>
      </c>
      <c r="Q8" t="n">
        <v>1323.94</v>
      </c>
      <c r="R8" t="n">
        <v>47.84</v>
      </c>
      <c r="S8" t="n">
        <v>27.17</v>
      </c>
      <c r="T8" t="n">
        <v>10431.13</v>
      </c>
      <c r="U8" t="n">
        <v>0.57</v>
      </c>
      <c r="V8" t="n">
        <v>0.92</v>
      </c>
      <c r="W8" t="n">
        <v>0.14</v>
      </c>
      <c r="X8" t="n">
        <v>0.64</v>
      </c>
      <c r="Y8" t="n">
        <v>1</v>
      </c>
      <c r="Z8" t="n">
        <v>10</v>
      </c>
      <c r="AA8" t="n">
        <v>274.8699049970512</v>
      </c>
      <c r="AB8" t="n">
        <v>376.0891304213363</v>
      </c>
      <c r="AC8" t="n">
        <v>340.195711658333</v>
      </c>
      <c r="AD8" t="n">
        <v>274869.9049970512</v>
      </c>
      <c r="AE8" t="n">
        <v>376089.1304213363</v>
      </c>
      <c r="AF8" t="n">
        <v>3.266880397221866e-06</v>
      </c>
      <c r="AG8" t="n">
        <v>8.26171875</v>
      </c>
      <c r="AH8" t="n">
        <v>340195.711658333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7.9546</v>
      </c>
      <c r="E9" t="n">
        <v>12.57</v>
      </c>
      <c r="F9" t="n">
        <v>8.51</v>
      </c>
      <c r="G9" t="n">
        <v>15.95</v>
      </c>
      <c r="H9" t="n">
        <v>0.22</v>
      </c>
      <c r="I9" t="n">
        <v>32</v>
      </c>
      <c r="J9" t="n">
        <v>225.85</v>
      </c>
      <c r="K9" t="n">
        <v>56.94</v>
      </c>
      <c r="L9" t="n">
        <v>2.75</v>
      </c>
      <c r="M9" t="n">
        <v>30</v>
      </c>
      <c r="N9" t="n">
        <v>51.16</v>
      </c>
      <c r="O9" t="n">
        <v>28089.25</v>
      </c>
      <c r="P9" t="n">
        <v>116.24</v>
      </c>
      <c r="Q9" t="n">
        <v>1324.11</v>
      </c>
      <c r="R9" t="n">
        <v>47.79</v>
      </c>
      <c r="S9" t="n">
        <v>27.17</v>
      </c>
      <c r="T9" t="n">
        <v>10422.21</v>
      </c>
      <c r="U9" t="n">
        <v>0.57</v>
      </c>
      <c r="V9" t="n">
        <v>0.92</v>
      </c>
      <c r="W9" t="n">
        <v>0.16</v>
      </c>
      <c r="X9" t="n">
        <v>0.65</v>
      </c>
      <c r="Y9" t="n">
        <v>1</v>
      </c>
      <c r="Z9" t="n">
        <v>10</v>
      </c>
      <c r="AA9" t="n">
        <v>273.2282983873662</v>
      </c>
      <c r="AB9" t="n">
        <v>373.843011835393</v>
      </c>
      <c r="AC9" t="n">
        <v>338.1639594777848</v>
      </c>
      <c r="AD9" t="n">
        <v>273228.2983873662</v>
      </c>
      <c r="AE9" t="n">
        <v>373843.011835393</v>
      </c>
      <c r="AF9" t="n">
        <v>3.298352114909954e-06</v>
      </c>
      <c r="AG9" t="n">
        <v>8.18359375</v>
      </c>
      <c r="AH9" t="n">
        <v>338163.9594777848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8.1372</v>
      </c>
      <c r="E10" t="n">
        <v>12.29</v>
      </c>
      <c r="F10" t="n">
        <v>8.4</v>
      </c>
      <c r="G10" t="n">
        <v>18</v>
      </c>
      <c r="H10" t="n">
        <v>0.24</v>
      </c>
      <c r="I10" t="n">
        <v>28</v>
      </c>
      <c r="J10" t="n">
        <v>226.27</v>
      </c>
      <c r="K10" t="n">
        <v>56.94</v>
      </c>
      <c r="L10" t="n">
        <v>3</v>
      </c>
      <c r="M10" t="n">
        <v>26</v>
      </c>
      <c r="N10" t="n">
        <v>51.33</v>
      </c>
      <c r="O10" t="n">
        <v>28140.99</v>
      </c>
      <c r="P10" t="n">
        <v>113.12</v>
      </c>
      <c r="Q10" t="n">
        <v>1324.04</v>
      </c>
      <c r="R10" t="n">
        <v>44.39</v>
      </c>
      <c r="S10" t="n">
        <v>27.17</v>
      </c>
      <c r="T10" t="n">
        <v>8743.879999999999</v>
      </c>
      <c r="U10" t="n">
        <v>0.61</v>
      </c>
      <c r="V10" t="n">
        <v>0.93</v>
      </c>
      <c r="W10" t="n">
        <v>0.15</v>
      </c>
      <c r="X10" t="n">
        <v>0.55</v>
      </c>
      <c r="Y10" t="n">
        <v>1</v>
      </c>
      <c r="Z10" t="n">
        <v>10</v>
      </c>
      <c r="AA10" t="n">
        <v>268.3317188029503</v>
      </c>
      <c r="AB10" t="n">
        <v>367.14329562615</v>
      </c>
      <c r="AC10" t="n">
        <v>332.1036547804412</v>
      </c>
      <c r="AD10" t="n">
        <v>268331.7188029503</v>
      </c>
      <c r="AE10" t="n">
        <v>367143.29562615</v>
      </c>
      <c r="AF10" t="n">
        <v>3.374066682101586e-06</v>
      </c>
      <c r="AG10" t="n">
        <v>8.001302083333334</v>
      </c>
      <c r="AH10" t="n">
        <v>332103.6547804412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8.2201</v>
      </c>
      <c r="E11" t="n">
        <v>12.17</v>
      </c>
      <c r="F11" t="n">
        <v>8.359999999999999</v>
      </c>
      <c r="G11" t="n">
        <v>19.3</v>
      </c>
      <c r="H11" t="n">
        <v>0.25</v>
      </c>
      <c r="I11" t="n">
        <v>26</v>
      </c>
      <c r="J11" t="n">
        <v>226.69</v>
      </c>
      <c r="K11" t="n">
        <v>56.94</v>
      </c>
      <c r="L11" t="n">
        <v>3.25</v>
      </c>
      <c r="M11" t="n">
        <v>24</v>
      </c>
      <c r="N11" t="n">
        <v>51.5</v>
      </c>
      <c r="O11" t="n">
        <v>28192.8</v>
      </c>
      <c r="P11" t="n">
        <v>111.29</v>
      </c>
      <c r="Q11" t="n">
        <v>1323.98</v>
      </c>
      <c r="R11" t="n">
        <v>43.14</v>
      </c>
      <c r="S11" t="n">
        <v>27.17</v>
      </c>
      <c r="T11" t="n">
        <v>8125.55</v>
      </c>
      <c r="U11" t="n">
        <v>0.63</v>
      </c>
      <c r="V11" t="n">
        <v>0.93</v>
      </c>
      <c r="W11" t="n">
        <v>0.15</v>
      </c>
      <c r="X11" t="n">
        <v>0.51</v>
      </c>
      <c r="Y11" t="n">
        <v>1</v>
      </c>
      <c r="Z11" t="n">
        <v>10</v>
      </c>
      <c r="AA11" t="n">
        <v>265.7691696134923</v>
      </c>
      <c r="AB11" t="n">
        <v>363.6371027734419</v>
      </c>
      <c r="AC11" t="n">
        <v>328.9320880526231</v>
      </c>
      <c r="AD11" t="n">
        <v>265769.1696134923</v>
      </c>
      <c r="AE11" t="n">
        <v>363637.1027734419</v>
      </c>
      <c r="AF11" t="n">
        <v>3.408440929747733e-06</v>
      </c>
      <c r="AG11" t="n">
        <v>7.923177083333333</v>
      </c>
      <c r="AH11" t="n">
        <v>328932.0880526231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8.316599999999999</v>
      </c>
      <c r="E12" t="n">
        <v>12.02</v>
      </c>
      <c r="F12" t="n">
        <v>8.31</v>
      </c>
      <c r="G12" t="n">
        <v>20.77</v>
      </c>
      <c r="H12" t="n">
        <v>0.27</v>
      </c>
      <c r="I12" t="n">
        <v>24</v>
      </c>
      <c r="J12" t="n">
        <v>227.11</v>
      </c>
      <c r="K12" t="n">
        <v>56.94</v>
      </c>
      <c r="L12" t="n">
        <v>3.5</v>
      </c>
      <c r="M12" t="n">
        <v>22</v>
      </c>
      <c r="N12" t="n">
        <v>51.67</v>
      </c>
      <c r="O12" t="n">
        <v>28244.66</v>
      </c>
      <c r="P12" t="n">
        <v>109.01</v>
      </c>
      <c r="Q12" t="n">
        <v>1324.09</v>
      </c>
      <c r="R12" t="n">
        <v>41.41</v>
      </c>
      <c r="S12" t="n">
        <v>27.17</v>
      </c>
      <c r="T12" t="n">
        <v>7274.45</v>
      </c>
      <c r="U12" t="n">
        <v>0.66</v>
      </c>
      <c r="V12" t="n">
        <v>0.9399999999999999</v>
      </c>
      <c r="W12" t="n">
        <v>0.15</v>
      </c>
      <c r="X12" t="n">
        <v>0.46</v>
      </c>
      <c r="Y12" t="n">
        <v>1</v>
      </c>
      <c r="Z12" t="n">
        <v>10</v>
      </c>
      <c r="AA12" t="n">
        <v>250.6196538171687</v>
      </c>
      <c r="AB12" t="n">
        <v>342.908866911283</v>
      </c>
      <c r="AC12" t="n">
        <v>310.1821259289898</v>
      </c>
      <c r="AD12" t="n">
        <v>250619.6538171687</v>
      </c>
      <c r="AE12" t="n">
        <v>342908.866911283</v>
      </c>
      <c r="AF12" t="n">
        <v>3.448454378455248e-06</v>
      </c>
      <c r="AG12" t="n">
        <v>7.825520833333333</v>
      </c>
      <c r="AH12" t="n">
        <v>310182.1259289898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8.4061</v>
      </c>
      <c r="E13" t="n">
        <v>11.9</v>
      </c>
      <c r="F13" t="n">
        <v>8.27</v>
      </c>
      <c r="G13" t="n">
        <v>22.55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106.9</v>
      </c>
      <c r="Q13" t="n">
        <v>1324.04</v>
      </c>
      <c r="R13" t="n">
        <v>40.26</v>
      </c>
      <c r="S13" t="n">
        <v>27.17</v>
      </c>
      <c r="T13" t="n">
        <v>6707.57</v>
      </c>
      <c r="U13" t="n">
        <v>0.67</v>
      </c>
      <c r="V13" t="n">
        <v>0.9399999999999999</v>
      </c>
      <c r="W13" t="n">
        <v>0.14</v>
      </c>
      <c r="X13" t="n">
        <v>0.42</v>
      </c>
      <c r="Y13" t="n">
        <v>1</v>
      </c>
      <c r="Z13" t="n">
        <v>10</v>
      </c>
      <c r="AA13" t="n">
        <v>248.0734457853239</v>
      </c>
      <c r="AB13" t="n">
        <v>339.4250327513444</v>
      </c>
      <c r="AC13" t="n">
        <v>307.0307840116826</v>
      </c>
      <c r="AD13" t="n">
        <v>248073.4457853239</v>
      </c>
      <c r="AE13" t="n">
        <v>339425.0327513444</v>
      </c>
      <c r="AF13" t="n">
        <v>3.485565297204707e-06</v>
      </c>
      <c r="AG13" t="n">
        <v>7.747395833333333</v>
      </c>
      <c r="AH13" t="n">
        <v>307030.7840116826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8.4964</v>
      </c>
      <c r="E14" t="n">
        <v>11.77</v>
      </c>
      <c r="F14" t="n">
        <v>8.23</v>
      </c>
      <c r="G14" t="n">
        <v>24.69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104.95</v>
      </c>
      <c r="Q14" t="n">
        <v>1323.96</v>
      </c>
      <c r="R14" t="n">
        <v>38.97</v>
      </c>
      <c r="S14" t="n">
        <v>27.17</v>
      </c>
      <c r="T14" t="n">
        <v>6074.12</v>
      </c>
      <c r="U14" t="n">
        <v>0.7</v>
      </c>
      <c r="V14" t="n">
        <v>0.95</v>
      </c>
      <c r="W14" t="n">
        <v>0.14</v>
      </c>
      <c r="X14" t="n">
        <v>0.38</v>
      </c>
      <c r="Y14" t="n">
        <v>1</v>
      </c>
      <c r="Z14" t="n">
        <v>10</v>
      </c>
      <c r="AA14" t="n">
        <v>245.6745529544466</v>
      </c>
      <c r="AB14" t="n">
        <v>336.1427617484571</v>
      </c>
      <c r="AC14" t="n">
        <v>304.0617683466136</v>
      </c>
      <c r="AD14" t="n">
        <v>245674.5529544466</v>
      </c>
      <c r="AE14" t="n">
        <v>336142.7617484571</v>
      </c>
      <c r="AF14" t="n">
        <v>3.523007933663658e-06</v>
      </c>
      <c r="AG14" t="n">
        <v>7.662760416666667</v>
      </c>
      <c r="AH14" t="n">
        <v>304061.7683466136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8.6449</v>
      </c>
      <c r="E15" t="n">
        <v>11.57</v>
      </c>
      <c r="F15" t="n">
        <v>8.119999999999999</v>
      </c>
      <c r="G15" t="n">
        <v>27.06</v>
      </c>
      <c r="H15" t="n">
        <v>0.33</v>
      </c>
      <c r="I15" t="n">
        <v>18</v>
      </c>
      <c r="J15" t="n">
        <v>228.38</v>
      </c>
      <c r="K15" t="n">
        <v>56.94</v>
      </c>
      <c r="L15" t="n">
        <v>4.25</v>
      </c>
      <c r="M15" t="n">
        <v>16</v>
      </c>
      <c r="N15" t="n">
        <v>52.18</v>
      </c>
      <c r="O15" t="n">
        <v>28400.61</v>
      </c>
      <c r="P15" t="n">
        <v>100.99</v>
      </c>
      <c r="Q15" t="n">
        <v>1324.03</v>
      </c>
      <c r="R15" t="n">
        <v>35.23</v>
      </c>
      <c r="S15" t="n">
        <v>27.17</v>
      </c>
      <c r="T15" t="n">
        <v>4212.6</v>
      </c>
      <c r="U15" t="n">
        <v>0.77</v>
      </c>
      <c r="V15" t="n">
        <v>0.96</v>
      </c>
      <c r="W15" t="n">
        <v>0.13</v>
      </c>
      <c r="X15" t="n">
        <v>0.26</v>
      </c>
      <c r="Y15" t="n">
        <v>1</v>
      </c>
      <c r="Z15" t="n">
        <v>10</v>
      </c>
      <c r="AA15" t="n">
        <v>241.2245863101751</v>
      </c>
      <c r="AB15" t="n">
        <v>330.0541210670951</v>
      </c>
      <c r="AC15" t="n">
        <v>298.554218986418</v>
      </c>
      <c r="AD15" t="n">
        <v>241224.5863101751</v>
      </c>
      <c r="AE15" t="n">
        <v>330054.1210670951</v>
      </c>
      <c r="AF15" t="n">
        <v>3.584583033488178e-06</v>
      </c>
      <c r="AG15" t="n">
        <v>7.532552083333333</v>
      </c>
      <c r="AH15" t="n">
        <v>298554.218986418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8.5761</v>
      </c>
      <c r="E16" t="n">
        <v>11.66</v>
      </c>
      <c r="F16" t="n">
        <v>8.210000000000001</v>
      </c>
      <c r="G16" t="n">
        <v>27.36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101.41</v>
      </c>
      <c r="Q16" t="n">
        <v>1323.94</v>
      </c>
      <c r="R16" t="n">
        <v>38.56</v>
      </c>
      <c r="S16" t="n">
        <v>27.17</v>
      </c>
      <c r="T16" t="n">
        <v>5875.68</v>
      </c>
      <c r="U16" t="n">
        <v>0.7</v>
      </c>
      <c r="V16" t="n">
        <v>0.95</v>
      </c>
      <c r="W16" t="n">
        <v>0.13</v>
      </c>
      <c r="X16" t="n">
        <v>0.36</v>
      </c>
      <c r="Y16" t="n">
        <v>1</v>
      </c>
      <c r="Z16" t="n">
        <v>10</v>
      </c>
      <c r="AA16" t="n">
        <v>242.4938124921271</v>
      </c>
      <c r="AB16" t="n">
        <v>331.7907323235483</v>
      </c>
      <c r="AC16" t="n">
        <v>300.125090501905</v>
      </c>
      <c r="AD16" t="n">
        <v>242493.8124921272</v>
      </c>
      <c r="AE16" t="n">
        <v>331790.7323235483</v>
      </c>
      <c r="AF16" t="n">
        <v>3.556055310471835e-06</v>
      </c>
      <c r="AG16" t="n">
        <v>7.591145833333333</v>
      </c>
      <c r="AH16" t="n">
        <v>300125.0905019051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8.6701</v>
      </c>
      <c r="E17" t="n">
        <v>11.53</v>
      </c>
      <c r="F17" t="n">
        <v>8.17</v>
      </c>
      <c r="G17" t="n">
        <v>30.64</v>
      </c>
      <c r="H17" t="n">
        <v>0.37</v>
      </c>
      <c r="I17" t="n">
        <v>16</v>
      </c>
      <c r="J17" t="n">
        <v>229.22</v>
      </c>
      <c r="K17" t="n">
        <v>56.94</v>
      </c>
      <c r="L17" t="n">
        <v>4.75</v>
      </c>
      <c r="M17" t="n">
        <v>14</v>
      </c>
      <c r="N17" t="n">
        <v>52.53</v>
      </c>
      <c r="O17" t="n">
        <v>28504.87</v>
      </c>
      <c r="P17" t="n">
        <v>99.02</v>
      </c>
      <c r="Q17" t="n">
        <v>1324.03</v>
      </c>
      <c r="R17" t="n">
        <v>37.1</v>
      </c>
      <c r="S17" t="n">
        <v>27.17</v>
      </c>
      <c r="T17" t="n">
        <v>5160.29</v>
      </c>
      <c r="U17" t="n">
        <v>0.73</v>
      </c>
      <c r="V17" t="n">
        <v>0.96</v>
      </c>
      <c r="W17" t="n">
        <v>0.14</v>
      </c>
      <c r="X17" t="n">
        <v>0.32</v>
      </c>
      <c r="Y17" t="n">
        <v>1</v>
      </c>
      <c r="Z17" t="n">
        <v>10</v>
      </c>
      <c r="AA17" t="n">
        <v>239.8862917562802</v>
      </c>
      <c r="AB17" t="n">
        <v>328.2230074170682</v>
      </c>
      <c r="AC17" t="n">
        <v>296.897864253165</v>
      </c>
      <c r="AD17" t="n">
        <v>239886.2917562802</v>
      </c>
      <c r="AE17" t="n">
        <v>328223.0074170682</v>
      </c>
      <c r="AF17" t="n">
        <v>3.595032141337188e-06</v>
      </c>
      <c r="AG17" t="n">
        <v>7.506510416666667</v>
      </c>
      <c r="AH17" t="n">
        <v>296897.864253165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8.7235</v>
      </c>
      <c r="E18" t="n">
        <v>11.46</v>
      </c>
      <c r="F18" t="n">
        <v>8.140000000000001</v>
      </c>
      <c r="G18" t="n">
        <v>32.58</v>
      </c>
      <c r="H18" t="n">
        <v>0.39</v>
      </c>
      <c r="I18" t="n">
        <v>15</v>
      </c>
      <c r="J18" t="n">
        <v>229.65</v>
      </c>
      <c r="K18" t="n">
        <v>56.94</v>
      </c>
      <c r="L18" t="n">
        <v>5</v>
      </c>
      <c r="M18" t="n">
        <v>13</v>
      </c>
      <c r="N18" t="n">
        <v>52.7</v>
      </c>
      <c r="O18" t="n">
        <v>28557.1</v>
      </c>
      <c r="P18" t="n">
        <v>96.44</v>
      </c>
      <c r="Q18" t="n">
        <v>1324.12</v>
      </c>
      <c r="R18" t="n">
        <v>36.33</v>
      </c>
      <c r="S18" t="n">
        <v>27.17</v>
      </c>
      <c r="T18" t="n">
        <v>4777.9</v>
      </c>
      <c r="U18" t="n">
        <v>0.75</v>
      </c>
      <c r="V18" t="n">
        <v>0.96</v>
      </c>
      <c r="W18" t="n">
        <v>0.13</v>
      </c>
      <c r="X18" t="n">
        <v>0.29</v>
      </c>
      <c r="Y18" t="n">
        <v>1</v>
      </c>
      <c r="Z18" t="n">
        <v>10</v>
      </c>
      <c r="AA18" t="n">
        <v>237.474149988284</v>
      </c>
      <c r="AB18" t="n">
        <v>324.9226086339131</v>
      </c>
      <c r="AC18" t="n">
        <v>293.9124508977343</v>
      </c>
      <c r="AD18" t="n">
        <v>237474.149988284</v>
      </c>
      <c r="AE18" t="n">
        <v>324922.6086339131</v>
      </c>
      <c r="AF18" t="n">
        <v>3.617174298445803e-06</v>
      </c>
      <c r="AG18" t="n">
        <v>7.4609375</v>
      </c>
      <c r="AH18" t="n">
        <v>293912.4508977343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8.783300000000001</v>
      </c>
      <c r="E19" t="n">
        <v>11.39</v>
      </c>
      <c r="F19" t="n">
        <v>8.109999999999999</v>
      </c>
      <c r="G19" t="n">
        <v>34.76</v>
      </c>
      <c r="H19" t="n">
        <v>0.41</v>
      </c>
      <c r="I19" t="n">
        <v>14</v>
      </c>
      <c r="J19" t="n">
        <v>230.07</v>
      </c>
      <c r="K19" t="n">
        <v>56.94</v>
      </c>
      <c r="L19" t="n">
        <v>5.25</v>
      </c>
      <c r="M19" t="n">
        <v>11</v>
      </c>
      <c r="N19" t="n">
        <v>52.88</v>
      </c>
      <c r="O19" t="n">
        <v>28609.38</v>
      </c>
      <c r="P19" t="n">
        <v>94.76000000000001</v>
      </c>
      <c r="Q19" t="n">
        <v>1323.94</v>
      </c>
      <c r="R19" t="n">
        <v>35.23</v>
      </c>
      <c r="S19" t="n">
        <v>27.17</v>
      </c>
      <c r="T19" t="n">
        <v>4232.77</v>
      </c>
      <c r="U19" t="n">
        <v>0.77</v>
      </c>
      <c r="V19" t="n">
        <v>0.96</v>
      </c>
      <c r="W19" t="n">
        <v>0.13</v>
      </c>
      <c r="X19" t="n">
        <v>0.26</v>
      </c>
      <c r="Y19" t="n">
        <v>1</v>
      </c>
      <c r="Z19" t="n">
        <v>10</v>
      </c>
      <c r="AA19" t="n">
        <v>235.7566936675624</v>
      </c>
      <c r="AB19" t="n">
        <v>322.5727091270777</v>
      </c>
      <c r="AC19" t="n">
        <v>291.7868225017259</v>
      </c>
      <c r="AD19" t="n">
        <v>235756.6936675624</v>
      </c>
      <c r="AE19" t="n">
        <v>322572.7091270777</v>
      </c>
      <c r="AF19" t="n">
        <v>3.641970197230358e-06</v>
      </c>
      <c r="AG19" t="n">
        <v>7.415364583333333</v>
      </c>
      <c r="AH19" t="n">
        <v>291786.8225017259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8.8337</v>
      </c>
      <c r="E20" t="n">
        <v>11.32</v>
      </c>
      <c r="F20" t="n">
        <v>8.09</v>
      </c>
      <c r="G20" t="n">
        <v>37.33</v>
      </c>
      <c r="H20" t="n">
        <v>0.42</v>
      </c>
      <c r="I20" t="n">
        <v>13</v>
      </c>
      <c r="J20" t="n">
        <v>230.49</v>
      </c>
      <c r="K20" t="n">
        <v>56.94</v>
      </c>
      <c r="L20" t="n">
        <v>5.5</v>
      </c>
      <c r="M20" t="n">
        <v>8</v>
      </c>
      <c r="N20" t="n">
        <v>53.05</v>
      </c>
      <c r="O20" t="n">
        <v>28661.73</v>
      </c>
      <c r="P20" t="n">
        <v>92.05</v>
      </c>
      <c r="Q20" t="n">
        <v>1324.02</v>
      </c>
      <c r="R20" t="n">
        <v>34.46</v>
      </c>
      <c r="S20" t="n">
        <v>27.17</v>
      </c>
      <c r="T20" t="n">
        <v>3852.68</v>
      </c>
      <c r="U20" t="n">
        <v>0.79</v>
      </c>
      <c r="V20" t="n">
        <v>0.96</v>
      </c>
      <c r="W20" t="n">
        <v>0.13</v>
      </c>
      <c r="X20" t="n">
        <v>0.24</v>
      </c>
      <c r="Y20" t="n">
        <v>1</v>
      </c>
      <c r="Z20" t="n">
        <v>10</v>
      </c>
      <c r="AA20" t="n">
        <v>233.546398402778</v>
      </c>
      <c r="AB20" t="n">
        <v>319.548485634456</v>
      </c>
      <c r="AC20" t="n">
        <v>289.0512266547147</v>
      </c>
      <c r="AD20" t="n">
        <v>233546.398402778</v>
      </c>
      <c r="AE20" t="n">
        <v>319548.485634456</v>
      </c>
      <c r="AF20" t="n">
        <v>3.662868412928376e-06</v>
      </c>
      <c r="AG20" t="n">
        <v>7.369791666666667</v>
      </c>
      <c r="AH20" t="n">
        <v>289051.2266547147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8.836499999999999</v>
      </c>
      <c r="E21" t="n">
        <v>11.32</v>
      </c>
      <c r="F21" t="n">
        <v>8.09</v>
      </c>
      <c r="G21" t="n">
        <v>37.32</v>
      </c>
      <c r="H21" t="n">
        <v>0.44</v>
      </c>
      <c r="I21" t="n">
        <v>13</v>
      </c>
      <c r="J21" t="n">
        <v>230.92</v>
      </c>
      <c r="K21" t="n">
        <v>56.94</v>
      </c>
      <c r="L21" t="n">
        <v>5.75</v>
      </c>
      <c r="M21" t="n">
        <v>4</v>
      </c>
      <c r="N21" t="n">
        <v>53.23</v>
      </c>
      <c r="O21" t="n">
        <v>28714.14</v>
      </c>
      <c r="P21" t="n">
        <v>91.94</v>
      </c>
      <c r="Q21" t="n">
        <v>1323.94</v>
      </c>
      <c r="R21" t="n">
        <v>34.13</v>
      </c>
      <c r="S21" t="n">
        <v>27.17</v>
      </c>
      <c r="T21" t="n">
        <v>3686.38</v>
      </c>
      <c r="U21" t="n">
        <v>0.8</v>
      </c>
      <c r="V21" t="n">
        <v>0.97</v>
      </c>
      <c r="W21" t="n">
        <v>0.14</v>
      </c>
      <c r="X21" t="n">
        <v>0.23</v>
      </c>
      <c r="Y21" t="n">
        <v>1</v>
      </c>
      <c r="Z21" t="n">
        <v>10</v>
      </c>
      <c r="AA21" t="n">
        <v>233.4527559173428</v>
      </c>
      <c r="AB21" t="n">
        <v>319.4203598546689</v>
      </c>
      <c r="AC21" t="n">
        <v>288.9353290195247</v>
      </c>
      <c r="AD21" t="n">
        <v>233452.7559173428</v>
      </c>
      <c r="AE21" t="n">
        <v>319420.3598546689</v>
      </c>
      <c r="AF21" t="n">
        <v>3.664029424911599e-06</v>
      </c>
      <c r="AG21" t="n">
        <v>7.369791666666667</v>
      </c>
      <c r="AH21" t="n">
        <v>288935.3290195247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8.8203</v>
      </c>
      <c r="E22" t="n">
        <v>11.34</v>
      </c>
      <c r="F22" t="n">
        <v>8.109999999999999</v>
      </c>
      <c r="G22" t="n">
        <v>37.41</v>
      </c>
      <c r="H22" t="n">
        <v>0.46</v>
      </c>
      <c r="I22" t="n">
        <v>13</v>
      </c>
      <c r="J22" t="n">
        <v>231.34</v>
      </c>
      <c r="K22" t="n">
        <v>56.94</v>
      </c>
      <c r="L22" t="n">
        <v>6</v>
      </c>
      <c r="M22" t="n">
        <v>1</v>
      </c>
      <c r="N22" t="n">
        <v>53.4</v>
      </c>
      <c r="O22" t="n">
        <v>28766.61</v>
      </c>
      <c r="P22" t="n">
        <v>92.04000000000001</v>
      </c>
      <c r="Q22" t="n">
        <v>1323.94</v>
      </c>
      <c r="R22" t="n">
        <v>34.74</v>
      </c>
      <c r="S22" t="n">
        <v>27.17</v>
      </c>
      <c r="T22" t="n">
        <v>3991.41</v>
      </c>
      <c r="U22" t="n">
        <v>0.78</v>
      </c>
      <c r="V22" t="n">
        <v>0.96</v>
      </c>
      <c r="W22" t="n">
        <v>0.14</v>
      </c>
      <c r="X22" t="n">
        <v>0.25</v>
      </c>
      <c r="Y22" t="n">
        <v>1</v>
      </c>
      <c r="Z22" t="n">
        <v>10</v>
      </c>
      <c r="AA22" t="n">
        <v>233.7263679618401</v>
      </c>
      <c r="AB22" t="n">
        <v>319.7947279248613</v>
      </c>
      <c r="AC22" t="n">
        <v>289.273967926527</v>
      </c>
      <c r="AD22" t="n">
        <v>233726.3679618401</v>
      </c>
      <c r="AE22" t="n">
        <v>319794.7279248613</v>
      </c>
      <c r="AF22" t="n">
        <v>3.657312141294379e-06</v>
      </c>
      <c r="AG22" t="n">
        <v>7.3828125</v>
      </c>
      <c r="AH22" t="n">
        <v>289273.967926527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8.8123</v>
      </c>
      <c r="E23" t="n">
        <v>11.35</v>
      </c>
      <c r="F23" t="n">
        <v>8.119999999999999</v>
      </c>
      <c r="G23" t="n">
        <v>37.46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0</v>
      </c>
      <c r="N23" t="n">
        <v>53.58</v>
      </c>
      <c r="O23" t="n">
        <v>28819.14</v>
      </c>
      <c r="P23" t="n">
        <v>92.09999999999999</v>
      </c>
      <c r="Q23" t="n">
        <v>1323.94</v>
      </c>
      <c r="R23" t="n">
        <v>35.08</v>
      </c>
      <c r="S23" t="n">
        <v>27.17</v>
      </c>
      <c r="T23" t="n">
        <v>4165.1</v>
      </c>
      <c r="U23" t="n">
        <v>0.77</v>
      </c>
      <c r="V23" t="n">
        <v>0.96</v>
      </c>
      <c r="W23" t="n">
        <v>0.14</v>
      </c>
      <c r="X23" t="n">
        <v>0.26</v>
      </c>
      <c r="Y23" t="n">
        <v>1</v>
      </c>
      <c r="Z23" t="n">
        <v>10</v>
      </c>
      <c r="AA23" t="n">
        <v>233.8687955417187</v>
      </c>
      <c r="AB23" t="n">
        <v>319.9896036231124</v>
      </c>
      <c r="AC23" t="n">
        <v>289.4502449616468</v>
      </c>
      <c r="AD23" t="n">
        <v>233868.7955417187</v>
      </c>
      <c r="AE23" t="n">
        <v>319989.6036231124</v>
      </c>
      <c r="AF23" t="n">
        <v>3.653994964199456e-06</v>
      </c>
      <c r="AG23" t="n">
        <v>7.389322916666667</v>
      </c>
      <c r="AH23" t="n">
        <v>289450.2449616469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8.854100000000001</v>
      </c>
      <c r="E2" t="n">
        <v>11.29</v>
      </c>
      <c r="F2" t="n">
        <v>8.699999999999999</v>
      </c>
      <c r="G2" t="n">
        <v>12.73</v>
      </c>
      <c r="H2" t="n">
        <v>0.22</v>
      </c>
      <c r="I2" t="n">
        <v>41</v>
      </c>
      <c r="J2" t="n">
        <v>80.84</v>
      </c>
      <c r="K2" t="n">
        <v>35.1</v>
      </c>
      <c r="L2" t="n">
        <v>1</v>
      </c>
      <c r="M2" t="n">
        <v>17</v>
      </c>
      <c r="N2" t="n">
        <v>9.74</v>
      </c>
      <c r="O2" t="n">
        <v>10204.21</v>
      </c>
      <c r="P2" t="n">
        <v>53.36</v>
      </c>
      <c r="Q2" t="n">
        <v>1324.13</v>
      </c>
      <c r="R2" t="n">
        <v>52.64</v>
      </c>
      <c r="S2" t="n">
        <v>27.17</v>
      </c>
      <c r="T2" t="n">
        <v>12801.1</v>
      </c>
      <c r="U2" t="n">
        <v>0.52</v>
      </c>
      <c r="V2" t="n">
        <v>0.9</v>
      </c>
      <c r="W2" t="n">
        <v>0.2</v>
      </c>
      <c r="X2" t="n">
        <v>0.84</v>
      </c>
      <c r="Y2" t="n">
        <v>1</v>
      </c>
      <c r="Z2" t="n">
        <v>10</v>
      </c>
      <c r="AA2" t="n">
        <v>176.9492411657235</v>
      </c>
      <c r="AB2" t="n">
        <v>242.1097582124013</v>
      </c>
      <c r="AC2" t="n">
        <v>219.0031426918598</v>
      </c>
      <c r="AD2" t="n">
        <v>176949.2411657235</v>
      </c>
      <c r="AE2" t="n">
        <v>242109.7582124014</v>
      </c>
      <c r="AF2" t="n">
        <v>5.080795355453811e-06</v>
      </c>
      <c r="AG2" t="n">
        <v>7.350260416666667</v>
      </c>
      <c r="AH2" t="n">
        <v>219003.1426918597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8.8931</v>
      </c>
      <c r="E3" t="n">
        <v>11.24</v>
      </c>
      <c r="F3" t="n">
        <v>8.68</v>
      </c>
      <c r="G3" t="n">
        <v>13.36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0</v>
      </c>
      <c r="N3" t="n">
        <v>9.789999999999999</v>
      </c>
      <c r="O3" t="n">
        <v>10241.25</v>
      </c>
      <c r="P3" t="n">
        <v>53.1</v>
      </c>
      <c r="Q3" t="n">
        <v>1323.98</v>
      </c>
      <c r="R3" t="n">
        <v>51.73</v>
      </c>
      <c r="S3" t="n">
        <v>27.17</v>
      </c>
      <c r="T3" t="n">
        <v>12360.36</v>
      </c>
      <c r="U3" t="n">
        <v>0.53</v>
      </c>
      <c r="V3" t="n">
        <v>0.9</v>
      </c>
      <c r="W3" t="n">
        <v>0.22</v>
      </c>
      <c r="X3" t="n">
        <v>0.83</v>
      </c>
      <c r="Y3" t="n">
        <v>1</v>
      </c>
      <c r="Z3" t="n">
        <v>10</v>
      </c>
      <c r="AA3" t="n">
        <v>176.5353974774918</v>
      </c>
      <c r="AB3" t="n">
        <v>241.5435190206681</v>
      </c>
      <c r="AC3" t="n">
        <v>218.4909445738636</v>
      </c>
      <c r="AD3" t="n">
        <v>176535.3974774918</v>
      </c>
      <c r="AE3" t="n">
        <v>241543.5190206681</v>
      </c>
      <c r="AF3" t="n">
        <v>5.103174933148066e-06</v>
      </c>
      <c r="AG3" t="n">
        <v>7.317708333333333</v>
      </c>
      <c r="AH3" t="n">
        <v>218490.9445738636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8.200100000000001</v>
      </c>
      <c r="E2" t="n">
        <v>12.2</v>
      </c>
      <c r="F2" t="n">
        <v>8.94</v>
      </c>
      <c r="G2" t="n">
        <v>9.75</v>
      </c>
      <c r="H2" t="n">
        <v>0.16</v>
      </c>
      <c r="I2" t="n">
        <v>55</v>
      </c>
      <c r="J2" t="n">
        <v>107.41</v>
      </c>
      <c r="K2" t="n">
        <v>41.65</v>
      </c>
      <c r="L2" t="n">
        <v>1</v>
      </c>
      <c r="M2" t="n">
        <v>53</v>
      </c>
      <c r="N2" t="n">
        <v>14.77</v>
      </c>
      <c r="O2" t="n">
        <v>13481.73</v>
      </c>
      <c r="P2" t="n">
        <v>74.51000000000001</v>
      </c>
      <c r="Q2" t="n">
        <v>1324.44</v>
      </c>
      <c r="R2" t="n">
        <v>60.92</v>
      </c>
      <c r="S2" t="n">
        <v>27.17</v>
      </c>
      <c r="T2" t="n">
        <v>16874.98</v>
      </c>
      <c r="U2" t="n">
        <v>0.45</v>
      </c>
      <c r="V2" t="n">
        <v>0.87</v>
      </c>
      <c r="W2" t="n">
        <v>0.2</v>
      </c>
      <c r="X2" t="n">
        <v>1.08</v>
      </c>
      <c r="Y2" t="n">
        <v>1</v>
      </c>
      <c r="Z2" t="n">
        <v>10</v>
      </c>
      <c r="AA2" t="n">
        <v>215.3465639643801</v>
      </c>
      <c r="AB2" t="n">
        <v>294.6466692358243</v>
      </c>
      <c r="AC2" t="n">
        <v>266.5260046632417</v>
      </c>
      <c r="AD2" t="n">
        <v>215346.5639643801</v>
      </c>
      <c r="AE2" t="n">
        <v>294646.6692358243</v>
      </c>
      <c r="AF2" t="n">
        <v>4.291524080865348e-06</v>
      </c>
      <c r="AG2" t="n">
        <v>7.942708333333333</v>
      </c>
      <c r="AH2" t="n">
        <v>266526.0046632417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8.6797</v>
      </c>
      <c r="E3" t="n">
        <v>11.52</v>
      </c>
      <c r="F3" t="n">
        <v>8.6</v>
      </c>
      <c r="G3" t="n">
        <v>12.89</v>
      </c>
      <c r="H3" t="n">
        <v>0.2</v>
      </c>
      <c r="I3" t="n">
        <v>40</v>
      </c>
      <c r="J3" t="n">
        <v>107.73</v>
      </c>
      <c r="K3" t="n">
        <v>41.65</v>
      </c>
      <c r="L3" t="n">
        <v>1.25</v>
      </c>
      <c r="M3" t="n">
        <v>38</v>
      </c>
      <c r="N3" t="n">
        <v>14.83</v>
      </c>
      <c r="O3" t="n">
        <v>13520.81</v>
      </c>
      <c r="P3" t="n">
        <v>68.01000000000001</v>
      </c>
      <c r="Q3" t="n">
        <v>1324.16</v>
      </c>
      <c r="R3" t="n">
        <v>50.2</v>
      </c>
      <c r="S3" t="n">
        <v>27.17</v>
      </c>
      <c r="T3" t="n">
        <v>11589.08</v>
      </c>
      <c r="U3" t="n">
        <v>0.54</v>
      </c>
      <c r="V3" t="n">
        <v>0.91</v>
      </c>
      <c r="W3" t="n">
        <v>0.17</v>
      </c>
      <c r="X3" t="n">
        <v>0.74</v>
      </c>
      <c r="Y3" t="n">
        <v>1</v>
      </c>
      <c r="Z3" t="n">
        <v>10</v>
      </c>
      <c r="AA3" t="n">
        <v>195.6257063413941</v>
      </c>
      <c r="AB3" t="n">
        <v>267.6637218132333</v>
      </c>
      <c r="AC3" t="n">
        <v>242.1182718718495</v>
      </c>
      <c r="AD3" t="n">
        <v>195625.706341394</v>
      </c>
      <c r="AE3" t="n">
        <v>267663.7218132333</v>
      </c>
      <c r="AF3" t="n">
        <v>4.542522842975934e-06</v>
      </c>
      <c r="AG3" t="n">
        <v>7.5</v>
      </c>
      <c r="AH3" t="n">
        <v>242118.2718718495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8.880800000000001</v>
      </c>
      <c r="E4" t="n">
        <v>11.26</v>
      </c>
      <c r="F4" t="n">
        <v>8.51</v>
      </c>
      <c r="G4" t="n">
        <v>15.96</v>
      </c>
      <c r="H4" t="n">
        <v>0.24</v>
      </c>
      <c r="I4" t="n">
        <v>32</v>
      </c>
      <c r="J4" t="n">
        <v>108.05</v>
      </c>
      <c r="K4" t="n">
        <v>41.65</v>
      </c>
      <c r="L4" t="n">
        <v>1.5</v>
      </c>
      <c r="M4" t="n">
        <v>29</v>
      </c>
      <c r="N4" t="n">
        <v>14.9</v>
      </c>
      <c r="O4" t="n">
        <v>13559.91</v>
      </c>
      <c r="P4" t="n">
        <v>63.86</v>
      </c>
      <c r="Q4" t="n">
        <v>1323.94</v>
      </c>
      <c r="R4" t="n">
        <v>47.95</v>
      </c>
      <c r="S4" t="n">
        <v>27.17</v>
      </c>
      <c r="T4" t="n">
        <v>10504.98</v>
      </c>
      <c r="U4" t="n">
        <v>0.57</v>
      </c>
      <c r="V4" t="n">
        <v>0.92</v>
      </c>
      <c r="W4" t="n">
        <v>0.16</v>
      </c>
      <c r="X4" t="n">
        <v>0.66</v>
      </c>
      <c r="Y4" t="n">
        <v>1</v>
      </c>
      <c r="Z4" t="n">
        <v>10</v>
      </c>
      <c r="AA4" t="n">
        <v>191.4810052184508</v>
      </c>
      <c r="AB4" t="n">
        <v>261.9927588855166</v>
      </c>
      <c r="AC4" t="n">
        <v>236.9885376867059</v>
      </c>
      <c r="AD4" t="n">
        <v>191481.0052184508</v>
      </c>
      <c r="AE4" t="n">
        <v>261992.7588855166</v>
      </c>
      <c r="AF4" t="n">
        <v>4.647768570791695e-06</v>
      </c>
      <c r="AG4" t="n">
        <v>7.330729166666667</v>
      </c>
      <c r="AH4" t="n">
        <v>236988.5376867059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9.0176</v>
      </c>
      <c r="E5" t="n">
        <v>11.09</v>
      </c>
      <c r="F5" t="n">
        <v>8.43</v>
      </c>
      <c r="G5" t="n">
        <v>18.07</v>
      </c>
      <c r="H5" t="n">
        <v>0.28</v>
      </c>
      <c r="I5" t="n">
        <v>28</v>
      </c>
      <c r="J5" t="n">
        <v>108.37</v>
      </c>
      <c r="K5" t="n">
        <v>41.65</v>
      </c>
      <c r="L5" t="n">
        <v>1.75</v>
      </c>
      <c r="M5" t="n">
        <v>4</v>
      </c>
      <c r="N5" t="n">
        <v>14.97</v>
      </c>
      <c r="O5" t="n">
        <v>13599.17</v>
      </c>
      <c r="P5" t="n">
        <v>61.01</v>
      </c>
      <c r="Q5" t="n">
        <v>1324.1</v>
      </c>
      <c r="R5" t="n">
        <v>44.37</v>
      </c>
      <c r="S5" t="n">
        <v>27.17</v>
      </c>
      <c r="T5" t="n">
        <v>8733.700000000001</v>
      </c>
      <c r="U5" t="n">
        <v>0.61</v>
      </c>
      <c r="V5" t="n">
        <v>0.93</v>
      </c>
      <c r="W5" t="n">
        <v>0.18</v>
      </c>
      <c r="X5" t="n">
        <v>0.58</v>
      </c>
      <c r="Y5" t="n">
        <v>1</v>
      </c>
      <c r="Z5" t="n">
        <v>10</v>
      </c>
      <c r="AA5" t="n">
        <v>177.9091553654884</v>
      </c>
      <c r="AB5" t="n">
        <v>243.4231551689447</v>
      </c>
      <c r="AC5" t="n">
        <v>220.1911908862353</v>
      </c>
      <c r="AD5" t="n">
        <v>177909.1553654884</v>
      </c>
      <c r="AE5" t="n">
        <v>243423.1551689447</v>
      </c>
      <c r="AF5" t="n">
        <v>4.719362879917484e-06</v>
      </c>
      <c r="AG5" t="n">
        <v>7.220052083333333</v>
      </c>
      <c r="AH5" t="n">
        <v>220191.1908862353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9.013299999999999</v>
      </c>
      <c r="E6" t="n">
        <v>11.09</v>
      </c>
      <c r="F6" t="n">
        <v>8.44</v>
      </c>
      <c r="G6" t="n">
        <v>18.08</v>
      </c>
      <c r="H6" t="n">
        <v>0.32</v>
      </c>
      <c r="I6" t="n">
        <v>28</v>
      </c>
      <c r="J6" t="n">
        <v>108.68</v>
      </c>
      <c r="K6" t="n">
        <v>41.65</v>
      </c>
      <c r="L6" t="n">
        <v>2</v>
      </c>
      <c r="M6" t="n">
        <v>0</v>
      </c>
      <c r="N6" t="n">
        <v>15.03</v>
      </c>
      <c r="O6" t="n">
        <v>13638.32</v>
      </c>
      <c r="P6" t="n">
        <v>61.16</v>
      </c>
      <c r="Q6" t="n">
        <v>1323.94</v>
      </c>
      <c r="R6" t="n">
        <v>44.42</v>
      </c>
      <c r="S6" t="n">
        <v>27.17</v>
      </c>
      <c r="T6" t="n">
        <v>8755.92</v>
      </c>
      <c r="U6" t="n">
        <v>0.61</v>
      </c>
      <c r="V6" t="n">
        <v>0.92</v>
      </c>
      <c r="W6" t="n">
        <v>0.19</v>
      </c>
      <c r="X6" t="n">
        <v>0.58</v>
      </c>
      <c r="Y6" t="n">
        <v>1</v>
      </c>
      <c r="Z6" t="n">
        <v>10</v>
      </c>
      <c r="AA6" t="n">
        <v>178.0476639423361</v>
      </c>
      <c r="AB6" t="n">
        <v>243.6126687143548</v>
      </c>
      <c r="AC6" t="n">
        <v>220.3626175248554</v>
      </c>
      <c r="AD6" t="n">
        <v>178047.6639423361</v>
      </c>
      <c r="AE6" t="n">
        <v>243612.6687143547</v>
      </c>
      <c r="AF6" t="n">
        <v>4.71711247400198e-06</v>
      </c>
      <c r="AG6" t="n">
        <v>7.220052083333333</v>
      </c>
      <c r="AH6" t="n">
        <v>220362.6175248554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8.662599999999999</v>
      </c>
      <c r="E2" t="n">
        <v>11.54</v>
      </c>
      <c r="F2" t="n">
        <v>9</v>
      </c>
      <c r="G2" t="n">
        <v>10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46.86</v>
      </c>
      <c r="Q2" t="n">
        <v>1324.17</v>
      </c>
      <c r="R2" t="n">
        <v>60.78</v>
      </c>
      <c r="S2" t="n">
        <v>27.17</v>
      </c>
      <c r="T2" t="n">
        <v>16807.07</v>
      </c>
      <c r="U2" t="n">
        <v>0.45</v>
      </c>
      <c r="V2" t="n">
        <v>0.87</v>
      </c>
      <c r="W2" t="n">
        <v>0.26</v>
      </c>
      <c r="X2" t="n">
        <v>1.14</v>
      </c>
      <c r="Y2" t="n">
        <v>1</v>
      </c>
      <c r="Z2" t="n">
        <v>10</v>
      </c>
      <c r="AA2" t="n">
        <v>167.4810089376566</v>
      </c>
      <c r="AB2" t="n">
        <v>229.1549051690412</v>
      </c>
      <c r="AC2" t="n">
        <v>207.2846826407033</v>
      </c>
      <c r="AD2" t="n">
        <v>167481.0089376566</v>
      </c>
      <c r="AE2" t="n">
        <v>229154.9051690412</v>
      </c>
      <c r="AF2" t="n">
        <v>5.398002888107456e-06</v>
      </c>
      <c r="AG2" t="n">
        <v>7.513020833333333</v>
      </c>
      <c r="AH2" t="n">
        <v>207284.6826407033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6.7658</v>
      </c>
      <c r="E2" t="n">
        <v>14.78</v>
      </c>
      <c r="F2" t="n">
        <v>9.56</v>
      </c>
      <c r="G2" t="n">
        <v>6.83</v>
      </c>
      <c r="H2" t="n">
        <v>0.11</v>
      </c>
      <c r="I2" t="n">
        <v>84</v>
      </c>
      <c r="J2" t="n">
        <v>167.88</v>
      </c>
      <c r="K2" t="n">
        <v>51.39</v>
      </c>
      <c r="L2" t="n">
        <v>1</v>
      </c>
      <c r="M2" t="n">
        <v>82</v>
      </c>
      <c r="N2" t="n">
        <v>30.49</v>
      </c>
      <c r="O2" t="n">
        <v>20939.59</v>
      </c>
      <c r="P2" t="n">
        <v>115.17</v>
      </c>
      <c r="Q2" t="n">
        <v>1324.17</v>
      </c>
      <c r="R2" t="n">
        <v>80.34999999999999</v>
      </c>
      <c r="S2" t="n">
        <v>27.17</v>
      </c>
      <c r="T2" t="n">
        <v>26440.95</v>
      </c>
      <c r="U2" t="n">
        <v>0.34</v>
      </c>
      <c r="V2" t="n">
        <v>0.82</v>
      </c>
      <c r="W2" t="n">
        <v>0.25</v>
      </c>
      <c r="X2" t="n">
        <v>1.71</v>
      </c>
      <c r="Y2" t="n">
        <v>1</v>
      </c>
      <c r="Z2" t="n">
        <v>10</v>
      </c>
      <c r="AA2" t="n">
        <v>307.2892420137113</v>
      </c>
      <c r="AB2" t="n">
        <v>420.4466975677385</v>
      </c>
      <c r="AC2" t="n">
        <v>380.319854852519</v>
      </c>
      <c r="AD2" t="n">
        <v>307289.2420137112</v>
      </c>
      <c r="AE2" t="n">
        <v>420446.6975677385</v>
      </c>
      <c r="AF2" t="n">
        <v>3.061195595768041e-06</v>
      </c>
      <c r="AG2" t="n">
        <v>9.622395833333334</v>
      </c>
      <c r="AH2" t="n">
        <v>380319.854852519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7.3424</v>
      </c>
      <c r="E3" t="n">
        <v>13.62</v>
      </c>
      <c r="F3" t="n">
        <v>9.109999999999999</v>
      </c>
      <c r="G3" t="n">
        <v>8.68</v>
      </c>
      <c r="H3" t="n">
        <v>0.13</v>
      </c>
      <c r="I3" t="n">
        <v>63</v>
      </c>
      <c r="J3" t="n">
        <v>168.25</v>
      </c>
      <c r="K3" t="n">
        <v>51.39</v>
      </c>
      <c r="L3" t="n">
        <v>1.25</v>
      </c>
      <c r="M3" t="n">
        <v>61</v>
      </c>
      <c r="N3" t="n">
        <v>30.6</v>
      </c>
      <c r="O3" t="n">
        <v>20984.25</v>
      </c>
      <c r="P3" t="n">
        <v>107.82</v>
      </c>
      <c r="Q3" t="n">
        <v>1324.44</v>
      </c>
      <c r="R3" t="n">
        <v>66.51000000000001</v>
      </c>
      <c r="S3" t="n">
        <v>27.17</v>
      </c>
      <c r="T3" t="n">
        <v>19628.27</v>
      </c>
      <c r="U3" t="n">
        <v>0.41</v>
      </c>
      <c r="V3" t="n">
        <v>0.86</v>
      </c>
      <c r="W3" t="n">
        <v>0.21</v>
      </c>
      <c r="X3" t="n">
        <v>1.26</v>
      </c>
      <c r="Y3" t="n">
        <v>1</v>
      </c>
      <c r="Z3" t="n">
        <v>10</v>
      </c>
      <c r="AA3" t="n">
        <v>278.3523333739632</v>
      </c>
      <c r="AB3" t="n">
        <v>380.8539425605244</v>
      </c>
      <c r="AC3" t="n">
        <v>344.5057768144128</v>
      </c>
      <c r="AD3" t="n">
        <v>278352.3333739633</v>
      </c>
      <c r="AE3" t="n">
        <v>380853.9425605244</v>
      </c>
      <c r="AF3" t="n">
        <v>3.322079065648891e-06</v>
      </c>
      <c r="AG3" t="n">
        <v>8.8671875</v>
      </c>
      <c r="AH3" t="n">
        <v>344505.7768144128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7.7564</v>
      </c>
      <c r="E4" t="n">
        <v>12.89</v>
      </c>
      <c r="F4" t="n">
        <v>8.83</v>
      </c>
      <c r="G4" t="n">
        <v>10.59</v>
      </c>
      <c r="H4" t="n">
        <v>0.16</v>
      </c>
      <c r="I4" t="n">
        <v>50</v>
      </c>
      <c r="J4" t="n">
        <v>168.61</v>
      </c>
      <c r="K4" t="n">
        <v>51.39</v>
      </c>
      <c r="L4" t="n">
        <v>1.5</v>
      </c>
      <c r="M4" t="n">
        <v>48</v>
      </c>
      <c r="N4" t="n">
        <v>30.71</v>
      </c>
      <c r="O4" t="n">
        <v>21028.94</v>
      </c>
      <c r="P4" t="n">
        <v>102.46</v>
      </c>
      <c r="Q4" t="n">
        <v>1324.13</v>
      </c>
      <c r="R4" t="n">
        <v>57.46</v>
      </c>
      <c r="S4" t="n">
        <v>27.17</v>
      </c>
      <c r="T4" t="n">
        <v>15166.83</v>
      </c>
      <c r="U4" t="n">
        <v>0.47</v>
      </c>
      <c r="V4" t="n">
        <v>0.88</v>
      </c>
      <c r="W4" t="n">
        <v>0.19</v>
      </c>
      <c r="X4" t="n">
        <v>0.97</v>
      </c>
      <c r="Y4" t="n">
        <v>1</v>
      </c>
      <c r="Z4" t="n">
        <v>10</v>
      </c>
      <c r="AA4" t="n">
        <v>255.9738608909898</v>
      </c>
      <c r="AB4" t="n">
        <v>350.2347292406266</v>
      </c>
      <c r="AC4" t="n">
        <v>316.8088182395355</v>
      </c>
      <c r="AD4" t="n">
        <v>255973.8608909897</v>
      </c>
      <c r="AE4" t="n">
        <v>350234.7292406266</v>
      </c>
      <c r="AF4" t="n">
        <v>3.509393939965006e-06</v>
      </c>
      <c r="AG4" t="n">
        <v>8.391927083333334</v>
      </c>
      <c r="AH4" t="n">
        <v>316808.8182395355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8.0223</v>
      </c>
      <c r="E5" t="n">
        <v>12.47</v>
      </c>
      <c r="F5" t="n">
        <v>8.67</v>
      </c>
      <c r="G5" t="n">
        <v>12.38</v>
      </c>
      <c r="H5" t="n">
        <v>0.18</v>
      </c>
      <c r="I5" t="n">
        <v>42</v>
      </c>
      <c r="J5" t="n">
        <v>168.97</v>
      </c>
      <c r="K5" t="n">
        <v>51.39</v>
      </c>
      <c r="L5" t="n">
        <v>1.75</v>
      </c>
      <c r="M5" t="n">
        <v>40</v>
      </c>
      <c r="N5" t="n">
        <v>30.83</v>
      </c>
      <c r="O5" t="n">
        <v>21073.68</v>
      </c>
      <c r="P5" t="n">
        <v>98.73</v>
      </c>
      <c r="Q5" t="n">
        <v>1324.08</v>
      </c>
      <c r="R5" t="n">
        <v>52.44</v>
      </c>
      <c r="S5" t="n">
        <v>27.17</v>
      </c>
      <c r="T5" t="n">
        <v>12695.9</v>
      </c>
      <c r="U5" t="n">
        <v>0.52</v>
      </c>
      <c r="V5" t="n">
        <v>0.9</v>
      </c>
      <c r="W5" t="n">
        <v>0.18</v>
      </c>
      <c r="X5" t="n">
        <v>0.82</v>
      </c>
      <c r="Y5" t="n">
        <v>1</v>
      </c>
      <c r="Z5" t="n">
        <v>10</v>
      </c>
      <c r="AA5" t="n">
        <v>249.6656217930809</v>
      </c>
      <c r="AB5" t="n">
        <v>341.6035182070044</v>
      </c>
      <c r="AC5" t="n">
        <v>309.0013578729787</v>
      </c>
      <c r="AD5" t="n">
        <v>249665.6217930809</v>
      </c>
      <c r="AE5" t="n">
        <v>341603.5182070044</v>
      </c>
      <c r="AF5" t="n">
        <v>3.629700763831322e-06</v>
      </c>
      <c r="AG5" t="n">
        <v>8.118489583333334</v>
      </c>
      <c r="AH5" t="n">
        <v>309001.3578729787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8.318899999999999</v>
      </c>
      <c r="E6" t="n">
        <v>12.02</v>
      </c>
      <c r="F6" t="n">
        <v>8.460000000000001</v>
      </c>
      <c r="G6" t="n">
        <v>14.51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94.13</v>
      </c>
      <c r="Q6" t="n">
        <v>1324.07</v>
      </c>
      <c r="R6" t="n">
        <v>46.6</v>
      </c>
      <c r="S6" t="n">
        <v>27.17</v>
      </c>
      <c r="T6" t="n">
        <v>9812.129999999999</v>
      </c>
      <c r="U6" t="n">
        <v>0.58</v>
      </c>
      <c r="V6" t="n">
        <v>0.92</v>
      </c>
      <c r="W6" t="n">
        <v>0.14</v>
      </c>
      <c r="X6" t="n">
        <v>0.61</v>
      </c>
      <c r="Y6" t="n">
        <v>1</v>
      </c>
      <c r="Z6" t="n">
        <v>10</v>
      </c>
      <c r="AA6" t="n">
        <v>230.8486189841767</v>
      </c>
      <c r="AB6" t="n">
        <v>315.8572648162996</v>
      </c>
      <c r="AC6" t="n">
        <v>285.712290770781</v>
      </c>
      <c r="AD6" t="n">
        <v>230848.6189841767</v>
      </c>
      <c r="AE6" t="n">
        <v>315857.2648162995</v>
      </c>
      <c r="AF6" t="n">
        <v>3.763897845285814e-06</v>
      </c>
      <c r="AG6" t="n">
        <v>7.825520833333333</v>
      </c>
      <c r="AH6" t="n">
        <v>285712.290770781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8.3963</v>
      </c>
      <c r="E7" t="n">
        <v>11.91</v>
      </c>
      <c r="F7" t="n">
        <v>8.49</v>
      </c>
      <c r="G7" t="n">
        <v>16.43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92.8</v>
      </c>
      <c r="Q7" t="n">
        <v>1324.05</v>
      </c>
      <c r="R7" t="n">
        <v>47.08</v>
      </c>
      <c r="S7" t="n">
        <v>27.17</v>
      </c>
      <c r="T7" t="n">
        <v>10071.28</v>
      </c>
      <c r="U7" t="n">
        <v>0.58</v>
      </c>
      <c r="V7" t="n">
        <v>0.92</v>
      </c>
      <c r="W7" t="n">
        <v>0.16</v>
      </c>
      <c r="X7" t="n">
        <v>0.63</v>
      </c>
      <c r="Y7" t="n">
        <v>1</v>
      </c>
      <c r="Z7" t="n">
        <v>10</v>
      </c>
      <c r="AA7" t="n">
        <v>229.2786092293485</v>
      </c>
      <c r="AB7" t="n">
        <v>313.7091082058026</v>
      </c>
      <c r="AC7" t="n">
        <v>283.7691512122325</v>
      </c>
      <c r="AD7" t="n">
        <v>229278.6092293485</v>
      </c>
      <c r="AE7" t="n">
        <v>313709.1082058026</v>
      </c>
      <c r="AF7" t="n">
        <v>3.798917582657957e-06</v>
      </c>
      <c r="AG7" t="n">
        <v>7.75390625</v>
      </c>
      <c r="AH7" t="n">
        <v>283769.1512122325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8.569000000000001</v>
      </c>
      <c r="E8" t="n">
        <v>11.67</v>
      </c>
      <c r="F8" t="n">
        <v>8.380000000000001</v>
      </c>
      <c r="G8" t="n">
        <v>18.63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89.45</v>
      </c>
      <c r="Q8" t="n">
        <v>1324.08</v>
      </c>
      <c r="R8" t="n">
        <v>43.83</v>
      </c>
      <c r="S8" t="n">
        <v>27.17</v>
      </c>
      <c r="T8" t="n">
        <v>8468.059999999999</v>
      </c>
      <c r="U8" t="n">
        <v>0.62</v>
      </c>
      <c r="V8" t="n">
        <v>0.93</v>
      </c>
      <c r="W8" t="n">
        <v>0.15</v>
      </c>
      <c r="X8" t="n">
        <v>0.53</v>
      </c>
      <c r="Y8" t="n">
        <v>1</v>
      </c>
      <c r="Z8" t="n">
        <v>10</v>
      </c>
      <c r="AA8" t="n">
        <v>225.1353660620588</v>
      </c>
      <c r="AB8" t="n">
        <v>308.0401401173316</v>
      </c>
      <c r="AC8" t="n">
        <v>278.6412214816767</v>
      </c>
      <c r="AD8" t="n">
        <v>225135.3660620588</v>
      </c>
      <c r="AE8" t="n">
        <v>308040.1401173316</v>
      </c>
      <c r="AF8" t="n">
        <v>3.877055937233786e-06</v>
      </c>
      <c r="AG8" t="n">
        <v>7.59765625</v>
      </c>
      <c r="AH8" t="n">
        <v>278641.2214816767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8.698600000000001</v>
      </c>
      <c r="E9" t="n">
        <v>11.5</v>
      </c>
      <c r="F9" t="n">
        <v>8.31</v>
      </c>
      <c r="G9" t="n">
        <v>20.78</v>
      </c>
      <c r="H9" t="n">
        <v>0.29</v>
      </c>
      <c r="I9" t="n">
        <v>24</v>
      </c>
      <c r="J9" t="n">
        <v>170.42</v>
      </c>
      <c r="K9" t="n">
        <v>51.39</v>
      </c>
      <c r="L9" t="n">
        <v>2.75</v>
      </c>
      <c r="M9" t="n">
        <v>22</v>
      </c>
      <c r="N9" t="n">
        <v>31.28</v>
      </c>
      <c r="O9" t="n">
        <v>21253.01</v>
      </c>
      <c r="P9" t="n">
        <v>86.31999999999999</v>
      </c>
      <c r="Q9" t="n">
        <v>1324.06</v>
      </c>
      <c r="R9" t="n">
        <v>41.43</v>
      </c>
      <c r="S9" t="n">
        <v>27.17</v>
      </c>
      <c r="T9" t="n">
        <v>7281.93</v>
      </c>
      <c r="U9" t="n">
        <v>0.66</v>
      </c>
      <c r="V9" t="n">
        <v>0.9399999999999999</v>
      </c>
      <c r="W9" t="n">
        <v>0.15</v>
      </c>
      <c r="X9" t="n">
        <v>0.46</v>
      </c>
      <c r="Y9" t="n">
        <v>1</v>
      </c>
      <c r="Z9" t="n">
        <v>10</v>
      </c>
      <c r="AA9" t="n">
        <v>221.6130863590189</v>
      </c>
      <c r="AB9" t="n">
        <v>303.2208016356215</v>
      </c>
      <c r="AC9" t="n">
        <v>274.2818339006753</v>
      </c>
      <c r="AD9" t="n">
        <v>221613.0863590189</v>
      </c>
      <c r="AE9" t="n">
        <v>303220.8016356215</v>
      </c>
      <c r="AF9" t="n">
        <v>3.9356936370197e-06</v>
      </c>
      <c r="AG9" t="n">
        <v>7.486979166666667</v>
      </c>
      <c r="AH9" t="n">
        <v>274281.8339006753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8.823499999999999</v>
      </c>
      <c r="E10" t="n">
        <v>11.33</v>
      </c>
      <c r="F10" t="n">
        <v>8.25</v>
      </c>
      <c r="G10" t="n">
        <v>23.57</v>
      </c>
      <c r="H10" t="n">
        <v>0.31</v>
      </c>
      <c r="I10" t="n">
        <v>21</v>
      </c>
      <c r="J10" t="n">
        <v>170.79</v>
      </c>
      <c r="K10" t="n">
        <v>51.39</v>
      </c>
      <c r="L10" t="n">
        <v>3</v>
      </c>
      <c r="M10" t="n">
        <v>19</v>
      </c>
      <c r="N10" t="n">
        <v>31.4</v>
      </c>
      <c r="O10" t="n">
        <v>21297.94</v>
      </c>
      <c r="P10" t="n">
        <v>83.05</v>
      </c>
      <c r="Q10" t="n">
        <v>1324.1</v>
      </c>
      <c r="R10" t="n">
        <v>39.52</v>
      </c>
      <c r="S10" t="n">
        <v>27.17</v>
      </c>
      <c r="T10" t="n">
        <v>6342.82</v>
      </c>
      <c r="U10" t="n">
        <v>0.6899999999999999</v>
      </c>
      <c r="V10" t="n">
        <v>0.95</v>
      </c>
      <c r="W10" t="n">
        <v>0.14</v>
      </c>
      <c r="X10" t="n">
        <v>0.4</v>
      </c>
      <c r="Y10" t="n">
        <v>1</v>
      </c>
      <c r="Z10" t="n">
        <v>10</v>
      </c>
      <c r="AA10" t="n">
        <v>218.3402196338908</v>
      </c>
      <c r="AB10" t="n">
        <v>298.7427209936139</v>
      </c>
      <c r="AC10" t="n">
        <v>270.2311349901139</v>
      </c>
      <c r="AD10" t="n">
        <v>218340.2196338908</v>
      </c>
      <c r="AE10" t="n">
        <v>298742.7209936139</v>
      </c>
      <c r="AF10" t="n">
        <v>3.9922048152856e-06</v>
      </c>
      <c r="AG10" t="n">
        <v>7.376302083333333</v>
      </c>
      <c r="AH10" t="n">
        <v>270231.1349901139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8.9528</v>
      </c>
      <c r="E11" t="n">
        <v>11.17</v>
      </c>
      <c r="F11" t="n">
        <v>8.15</v>
      </c>
      <c r="G11" t="n">
        <v>25.75</v>
      </c>
      <c r="H11" t="n">
        <v>0.34</v>
      </c>
      <c r="I11" t="n">
        <v>19</v>
      </c>
      <c r="J11" t="n">
        <v>171.15</v>
      </c>
      <c r="K11" t="n">
        <v>51.39</v>
      </c>
      <c r="L11" t="n">
        <v>3.25</v>
      </c>
      <c r="M11" t="n">
        <v>16</v>
      </c>
      <c r="N11" t="n">
        <v>31.51</v>
      </c>
      <c r="O11" t="n">
        <v>21342.91</v>
      </c>
      <c r="P11" t="n">
        <v>79.31999999999999</v>
      </c>
      <c r="Q11" t="n">
        <v>1323.95</v>
      </c>
      <c r="R11" t="n">
        <v>36.24</v>
      </c>
      <c r="S11" t="n">
        <v>27.17</v>
      </c>
      <c r="T11" t="n">
        <v>4713.54</v>
      </c>
      <c r="U11" t="n">
        <v>0.75</v>
      </c>
      <c r="V11" t="n">
        <v>0.96</v>
      </c>
      <c r="W11" t="n">
        <v>0.14</v>
      </c>
      <c r="X11" t="n">
        <v>0.3</v>
      </c>
      <c r="Y11" t="n">
        <v>1</v>
      </c>
      <c r="Z11" t="n">
        <v>10</v>
      </c>
      <c r="AA11" t="n">
        <v>214.73629624883</v>
      </c>
      <c r="AB11" t="n">
        <v>293.8116740242978</v>
      </c>
      <c r="AC11" t="n">
        <v>265.7707002227798</v>
      </c>
      <c r="AD11" t="n">
        <v>214736.29624883</v>
      </c>
      <c r="AE11" t="n">
        <v>293811.6740242978</v>
      </c>
      <c r="AF11" t="n">
        <v>4.050706779655343e-06</v>
      </c>
      <c r="AG11" t="n">
        <v>7.272135416666667</v>
      </c>
      <c r="AH11" t="n">
        <v>265770.7002227798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8.922800000000001</v>
      </c>
      <c r="E12" t="n">
        <v>11.21</v>
      </c>
      <c r="F12" t="n">
        <v>8.220000000000001</v>
      </c>
      <c r="G12" t="n">
        <v>27.42</v>
      </c>
      <c r="H12" t="n">
        <v>0.36</v>
      </c>
      <c r="I12" t="n">
        <v>18</v>
      </c>
      <c r="J12" t="n">
        <v>171.52</v>
      </c>
      <c r="K12" t="n">
        <v>51.39</v>
      </c>
      <c r="L12" t="n">
        <v>3.5</v>
      </c>
      <c r="M12" t="n">
        <v>10</v>
      </c>
      <c r="N12" t="n">
        <v>31.63</v>
      </c>
      <c r="O12" t="n">
        <v>21387.92</v>
      </c>
      <c r="P12" t="n">
        <v>78.11</v>
      </c>
      <c r="Q12" t="n">
        <v>1324.07</v>
      </c>
      <c r="R12" t="n">
        <v>38.76</v>
      </c>
      <c r="S12" t="n">
        <v>27.17</v>
      </c>
      <c r="T12" t="n">
        <v>5975.69</v>
      </c>
      <c r="U12" t="n">
        <v>0.7</v>
      </c>
      <c r="V12" t="n">
        <v>0.95</v>
      </c>
      <c r="W12" t="n">
        <v>0.14</v>
      </c>
      <c r="X12" t="n">
        <v>0.37</v>
      </c>
      <c r="Y12" t="n">
        <v>1</v>
      </c>
      <c r="Z12" t="n">
        <v>10</v>
      </c>
      <c r="AA12" t="n">
        <v>214.4242542416508</v>
      </c>
      <c r="AB12" t="n">
        <v>293.3847243837536</v>
      </c>
      <c r="AC12" t="n">
        <v>265.3844980567015</v>
      </c>
      <c r="AD12" t="n">
        <v>214424.2542416508</v>
      </c>
      <c r="AE12" t="n">
        <v>293384.7243837536</v>
      </c>
      <c r="AF12" t="n">
        <v>4.037133238038233e-06</v>
      </c>
      <c r="AG12" t="n">
        <v>7.298177083333333</v>
      </c>
      <c r="AH12" t="n">
        <v>265384.4980567015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8.964399999999999</v>
      </c>
      <c r="E13" t="n">
        <v>11.16</v>
      </c>
      <c r="F13" t="n">
        <v>8.210000000000001</v>
      </c>
      <c r="G13" t="n">
        <v>28.96</v>
      </c>
      <c r="H13" t="n">
        <v>0.39</v>
      </c>
      <c r="I13" t="n">
        <v>17</v>
      </c>
      <c r="J13" t="n">
        <v>171.88</v>
      </c>
      <c r="K13" t="n">
        <v>51.39</v>
      </c>
      <c r="L13" t="n">
        <v>3.75</v>
      </c>
      <c r="M13" t="n">
        <v>1</v>
      </c>
      <c r="N13" t="n">
        <v>31.74</v>
      </c>
      <c r="O13" t="n">
        <v>21432.96</v>
      </c>
      <c r="P13" t="n">
        <v>77.76000000000001</v>
      </c>
      <c r="Q13" t="n">
        <v>1323.94</v>
      </c>
      <c r="R13" t="n">
        <v>37.85</v>
      </c>
      <c r="S13" t="n">
        <v>27.17</v>
      </c>
      <c r="T13" t="n">
        <v>5530.43</v>
      </c>
      <c r="U13" t="n">
        <v>0.72</v>
      </c>
      <c r="V13" t="n">
        <v>0.95</v>
      </c>
      <c r="W13" t="n">
        <v>0.15</v>
      </c>
      <c r="X13" t="n">
        <v>0.35</v>
      </c>
      <c r="Y13" t="n">
        <v>1</v>
      </c>
      <c r="Z13" t="n">
        <v>10</v>
      </c>
      <c r="AA13" t="n">
        <v>213.8603057966475</v>
      </c>
      <c r="AB13" t="n">
        <v>292.6131052416509</v>
      </c>
      <c r="AC13" t="n">
        <v>264.6865211625466</v>
      </c>
      <c r="AD13" t="n">
        <v>213860.3057966475</v>
      </c>
      <c r="AE13" t="n">
        <v>292613.1052416509</v>
      </c>
      <c r="AF13" t="n">
        <v>4.055955215747292e-06</v>
      </c>
      <c r="AG13" t="n">
        <v>7.265625</v>
      </c>
      <c r="AH13" t="n">
        <v>264686.5211625466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8.9648</v>
      </c>
      <c r="E14" t="n">
        <v>11.15</v>
      </c>
      <c r="F14" t="n">
        <v>8.210000000000001</v>
      </c>
      <c r="G14" t="n">
        <v>28.96</v>
      </c>
      <c r="H14" t="n">
        <v>0.41</v>
      </c>
      <c r="I14" t="n">
        <v>17</v>
      </c>
      <c r="J14" t="n">
        <v>172.25</v>
      </c>
      <c r="K14" t="n">
        <v>51.39</v>
      </c>
      <c r="L14" t="n">
        <v>4</v>
      </c>
      <c r="M14" t="n">
        <v>0</v>
      </c>
      <c r="N14" t="n">
        <v>31.86</v>
      </c>
      <c r="O14" t="n">
        <v>21478.05</v>
      </c>
      <c r="P14" t="n">
        <v>77.79000000000001</v>
      </c>
      <c r="Q14" t="n">
        <v>1324.03</v>
      </c>
      <c r="R14" t="n">
        <v>37.85</v>
      </c>
      <c r="S14" t="n">
        <v>27.17</v>
      </c>
      <c r="T14" t="n">
        <v>5529.28</v>
      </c>
      <c r="U14" t="n">
        <v>0.72</v>
      </c>
      <c r="V14" t="n">
        <v>0.95</v>
      </c>
      <c r="W14" t="n">
        <v>0.15</v>
      </c>
      <c r="X14" t="n">
        <v>0.35</v>
      </c>
      <c r="Y14" t="n">
        <v>1</v>
      </c>
      <c r="Z14" t="n">
        <v>10</v>
      </c>
      <c r="AA14" t="n">
        <v>202.1688734673307</v>
      </c>
      <c r="AB14" t="n">
        <v>276.6163717390959</v>
      </c>
      <c r="AC14" t="n">
        <v>250.2164934539138</v>
      </c>
      <c r="AD14" t="n">
        <v>202168.8734673306</v>
      </c>
      <c r="AE14" t="n">
        <v>276616.3717390959</v>
      </c>
      <c r="AF14" t="n">
        <v>4.056136196302187e-06</v>
      </c>
      <c r="AG14" t="n">
        <v>7.259114583333333</v>
      </c>
      <c r="AH14" t="n">
        <v>250216.4934539138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8.409800000000001</v>
      </c>
      <c r="E2" t="n">
        <v>11.89</v>
      </c>
      <c r="F2" t="n">
        <v>9.31</v>
      </c>
      <c r="G2" t="n">
        <v>8.220000000000001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43.2</v>
      </c>
      <c r="Q2" t="n">
        <v>1324.26</v>
      </c>
      <c r="R2" t="n">
        <v>70.02</v>
      </c>
      <c r="S2" t="n">
        <v>27.17</v>
      </c>
      <c r="T2" t="n">
        <v>21357.43</v>
      </c>
      <c r="U2" t="n">
        <v>0.39</v>
      </c>
      <c r="V2" t="n">
        <v>0.84</v>
      </c>
      <c r="W2" t="n">
        <v>0.31</v>
      </c>
      <c r="X2" t="n">
        <v>1.46</v>
      </c>
      <c r="Y2" t="n">
        <v>1</v>
      </c>
      <c r="Z2" t="n">
        <v>10</v>
      </c>
      <c r="AA2" t="n">
        <v>162.6331352975244</v>
      </c>
      <c r="AB2" t="n">
        <v>222.5218305815251</v>
      </c>
      <c r="AC2" t="n">
        <v>201.284659382239</v>
      </c>
      <c r="AD2" t="n">
        <v>162633.1352975244</v>
      </c>
      <c r="AE2" t="n">
        <v>222521.830581525</v>
      </c>
      <c r="AF2" t="n">
        <v>5.521385568955197e-06</v>
      </c>
      <c r="AG2" t="n">
        <v>7.740885416666667</v>
      </c>
      <c r="AH2" t="n">
        <v>201284.659382239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5.5988</v>
      </c>
      <c r="E2" t="n">
        <v>17.86</v>
      </c>
      <c r="F2" t="n">
        <v>10.1</v>
      </c>
      <c r="G2" t="n">
        <v>5.46</v>
      </c>
      <c r="H2" t="n">
        <v>0.08</v>
      </c>
      <c r="I2" t="n">
        <v>111</v>
      </c>
      <c r="J2" t="n">
        <v>232.68</v>
      </c>
      <c r="K2" t="n">
        <v>57.72</v>
      </c>
      <c r="L2" t="n">
        <v>1</v>
      </c>
      <c r="M2" t="n">
        <v>109</v>
      </c>
      <c r="N2" t="n">
        <v>53.95</v>
      </c>
      <c r="O2" t="n">
        <v>28931.02</v>
      </c>
      <c r="P2" t="n">
        <v>153.37</v>
      </c>
      <c r="Q2" t="n">
        <v>1324.39</v>
      </c>
      <c r="R2" t="n">
        <v>97.33</v>
      </c>
      <c r="S2" t="n">
        <v>27.17</v>
      </c>
      <c r="T2" t="n">
        <v>34800.21</v>
      </c>
      <c r="U2" t="n">
        <v>0.28</v>
      </c>
      <c r="V2" t="n">
        <v>0.77</v>
      </c>
      <c r="W2" t="n">
        <v>0.28</v>
      </c>
      <c r="X2" t="n">
        <v>2.24</v>
      </c>
      <c r="Y2" t="n">
        <v>1</v>
      </c>
      <c r="Z2" t="n">
        <v>10</v>
      </c>
      <c r="AA2" t="n">
        <v>428.1233918767039</v>
      </c>
      <c r="AB2" t="n">
        <v>585.777312236746</v>
      </c>
      <c r="AC2" t="n">
        <v>529.8715477004915</v>
      </c>
      <c r="AD2" t="n">
        <v>428123.3918767039</v>
      </c>
      <c r="AE2" t="n">
        <v>585777.312236746</v>
      </c>
      <c r="AF2" t="n">
        <v>2.292630846911737e-06</v>
      </c>
      <c r="AG2" t="n">
        <v>11.62760416666667</v>
      </c>
      <c r="AH2" t="n">
        <v>529871.5477004915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6.2123</v>
      </c>
      <c r="E3" t="n">
        <v>16.1</v>
      </c>
      <c r="F3" t="n">
        <v>9.56</v>
      </c>
      <c r="G3" t="n">
        <v>6.83</v>
      </c>
      <c r="H3" t="n">
        <v>0.1</v>
      </c>
      <c r="I3" t="n">
        <v>84</v>
      </c>
      <c r="J3" t="n">
        <v>233.1</v>
      </c>
      <c r="K3" t="n">
        <v>57.72</v>
      </c>
      <c r="L3" t="n">
        <v>1.25</v>
      </c>
      <c r="M3" t="n">
        <v>82</v>
      </c>
      <c r="N3" t="n">
        <v>54.13</v>
      </c>
      <c r="O3" t="n">
        <v>28983.75</v>
      </c>
      <c r="P3" t="n">
        <v>143.85</v>
      </c>
      <c r="Q3" t="n">
        <v>1324.22</v>
      </c>
      <c r="R3" t="n">
        <v>80.37</v>
      </c>
      <c r="S3" t="n">
        <v>27.17</v>
      </c>
      <c r="T3" t="n">
        <v>26455.4</v>
      </c>
      <c r="U3" t="n">
        <v>0.34</v>
      </c>
      <c r="V3" t="n">
        <v>0.82</v>
      </c>
      <c r="W3" t="n">
        <v>0.25</v>
      </c>
      <c r="X3" t="n">
        <v>1.71</v>
      </c>
      <c r="Y3" t="n">
        <v>1</v>
      </c>
      <c r="Z3" t="n">
        <v>10</v>
      </c>
      <c r="AA3" t="n">
        <v>372.3651403312153</v>
      </c>
      <c r="AB3" t="n">
        <v>509.48641259176</v>
      </c>
      <c r="AC3" t="n">
        <v>460.8617444426728</v>
      </c>
      <c r="AD3" t="n">
        <v>372365.1403312153</v>
      </c>
      <c r="AE3" t="n">
        <v>509486.41259176</v>
      </c>
      <c r="AF3" t="n">
        <v>2.543850576957523e-06</v>
      </c>
      <c r="AG3" t="n">
        <v>10.48177083333333</v>
      </c>
      <c r="AH3" t="n">
        <v>460861.7444426728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6.6829</v>
      </c>
      <c r="E4" t="n">
        <v>14.96</v>
      </c>
      <c r="F4" t="n">
        <v>9.199999999999999</v>
      </c>
      <c r="G4" t="n">
        <v>8.24</v>
      </c>
      <c r="H4" t="n">
        <v>0.11</v>
      </c>
      <c r="I4" t="n">
        <v>67</v>
      </c>
      <c r="J4" t="n">
        <v>233.53</v>
      </c>
      <c r="K4" t="n">
        <v>57.72</v>
      </c>
      <c r="L4" t="n">
        <v>1.5</v>
      </c>
      <c r="M4" t="n">
        <v>65</v>
      </c>
      <c r="N4" t="n">
        <v>54.31</v>
      </c>
      <c r="O4" t="n">
        <v>29036.54</v>
      </c>
      <c r="P4" t="n">
        <v>137.13</v>
      </c>
      <c r="Q4" t="n">
        <v>1324.14</v>
      </c>
      <c r="R4" t="n">
        <v>69.34</v>
      </c>
      <c r="S4" t="n">
        <v>27.17</v>
      </c>
      <c r="T4" t="n">
        <v>21024.8</v>
      </c>
      <c r="U4" t="n">
        <v>0.39</v>
      </c>
      <c r="V4" t="n">
        <v>0.85</v>
      </c>
      <c r="W4" t="n">
        <v>0.22</v>
      </c>
      <c r="X4" t="n">
        <v>1.35</v>
      </c>
      <c r="Y4" t="n">
        <v>1</v>
      </c>
      <c r="Z4" t="n">
        <v>10</v>
      </c>
      <c r="AA4" t="n">
        <v>340.9306091689312</v>
      </c>
      <c r="AB4" t="n">
        <v>466.4763002618831</v>
      </c>
      <c r="AC4" t="n">
        <v>421.9564568684875</v>
      </c>
      <c r="AD4" t="n">
        <v>340930.6091689312</v>
      </c>
      <c r="AE4" t="n">
        <v>466476.3002618831</v>
      </c>
      <c r="AF4" t="n">
        <v>2.736554741520762e-06</v>
      </c>
      <c r="AG4" t="n">
        <v>9.739583333333334</v>
      </c>
      <c r="AH4" t="n">
        <v>421956.4568684875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7.0678</v>
      </c>
      <c r="E5" t="n">
        <v>14.15</v>
      </c>
      <c r="F5" t="n">
        <v>8.93</v>
      </c>
      <c r="G5" t="n">
        <v>9.75</v>
      </c>
      <c r="H5" t="n">
        <v>0.13</v>
      </c>
      <c r="I5" t="n">
        <v>55</v>
      </c>
      <c r="J5" t="n">
        <v>233.96</v>
      </c>
      <c r="K5" t="n">
        <v>57.72</v>
      </c>
      <c r="L5" t="n">
        <v>1.75</v>
      </c>
      <c r="M5" t="n">
        <v>53</v>
      </c>
      <c r="N5" t="n">
        <v>54.49</v>
      </c>
      <c r="O5" t="n">
        <v>29089.39</v>
      </c>
      <c r="P5" t="n">
        <v>131.8</v>
      </c>
      <c r="Q5" t="n">
        <v>1324.25</v>
      </c>
      <c r="R5" t="n">
        <v>60.89</v>
      </c>
      <c r="S5" t="n">
        <v>27.17</v>
      </c>
      <c r="T5" t="n">
        <v>16858.07</v>
      </c>
      <c r="U5" t="n">
        <v>0.45</v>
      </c>
      <c r="V5" t="n">
        <v>0.87</v>
      </c>
      <c r="W5" t="n">
        <v>0.2</v>
      </c>
      <c r="X5" t="n">
        <v>1.08</v>
      </c>
      <c r="Y5" t="n">
        <v>1</v>
      </c>
      <c r="Z5" t="n">
        <v>10</v>
      </c>
      <c r="AA5" t="n">
        <v>315.0208016457393</v>
      </c>
      <c r="AB5" t="n">
        <v>431.025358548617</v>
      </c>
      <c r="AC5" t="n">
        <v>389.8889032766264</v>
      </c>
      <c r="AD5" t="n">
        <v>315020.8016457392</v>
      </c>
      <c r="AE5" t="n">
        <v>431025.358548617</v>
      </c>
      <c r="AF5" t="n">
        <v>2.894165946238975e-06</v>
      </c>
      <c r="AG5" t="n">
        <v>9.212239583333334</v>
      </c>
      <c r="AH5" t="n">
        <v>389888.9032766264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7.3414</v>
      </c>
      <c r="E6" t="n">
        <v>13.62</v>
      </c>
      <c r="F6" t="n">
        <v>8.77</v>
      </c>
      <c r="G6" t="n">
        <v>11.2</v>
      </c>
      <c r="H6" t="n">
        <v>0.15</v>
      </c>
      <c r="I6" t="n">
        <v>47</v>
      </c>
      <c r="J6" t="n">
        <v>234.39</v>
      </c>
      <c r="K6" t="n">
        <v>57.72</v>
      </c>
      <c r="L6" t="n">
        <v>2</v>
      </c>
      <c r="M6" t="n">
        <v>45</v>
      </c>
      <c r="N6" t="n">
        <v>54.67</v>
      </c>
      <c r="O6" t="n">
        <v>29142.31</v>
      </c>
      <c r="P6" t="n">
        <v>128.11</v>
      </c>
      <c r="Q6" t="n">
        <v>1324.04</v>
      </c>
      <c r="R6" t="n">
        <v>55.62</v>
      </c>
      <c r="S6" t="n">
        <v>27.17</v>
      </c>
      <c r="T6" t="n">
        <v>14263.09</v>
      </c>
      <c r="U6" t="n">
        <v>0.49</v>
      </c>
      <c r="V6" t="n">
        <v>0.89</v>
      </c>
      <c r="W6" t="n">
        <v>0.19</v>
      </c>
      <c r="X6" t="n">
        <v>0.92</v>
      </c>
      <c r="Y6" t="n">
        <v>1</v>
      </c>
      <c r="Z6" t="n">
        <v>10</v>
      </c>
      <c r="AA6" t="n">
        <v>306.417902048189</v>
      </c>
      <c r="AB6" t="n">
        <v>419.2544917861046</v>
      </c>
      <c r="AC6" t="n">
        <v>379.2414315174129</v>
      </c>
      <c r="AD6" t="n">
        <v>306417.902048189</v>
      </c>
      <c r="AE6" t="n">
        <v>419254.4917861046</v>
      </c>
      <c r="AF6" t="n">
        <v>3.006201346631032e-06</v>
      </c>
      <c r="AG6" t="n">
        <v>8.8671875</v>
      </c>
      <c r="AH6" t="n">
        <v>379241.4315174129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7.5695</v>
      </c>
      <c r="E7" t="n">
        <v>13.21</v>
      </c>
      <c r="F7" t="n">
        <v>8.630000000000001</v>
      </c>
      <c r="G7" t="n">
        <v>12.64</v>
      </c>
      <c r="H7" t="n">
        <v>0.17</v>
      </c>
      <c r="I7" t="n">
        <v>41</v>
      </c>
      <c r="J7" t="n">
        <v>234.82</v>
      </c>
      <c r="K7" t="n">
        <v>57.72</v>
      </c>
      <c r="L7" t="n">
        <v>2.25</v>
      </c>
      <c r="M7" t="n">
        <v>39</v>
      </c>
      <c r="N7" t="n">
        <v>54.85</v>
      </c>
      <c r="O7" t="n">
        <v>29195.29</v>
      </c>
      <c r="P7" t="n">
        <v>124.79</v>
      </c>
      <c r="Q7" t="n">
        <v>1324.13</v>
      </c>
      <c r="R7" t="n">
        <v>51.49</v>
      </c>
      <c r="S7" t="n">
        <v>27.17</v>
      </c>
      <c r="T7" t="n">
        <v>12230.17</v>
      </c>
      <c r="U7" t="n">
        <v>0.53</v>
      </c>
      <c r="V7" t="n">
        <v>0.9</v>
      </c>
      <c r="W7" t="n">
        <v>0.17</v>
      </c>
      <c r="X7" t="n">
        <v>0.78</v>
      </c>
      <c r="Y7" t="n">
        <v>1</v>
      </c>
      <c r="Z7" t="n">
        <v>10</v>
      </c>
      <c r="AA7" t="n">
        <v>299.6544004717647</v>
      </c>
      <c r="AB7" t="n">
        <v>410.0003705446103</v>
      </c>
      <c r="AC7" t="n">
        <v>370.8705106189661</v>
      </c>
      <c r="AD7" t="n">
        <v>299654.4004717647</v>
      </c>
      <c r="AE7" t="n">
        <v>410000.3705446103</v>
      </c>
      <c r="AF7" t="n">
        <v>3.099605128902334e-06</v>
      </c>
      <c r="AG7" t="n">
        <v>8.600260416666666</v>
      </c>
      <c r="AH7" t="n">
        <v>370870.5106189661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7.8164</v>
      </c>
      <c r="E8" t="n">
        <v>12.79</v>
      </c>
      <c r="F8" t="n">
        <v>8.44</v>
      </c>
      <c r="G8" t="n">
        <v>14.07</v>
      </c>
      <c r="H8" t="n">
        <v>0.19</v>
      </c>
      <c r="I8" t="n">
        <v>36</v>
      </c>
      <c r="J8" t="n">
        <v>235.25</v>
      </c>
      <c r="K8" t="n">
        <v>57.72</v>
      </c>
      <c r="L8" t="n">
        <v>2.5</v>
      </c>
      <c r="M8" t="n">
        <v>34</v>
      </c>
      <c r="N8" t="n">
        <v>55.03</v>
      </c>
      <c r="O8" t="n">
        <v>29248.33</v>
      </c>
      <c r="P8" t="n">
        <v>120.44</v>
      </c>
      <c r="Q8" t="n">
        <v>1324.07</v>
      </c>
      <c r="R8" t="n">
        <v>45.59</v>
      </c>
      <c r="S8" t="n">
        <v>27.17</v>
      </c>
      <c r="T8" t="n">
        <v>9304.809999999999</v>
      </c>
      <c r="U8" t="n">
        <v>0.6</v>
      </c>
      <c r="V8" t="n">
        <v>0.92</v>
      </c>
      <c r="W8" t="n">
        <v>0.15</v>
      </c>
      <c r="X8" t="n">
        <v>0.59</v>
      </c>
      <c r="Y8" t="n">
        <v>1</v>
      </c>
      <c r="Z8" t="n">
        <v>10</v>
      </c>
      <c r="AA8" t="n">
        <v>279.5365282428378</v>
      </c>
      <c r="AB8" t="n">
        <v>382.474210223109</v>
      </c>
      <c r="AC8" t="n">
        <v>345.9714084053403</v>
      </c>
      <c r="AD8" t="n">
        <v>279536.5282428378</v>
      </c>
      <c r="AE8" t="n">
        <v>382474.210223109</v>
      </c>
      <c r="AF8" t="n">
        <v>3.200707250089465e-06</v>
      </c>
      <c r="AG8" t="n">
        <v>8.326822916666666</v>
      </c>
      <c r="AH8" t="n">
        <v>345971.4084053403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7.8382</v>
      </c>
      <c r="E9" t="n">
        <v>12.76</v>
      </c>
      <c r="F9" t="n">
        <v>8.550000000000001</v>
      </c>
      <c r="G9" t="n">
        <v>15.54</v>
      </c>
      <c r="H9" t="n">
        <v>0.21</v>
      </c>
      <c r="I9" t="n">
        <v>33</v>
      </c>
      <c r="J9" t="n">
        <v>235.68</v>
      </c>
      <c r="K9" t="n">
        <v>57.72</v>
      </c>
      <c r="L9" t="n">
        <v>2.75</v>
      </c>
      <c r="M9" t="n">
        <v>31</v>
      </c>
      <c r="N9" t="n">
        <v>55.21</v>
      </c>
      <c r="O9" t="n">
        <v>29301.44</v>
      </c>
      <c r="P9" t="n">
        <v>121.2</v>
      </c>
      <c r="Q9" t="n">
        <v>1324.09</v>
      </c>
      <c r="R9" t="n">
        <v>48.9</v>
      </c>
      <c r="S9" t="n">
        <v>27.17</v>
      </c>
      <c r="T9" t="n">
        <v>10973.14</v>
      </c>
      <c r="U9" t="n">
        <v>0.5600000000000001</v>
      </c>
      <c r="V9" t="n">
        <v>0.91</v>
      </c>
      <c r="W9" t="n">
        <v>0.17</v>
      </c>
      <c r="X9" t="n">
        <v>0.6899999999999999</v>
      </c>
      <c r="Y9" t="n">
        <v>1</v>
      </c>
      <c r="Z9" t="n">
        <v>10</v>
      </c>
      <c r="AA9" t="n">
        <v>280.1376382352166</v>
      </c>
      <c r="AB9" t="n">
        <v>383.296675433783</v>
      </c>
      <c r="AC9" t="n">
        <v>346.7153786906446</v>
      </c>
      <c r="AD9" t="n">
        <v>280137.6382352166</v>
      </c>
      <c r="AE9" t="n">
        <v>383296.675433783</v>
      </c>
      <c r="AF9" t="n">
        <v>3.209634047342926e-06</v>
      </c>
      <c r="AG9" t="n">
        <v>8.307291666666666</v>
      </c>
      <c r="AH9" t="n">
        <v>346715.3786906446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7.9787</v>
      </c>
      <c r="E10" t="n">
        <v>12.53</v>
      </c>
      <c r="F10" t="n">
        <v>8.460000000000001</v>
      </c>
      <c r="G10" t="n">
        <v>16.92</v>
      </c>
      <c r="H10" t="n">
        <v>0.23</v>
      </c>
      <c r="I10" t="n">
        <v>30</v>
      </c>
      <c r="J10" t="n">
        <v>236.11</v>
      </c>
      <c r="K10" t="n">
        <v>57.72</v>
      </c>
      <c r="L10" t="n">
        <v>3</v>
      </c>
      <c r="M10" t="n">
        <v>28</v>
      </c>
      <c r="N10" t="n">
        <v>55.39</v>
      </c>
      <c r="O10" t="n">
        <v>29354.61</v>
      </c>
      <c r="P10" t="n">
        <v>118.39</v>
      </c>
      <c r="Q10" t="n">
        <v>1324.08</v>
      </c>
      <c r="R10" t="n">
        <v>46.19</v>
      </c>
      <c r="S10" t="n">
        <v>27.17</v>
      </c>
      <c r="T10" t="n">
        <v>9631.290000000001</v>
      </c>
      <c r="U10" t="n">
        <v>0.59</v>
      </c>
      <c r="V10" t="n">
        <v>0.92</v>
      </c>
      <c r="W10" t="n">
        <v>0.16</v>
      </c>
      <c r="X10" t="n">
        <v>0.6</v>
      </c>
      <c r="Y10" t="n">
        <v>1</v>
      </c>
      <c r="Z10" t="n">
        <v>10</v>
      </c>
      <c r="AA10" t="n">
        <v>275.8916364101676</v>
      </c>
      <c r="AB10" t="n">
        <v>377.4871084163708</v>
      </c>
      <c r="AC10" t="n">
        <v>341.4602685955958</v>
      </c>
      <c r="AD10" t="n">
        <v>275891.6364101676</v>
      </c>
      <c r="AE10" t="n">
        <v>377487.1084163708</v>
      </c>
      <c r="AF10" t="n">
        <v>3.267166846155368e-06</v>
      </c>
      <c r="AG10" t="n">
        <v>8.157552083333334</v>
      </c>
      <c r="AH10" t="n">
        <v>341460.2685955958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8.117599999999999</v>
      </c>
      <c r="E11" t="n">
        <v>12.32</v>
      </c>
      <c r="F11" t="n">
        <v>8.380000000000001</v>
      </c>
      <c r="G11" t="n">
        <v>18.62</v>
      </c>
      <c r="H11" t="n">
        <v>0.24</v>
      </c>
      <c r="I11" t="n">
        <v>27</v>
      </c>
      <c r="J11" t="n">
        <v>236.54</v>
      </c>
      <c r="K11" t="n">
        <v>57.72</v>
      </c>
      <c r="L11" t="n">
        <v>3.25</v>
      </c>
      <c r="M11" t="n">
        <v>25</v>
      </c>
      <c r="N11" t="n">
        <v>55.57</v>
      </c>
      <c r="O11" t="n">
        <v>29407.85</v>
      </c>
      <c r="P11" t="n">
        <v>116.03</v>
      </c>
      <c r="Q11" t="n">
        <v>1324.02</v>
      </c>
      <c r="R11" t="n">
        <v>43.79</v>
      </c>
      <c r="S11" t="n">
        <v>27.17</v>
      </c>
      <c r="T11" t="n">
        <v>8447.389999999999</v>
      </c>
      <c r="U11" t="n">
        <v>0.62</v>
      </c>
      <c r="V11" t="n">
        <v>0.93</v>
      </c>
      <c r="W11" t="n">
        <v>0.15</v>
      </c>
      <c r="X11" t="n">
        <v>0.53</v>
      </c>
      <c r="Y11" t="n">
        <v>1</v>
      </c>
      <c r="Z11" t="n">
        <v>10</v>
      </c>
      <c r="AA11" t="n">
        <v>272.1494278719056</v>
      </c>
      <c r="AB11" t="n">
        <v>372.3668535997318</v>
      </c>
      <c r="AC11" t="n">
        <v>336.828683712334</v>
      </c>
      <c r="AD11" t="n">
        <v>272149.4278719056</v>
      </c>
      <c r="AE11" t="n">
        <v>372366.8535997318</v>
      </c>
      <c r="AF11" t="n">
        <v>3.324044467187739e-06</v>
      </c>
      <c r="AG11" t="n">
        <v>8.020833333333334</v>
      </c>
      <c r="AH11" t="n">
        <v>336828.683712334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8.202500000000001</v>
      </c>
      <c r="E12" t="n">
        <v>12.19</v>
      </c>
      <c r="F12" t="n">
        <v>8.34</v>
      </c>
      <c r="G12" t="n">
        <v>20.02</v>
      </c>
      <c r="H12" t="n">
        <v>0.26</v>
      </c>
      <c r="I12" t="n">
        <v>25</v>
      </c>
      <c r="J12" t="n">
        <v>236.98</v>
      </c>
      <c r="K12" t="n">
        <v>57.72</v>
      </c>
      <c r="L12" t="n">
        <v>3.5</v>
      </c>
      <c r="M12" t="n">
        <v>23</v>
      </c>
      <c r="N12" t="n">
        <v>55.75</v>
      </c>
      <c r="O12" t="n">
        <v>29461.15</v>
      </c>
      <c r="P12" t="n">
        <v>114.13</v>
      </c>
      <c r="Q12" t="n">
        <v>1324.21</v>
      </c>
      <c r="R12" t="n">
        <v>42.53</v>
      </c>
      <c r="S12" t="n">
        <v>27.17</v>
      </c>
      <c r="T12" t="n">
        <v>7826.87</v>
      </c>
      <c r="U12" t="n">
        <v>0.64</v>
      </c>
      <c r="V12" t="n">
        <v>0.9399999999999999</v>
      </c>
      <c r="W12" t="n">
        <v>0.15</v>
      </c>
      <c r="X12" t="n">
        <v>0.49</v>
      </c>
      <c r="Y12" t="n">
        <v>1</v>
      </c>
      <c r="Z12" t="n">
        <v>10</v>
      </c>
      <c r="AA12" t="n">
        <v>269.4805254428435</v>
      </c>
      <c r="AB12" t="n">
        <v>368.7151435526239</v>
      </c>
      <c r="AC12" t="n">
        <v>333.5254877469149</v>
      </c>
      <c r="AD12" t="n">
        <v>269480.5254428436</v>
      </c>
      <c r="AE12" t="n">
        <v>368715.1435526239</v>
      </c>
      <c r="AF12" t="n">
        <v>3.358809838142731e-06</v>
      </c>
      <c r="AG12" t="n">
        <v>7.936197916666667</v>
      </c>
      <c r="AH12" t="n">
        <v>333525.4877469149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8.2951</v>
      </c>
      <c r="E13" t="n">
        <v>12.06</v>
      </c>
      <c r="F13" t="n">
        <v>8.300000000000001</v>
      </c>
      <c r="G13" t="n">
        <v>21.65</v>
      </c>
      <c r="H13" t="n">
        <v>0.28</v>
      </c>
      <c r="I13" t="n">
        <v>23</v>
      </c>
      <c r="J13" t="n">
        <v>237.41</v>
      </c>
      <c r="K13" t="n">
        <v>57.72</v>
      </c>
      <c r="L13" t="n">
        <v>3.75</v>
      </c>
      <c r="M13" t="n">
        <v>21</v>
      </c>
      <c r="N13" t="n">
        <v>55.93</v>
      </c>
      <c r="O13" t="n">
        <v>29514.51</v>
      </c>
      <c r="P13" t="n">
        <v>111.9</v>
      </c>
      <c r="Q13" t="n">
        <v>1323.94</v>
      </c>
      <c r="R13" t="n">
        <v>41.2</v>
      </c>
      <c r="S13" t="n">
        <v>27.17</v>
      </c>
      <c r="T13" t="n">
        <v>7174.85</v>
      </c>
      <c r="U13" t="n">
        <v>0.66</v>
      </c>
      <c r="V13" t="n">
        <v>0.9399999999999999</v>
      </c>
      <c r="W13" t="n">
        <v>0.14</v>
      </c>
      <c r="X13" t="n">
        <v>0.45</v>
      </c>
      <c r="Y13" t="n">
        <v>1</v>
      </c>
      <c r="Z13" t="n">
        <v>10</v>
      </c>
      <c r="AA13" t="n">
        <v>254.3148285018877</v>
      </c>
      <c r="AB13" t="n">
        <v>347.9647679345147</v>
      </c>
      <c r="AC13" t="n">
        <v>314.7554988545675</v>
      </c>
      <c r="AD13" t="n">
        <v>254314.8285018877</v>
      </c>
      <c r="AE13" t="n">
        <v>347964.7679345147</v>
      </c>
      <c r="AF13" t="n">
        <v>3.396728252164311e-06</v>
      </c>
      <c r="AG13" t="n">
        <v>7.8515625</v>
      </c>
      <c r="AH13" t="n">
        <v>314755.4988545675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8.389099999999999</v>
      </c>
      <c r="E14" t="n">
        <v>11.92</v>
      </c>
      <c r="F14" t="n">
        <v>8.25</v>
      </c>
      <c r="G14" t="n">
        <v>23.58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109.86</v>
      </c>
      <c r="Q14" t="n">
        <v>1324.06</v>
      </c>
      <c r="R14" t="n">
        <v>39.79</v>
      </c>
      <c r="S14" t="n">
        <v>27.17</v>
      </c>
      <c r="T14" t="n">
        <v>6478.54</v>
      </c>
      <c r="U14" t="n">
        <v>0.68</v>
      </c>
      <c r="V14" t="n">
        <v>0.95</v>
      </c>
      <c r="W14" t="n">
        <v>0.14</v>
      </c>
      <c r="X14" t="n">
        <v>0.4</v>
      </c>
      <c r="Y14" t="n">
        <v>1</v>
      </c>
      <c r="Z14" t="n">
        <v>10</v>
      </c>
      <c r="AA14" t="n">
        <v>251.6915180230633</v>
      </c>
      <c r="AB14" t="n">
        <v>344.3754388050987</v>
      </c>
      <c r="AC14" t="n">
        <v>311.5087302596068</v>
      </c>
      <c r="AD14" t="n">
        <v>251691.5180230633</v>
      </c>
      <c r="AE14" t="n">
        <v>344375.4388050986</v>
      </c>
      <c r="AF14" t="n">
        <v>3.435219946743454e-06</v>
      </c>
      <c r="AG14" t="n">
        <v>7.760416666666667</v>
      </c>
      <c r="AH14" t="n">
        <v>311508.7302596067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8.439</v>
      </c>
      <c r="E15" t="n">
        <v>11.85</v>
      </c>
      <c r="F15" t="n">
        <v>8.23</v>
      </c>
      <c r="G15" t="n">
        <v>24.69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107.91</v>
      </c>
      <c r="Q15" t="n">
        <v>1324.07</v>
      </c>
      <c r="R15" t="n">
        <v>38.91</v>
      </c>
      <c r="S15" t="n">
        <v>27.17</v>
      </c>
      <c r="T15" t="n">
        <v>6042.2</v>
      </c>
      <c r="U15" t="n">
        <v>0.7</v>
      </c>
      <c r="V15" t="n">
        <v>0.95</v>
      </c>
      <c r="W15" t="n">
        <v>0.14</v>
      </c>
      <c r="X15" t="n">
        <v>0.38</v>
      </c>
      <c r="Y15" t="n">
        <v>1</v>
      </c>
      <c r="Z15" t="n">
        <v>10</v>
      </c>
      <c r="AA15" t="n">
        <v>249.7850974637656</v>
      </c>
      <c r="AB15" t="n">
        <v>341.7669900905296</v>
      </c>
      <c r="AC15" t="n">
        <v>309.1492282293746</v>
      </c>
      <c r="AD15" t="n">
        <v>249785.0974637656</v>
      </c>
      <c r="AE15" t="n">
        <v>341766.9900905297</v>
      </c>
      <c r="AF15" t="n">
        <v>3.455653303759403e-06</v>
      </c>
      <c r="AG15" t="n">
        <v>7.71484375</v>
      </c>
      <c r="AH15" t="n">
        <v>309149.2282293746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8.5482</v>
      </c>
      <c r="E16" t="n">
        <v>11.7</v>
      </c>
      <c r="F16" t="n">
        <v>8.17</v>
      </c>
      <c r="G16" t="n">
        <v>27.23</v>
      </c>
      <c r="H16" t="n">
        <v>0.34</v>
      </c>
      <c r="I16" t="n">
        <v>18</v>
      </c>
      <c r="J16" t="n">
        <v>238.71</v>
      </c>
      <c r="K16" t="n">
        <v>57.72</v>
      </c>
      <c r="L16" t="n">
        <v>4.5</v>
      </c>
      <c r="M16" t="n">
        <v>16</v>
      </c>
      <c r="N16" t="n">
        <v>56.49</v>
      </c>
      <c r="O16" t="n">
        <v>29675.01</v>
      </c>
      <c r="P16" t="n">
        <v>105.26</v>
      </c>
      <c r="Q16" t="n">
        <v>1323.98</v>
      </c>
      <c r="R16" t="n">
        <v>37.32</v>
      </c>
      <c r="S16" t="n">
        <v>27.17</v>
      </c>
      <c r="T16" t="n">
        <v>5260.24</v>
      </c>
      <c r="U16" t="n">
        <v>0.73</v>
      </c>
      <c r="V16" t="n">
        <v>0.96</v>
      </c>
      <c r="W16" t="n">
        <v>0.13</v>
      </c>
      <c r="X16" t="n">
        <v>0.32</v>
      </c>
      <c r="Y16" t="n">
        <v>1</v>
      </c>
      <c r="Z16" t="n">
        <v>10</v>
      </c>
      <c r="AA16" t="n">
        <v>246.6676153683763</v>
      </c>
      <c r="AB16" t="n">
        <v>337.5015135540168</v>
      </c>
      <c r="AC16" t="n">
        <v>305.2908427868712</v>
      </c>
      <c r="AD16" t="n">
        <v>246667.6153683763</v>
      </c>
      <c r="AE16" t="n">
        <v>337501.5135540168</v>
      </c>
      <c r="AF16" t="n">
        <v>3.500369187249215e-06</v>
      </c>
      <c r="AG16" t="n">
        <v>7.6171875</v>
      </c>
      <c r="AH16" t="n">
        <v>305290.8427868712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8.5665</v>
      </c>
      <c r="E17" t="n">
        <v>11.67</v>
      </c>
      <c r="F17" t="n">
        <v>8.19</v>
      </c>
      <c r="G17" t="n">
        <v>28.91</v>
      </c>
      <c r="H17" t="n">
        <v>0.35</v>
      </c>
      <c r="I17" t="n">
        <v>17</v>
      </c>
      <c r="J17" t="n">
        <v>239.14</v>
      </c>
      <c r="K17" t="n">
        <v>57.72</v>
      </c>
      <c r="L17" t="n">
        <v>4.75</v>
      </c>
      <c r="M17" t="n">
        <v>15</v>
      </c>
      <c r="N17" t="n">
        <v>56.67</v>
      </c>
      <c r="O17" t="n">
        <v>29728.63</v>
      </c>
      <c r="P17" t="n">
        <v>104.81</v>
      </c>
      <c r="Q17" t="n">
        <v>1323.94</v>
      </c>
      <c r="R17" t="n">
        <v>37.73</v>
      </c>
      <c r="S17" t="n">
        <v>27.17</v>
      </c>
      <c r="T17" t="n">
        <v>5469.82</v>
      </c>
      <c r="U17" t="n">
        <v>0.72</v>
      </c>
      <c r="V17" t="n">
        <v>0.95</v>
      </c>
      <c r="W17" t="n">
        <v>0.14</v>
      </c>
      <c r="X17" t="n">
        <v>0.34</v>
      </c>
      <c r="Y17" t="n">
        <v>1</v>
      </c>
      <c r="Z17" t="n">
        <v>10</v>
      </c>
      <c r="AA17" t="n">
        <v>246.2467428163726</v>
      </c>
      <c r="AB17" t="n">
        <v>336.925657160779</v>
      </c>
      <c r="AC17" t="n">
        <v>304.7699453195843</v>
      </c>
      <c r="AD17" t="n">
        <v>246246.7428163726</v>
      </c>
      <c r="AE17" t="n">
        <v>336925.657160779</v>
      </c>
      <c r="AF17" t="n">
        <v>3.507862783108771e-06</v>
      </c>
      <c r="AG17" t="n">
        <v>7.59765625</v>
      </c>
      <c r="AH17" t="n">
        <v>304769.9453195843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8.626099999999999</v>
      </c>
      <c r="E18" t="n">
        <v>11.59</v>
      </c>
      <c r="F18" t="n">
        <v>8.15</v>
      </c>
      <c r="G18" t="n">
        <v>30.58</v>
      </c>
      <c r="H18" t="n">
        <v>0.37</v>
      </c>
      <c r="I18" t="n">
        <v>16</v>
      </c>
      <c r="J18" t="n">
        <v>239.58</v>
      </c>
      <c r="K18" t="n">
        <v>57.72</v>
      </c>
      <c r="L18" t="n">
        <v>5</v>
      </c>
      <c r="M18" t="n">
        <v>14</v>
      </c>
      <c r="N18" t="n">
        <v>56.86</v>
      </c>
      <c r="O18" t="n">
        <v>29782.33</v>
      </c>
      <c r="P18" t="n">
        <v>102.63</v>
      </c>
      <c r="Q18" t="n">
        <v>1323.94</v>
      </c>
      <c r="R18" t="n">
        <v>36.65</v>
      </c>
      <c r="S18" t="n">
        <v>27.17</v>
      </c>
      <c r="T18" t="n">
        <v>4933.8</v>
      </c>
      <c r="U18" t="n">
        <v>0.74</v>
      </c>
      <c r="V18" t="n">
        <v>0.96</v>
      </c>
      <c r="W18" t="n">
        <v>0.13</v>
      </c>
      <c r="X18" t="n">
        <v>0.3</v>
      </c>
      <c r="Y18" t="n">
        <v>1</v>
      </c>
      <c r="Z18" t="n">
        <v>10</v>
      </c>
      <c r="AA18" t="n">
        <v>244.0988509150681</v>
      </c>
      <c r="AB18" t="n">
        <v>333.9868167031127</v>
      </c>
      <c r="AC18" t="n">
        <v>302.1115836705084</v>
      </c>
      <c r="AD18" t="n">
        <v>244098.8509150681</v>
      </c>
      <c r="AE18" t="n">
        <v>333986.8167031127</v>
      </c>
      <c r="AF18" t="n">
        <v>3.532268155416398e-06</v>
      </c>
      <c r="AG18" t="n">
        <v>7.545572916666667</v>
      </c>
      <c r="AH18" t="n">
        <v>302111.5836705083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8.674099999999999</v>
      </c>
      <c r="E19" t="n">
        <v>11.53</v>
      </c>
      <c r="F19" t="n">
        <v>8.140000000000001</v>
      </c>
      <c r="G19" t="n">
        <v>32.55</v>
      </c>
      <c r="H19" t="n">
        <v>0.39</v>
      </c>
      <c r="I19" t="n">
        <v>15</v>
      </c>
      <c r="J19" t="n">
        <v>240.02</v>
      </c>
      <c r="K19" t="n">
        <v>57.72</v>
      </c>
      <c r="L19" t="n">
        <v>5.25</v>
      </c>
      <c r="M19" t="n">
        <v>13</v>
      </c>
      <c r="N19" t="n">
        <v>57.04</v>
      </c>
      <c r="O19" t="n">
        <v>29836.09</v>
      </c>
      <c r="P19" t="n">
        <v>100.26</v>
      </c>
      <c r="Q19" t="n">
        <v>1323.94</v>
      </c>
      <c r="R19" t="n">
        <v>36.1</v>
      </c>
      <c r="S19" t="n">
        <v>27.17</v>
      </c>
      <c r="T19" t="n">
        <v>4660.78</v>
      </c>
      <c r="U19" t="n">
        <v>0.75</v>
      </c>
      <c r="V19" t="n">
        <v>0.96</v>
      </c>
      <c r="W19" t="n">
        <v>0.13</v>
      </c>
      <c r="X19" t="n">
        <v>0.28</v>
      </c>
      <c r="Y19" t="n">
        <v>1</v>
      </c>
      <c r="Z19" t="n">
        <v>10</v>
      </c>
      <c r="AA19" t="n">
        <v>242.0762673040678</v>
      </c>
      <c r="AB19" t="n">
        <v>331.2194285764521</v>
      </c>
      <c r="AC19" t="n">
        <v>299.6083111826017</v>
      </c>
      <c r="AD19" t="n">
        <v>242076.2673040678</v>
      </c>
      <c r="AE19" t="n">
        <v>331219.4285764521</v>
      </c>
      <c r="AF19" t="n">
        <v>3.551923488818514e-06</v>
      </c>
      <c r="AG19" t="n">
        <v>7.506510416666667</v>
      </c>
      <c r="AH19" t="n">
        <v>299608.3111826017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8.726000000000001</v>
      </c>
      <c r="E20" t="n">
        <v>11.46</v>
      </c>
      <c r="F20" t="n">
        <v>8.109999999999999</v>
      </c>
      <c r="G20" t="n">
        <v>34.77</v>
      </c>
      <c r="H20" t="n">
        <v>0.41</v>
      </c>
      <c r="I20" t="n">
        <v>14</v>
      </c>
      <c r="J20" t="n">
        <v>240.45</v>
      </c>
      <c r="K20" t="n">
        <v>57.72</v>
      </c>
      <c r="L20" t="n">
        <v>5.5</v>
      </c>
      <c r="M20" t="n">
        <v>12</v>
      </c>
      <c r="N20" t="n">
        <v>57.23</v>
      </c>
      <c r="O20" t="n">
        <v>29890.04</v>
      </c>
      <c r="P20" t="n">
        <v>98.66</v>
      </c>
      <c r="Q20" t="n">
        <v>1323.94</v>
      </c>
      <c r="R20" t="n">
        <v>35.3</v>
      </c>
      <c r="S20" t="n">
        <v>27.17</v>
      </c>
      <c r="T20" t="n">
        <v>4269.72</v>
      </c>
      <c r="U20" t="n">
        <v>0.77</v>
      </c>
      <c r="V20" t="n">
        <v>0.96</v>
      </c>
      <c r="W20" t="n">
        <v>0.13</v>
      </c>
      <c r="X20" t="n">
        <v>0.26</v>
      </c>
      <c r="Y20" t="n">
        <v>1</v>
      </c>
      <c r="Z20" t="n">
        <v>10</v>
      </c>
      <c r="AA20" t="n">
        <v>240.2829623073262</v>
      </c>
      <c r="AB20" t="n">
        <v>328.7657495648787</v>
      </c>
      <c r="AC20" t="n">
        <v>297.3888078521319</v>
      </c>
      <c r="AD20" t="n">
        <v>240282.9623073262</v>
      </c>
      <c r="AE20" t="n">
        <v>328765.7495648786</v>
      </c>
      <c r="AF20" t="n">
        <v>3.573175818059551e-06</v>
      </c>
      <c r="AG20" t="n">
        <v>7.4609375</v>
      </c>
      <c r="AH20" t="n">
        <v>297388.807852132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8.7852</v>
      </c>
      <c r="E21" t="n">
        <v>11.38</v>
      </c>
      <c r="F21" t="n">
        <v>8.08</v>
      </c>
      <c r="G21" t="n">
        <v>37.3</v>
      </c>
      <c r="H21" t="n">
        <v>0.42</v>
      </c>
      <c r="I21" t="n">
        <v>13</v>
      </c>
      <c r="J21" t="n">
        <v>240.89</v>
      </c>
      <c r="K21" t="n">
        <v>57.72</v>
      </c>
      <c r="L21" t="n">
        <v>5.75</v>
      </c>
      <c r="M21" t="n">
        <v>11</v>
      </c>
      <c r="N21" t="n">
        <v>57.42</v>
      </c>
      <c r="O21" t="n">
        <v>29943.94</v>
      </c>
      <c r="P21" t="n">
        <v>95.97</v>
      </c>
      <c r="Q21" t="n">
        <v>1324.04</v>
      </c>
      <c r="R21" t="n">
        <v>34.29</v>
      </c>
      <c r="S21" t="n">
        <v>27.17</v>
      </c>
      <c r="T21" t="n">
        <v>3770.35</v>
      </c>
      <c r="U21" t="n">
        <v>0.79</v>
      </c>
      <c r="V21" t="n">
        <v>0.97</v>
      </c>
      <c r="W21" t="n">
        <v>0.13</v>
      </c>
      <c r="X21" t="n">
        <v>0.23</v>
      </c>
      <c r="Y21" t="n">
        <v>1</v>
      </c>
      <c r="Z21" t="n">
        <v>10</v>
      </c>
      <c r="AA21" t="n">
        <v>237.9329766399531</v>
      </c>
      <c r="AB21" t="n">
        <v>325.5503955007297</v>
      </c>
      <c r="AC21" t="n">
        <v>294.4803226670866</v>
      </c>
      <c r="AD21" t="n">
        <v>237932.9766399531</v>
      </c>
      <c r="AE21" t="n">
        <v>325550.3955007297</v>
      </c>
      <c r="AF21" t="n">
        <v>3.59741739592216e-06</v>
      </c>
      <c r="AG21" t="n">
        <v>7.408854166666667</v>
      </c>
      <c r="AH21" t="n">
        <v>294480.3226670866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8.8071</v>
      </c>
      <c r="E22" t="n">
        <v>11.35</v>
      </c>
      <c r="F22" t="n">
        <v>8.050000000000001</v>
      </c>
      <c r="G22" t="n">
        <v>37.17</v>
      </c>
      <c r="H22" t="n">
        <v>0.44</v>
      </c>
      <c r="I22" t="n">
        <v>13</v>
      </c>
      <c r="J22" t="n">
        <v>241.33</v>
      </c>
      <c r="K22" t="n">
        <v>57.72</v>
      </c>
      <c r="L22" t="n">
        <v>6</v>
      </c>
      <c r="M22" t="n">
        <v>5</v>
      </c>
      <c r="N22" t="n">
        <v>57.6</v>
      </c>
      <c r="O22" t="n">
        <v>29997.9</v>
      </c>
      <c r="P22" t="n">
        <v>94.28</v>
      </c>
      <c r="Q22" t="n">
        <v>1323.96</v>
      </c>
      <c r="R22" t="n">
        <v>33.01</v>
      </c>
      <c r="S22" t="n">
        <v>27.17</v>
      </c>
      <c r="T22" t="n">
        <v>3125.72</v>
      </c>
      <c r="U22" t="n">
        <v>0.82</v>
      </c>
      <c r="V22" t="n">
        <v>0.97</v>
      </c>
      <c r="W22" t="n">
        <v>0.14</v>
      </c>
      <c r="X22" t="n">
        <v>0.2</v>
      </c>
      <c r="Y22" t="n">
        <v>1</v>
      </c>
      <c r="Z22" t="n">
        <v>10</v>
      </c>
      <c r="AA22" t="n">
        <v>236.5826064220472</v>
      </c>
      <c r="AB22" t="n">
        <v>323.7027593944624</v>
      </c>
      <c r="AC22" t="n">
        <v>292.8090223576272</v>
      </c>
      <c r="AD22" t="n">
        <v>236582.6064220472</v>
      </c>
      <c r="AE22" t="n">
        <v>323702.7593944623</v>
      </c>
      <c r="AF22" t="n">
        <v>3.606385141786875e-06</v>
      </c>
      <c r="AG22" t="n">
        <v>7.389322916666667</v>
      </c>
      <c r="AH22" t="n">
        <v>292809.0223576272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8.791</v>
      </c>
      <c r="E23" t="n">
        <v>11.38</v>
      </c>
      <c r="F23" t="n">
        <v>8.07</v>
      </c>
      <c r="G23" t="n">
        <v>37.27</v>
      </c>
      <c r="H23" t="n">
        <v>0.46</v>
      </c>
      <c r="I23" t="n">
        <v>13</v>
      </c>
      <c r="J23" t="n">
        <v>241.77</v>
      </c>
      <c r="K23" t="n">
        <v>57.72</v>
      </c>
      <c r="L23" t="n">
        <v>6.25</v>
      </c>
      <c r="M23" t="n">
        <v>2</v>
      </c>
      <c r="N23" t="n">
        <v>57.79</v>
      </c>
      <c r="O23" t="n">
        <v>30051.93</v>
      </c>
      <c r="P23" t="n">
        <v>93.53</v>
      </c>
      <c r="Q23" t="n">
        <v>1323.94</v>
      </c>
      <c r="R23" t="n">
        <v>33.89</v>
      </c>
      <c r="S23" t="n">
        <v>27.17</v>
      </c>
      <c r="T23" t="n">
        <v>3566.78</v>
      </c>
      <c r="U23" t="n">
        <v>0.8</v>
      </c>
      <c r="V23" t="n">
        <v>0.97</v>
      </c>
      <c r="W23" t="n">
        <v>0.13</v>
      </c>
      <c r="X23" t="n">
        <v>0.22</v>
      </c>
      <c r="Y23" t="n">
        <v>1</v>
      </c>
      <c r="Z23" t="n">
        <v>10</v>
      </c>
      <c r="AA23" t="n">
        <v>236.3348083865114</v>
      </c>
      <c r="AB23" t="n">
        <v>323.3637111901647</v>
      </c>
      <c r="AC23" t="n">
        <v>292.5023324380904</v>
      </c>
      <c r="AD23" t="n">
        <v>236334.8083865114</v>
      </c>
      <c r="AE23" t="n">
        <v>323363.7111901647</v>
      </c>
      <c r="AF23" t="n">
        <v>3.599792415374916e-06</v>
      </c>
      <c r="AG23" t="n">
        <v>7.408854166666667</v>
      </c>
      <c r="AH23" t="n">
        <v>292502.3324380904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8.7677</v>
      </c>
      <c r="E24" t="n">
        <v>11.41</v>
      </c>
      <c r="F24" t="n">
        <v>8.1</v>
      </c>
      <c r="G24" t="n">
        <v>37.41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0</v>
      </c>
      <c r="N24" t="n">
        <v>57.98</v>
      </c>
      <c r="O24" t="n">
        <v>30106.03</v>
      </c>
      <c r="P24" t="n">
        <v>93.8</v>
      </c>
      <c r="Q24" t="n">
        <v>1324.09</v>
      </c>
      <c r="R24" t="n">
        <v>34.85</v>
      </c>
      <c r="S24" t="n">
        <v>27.17</v>
      </c>
      <c r="T24" t="n">
        <v>4049.29</v>
      </c>
      <c r="U24" t="n">
        <v>0.78</v>
      </c>
      <c r="V24" t="n">
        <v>0.96</v>
      </c>
      <c r="W24" t="n">
        <v>0.14</v>
      </c>
      <c r="X24" t="n">
        <v>0.25</v>
      </c>
      <c r="Y24" t="n">
        <v>1</v>
      </c>
      <c r="Z24" t="n">
        <v>10</v>
      </c>
      <c r="AA24" t="n">
        <v>236.8192059182448</v>
      </c>
      <c r="AB24" t="n">
        <v>324.0264852631929</v>
      </c>
      <c r="AC24" t="n">
        <v>293.1018522837983</v>
      </c>
      <c r="AD24" t="n">
        <v>236819.2059182448</v>
      </c>
      <c r="AE24" t="n">
        <v>324026.4852631929</v>
      </c>
      <c r="AF24" t="n">
        <v>3.590251388952638e-06</v>
      </c>
      <c r="AG24" t="n">
        <v>7.428385416666667</v>
      </c>
      <c r="AH24" t="n">
        <v>293101.8522837983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4.8113</v>
      </c>
      <c r="E2" t="n">
        <v>20.78</v>
      </c>
      <c r="F2" t="n">
        <v>10.61</v>
      </c>
      <c r="G2" t="n">
        <v>4.75</v>
      </c>
      <c r="H2" t="n">
        <v>0.06</v>
      </c>
      <c r="I2" t="n">
        <v>134</v>
      </c>
      <c r="J2" t="n">
        <v>285.18</v>
      </c>
      <c r="K2" t="n">
        <v>61.2</v>
      </c>
      <c r="L2" t="n">
        <v>1</v>
      </c>
      <c r="M2" t="n">
        <v>132</v>
      </c>
      <c r="N2" t="n">
        <v>77.98</v>
      </c>
      <c r="O2" t="n">
        <v>35406.83</v>
      </c>
      <c r="P2" t="n">
        <v>184.87</v>
      </c>
      <c r="Q2" t="n">
        <v>1324.78</v>
      </c>
      <c r="R2" t="n">
        <v>113.52</v>
      </c>
      <c r="S2" t="n">
        <v>27.17</v>
      </c>
      <c r="T2" t="n">
        <v>42778.58</v>
      </c>
      <c r="U2" t="n">
        <v>0.24</v>
      </c>
      <c r="V2" t="n">
        <v>0.74</v>
      </c>
      <c r="W2" t="n">
        <v>0.32</v>
      </c>
      <c r="X2" t="n">
        <v>2.76</v>
      </c>
      <c r="Y2" t="n">
        <v>1</v>
      </c>
      <c r="Z2" t="n">
        <v>10</v>
      </c>
      <c r="AA2" t="n">
        <v>551.072979679226</v>
      </c>
      <c r="AB2" t="n">
        <v>754.0023624211528</v>
      </c>
      <c r="AC2" t="n">
        <v>682.0414352006395</v>
      </c>
      <c r="AD2" t="n">
        <v>551072.9796792261</v>
      </c>
      <c r="AE2" t="n">
        <v>754002.3624211529</v>
      </c>
      <c r="AF2" t="n">
        <v>1.86214311363615e-06</v>
      </c>
      <c r="AG2" t="n">
        <v>13.52864583333333</v>
      </c>
      <c r="AH2" t="n">
        <v>682041.4352006395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5.5121</v>
      </c>
      <c r="E3" t="n">
        <v>18.14</v>
      </c>
      <c r="F3" t="n">
        <v>9.859999999999999</v>
      </c>
      <c r="G3" t="n">
        <v>5.97</v>
      </c>
      <c r="H3" t="n">
        <v>0.08</v>
      </c>
      <c r="I3" t="n">
        <v>99</v>
      </c>
      <c r="J3" t="n">
        <v>285.68</v>
      </c>
      <c r="K3" t="n">
        <v>61.2</v>
      </c>
      <c r="L3" t="n">
        <v>1.25</v>
      </c>
      <c r="M3" t="n">
        <v>97</v>
      </c>
      <c r="N3" t="n">
        <v>78.23999999999999</v>
      </c>
      <c r="O3" t="n">
        <v>35468.6</v>
      </c>
      <c r="P3" t="n">
        <v>170.5</v>
      </c>
      <c r="Q3" t="n">
        <v>1324.34</v>
      </c>
      <c r="R3" t="n">
        <v>90.04000000000001</v>
      </c>
      <c r="S3" t="n">
        <v>27.17</v>
      </c>
      <c r="T3" t="n">
        <v>31214.68</v>
      </c>
      <c r="U3" t="n">
        <v>0.3</v>
      </c>
      <c r="V3" t="n">
        <v>0.79</v>
      </c>
      <c r="W3" t="n">
        <v>0.26</v>
      </c>
      <c r="X3" t="n">
        <v>2</v>
      </c>
      <c r="Y3" t="n">
        <v>1</v>
      </c>
      <c r="Z3" t="n">
        <v>10</v>
      </c>
      <c r="AA3" t="n">
        <v>458.614116408468</v>
      </c>
      <c r="AB3" t="n">
        <v>627.4960666969356</v>
      </c>
      <c r="AC3" t="n">
        <v>567.6087227876403</v>
      </c>
      <c r="AD3" t="n">
        <v>458614.116408468</v>
      </c>
      <c r="AE3" t="n">
        <v>627496.0666969356</v>
      </c>
      <c r="AF3" t="n">
        <v>2.133377477329168e-06</v>
      </c>
      <c r="AG3" t="n">
        <v>11.80989583333333</v>
      </c>
      <c r="AH3" t="n">
        <v>567608.7227876403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6.0055</v>
      </c>
      <c r="E4" t="n">
        <v>16.65</v>
      </c>
      <c r="F4" t="n">
        <v>9.449999999999999</v>
      </c>
      <c r="G4" t="n">
        <v>7.17</v>
      </c>
      <c r="H4" t="n">
        <v>0.09</v>
      </c>
      <c r="I4" t="n">
        <v>79</v>
      </c>
      <c r="J4" t="n">
        <v>286.19</v>
      </c>
      <c r="K4" t="n">
        <v>61.2</v>
      </c>
      <c r="L4" t="n">
        <v>1.5</v>
      </c>
      <c r="M4" t="n">
        <v>77</v>
      </c>
      <c r="N4" t="n">
        <v>78.48999999999999</v>
      </c>
      <c r="O4" t="n">
        <v>35530.47</v>
      </c>
      <c r="P4" t="n">
        <v>162.35</v>
      </c>
      <c r="Q4" t="n">
        <v>1324.39</v>
      </c>
      <c r="R4" t="n">
        <v>76.88</v>
      </c>
      <c r="S4" t="n">
        <v>27.17</v>
      </c>
      <c r="T4" t="n">
        <v>24732.55</v>
      </c>
      <c r="U4" t="n">
        <v>0.35</v>
      </c>
      <c r="V4" t="n">
        <v>0.83</v>
      </c>
      <c r="W4" t="n">
        <v>0.24</v>
      </c>
      <c r="X4" t="n">
        <v>1.59</v>
      </c>
      <c r="Y4" t="n">
        <v>1</v>
      </c>
      <c r="Z4" t="n">
        <v>10</v>
      </c>
      <c r="AA4" t="n">
        <v>417.7633478198958</v>
      </c>
      <c r="AB4" t="n">
        <v>571.6022429053346</v>
      </c>
      <c r="AC4" t="n">
        <v>517.0493270912352</v>
      </c>
      <c r="AD4" t="n">
        <v>417763.3478198958</v>
      </c>
      <c r="AE4" t="n">
        <v>571602.2429053346</v>
      </c>
      <c r="AF4" t="n">
        <v>2.324340712269428e-06</v>
      </c>
      <c r="AG4" t="n">
        <v>10.83984375</v>
      </c>
      <c r="AH4" t="n">
        <v>517049.3270912353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6.3698</v>
      </c>
      <c r="E5" t="n">
        <v>15.7</v>
      </c>
      <c r="F5" t="n">
        <v>9.19</v>
      </c>
      <c r="G5" t="n">
        <v>8.359999999999999</v>
      </c>
      <c r="H5" t="n">
        <v>0.11</v>
      </c>
      <c r="I5" t="n">
        <v>66</v>
      </c>
      <c r="J5" t="n">
        <v>286.69</v>
      </c>
      <c r="K5" t="n">
        <v>61.2</v>
      </c>
      <c r="L5" t="n">
        <v>1.75</v>
      </c>
      <c r="M5" t="n">
        <v>64</v>
      </c>
      <c r="N5" t="n">
        <v>78.73999999999999</v>
      </c>
      <c r="O5" t="n">
        <v>35592.57</v>
      </c>
      <c r="P5" t="n">
        <v>156.96</v>
      </c>
      <c r="Q5" t="n">
        <v>1324.08</v>
      </c>
      <c r="R5" t="n">
        <v>69.14</v>
      </c>
      <c r="S5" t="n">
        <v>27.17</v>
      </c>
      <c r="T5" t="n">
        <v>20929.77</v>
      </c>
      <c r="U5" t="n">
        <v>0.39</v>
      </c>
      <c r="V5" t="n">
        <v>0.85</v>
      </c>
      <c r="W5" t="n">
        <v>0.21</v>
      </c>
      <c r="X5" t="n">
        <v>1.34</v>
      </c>
      <c r="Y5" t="n">
        <v>1</v>
      </c>
      <c r="Z5" t="n">
        <v>10</v>
      </c>
      <c r="AA5" t="n">
        <v>387.8126488330836</v>
      </c>
      <c r="AB5" t="n">
        <v>530.6223752199936</v>
      </c>
      <c r="AC5" t="n">
        <v>479.9805204621777</v>
      </c>
      <c r="AD5" t="n">
        <v>387812.6488330836</v>
      </c>
      <c r="AE5" t="n">
        <v>530622.3752199936</v>
      </c>
      <c r="AF5" t="n">
        <v>2.465337685290784e-06</v>
      </c>
      <c r="AG5" t="n">
        <v>10.22135416666667</v>
      </c>
      <c r="AH5" t="n">
        <v>479980.5204621777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6.6972</v>
      </c>
      <c r="E6" t="n">
        <v>14.93</v>
      </c>
      <c r="F6" t="n">
        <v>8.960000000000001</v>
      </c>
      <c r="G6" t="n">
        <v>9.609999999999999</v>
      </c>
      <c r="H6" t="n">
        <v>0.12</v>
      </c>
      <c r="I6" t="n">
        <v>56</v>
      </c>
      <c r="J6" t="n">
        <v>287.19</v>
      </c>
      <c r="K6" t="n">
        <v>61.2</v>
      </c>
      <c r="L6" t="n">
        <v>2</v>
      </c>
      <c r="M6" t="n">
        <v>54</v>
      </c>
      <c r="N6" t="n">
        <v>78.98999999999999</v>
      </c>
      <c r="O6" t="n">
        <v>35654.65</v>
      </c>
      <c r="P6" t="n">
        <v>152.07</v>
      </c>
      <c r="Q6" t="n">
        <v>1324.09</v>
      </c>
      <c r="R6" t="n">
        <v>61.9</v>
      </c>
      <c r="S6" t="n">
        <v>27.17</v>
      </c>
      <c r="T6" t="n">
        <v>17356.56</v>
      </c>
      <c r="U6" t="n">
        <v>0.44</v>
      </c>
      <c r="V6" t="n">
        <v>0.87</v>
      </c>
      <c r="W6" t="n">
        <v>0.2</v>
      </c>
      <c r="X6" t="n">
        <v>1.11</v>
      </c>
      <c r="Y6" t="n">
        <v>1</v>
      </c>
      <c r="Z6" t="n">
        <v>10</v>
      </c>
      <c r="AA6" t="n">
        <v>361.1300212952631</v>
      </c>
      <c r="AB6" t="n">
        <v>494.1140270683001</v>
      </c>
      <c r="AC6" t="n">
        <v>446.9564778182934</v>
      </c>
      <c r="AD6" t="n">
        <v>361130.0212952631</v>
      </c>
      <c r="AE6" t="n">
        <v>494114.0270683001</v>
      </c>
      <c r="AF6" t="n">
        <v>2.592053054401934e-06</v>
      </c>
      <c r="AG6" t="n">
        <v>9.720052083333334</v>
      </c>
      <c r="AH6" t="n">
        <v>446956.4778182934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6.9391</v>
      </c>
      <c r="E7" t="n">
        <v>14.41</v>
      </c>
      <c r="F7" t="n">
        <v>8.82</v>
      </c>
      <c r="G7" t="n">
        <v>10.8</v>
      </c>
      <c r="H7" t="n">
        <v>0.14</v>
      </c>
      <c r="I7" t="n">
        <v>49</v>
      </c>
      <c r="J7" t="n">
        <v>287.7</v>
      </c>
      <c r="K7" t="n">
        <v>61.2</v>
      </c>
      <c r="L7" t="n">
        <v>2.25</v>
      </c>
      <c r="M7" t="n">
        <v>47</v>
      </c>
      <c r="N7" t="n">
        <v>79.25</v>
      </c>
      <c r="O7" t="n">
        <v>35716.83</v>
      </c>
      <c r="P7" t="n">
        <v>148.6</v>
      </c>
      <c r="Q7" t="n">
        <v>1324.16</v>
      </c>
      <c r="R7" t="n">
        <v>57.37</v>
      </c>
      <c r="S7" t="n">
        <v>27.17</v>
      </c>
      <c r="T7" t="n">
        <v>15129.91</v>
      </c>
      <c r="U7" t="n">
        <v>0.47</v>
      </c>
      <c r="V7" t="n">
        <v>0.88</v>
      </c>
      <c r="W7" t="n">
        <v>0.19</v>
      </c>
      <c r="X7" t="n">
        <v>0.97</v>
      </c>
      <c r="Y7" t="n">
        <v>1</v>
      </c>
      <c r="Z7" t="n">
        <v>10</v>
      </c>
      <c r="AA7" t="n">
        <v>351.9255917213005</v>
      </c>
      <c r="AB7" t="n">
        <v>481.5201204544307</v>
      </c>
      <c r="AC7" t="n">
        <v>435.5645159759927</v>
      </c>
      <c r="AD7" t="n">
        <v>351925.5917213004</v>
      </c>
      <c r="AE7" t="n">
        <v>481520.1204544307</v>
      </c>
      <c r="AF7" t="n">
        <v>2.685676902257729e-06</v>
      </c>
      <c r="AG7" t="n">
        <v>9.381510416666666</v>
      </c>
      <c r="AH7" t="n">
        <v>435564.5159759927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7.1672</v>
      </c>
      <c r="E8" t="n">
        <v>13.95</v>
      </c>
      <c r="F8" t="n">
        <v>8.69</v>
      </c>
      <c r="G8" t="n">
        <v>12.12</v>
      </c>
      <c r="H8" t="n">
        <v>0.15</v>
      </c>
      <c r="I8" t="n">
        <v>43</v>
      </c>
      <c r="J8" t="n">
        <v>288.2</v>
      </c>
      <c r="K8" t="n">
        <v>61.2</v>
      </c>
      <c r="L8" t="n">
        <v>2.5</v>
      </c>
      <c r="M8" t="n">
        <v>41</v>
      </c>
      <c r="N8" t="n">
        <v>79.5</v>
      </c>
      <c r="O8" t="n">
        <v>35779.11</v>
      </c>
      <c r="P8" t="n">
        <v>145.26</v>
      </c>
      <c r="Q8" t="n">
        <v>1324.23</v>
      </c>
      <c r="R8" t="n">
        <v>53.12</v>
      </c>
      <c r="S8" t="n">
        <v>27.17</v>
      </c>
      <c r="T8" t="n">
        <v>13032.53</v>
      </c>
      <c r="U8" t="n">
        <v>0.51</v>
      </c>
      <c r="V8" t="n">
        <v>0.9</v>
      </c>
      <c r="W8" t="n">
        <v>0.18</v>
      </c>
      <c r="X8" t="n">
        <v>0.83</v>
      </c>
      <c r="Y8" t="n">
        <v>1</v>
      </c>
      <c r="Z8" t="n">
        <v>10</v>
      </c>
      <c r="AA8" t="n">
        <v>331.0863620920229</v>
      </c>
      <c r="AB8" t="n">
        <v>453.0069671137272</v>
      </c>
      <c r="AC8" t="n">
        <v>409.7726179716639</v>
      </c>
      <c r="AD8" t="n">
        <v>331086.3620920229</v>
      </c>
      <c r="AE8" t="n">
        <v>453006.9671137272</v>
      </c>
      <c r="AF8" t="n">
        <v>2.773959662472308e-06</v>
      </c>
      <c r="AG8" t="n">
        <v>9.08203125</v>
      </c>
      <c r="AH8" t="n">
        <v>409772.6179716639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7.3851</v>
      </c>
      <c r="E9" t="n">
        <v>13.54</v>
      </c>
      <c r="F9" t="n">
        <v>8.539999999999999</v>
      </c>
      <c r="G9" t="n">
        <v>13.49</v>
      </c>
      <c r="H9" t="n">
        <v>0.17</v>
      </c>
      <c r="I9" t="n">
        <v>38</v>
      </c>
      <c r="J9" t="n">
        <v>288.71</v>
      </c>
      <c r="K9" t="n">
        <v>61.2</v>
      </c>
      <c r="L9" t="n">
        <v>2.75</v>
      </c>
      <c r="M9" t="n">
        <v>36</v>
      </c>
      <c r="N9" t="n">
        <v>79.76000000000001</v>
      </c>
      <c r="O9" t="n">
        <v>35841.5</v>
      </c>
      <c r="P9" t="n">
        <v>141.94</v>
      </c>
      <c r="Q9" t="n">
        <v>1324.02</v>
      </c>
      <c r="R9" t="n">
        <v>48.36</v>
      </c>
      <c r="S9" t="n">
        <v>27.17</v>
      </c>
      <c r="T9" t="n">
        <v>10678.2</v>
      </c>
      <c r="U9" t="n">
        <v>0.5600000000000001</v>
      </c>
      <c r="V9" t="n">
        <v>0.91</v>
      </c>
      <c r="W9" t="n">
        <v>0.17</v>
      </c>
      <c r="X9" t="n">
        <v>0.6899999999999999</v>
      </c>
      <c r="Y9" t="n">
        <v>1</v>
      </c>
      <c r="Z9" t="n">
        <v>10</v>
      </c>
      <c r="AA9" t="n">
        <v>323.5321150989864</v>
      </c>
      <c r="AB9" t="n">
        <v>442.6709131079984</v>
      </c>
      <c r="AC9" t="n">
        <v>400.4230224534989</v>
      </c>
      <c r="AD9" t="n">
        <v>323532.1150989864</v>
      </c>
      <c r="AE9" t="n">
        <v>442670.9131079984</v>
      </c>
      <c r="AF9" t="n">
        <v>2.858294662256424e-06</v>
      </c>
      <c r="AG9" t="n">
        <v>8.815104166666666</v>
      </c>
      <c r="AH9" t="n">
        <v>400423.0224534989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7.4905</v>
      </c>
      <c r="E10" t="n">
        <v>13.35</v>
      </c>
      <c r="F10" t="n">
        <v>8.52</v>
      </c>
      <c r="G10" t="n">
        <v>14.6</v>
      </c>
      <c r="H10" t="n">
        <v>0.18</v>
      </c>
      <c r="I10" t="n">
        <v>35</v>
      </c>
      <c r="J10" t="n">
        <v>289.21</v>
      </c>
      <c r="K10" t="n">
        <v>61.2</v>
      </c>
      <c r="L10" t="n">
        <v>3</v>
      </c>
      <c r="M10" t="n">
        <v>33</v>
      </c>
      <c r="N10" t="n">
        <v>80.02</v>
      </c>
      <c r="O10" t="n">
        <v>35903.99</v>
      </c>
      <c r="P10" t="n">
        <v>140.34</v>
      </c>
      <c r="Q10" t="n">
        <v>1324.14</v>
      </c>
      <c r="R10" t="n">
        <v>48.48</v>
      </c>
      <c r="S10" t="n">
        <v>27.17</v>
      </c>
      <c r="T10" t="n">
        <v>10750.83</v>
      </c>
      <c r="U10" t="n">
        <v>0.5600000000000001</v>
      </c>
      <c r="V10" t="n">
        <v>0.92</v>
      </c>
      <c r="W10" t="n">
        <v>0.14</v>
      </c>
      <c r="X10" t="n">
        <v>0.66</v>
      </c>
      <c r="Y10" t="n">
        <v>1</v>
      </c>
      <c r="Z10" t="n">
        <v>10</v>
      </c>
      <c r="AA10" t="n">
        <v>320.3295662830857</v>
      </c>
      <c r="AB10" t="n">
        <v>438.2890445316008</v>
      </c>
      <c r="AC10" t="n">
        <v>396.4593532640415</v>
      </c>
      <c r="AD10" t="n">
        <v>320329.5662830857</v>
      </c>
      <c r="AE10" t="n">
        <v>438289.0445316008</v>
      </c>
      <c r="AF10" t="n">
        <v>2.899088186704546e-06</v>
      </c>
      <c r="AG10" t="n">
        <v>8.69140625</v>
      </c>
      <c r="AH10" t="n">
        <v>396459.3532640415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7.5723</v>
      </c>
      <c r="E11" t="n">
        <v>13.21</v>
      </c>
      <c r="F11" t="n">
        <v>8.529999999999999</v>
      </c>
      <c r="G11" t="n">
        <v>16</v>
      </c>
      <c r="H11" t="n">
        <v>0.2</v>
      </c>
      <c r="I11" t="n">
        <v>32</v>
      </c>
      <c r="J11" t="n">
        <v>289.72</v>
      </c>
      <c r="K11" t="n">
        <v>61.2</v>
      </c>
      <c r="L11" t="n">
        <v>3.25</v>
      </c>
      <c r="M11" t="n">
        <v>30</v>
      </c>
      <c r="N11" t="n">
        <v>80.27</v>
      </c>
      <c r="O11" t="n">
        <v>35966.59</v>
      </c>
      <c r="P11" t="n">
        <v>139.86</v>
      </c>
      <c r="Q11" t="n">
        <v>1324.03</v>
      </c>
      <c r="R11" t="n">
        <v>48.63</v>
      </c>
      <c r="S11" t="n">
        <v>27.17</v>
      </c>
      <c r="T11" t="n">
        <v>10844.05</v>
      </c>
      <c r="U11" t="n">
        <v>0.5600000000000001</v>
      </c>
      <c r="V11" t="n">
        <v>0.91</v>
      </c>
      <c r="W11" t="n">
        <v>0.16</v>
      </c>
      <c r="X11" t="n">
        <v>0.68</v>
      </c>
      <c r="Y11" t="n">
        <v>1</v>
      </c>
      <c r="Z11" t="n">
        <v>10</v>
      </c>
      <c r="AA11" t="n">
        <v>318.5541179541624</v>
      </c>
      <c r="AB11" t="n">
        <v>435.8597978007157</v>
      </c>
      <c r="AC11" t="n">
        <v>394.261950431683</v>
      </c>
      <c r="AD11" t="n">
        <v>318554.1179541624</v>
      </c>
      <c r="AE11" t="n">
        <v>435859.7978007157</v>
      </c>
      <c r="AF11" t="n">
        <v>2.930747677215518e-06</v>
      </c>
      <c r="AG11" t="n">
        <v>8.600260416666666</v>
      </c>
      <c r="AH11" t="n">
        <v>394261.950431683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7.678</v>
      </c>
      <c r="E12" t="n">
        <v>13.02</v>
      </c>
      <c r="F12" t="n">
        <v>8.460000000000001</v>
      </c>
      <c r="G12" t="n">
        <v>16.92</v>
      </c>
      <c r="H12" t="n">
        <v>0.21</v>
      </c>
      <c r="I12" t="n">
        <v>30</v>
      </c>
      <c r="J12" t="n">
        <v>290.23</v>
      </c>
      <c r="K12" t="n">
        <v>61.2</v>
      </c>
      <c r="L12" t="n">
        <v>3.5</v>
      </c>
      <c r="M12" t="n">
        <v>28</v>
      </c>
      <c r="N12" t="n">
        <v>80.53</v>
      </c>
      <c r="O12" t="n">
        <v>36029.29</v>
      </c>
      <c r="P12" t="n">
        <v>137.57</v>
      </c>
      <c r="Q12" t="n">
        <v>1323.99</v>
      </c>
      <c r="R12" t="n">
        <v>46.32</v>
      </c>
      <c r="S12" t="n">
        <v>27.17</v>
      </c>
      <c r="T12" t="n">
        <v>9699.719999999999</v>
      </c>
      <c r="U12" t="n">
        <v>0.59</v>
      </c>
      <c r="V12" t="n">
        <v>0.92</v>
      </c>
      <c r="W12" t="n">
        <v>0.15</v>
      </c>
      <c r="X12" t="n">
        <v>0.61</v>
      </c>
      <c r="Y12" t="n">
        <v>1</v>
      </c>
      <c r="Z12" t="n">
        <v>10</v>
      </c>
      <c r="AA12" t="n">
        <v>301.8016130275377</v>
      </c>
      <c r="AB12" t="n">
        <v>412.9382814917512</v>
      </c>
      <c r="AC12" t="n">
        <v>373.5280314686958</v>
      </c>
      <c r="AD12" t="n">
        <v>301801.6130275376</v>
      </c>
      <c r="AE12" t="n">
        <v>412938.2814917512</v>
      </c>
      <c r="AF12" t="n">
        <v>2.971657312264536e-06</v>
      </c>
      <c r="AG12" t="n">
        <v>8.4765625</v>
      </c>
      <c r="AH12" t="n">
        <v>373528.0314686958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7.8198</v>
      </c>
      <c r="E13" t="n">
        <v>12.79</v>
      </c>
      <c r="F13" t="n">
        <v>8.380000000000001</v>
      </c>
      <c r="G13" t="n">
        <v>18.63</v>
      </c>
      <c r="H13" t="n">
        <v>0.23</v>
      </c>
      <c r="I13" t="n">
        <v>27</v>
      </c>
      <c r="J13" t="n">
        <v>290.74</v>
      </c>
      <c r="K13" t="n">
        <v>61.2</v>
      </c>
      <c r="L13" t="n">
        <v>3.75</v>
      </c>
      <c r="M13" t="n">
        <v>25</v>
      </c>
      <c r="N13" t="n">
        <v>80.79000000000001</v>
      </c>
      <c r="O13" t="n">
        <v>36092.1</v>
      </c>
      <c r="P13" t="n">
        <v>135.4</v>
      </c>
      <c r="Q13" t="n">
        <v>1324.25</v>
      </c>
      <c r="R13" t="n">
        <v>43.77</v>
      </c>
      <c r="S13" t="n">
        <v>27.17</v>
      </c>
      <c r="T13" t="n">
        <v>8437.82</v>
      </c>
      <c r="U13" t="n">
        <v>0.62</v>
      </c>
      <c r="V13" t="n">
        <v>0.93</v>
      </c>
      <c r="W13" t="n">
        <v>0.15</v>
      </c>
      <c r="X13" t="n">
        <v>0.53</v>
      </c>
      <c r="Y13" t="n">
        <v>1</v>
      </c>
      <c r="Z13" t="n">
        <v>10</v>
      </c>
      <c r="AA13" t="n">
        <v>297.6168215426242</v>
      </c>
      <c r="AB13" t="n">
        <v>407.212465162122</v>
      </c>
      <c r="AC13" t="n">
        <v>368.3486790133327</v>
      </c>
      <c r="AD13" t="n">
        <v>297616.8215426242</v>
      </c>
      <c r="AE13" t="n">
        <v>407212.465162122</v>
      </c>
      <c r="AF13" t="n">
        <v>3.026538922954704e-06</v>
      </c>
      <c r="AG13" t="n">
        <v>8.326822916666666</v>
      </c>
      <c r="AH13" t="n">
        <v>368348.6790133328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7.914</v>
      </c>
      <c r="E14" t="n">
        <v>12.64</v>
      </c>
      <c r="F14" t="n">
        <v>8.34</v>
      </c>
      <c r="G14" t="n">
        <v>20.01</v>
      </c>
      <c r="H14" t="n">
        <v>0.24</v>
      </c>
      <c r="I14" t="n">
        <v>25</v>
      </c>
      <c r="J14" t="n">
        <v>291.25</v>
      </c>
      <c r="K14" t="n">
        <v>61.2</v>
      </c>
      <c r="L14" t="n">
        <v>4</v>
      </c>
      <c r="M14" t="n">
        <v>23</v>
      </c>
      <c r="N14" t="n">
        <v>81.05</v>
      </c>
      <c r="O14" t="n">
        <v>36155.02</v>
      </c>
      <c r="P14" t="n">
        <v>133.59</v>
      </c>
      <c r="Q14" t="n">
        <v>1324.21</v>
      </c>
      <c r="R14" t="n">
        <v>42.44</v>
      </c>
      <c r="S14" t="n">
        <v>27.17</v>
      </c>
      <c r="T14" t="n">
        <v>7784.97</v>
      </c>
      <c r="U14" t="n">
        <v>0.64</v>
      </c>
      <c r="V14" t="n">
        <v>0.9399999999999999</v>
      </c>
      <c r="W14" t="n">
        <v>0.15</v>
      </c>
      <c r="X14" t="n">
        <v>0.49</v>
      </c>
      <c r="Y14" t="n">
        <v>1</v>
      </c>
      <c r="Z14" t="n">
        <v>10</v>
      </c>
      <c r="AA14" t="n">
        <v>294.7161922139817</v>
      </c>
      <c r="AB14" t="n">
        <v>403.243696147939</v>
      </c>
      <c r="AC14" t="n">
        <v>364.7586837436609</v>
      </c>
      <c r="AD14" t="n">
        <v>294716.1922139817</v>
      </c>
      <c r="AE14" t="n">
        <v>403243.696147939</v>
      </c>
      <c r="AF14" t="n">
        <v>3.062997651636043e-06</v>
      </c>
      <c r="AG14" t="n">
        <v>8.229166666666666</v>
      </c>
      <c r="AH14" t="n">
        <v>364758.6837436609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7.9639</v>
      </c>
      <c r="E15" t="n">
        <v>12.56</v>
      </c>
      <c r="F15" t="n">
        <v>8.31</v>
      </c>
      <c r="G15" t="n">
        <v>20.79</v>
      </c>
      <c r="H15" t="n">
        <v>0.26</v>
      </c>
      <c r="I15" t="n">
        <v>24</v>
      </c>
      <c r="J15" t="n">
        <v>291.76</v>
      </c>
      <c r="K15" t="n">
        <v>61.2</v>
      </c>
      <c r="L15" t="n">
        <v>4.25</v>
      </c>
      <c r="M15" t="n">
        <v>22</v>
      </c>
      <c r="N15" t="n">
        <v>81.31</v>
      </c>
      <c r="O15" t="n">
        <v>36218.04</v>
      </c>
      <c r="P15" t="n">
        <v>132.15</v>
      </c>
      <c r="Q15" t="n">
        <v>1324.1</v>
      </c>
      <c r="R15" t="n">
        <v>41.62</v>
      </c>
      <c r="S15" t="n">
        <v>27.17</v>
      </c>
      <c r="T15" t="n">
        <v>7377.53</v>
      </c>
      <c r="U15" t="n">
        <v>0.65</v>
      </c>
      <c r="V15" t="n">
        <v>0.9399999999999999</v>
      </c>
      <c r="W15" t="n">
        <v>0.15</v>
      </c>
      <c r="X15" t="n">
        <v>0.46</v>
      </c>
      <c r="Y15" t="n">
        <v>1</v>
      </c>
      <c r="Z15" t="n">
        <v>10</v>
      </c>
      <c r="AA15" t="n">
        <v>292.8454456456282</v>
      </c>
      <c r="AB15" t="n">
        <v>400.6840581616038</v>
      </c>
      <c r="AC15" t="n">
        <v>362.4433340142672</v>
      </c>
      <c r="AD15" t="n">
        <v>292845.4456456281</v>
      </c>
      <c r="AE15" t="n">
        <v>400684.0581616038</v>
      </c>
      <c r="AF15" t="n">
        <v>3.082310714918408e-06</v>
      </c>
      <c r="AG15" t="n">
        <v>8.177083333333334</v>
      </c>
      <c r="AH15" t="n">
        <v>362443.3340142672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8.059100000000001</v>
      </c>
      <c r="E16" t="n">
        <v>12.41</v>
      </c>
      <c r="F16" t="n">
        <v>8.27</v>
      </c>
      <c r="G16" t="n">
        <v>22.56</v>
      </c>
      <c r="H16" t="n">
        <v>0.27</v>
      </c>
      <c r="I16" t="n">
        <v>22</v>
      </c>
      <c r="J16" t="n">
        <v>292.27</v>
      </c>
      <c r="K16" t="n">
        <v>61.2</v>
      </c>
      <c r="L16" t="n">
        <v>4.5</v>
      </c>
      <c r="M16" t="n">
        <v>20</v>
      </c>
      <c r="N16" t="n">
        <v>81.56999999999999</v>
      </c>
      <c r="O16" t="n">
        <v>36281.16</v>
      </c>
      <c r="P16" t="n">
        <v>130.46</v>
      </c>
      <c r="Q16" t="n">
        <v>1323.94</v>
      </c>
      <c r="R16" t="n">
        <v>40.35</v>
      </c>
      <c r="S16" t="n">
        <v>27.17</v>
      </c>
      <c r="T16" t="n">
        <v>6755.41</v>
      </c>
      <c r="U16" t="n">
        <v>0.67</v>
      </c>
      <c r="V16" t="n">
        <v>0.9399999999999999</v>
      </c>
      <c r="W16" t="n">
        <v>0.14</v>
      </c>
      <c r="X16" t="n">
        <v>0.42</v>
      </c>
      <c r="Y16" t="n">
        <v>1</v>
      </c>
      <c r="Z16" t="n">
        <v>10</v>
      </c>
      <c r="AA16" t="n">
        <v>290.1187522873799</v>
      </c>
      <c r="AB16" t="n">
        <v>396.9532760156275</v>
      </c>
      <c r="AC16" t="n">
        <v>359.0686124801172</v>
      </c>
      <c r="AD16" t="n">
        <v>290118.7522873799</v>
      </c>
      <c r="AE16" t="n">
        <v>396953.2760156275</v>
      </c>
      <c r="AF16" t="n">
        <v>3.119156478936068e-06</v>
      </c>
      <c r="AG16" t="n">
        <v>8.079427083333334</v>
      </c>
      <c r="AH16" t="n">
        <v>359068.6124801172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8.1081</v>
      </c>
      <c r="E17" t="n">
        <v>12.33</v>
      </c>
      <c r="F17" t="n">
        <v>8.25</v>
      </c>
      <c r="G17" t="n">
        <v>23.58</v>
      </c>
      <c r="H17" t="n">
        <v>0.29</v>
      </c>
      <c r="I17" t="n">
        <v>21</v>
      </c>
      <c r="J17" t="n">
        <v>292.79</v>
      </c>
      <c r="K17" t="n">
        <v>61.2</v>
      </c>
      <c r="L17" t="n">
        <v>4.75</v>
      </c>
      <c r="M17" t="n">
        <v>19</v>
      </c>
      <c r="N17" t="n">
        <v>81.84</v>
      </c>
      <c r="O17" t="n">
        <v>36344.4</v>
      </c>
      <c r="P17" t="n">
        <v>129.12</v>
      </c>
      <c r="Q17" t="n">
        <v>1324.03</v>
      </c>
      <c r="R17" t="n">
        <v>39.65</v>
      </c>
      <c r="S17" t="n">
        <v>27.17</v>
      </c>
      <c r="T17" t="n">
        <v>6406.88</v>
      </c>
      <c r="U17" t="n">
        <v>0.6899999999999999</v>
      </c>
      <c r="V17" t="n">
        <v>0.95</v>
      </c>
      <c r="W17" t="n">
        <v>0.14</v>
      </c>
      <c r="X17" t="n">
        <v>0.4</v>
      </c>
      <c r="Y17" t="n">
        <v>1</v>
      </c>
      <c r="Z17" t="n">
        <v>10</v>
      </c>
      <c r="AA17" t="n">
        <v>288.4268927467257</v>
      </c>
      <c r="AB17" t="n">
        <v>394.6383991525293</v>
      </c>
      <c r="AC17" t="n">
        <v>356.9746642158831</v>
      </c>
      <c r="AD17" t="n">
        <v>288426.8927467257</v>
      </c>
      <c r="AE17" t="n">
        <v>394638.3991525293</v>
      </c>
      <c r="AF17" t="n">
        <v>3.138121210415744e-06</v>
      </c>
      <c r="AG17" t="n">
        <v>8.02734375</v>
      </c>
      <c r="AH17" t="n">
        <v>356974.6642158831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8.158300000000001</v>
      </c>
      <c r="E18" t="n">
        <v>12.26</v>
      </c>
      <c r="F18" t="n">
        <v>8.23</v>
      </c>
      <c r="G18" t="n">
        <v>24.69</v>
      </c>
      <c r="H18" t="n">
        <v>0.3</v>
      </c>
      <c r="I18" t="n">
        <v>20</v>
      </c>
      <c r="J18" t="n">
        <v>293.3</v>
      </c>
      <c r="K18" t="n">
        <v>61.2</v>
      </c>
      <c r="L18" t="n">
        <v>5</v>
      </c>
      <c r="M18" t="n">
        <v>18</v>
      </c>
      <c r="N18" t="n">
        <v>82.09999999999999</v>
      </c>
      <c r="O18" t="n">
        <v>36407.75</v>
      </c>
      <c r="P18" t="n">
        <v>127.43</v>
      </c>
      <c r="Q18" t="n">
        <v>1323.95</v>
      </c>
      <c r="R18" t="n">
        <v>39.01</v>
      </c>
      <c r="S18" t="n">
        <v>27.17</v>
      </c>
      <c r="T18" t="n">
        <v>6091.27</v>
      </c>
      <c r="U18" t="n">
        <v>0.7</v>
      </c>
      <c r="V18" t="n">
        <v>0.95</v>
      </c>
      <c r="W18" t="n">
        <v>0.14</v>
      </c>
      <c r="X18" t="n">
        <v>0.38</v>
      </c>
      <c r="Y18" t="n">
        <v>1</v>
      </c>
      <c r="Z18" t="n">
        <v>10</v>
      </c>
      <c r="AA18" t="n">
        <v>286.3343090101543</v>
      </c>
      <c r="AB18" t="n">
        <v>391.7752337658732</v>
      </c>
      <c r="AC18" t="n">
        <v>354.3847553152516</v>
      </c>
      <c r="AD18" t="n">
        <v>286334.3090101543</v>
      </c>
      <c r="AE18" t="n">
        <v>391775.2337658732</v>
      </c>
      <c r="AF18" t="n">
        <v>3.157550384299006e-06</v>
      </c>
      <c r="AG18" t="n">
        <v>7.981770833333333</v>
      </c>
      <c r="AH18" t="n">
        <v>354384.7553152516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8.3116</v>
      </c>
      <c r="E19" t="n">
        <v>12.03</v>
      </c>
      <c r="F19" t="n">
        <v>8.109999999999999</v>
      </c>
      <c r="G19" t="n">
        <v>27.04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124.08</v>
      </c>
      <c r="Q19" t="n">
        <v>1323.94</v>
      </c>
      <c r="R19" t="n">
        <v>35.17</v>
      </c>
      <c r="S19" t="n">
        <v>27.17</v>
      </c>
      <c r="T19" t="n">
        <v>4185.13</v>
      </c>
      <c r="U19" t="n">
        <v>0.77</v>
      </c>
      <c r="V19" t="n">
        <v>0.96</v>
      </c>
      <c r="W19" t="n">
        <v>0.13</v>
      </c>
      <c r="X19" t="n">
        <v>0.26</v>
      </c>
      <c r="Y19" t="n">
        <v>1</v>
      </c>
      <c r="Z19" t="n">
        <v>10</v>
      </c>
      <c r="AA19" t="n">
        <v>268.7454072254422</v>
      </c>
      <c r="AB19" t="n">
        <v>367.7093223764485</v>
      </c>
      <c r="AC19" t="n">
        <v>332.6156607321148</v>
      </c>
      <c r="AD19" t="n">
        <v>268745.4072254422</v>
      </c>
      <c r="AE19" t="n">
        <v>367709.3223764485</v>
      </c>
      <c r="AF19" t="n">
        <v>3.216882901356853e-06</v>
      </c>
      <c r="AG19" t="n">
        <v>7.83203125</v>
      </c>
      <c r="AH19" t="n">
        <v>332615.6607321148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8.2288</v>
      </c>
      <c r="E20" t="n">
        <v>12.15</v>
      </c>
      <c r="F20" t="n">
        <v>8.23</v>
      </c>
      <c r="G20" t="n">
        <v>27.44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125.82</v>
      </c>
      <c r="Q20" t="n">
        <v>1324.02</v>
      </c>
      <c r="R20" t="n">
        <v>39.22</v>
      </c>
      <c r="S20" t="n">
        <v>27.17</v>
      </c>
      <c r="T20" t="n">
        <v>6210.06</v>
      </c>
      <c r="U20" t="n">
        <v>0.6899999999999999</v>
      </c>
      <c r="V20" t="n">
        <v>0.95</v>
      </c>
      <c r="W20" t="n">
        <v>0.14</v>
      </c>
      <c r="X20" t="n">
        <v>0.38</v>
      </c>
      <c r="Y20" t="n">
        <v>1</v>
      </c>
      <c r="Z20" t="n">
        <v>10</v>
      </c>
      <c r="AA20" t="n">
        <v>271.445777922419</v>
      </c>
      <c r="AB20" t="n">
        <v>371.4040886959994</v>
      </c>
      <c r="AC20" t="n">
        <v>335.9578037397649</v>
      </c>
      <c r="AD20" t="n">
        <v>271445.777922419</v>
      </c>
      <c r="AE20" t="n">
        <v>371404.0886959994</v>
      </c>
      <c r="AF20" t="n">
        <v>3.184836375509562e-06</v>
      </c>
      <c r="AG20" t="n">
        <v>7.91015625</v>
      </c>
      <c r="AH20" t="n">
        <v>335957.8037397648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8.2934</v>
      </c>
      <c r="E21" t="n">
        <v>12.06</v>
      </c>
      <c r="F21" t="n">
        <v>8.19</v>
      </c>
      <c r="G21" t="n">
        <v>28.91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123.82</v>
      </c>
      <c r="Q21" t="n">
        <v>1323.97</v>
      </c>
      <c r="R21" t="n">
        <v>37.93</v>
      </c>
      <c r="S21" t="n">
        <v>27.17</v>
      </c>
      <c r="T21" t="n">
        <v>5569.26</v>
      </c>
      <c r="U21" t="n">
        <v>0.72</v>
      </c>
      <c r="V21" t="n">
        <v>0.95</v>
      </c>
      <c r="W21" t="n">
        <v>0.14</v>
      </c>
      <c r="X21" t="n">
        <v>0.34</v>
      </c>
      <c r="Y21" t="n">
        <v>1</v>
      </c>
      <c r="Z21" t="n">
        <v>10</v>
      </c>
      <c r="AA21" t="n">
        <v>269.1067882439605</v>
      </c>
      <c r="AB21" t="n">
        <v>368.2037798289906</v>
      </c>
      <c r="AC21" t="n">
        <v>333.0629278593617</v>
      </c>
      <c r="AD21" t="n">
        <v>269106.7882439605</v>
      </c>
      <c r="AE21" t="n">
        <v>368203.7798289906</v>
      </c>
      <c r="AF21" t="n">
        <v>3.20983885823583e-06</v>
      </c>
      <c r="AG21" t="n">
        <v>7.8515625</v>
      </c>
      <c r="AH21" t="n">
        <v>333062.9278593616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8.3546</v>
      </c>
      <c r="E22" t="n">
        <v>11.97</v>
      </c>
      <c r="F22" t="n">
        <v>8.16</v>
      </c>
      <c r="G22" t="n">
        <v>30.59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122.12</v>
      </c>
      <c r="Q22" t="n">
        <v>1323.94</v>
      </c>
      <c r="R22" t="n">
        <v>36.84</v>
      </c>
      <c r="S22" t="n">
        <v>27.17</v>
      </c>
      <c r="T22" t="n">
        <v>5030.2</v>
      </c>
      <c r="U22" t="n">
        <v>0.74</v>
      </c>
      <c r="V22" t="n">
        <v>0.96</v>
      </c>
      <c r="W22" t="n">
        <v>0.13</v>
      </c>
      <c r="X22" t="n">
        <v>0.31</v>
      </c>
      <c r="Y22" t="n">
        <v>1</v>
      </c>
      <c r="Z22" t="n">
        <v>10</v>
      </c>
      <c r="AA22" t="n">
        <v>267.0794704265732</v>
      </c>
      <c r="AB22" t="n">
        <v>365.4299141522913</v>
      </c>
      <c r="AC22" t="n">
        <v>330.5537960297016</v>
      </c>
      <c r="AD22" t="n">
        <v>267079.4704265731</v>
      </c>
      <c r="AE22" t="n">
        <v>365429.9141522913</v>
      </c>
      <c r="AF22" t="n">
        <v>3.233525420818611e-06</v>
      </c>
      <c r="AG22" t="n">
        <v>7.79296875</v>
      </c>
      <c r="AH22" t="n">
        <v>330553.7960297016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8.4049</v>
      </c>
      <c r="E23" t="n">
        <v>11.9</v>
      </c>
      <c r="F23" t="n">
        <v>8.140000000000001</v>
      </c>
      <c r="G23" t="n">
        <v>32.56</v>
      </c>
      <c r="H23" t="n">
        <v>0.38</v>
      </c>
      <c r="I23" t="n">
        <v>15</v>
      </c>
      <c r="J23" t="n">
        <v>295.88</v>
      </c>
      <c r="K23" t="n">
        <v>61.2</v>
      </c>
      <c r="L23" t="n">
        <v>6.25</v>
      </c>
      <c r="M23" t="n">
        <v>13</v>
      </c>
      <c r="N23" t="n">
        <v>83.43000000000001</v>
      </c>
      <c r="O23" t="n">
        <v>36726.12</v>
      </c>
      <c r="P23" t="n">
        <v>120.23</v>
      </c>
      <c r="Q23" t="n">
        <v>1324</v>
      </c>
      <c r="R23" t="n">
        <v>36.25</v>
      </c>
      <c r="S23" t="n">
        <v>27.17</v>
      </c>
      <c r="T23" t="n">
        <v>4739.83</v>
      </c>
      <c r="U23" t="n">
        <v>0.75</v>
      </c>
      <c r="V23" t="n">
        <v>0.96</v>
      </c>
      <c r="W23" t="n">
        <v>0.13</v>
      </c>
      <c r="X23" t="n">
        <v>0.29</v>
      </c>
      <c r="Y23" t="n">
        <v>1</v>
      </c>
      <c r="Z23" t="n">
        <v>10</v>
      </c>
      <c r="AA23" t="n">
        <v>265.1328962958344</v>
      </c>
      <c r="AB23" t="n">
        <v>362.7665255498249</v>
      </c>
      <c r="AC23" t="n">
        <v>328.1445974973652</v>
      </c>
      <c r="AD23" t="n">
        <v>265132.8962958344</v>
      </c>
      <c r="AE23" t="n">
        <v>362766.5255498249</v>
      </c>
      <c r="AF23" t="n">
        <v>3.252993298235504e-06</v>
      </c>
      <c r="AG23" t="n">
        <v>7.747395833333333</v>
      </c>
      <c r="AH23" t="n">
        <v>328144.5974973652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8.4077</v>
      </c>
      <c r="E24" t="n">
        <v>11.89</v>
      </c>
      <c r="F24" t="n">
        <v>8.140000000000001</v>
      </c>
      <c r="G24" t="n">
        <v>32.55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119.38</v>
      </c>
      <c r="Q24" t="n">
        <v>1323.94</v>
      </c>
      <c r="R24" t="n">
        <v>36.16</v>
      </c>
      <c r="S24" t="n">
        <v>27.17</v>
      </c>
      <c r="T24" t="n">
        <v>4690.69</v>
      </c>
      <c r="U24" t="n">
        <v>0.75</v>
      </c>
      <c r="V24" t="n">
        <v>0.96</v>
      </c>
      <c r="W24" t="n">
        <v>0.13</v>
      </c>
      <c r="X24" t="n">
        <v>0.28</v>
      </c>
      <c r="Y24" t="n">
        <v>1</v>
      </c>
      <c r="Z24" t="n">
        <v>10</v>
      </c>
      <c r="AA24" t="n">
        <v>264.5471232703649</v>
      </c>
      <c r="AB24" t="n">
        <v>361.9650450538954</v>
      </c>
      <c r="AC24" t="n">
        <v>327.4196091750823</v>
      </c>
      <c r="AD24" t="n">
        <v>264547.1232703649</v>
      </c>
      <c r="AE24" t="n">
        <v>361965.0450538954</v>
      </c>
      <c r="AF24" t="n">
        <v>3.2540769971772e-06</v>
      </c>
      <c r="AG24" t="n">
        <v>7.740885416666667</v>
      </c>
      <c r="AH24" t="n">
        <v>327419.6091750823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8.465</v>
      </c>
      <c r="E25" t="n">
        <v>11.81</v>
      </c>
      <c r="F25" t="n">
        <v>8.109999999999999</v>
      </c>
      <c r="G25" t="n">
        <v>34.76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118.01</v>
      </c>
      <c r="Q25" t="n">
        <v>1323.94</v>
      </c>
      <c r="R25" t="n">
        <v>35.28</v>
      </c>
      <c r="S25" t="n">
        <v>27.17</v>
      </c>
      <c r="T25" t="n">
        <v>4257.68</v>
      </c>
      <c r="U25" t="n">
        <v>0.77</v>
      </c>
      <c r="V25" t="n">
        <v>0.96</v>
      </c>
      <c r="W25" t="n">
        <v>0.13</v>
      </c>
      <c r="X25" t="n">
        <v>0.26</v>
      </c>
      <c r="Y25" t="n">
        <v>1</v>
      </c>
      <c r="Z25" t="n">
        <v>10</v>
      </c>
      <c r="AA25" t="n">
        <v>262.8403448242072</v>
      </c>
      <c r="AB25" t="n">
        <v>359.6297554861117</v>
      </c>
      <c r="AC25" t="n">
        <v>325.3071963660484</v>
      </c>
      <c r="AD25" t="n">
        <v>262840.3448242072</v>
      </c>
      <c r="AE25" t="n">
        <v>359629.7554861117</v>
      </c>
      <c r="AF25" t="n">
        <v>3.276254121948333e-06</v>
      </c>
      <c r="AG25" t="n">
        <v>7.688802083333333</v>
      </c>
      <c r="AH25" t="n">
        <v>325307.1963660484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8.524100000000001</v>
      </c>
      <c r="E26" t="n">
        <v>11.73</v>
      </c>
      <c r="F26" t="n">
        <v>8.08</v>
      </c>
      <c r="G26" t="n">
        <v>37.3</v>
      </c>
      <c r="H26" t="n">
        <v>0.42</v>
      </c>
      <c r="I26" t="n">
        <v>13</v>
      </c>
      <c r="J26" t="n">
        <v>297.44</v>
      </c>
      <c r="K26" t="n">
        <v>61.2</v>
      </c>
      <c r="L26" t="n">
        <v>7</v>
      </c>
      <c r="M26" t="n">
        <v>11</v>
      </c>
      <c r="N26" t="n">
        <v>84.23999999999999</v>
      </c>
      <c r="O26" t="n">
        <v>36918.48</v>
      </c>
      <c r="P26" t="n">
        <v>116.13</v>
      </c>
      <c r="Q26" t="n">
        <v>1323.94</v>
      </c>
      <c r="R26" t="n">
        <v>34.3</v>
      </c>
      <c r="S26" t="n">
        <v>27.17</v>
      </c>
      <c r="T26" t="n">
        <v>3773.57</v>
      </c>
      <c r="U26" t="n">
        <v>0.79</v>
      </c>
      <c r="V26" t="n">
        <v>0.97</v>
      </c>
      <c r="W26" t="n">
        <v>0.13</v>
      </c>
      <c r="X26" t="n">
        <v>0.23</v>
      </c>
      <c r="Y26" t="n">
        <v>1</v>
      </c>
      <c r="Z26" t="n">
        <v>10</v>
      </c>
      <c r="AA26" t="n">
        <v>260.8091877886545</v>
      </c>
      <c r="AB26" t="n">
        <v>356.8506368217444</v>
      </c>
      <c r="AC26" t="n">
        <v>322.7933128864907</v>
      </c>
      <c r="AD26" t="n">
        <v>260809.1877886545</v>
      </c>
      <c r="AE26" t="n">
        <v>356850.6368217444</v>
      </c>
      <c r="AF26" t="n">
        <v>3.299127910324842e-06</v>
      </c>
      <c r="AG26" t="n">
        <v>7.63671875</v>
      </c>
      <c r="AH26" t="n">
        <v>322793.3128864907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8.5436</v>
      </c>
      <c r="E27" t="n">
        <v>11.7</v>
      </c>
      <c r="F27" t="n">
        <v>8.050000000000001</v>
      </c>
      <c r="G27" t="n">
        <v>37.18</v>
      </c>
      <c r="H27" t="n">
        <v>0.43</v>
      </c>
      <c r="I27" t="n">
        <v>13</v>
      </c>
      <c r="J27" t="n">
        <v>297.96</v>
      </c>
      <c r="K27" t="n">
        <v>61.2</v>
      </c>
      <c r="L27" t="n">
        <v>7.25</v>
      </c>
      <c r="M27" t="n">
        <v>11</v>
      </c>
      <c r="N27" t="n">
        <v>84.51000000000001</v>
      </c>
      <c r="O27" t="n">
        <v>36982.83</v>
      </c>
      <c r="P27" t="n">
        <v>113.63</v>
      </c>
      <c r="Q27" t="n">
        <v>1323.95</v>
      </c>
      <c r="R27" t="n">
        <v>33.67</v>
      </c>
      <c r="S27" t="n">
        <v>27.17</v>
      </c>
      <c r="T27" t="n">
        <v>3457.28</v>
      </c>
      <c r="U27" t="n">
        <v>0.8100000000000001</v>
      </c>
      <c r="V27" t="n">
        <v>0.97</v>
      </c>
      <c r="W27" t="n">
        <v>0.12</v>
      </c>
      <c r="X27" t="n">
        <v>0.2</v>
      </c>
      <c r="Y27" t="n">
        <v>1</v>
      </c>
      <c r="Z27" t="n">
        <v>10</v>
      </c>
      <c r="AA27" t="n">
        <v>258.8772776374934</v>
      </c>
      <c r="AB27" t="n">
        <v>354.2073121230651</v>
      </c>
      <c r="AC27" t="n">
        <v>320.4022633871238</v>
      </c>
      <c r="AD27" t="n">
        <v>258877.2776374934</v>
      </c>
      <c r="AE27" t="n">
        <v>354207.3121230651</v>
      </c>
      <c r="AF27" t="n">
        <v>3.30667509938308e-06</v>
      </c>
      <c r="AG27" t="n">
        <v>7.6171875</v>
      </c>
      <c r="AH27" t="n">
        <v>320402.2633871238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8.567600000000001</v>
      </c>
      <c r="E28" t="n">
        <v>11.67</v>
      </c>
      <c r="F28" t="n">
        <v>8.08</v>
      </c>
      <c r="G28" t="n">
        <v>40.38</v>
      </c>
      <c r="H28" t="n">
        <v>0.45</v>
      </c>
      <c r="I28" t="n">
        <v>12</v>
      </c>
      <c r="J28" t="n">
        <v>298.48</v>
      </c>
      <c r="K28" t="n">
        <v>61.2</v>
      </c>
      <c r="L28" t="n">
        <v>7.5</v>
      </c>
      <c r="M28" t="n">
        <v>10</v>
      </c>
      <c r="N28" t="n">
        <v>84.79000000000001</v>
      </c>
      <c r="O28" t="n">
        <v>37047.29</v>
      </c>
      <c r="P28" t="n">
        <v>113.34</v>
      </c>
      <c r="Q28" t="n">
        <v>1324.04</v>
      </c>
      <c r="R28" t="n">
        <v>34.19</v>
      </c>
      <c r="S28" t="n">
        <v>27.17</v>
      </c>
      <c r="T28" t="n">
        <v>3723.02</v>
      </c>
      <c r="U28" t="n">
        <v>0.79</v>
      </c>
      <c r="V28" t="n">
        <v>0.97</v>
      </c>
      <c r="W28" t="n">
        <v>0.13</v>
      </c>
      <c r="X28" t="n">
        <v>0.22</v>
      </c>
      <c r="Y28" t="n">
        <v>1</v>
      </c>
      <c r="Z28" t="n">
        <v>10</v>
      </c>
      <c r="AA28" t="n">
        <v>258.5161968028028</v>
      </c>
      <c r="AB28" t="n">
        <v>353.7132653952793</v>
      </c>
      <c r="AC28" t="n">
        <v>319.9553677856389</v>
      </c>
      <c r="AD28" t="n">
        <v>258516.1968028028</v>
      </c>
      <c r="AE28" t="n">
        <v>353713.2653952793</v>
      </c>
      <c r="AF28" t="n">
        <v>3.315963947454759e-06</v>
      </c>
      <c r="AG28" t="n">
        <v>7.59765625</v>
      </c>
      <c r="AH28" t="n">
        <v>319955.367785639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8.558</v>
      </c>
      <c r="E29" t="n">
        <v>11.68</v>
      </c>
      <c r="F29" t="n">
        <v>8.09</v>
      </c>
      <c r="G29" t="n">
        <v>40.45</v>
      </c>
      <c r="H29" t="n">
        <v>0.46</v>
      </c>
      <c r="I29" t="n">
        <v>12</v>
      </c>
      <c r="J29" t="n">
        <v>299.01</v>
      </c>
      <c r="K29" t="n">
        <v>61.2</v>
      </c>
      <c r="L29" t="n">
        <v>7.75</v>
      </c>
      <c r="M29" t="n">
        <v>10</v>
      </c>
      <c r="N29" t="n">
        <v>85.06</v>
      </c>
      <c r="O29" t="n">
        <v>37111.87</v>
      </c>
      <c r="P29" t="n">
        <v>112.35</v>
      </c>
      <c r="Q29" t="n">
        <v>1323.96</v>
      </c>
      <c r="R29" t="n">
        <v>34.72</v>
      </c>
      <c r="S29" t="n">
        <v>27.17</v>
      </c>
      <c r="T29" t="n">
        <v>3985.89</v>
      </c>
      <c r="U29" t="n">
        <v>0.78</v>
      </c>
      <c r="V29" t="n">
        <v>0.96</v>
      </c>
      <c r="W29" t="n">
        <v>0.13</v>
      </c>
      <c r="X29" t="n">
        <v>0.24</v>
      </c>
      <c r="Y29" t="n">
        <v>1</v>
      </c>
      <c r="Z29" t="n">
        <v>10</v>
      </c>
      <c r="AA29" t="n">
        <v>258.0342282339717</v>
      </c>
      <c r="AB29" t="n">
        <v>353.0538147362849</v>
      </c>
      <c r="AC29" t="n">
        <v>319.3588541721006</v>
      </c>
      <c r="AD29" t="n">
        <v>258034.2282339717</v>
      </c>
      <c r="AE29" t="n">
        <v>353053.814736285</v>
      </c>
      <c r="AF29" t="n">
        <v>3.312248408226088e-06</v>
      </c>
      <c r="AG29" t="n">
        <v>7.604166666666667</v>
      </c>
      <c r="AH29" t="n">
        <v>319358.8541721005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8.620100000000001</v>
      </c>
      <c r="E30" t="n">
        <v>11.6</v>
      </c>
      <c r="F30" t="n">
        <v>8.06</v>
      </c>
      <c r="G30" t="n">
        <v>43.96</v>
      </c>
      <c r="H30" t="n">
        <v>0.48</v>
      </c>
      <c r="I30" t="n">
        <v>11</v>
      </c>
      <c r="J30" t="n">
        <v>299.53</v>
      </c>
      <c r="K30" t="n">
        <v>61.2</v>
      </c>
      <c r="L30" t="n">
        <v>8</v>
      </c>
      <c r="M30" t="n">
        <v>9</v>
      </c>
      <c r="N30" t="n">
        <v>85.33</v>
      </c>
      <c r="O30" t="n">
        <v>37176.68</v>
      </c>
      <c r="P30" t="n">
        <v>110.17</v>
      </c>
      <c r="Q30" t="n">
        <v>1323.94</v>
      </c>
      <c r="R30" t="n">
        <v>33.69</v>
      </c>
      <c r="S30" t="n">
        <v>27.17</v>
      </c>
      <c r="T30" t="n">
        <v>3479.52</v>
      </c>
      <c r="U30" t="n">
        <v>0.8100000000000001</v>
      </c>
      <c r="V30" t="n">
        <v>0.97</v>
      </c>
      <c r="W30" t="n">
        <v>0.13</v>
      </c>
      <c r="X30" t="n">
        <v>0.21</v>
      </c>
      <c r="Y30" t="n">
        <v>1</v>
      </c>
      <c r="Z30" t="n">
        <v>10</v>
      </c>
      <c r="AA30" t="n">
        <v>255.8345140532005</v>
      </c>
      <c r="AB30" t="n">
        <v>350.0440687496148</v>
      </c>
      <c r="AC30" t="n">
        <v>316.6363541181922</v>
      </c>
      <c r="AD30" t="n">
        <v>255834.5140532005</v>
      </c>
      <c r="AE30" t="n">
        <v>350044.0687496148</v>
      </c>
      <c r="AF30" t="n">
        <v>3.336283302611557e-06</v>
      </c>
      <c r="AG30" t="n">
        <v>7.552083333333333</v>
      </c>
      <c r="AH30" t="n">
        <v>316636.3541181922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8.6211</v>
      </c>
      <c r="E31" t="n">
        <v>11.6</v>
      </c>
      <c r="F31" t="n">
        <v>8.06</v>
      </c>
      <c r="G31" t="n">
        <v>43.95</v>
      </c>
      <c r="H31" t="n">
        <v>0.49</v>
      </c>
      <c r="I31" t="n">
        <v>11</v>
      </c>
      <c r="J31" t="n">
        <v>300.06</v>
      </c>
      <c r="K31" t="n">
        <v>61.2</v>
      </c>
      <c r="L31" t="n">
        <v>8.25</v>
      </c>
      <c r="M31" t="n">
        <v>7</v>
      </c>
      <c r="N31" t="n">
        <v>85.61</v>
      </c>
      <c r="O31" t="n">
        <v>37241.49</v>
      </c>
      <c r="P31" t="n">
        <v>109.86</v>
      </c>
      <c r="Q31" t="n">
        <v>1323.99</v>
      </c>
      <c r="R31" t="n">
        <v>33.52</v>
      </c>
      <c r="S31" t="n">
        <v>27.17</v>
      </c>
      <c r="T31" t="n">
        <v>3392.75</v>
      </c>
      <c r="U31" t="n">
        <v>0.8100000000000001</v>
      </c>
      <c r="V31" t="n">
        <v>0.97</v>
      </c>
      <c r="W31" t="n">
        <v>0.13</v>
      </c>
      <c r="X31" t="n">
        <v>0.2</v>
      </c>
      <c r="Y31" t="n">
        <v>1</v>
      </c>
      <c r="Z31" t="n">
        <v>10</v>
      </c>
      <c r="AA31" t="n">
        <v>255.6275084983009</v>
      </c>
      <c r="AB31" t="n">
        <v>349.7608346169607</v>
      </c>
      <c r="AC31" t="n">
        <v>316.3801514536369</v>
      </c>
      <c r="AD31" t="n">
        <v>255627.5084983009</v>
      </c>
      <c r="AE31" t="n">
        <v>349760.8346169607</v>
      </c>
      <c r="AF31" t="n">
        <v>3.336670337947876e-06</v>
      </c>
      <c r="AG31" t="n">
        <v>7.552083333333333</v>
      </c>
      <c r="AH31" t="n">
        <v>316380.1514536369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8.614699999999999</v>
      </c>
      <c r="E32" t="n">
        <v>11.61</v>
      </c>
      <c r="F32" t="n">
        <v>8.07</v>
      </c>
      <c r="G32" t="n">
        <v>44</v>
      </c>
      <c r="H32" t="n">
        <v>0.5</v>
      </c>
      <c r="I32" t="n">
        <v>11</v>
      </c>
      <c r="J32" t="n">
        <v>300.59</v>
      </c>
      <c r="K32" t="n">
        <v>61.2</v>
      </c>
      <c r="L32" t="n">
        <v>8.5</v>
      </c>
      <c r="M32" t="n">
        <v>3</v>
      </c>
      <c r="N32" t="n">
        <v>85.89</v>
      </c>
      <c r="O32" t="n">
        <v>37306.42</v>
      </c>
      <c r="P32" t="n">
        <v>108.99</v>
      </c>
      <c r="Q32" t="n">
        <v>1324.09</v>
      </c>
      <c r="R32" t="n">
        <v>33.63</v>
      </c>
      <c r="S32" t="n">
        <v>27.17</v>
      </c>
      <c r="T32" t="n">
        <v>3446.22</v>
      </c>
      <c r="U32" t="n">
        <v>0.8100000000000001</v>
      </c>
      <c r="V32" t="n">
        <v>0.97</v>
      </c>
      <c r="W32" t="n">
        <v>0.13</v>
      </c>
      <c r="X32" t="n">
        <v>0.21</v>
      </c>
      <c r="Y32" t="n">
        <v>1</v>
      </c>
      <c r="Z32" t="n">
        <v>10</v>
      </c>
      <c r="AA32" t="n">
        <v>255.1851172413305</v>
      </c>
      <c r="AB32" t="n">
        <v>349.1555353822493</v>
      </c>
      <c r="AC32" t="n">
        <v>315.8326211283434</v>
      </c>
      <c r="AD32" t="n">
        <v>255185.1172413305</v>
      </c>
      <c r="AE32" t="n">
        <v>349155.5353822493</v>
      </c>
      <c r="AF32" t="n">
        <v>3.334193311795428e-06</v>
      </c>
      <c r="AG32" t="n">
        <v>7.55859375</v>
      </c>
      <c r="AH32" t="n">
        <v>315832.6211283434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8.6149</v>
      </c>
      <c r="E33" t="n">
        <v>11.61</v>
      </c>
      <c r="F33" t="n">
        <v>8.07</v>
      </c>
      <c r="G33" t="n">
        <v>44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1</v>
      </c>
      <c r="N33" t="n">
        <v>86.16</v>
      </c>
      <c r="O33" t="n">
        <v>37371.47</v>
      </c>
      <c r="P33" t="n">
        <v>108.28</v>
      </c>
      <c r="Q33" t="n">
        <v>1323.98</v>
      </c>
      <c r="R33" t="n">
        <v>33.56</v>
      </c>
      <c r="S33" t="n">
        <v>27.17</v>
      </c>
      <c r="T33" t="n">
        <v>3412</v>
      </c>
      <c r="U33" t="n">
        <v>0.8100000000000001</v>
      </c>
      <c r="V33" t="n">
        <v>0.97</v>
      </c>
      <c r="W33" t="n">
        <v>0.14</v>
      </c>
      <c r="X33" t="n">
        <v>0.21</v>
      </c>
      <c r="Y33" t="n">
        <v>1</v>
      </c>
      <c r="Z33" t="n">
        <v>10</v>
      </c>
      <c r="AA33" t="n">
        <v>254.7343653591385</v>
      </c>
      <c r="AB33" t="n">
        <v>348.5387967712649</v>
      </c>
      <c r="AC33" t="n">
        <v>315.2747431847931</v>
      </c>
      <c r="AD33" t="n">
        <v>254734.3653591385</v>
      </c>
      <c r="AE33" t="n">
        <v>348538.7967712649</v>
      </c>
      <c r="AF33" t="n">
        <v>3.334270718862693e-06</v>
      </c>
      <c r="AG33" t="n">
        <v>7.55859375</v>
      </c>
      <c r="AH33" t="n">
        <v>315274.7431847931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8.6135</v>
      </c>
      <c r="E34" t="n">
        <v>11.61</v>
      </c>
      <c r="F34" t="n">
        <v>8.07</v>
      </c>
      <c r="G34" t="n">
        <v>44.01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0</v>
      </c>
      <c r="N34" t="n">
        <v>86.44</v>
      </c>
      <c r="O34" t="n">
        <v>37436.63</v>
      </c>
      <c r="P34" t="n">
        <v>108.37</v>
      </c>
      <c r="Q34" t="n">
        <v>1324.1</v>
      </c>
      <c r="R34" t="n">
        <v>33.62</v>
      </c>
      <c r="S34" t="n">
        <v>27.17</v>
      </c>
      <c r="T34" t="n">
        <v>3440.72</v>
      </c>
      <c r="U34" t="n">
        <v>0.8100000000000001</v>
      </c>
      <c r="V34" t="n">
        <v>0.97</v>
      </c>
      <c r="W34" t="n">
        <v>0.14</v>
      </c>
      <c r="X34" t="n">
        <v>0.21</v>
      </c>
      <c r="Y34" t="n">
        <v>1</v>
      </c>
      <c r="Z34" t="n">
        <v>10</v>
      </c>
      <c r="AA34" t="n">
        <v>254.8069128566572</v>
      </c>
      <c r="AB34" t="n">
        <v>348.6380594579397</v>
      </c>
      <c r="AC34" t="n">
        <v>315.3645323799677</v>
      </c>
      <c r="AD34" t="n">
        <v>254806.9128566573</v>
      </c>
      <c r="AE34" t="n">
        <v>348638.0594579397</v>
      </c>
      <c r="AF34" t="n">
        <v>3.333728869391845e-06</v>
      </c>
      <c r="AG34" t="n">
        <v>7.55859375</v>
      </c>
      <c r="AH34" t="n">
        <v>315364.5323799677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7.5521</v>
      </c>
      <c r="E2" t="n">
        <v>13.24</v>
      </c>
      <c r="F2" t="n">
        <v>9.210000000000001</v>
      </c>
      <c r="G2" t="n">
        <v>8.130000000000001</v>
      </c>
      <c r="H2" t="n">
        <v>0.13</v>
      </c>
      <c r="I2" t="n">
        <v>68</v>
      </c>
      <c r="J2" t="n">
        <v>133.21</v>
      </c>
      <c r="K2" t="n">
        <v>46.47</v>
      </c>
      <c r="L2" t="n">
        <v>1</v>
      </c>
      <c r="M2" t="n">
        <v>66</v>
      </c>
      <c r="N2" t="n">
        <v>20.75</v>
      </c>
      <c r="O2" t="n">
        <v>16663.42</v>
      </c>
      <c r="P2" t="n">
        <v>92.70999999999999</v>
      </c>
      <c r="Q2" t="n">
        <v>1324.16</v>
      </c>
      <c r="R2" t="n">
        <v>69.56999999999999</v>
      </c>
      <c r="S2" t="n">
        <v>27.17</v>
      </c>
      <c r="T2" t="n">
        <v>21130.99</v>
      </c>
      <c r="U2" t="n">
        <v>0.39</v>
      </c>
      <c r="V2" t="n">
        <v>0.85</v>
      </c>
      <c r="W2" t="n">
        <v>0.21</v>
      </c>
      <c r="X2" t="n">
        <v>1.36</v>
      </c>
      <c r="Y2" t="n">
        <v>1</v>
      </c>
      <c r="Z2" t="n">
        <v>10</v>
      </c>
      <c r="AA2" t="n">
        <v>254.9593176799553</v>
      </c>
      <c r="AB2" t="n">
        <v>348.8465864608024</v>
      </c>
      <c r="AC2" t="n">
        <v>315.5531578583467</v>
      </c>
      <c r="AD2" t="n">
        <v>254959.3176799553</v>
      </c>
      <c r="AE2" t="n">
        <v>348846.5864608024</v>
      </c>
      <c r="AF2" t="n">
        <v>3.682494796431781e-06</v>
      </c>
      <c r="AG2" t="n">
        <v>8.619791666666666</v>
      </c>
      <c r="AH2" t="n">
        <v>315553.1578583466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8.0458</v>
      </c>
      <c r="E3" t="n">
        <v>12.43</v>
      </c>
      <c r="F3" t="n">
        <v>8.859999999999999</v>
      </c>
      <c r="G3" t="n">
        <v>10.42</v>
      </c>
      <c r="H3" t="n">
        <v>0.17</v>
      </c>
      <c r="I3" t="n">
        <v>51</v>
      </c>
      <c r="J3" t="n">
        <v>133.55</v>
      </c>
      <c r="K3" t="n">
        <v>46.47</v>
      </c>
      <c r="L3" t="n">
        <v>1.25</v>
      </c>
      <c r="M3" t="n">
        <v>49</v>
      </c>
      <c r="N3" t="n">
        <v>20.83</v>
      </c>
      <c r="O3" t="n">
        <v>16704.7</v>
      </c>
      <c r="P3" t="n">
        <v>86.59999999999999</v>
      </c>
      <c r="Q3" t="n">
        <v>1324.11</v>
      </c>
      <c r="R3" t="n">
        <v>58.71</v>
      </c>
      <c r="S3" t="n">
        <v>27.17</v>
      </c>
      <c r="T3" t="n">
        <v>15785.94</v>
      </c>
      <c r="U3" t="n">
        <v>0.46</v>
      </c>
      <c r="V3" t="n">
        <v>0.88</v>
      </c>
      <c r="W3" t="n">
        <v>0.19</v>
      </c>
      <c r="X3" t="n">
        <v>1.01</v>
      </c>
      <c r="Y3" t="n">
        <v>1</v>
      </c>
      <c r="Z3" t="n">
        <v>10</v>
      </c>
      <c r="AA3" t="n">
        <v>232.7631774399548</v>
      </c>
      <c r="AB3" t="n">
        <v>318.4768481598517</v>
      </c>
      <c r="AC3" t="n">
        <v>288.0818647566336</v>
      </c>
      <c r="AD3" t="n">
        <v>232763.1774399548</v>
      </c>
      <c r="AE3" t="n">
        <v>318476.8481598517</v>
      </c>
      <c r="AF3" t="n">
        <v>3.923228854640541e-06</v>
      </c>
      <c r="AG3" t="n">
        <v>8.092447916666666</v>
      </c>
      <c r="AH3" t="n">
        <v>288081.8647566336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8.425599999999999</v>
      </c>
      <c r="E4" t="n">
        <v>11.87</v>
      </c>
      <c r="F4" t="n">
        <v>8.6</v>
      </c>
      <c r="G4" t="n">
        <v>12.9</v>
      </c>
      <c r="H4" t="n">
        <v>0.2</v>
      </c>
      <c r="I4" t="n">
        <v>40</v>
      </c>
      <c r="J4" t="n">
        <v>133.88</v>
      </c>
      <c r="K4" t="n">
        <v>46.47</v>
      </c>
      <c r="L4" t="n">
        <v>1.5</v>
      </c>
      <c r="M4" t="n">
        <v>38</v>
      </c>
      <c r="N4" t="n">
        <v>20.91</v>
      </c>
      <c r="O4" t="n">
        <v>16746.01</v>
      </c>
      <c r="P4" t="n">
        <v>81.39</v>
      </c>
      <c r="Q4" t="n">
        <v>1324.11</v>
      </c>
      <c r="R4" t="n">
        <v>50.27</v>
      </c>
      <c r="S4" t="n">
        <v>27.17</v>
      </c>
      <c r="T4" t="n">
        <v>11621.45</v>
      </c>
      <c r="U4" t="n">
        <v>0.54</v>
      </c>
      <c r="V4" t="n">
        <v>0.91</v>
      </c>
      <c r="W4" t="n">
        <v>0.17</v>
      </c>
      <c r="X4" t="n">
        <v>0.75</v>
      </c>
      <c r="Y4" t="n">
        <v>1</v>
      </c>
      <c r="Z4" t="n">
        <v>10</v>
      </c>
      <c r="AA4" t="n">
        <v>213.6149956071714</v>
      </c>
      <c r="AB4" t="n">
        <v>292.2774610180881</v>
      </c>
      <c r="AC4" t="n">
        <v>264.3829103526008</v>
      </c>
      <c r="AD4" t="n">
        <v>213614.9956071714</v>
      </c>
      <c r="AE4" t="n">
        <v>292277.4610180881</v>
      </c>
      <c r="AF4" t="n">
        <v>4.108423902863523e-06</v>
      </c>
      <c r="AG4" t="n">
        <v>7.727864583333333</v>
      </c>
      <c r="AH4" t="n">
        <v>264382.9103526009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8.550700000000001</v>
      </c>
      <c r="E5" t="n">
        <v>11.7</v>
      </c>
      <c r="F5" t="n">
        <v>8.59</v>
      </c>
      <c r="G5" t="n">
        <v>15.16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78.70999999999999</v>
      </c>
      <c r="Q5" t="n">
        <v>1324.18</v>
      </c>
      <c r="R5" t="n">
        <v>50.73</v>
      </c>
      <c r="S5" t="n">
        <v>27.17</v>
      </c>
      <c r="T5" t="n">
        <v>11881.84</v>
      </c>
      <c r="U5" t="n">
        <v>0.54</v>
      </c>
      <c r="V5" t="n">
        <v>0.91</v>
      </c>
      <c r="W5" t="n">
        <v>0.16</v>
      </c>
      <c r="X5" t="n">
        <v>0.74</v>
      </c>
      <c r="Y5" t="n">
        <v>1</v>
      </c>
      <c r="Z5" t="n">
        <v>10</v>
      </c>
      <c r="AA5" t="n">
        <v>210.7906628174244</v>
      </c>
      <c r="AB5" t="n">
        <v>288.4130842943895</v>
      </c>
      <c r="AC5" t="n">
        <v>260.887344319724</v>
      </c>
      <c r="AD5" t="n">
        <v>210790.6628174245</v>
      </c>
      <c r="AE5" t="n">
        <v>288413.0842943895</v>
      </c>
      <c r="AF5" t="n">
        <v>4.169424167562563e-06</v>
      </c>
      <c r="AG5" t="n">
        <v>7.6171875</v>
      </c>
      <c r="AH5" t="n">
        <v>260887.344319724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8.8108</v>
      </c>
      <c r="E6" t="n">
        <v>11.35</v>
      </c>
      <c r="F6" t="n">
        <v>8.41</v>
      </c>
      <c r="G6" t="n">
        <v>18.02</v>
      </c>
      <c r="H6" t="n">
        <v>0.26</v>
      </c>
      <c r="I6" t="n">
        <v>28</v>
      </c>
      <c r="J6" t="n">
        <v>134.55</v>
      </c>
      <c r="K6" t="n">
        <v>46.47</v>
      </c>
      <c r="L6" t="n">
        <v>2</v>
      </c>
      <c r="M6" t="n">
        <v>26</v>
      </c>
      <c r="N6" t="n">
        <v>21.09</v>
      </c>
      <c r="O6" t="n">
        <v>16828.84</v>
      </c>
      <c r="P6" t="n">
        <v>74</v>
      </c>
      <c r="Q6" t="n">
        <v>1324.17</v>
      </c>
      <c r="R6" t="n">
        <v>44.44</v>
      </c>
      <c r="S6" t="n">
        <v>27.17</v>
      </c>
      <c r="T6" t="n">
        <v>8769.700000000001</v>
      </c>
      <c r="U6" t="n">
        <v>0.61</v>
      </c>
      <c r="V6" t="n">
        <v>0.93</v>
      </c>
      <c r="W6" t="n">
        <v>0.15</v>
      </c>
      <c r="X6" t="n">
        <v>0.55</v>
      </c>
      <c r="Y6" t="n">
        <v>1</v>
      </c>
      <c r="Z6" t="n">
        <v>10</v>
      </c>
      <c r="AA6" t="n">
        <v>205.1447912078304</v>
      </c>
      <c r="AB6" t="n">
        <v>280.6881536798705</v>
      </c>
      <c r="AC6" t="n">
        <v>253.899670241044</v>
      </c>
      <c r="AD6" t="n">
        <v>205144.7912078304</v>
      </c>
      <c r="AE6" t="n">
        <v>280688.1536798705</v>
      </c>
      <c r="AF6" t="n">
        <v>4.296252056037544e-06</v>
      </c>
      <c r="AG6" t="n">
        <v>7.389322916666667</v>
      </c>
      <c r="AH6" t="n">
        <v>253899.670241044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8.972</v>
      </c>
      <c r="E7" t="n">
        <v>11.15</v>
      </c>
      <c r="F7" t="n">
        <v>8.31</v>
      </c>
      <c r="G7" t="n">
        <v>20.78</v>
      </c>
      <c r="H7" t="n">
        <v>0.29</v>
      </c>
      <c r="I7" t="n">
        <v>24</v>
      </c>
      <c r="J7" t="n">
        <v>134.89</v>
      </c>
      <c r="K7" t="n">
        <v>46.47</v>
      </c>
      <c r="L7" t="n">
        <v>2.25</v>
      </c>
      <c r="M7" t="n">
        <v>17</v>
      </c>
      <c r="N7" t="n">
        <v>21.17</v>
      </c>
      <c r="O7" t="n">
        <v>16870.25</v>
      </c>
      <c r="P7" t="n">
        <v>69.8</v>
      </c>
      <c r="Q7" t="n">
        <v>1323.99</v>
      </c>
      <c r="R7" t="n">
        <v>41.36</v>
      </c>
      <c r="S7" t="n">
        <v>27.17</v>
      </c>
      <c r="T7" t="n">
        <v>7246.96</v>
      </c>
      <c r="U7" t="n">
        <v>0.66</v>
      </c>
      <c r="V7" t="n">
        <v>0.9399999999999999</v>
      </c>
      <c r="W7" t="n">
        <v>0.15</v>
      </c>
      <c r="X7" t="n">
        <v>0.46</v>
      </c>
      <c r="Y7" t="n">
        <v>1</v>
      </c>
      <c r="Z7" t="n">
        <v>10</v>
      </c>
      <c r="AA7" t="n">
        <v>189.9371801501601</v>
      </c>
      <c r="AB7" t="n">
        <v>259.8804293183271</v>
      </c>
      <c r="AC7" t="n">
        <v>235.0778058887352</v>
      </c>
      <c r="AD7" t="n">
        <v>189937.1801501601</v>
      </c>
      <c r="AE7" t="n">
        <v>259880.4293183271</v>
      </c>
      <c r="AF7" t="n">
        <v>4.374855114946298e-06</v>
      </c>
      <c r="AG7" t="n">
        <v>7.259114583333333</v>
      </c>
      <c r="AH7" t="n">
        <v>235077.8058887352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9.0296</v>
      </c>
      <c r="E8" t="n">
        <v>11.07</v>
      </c>
      <c r="F8" t="n">
        <v>8.300000000000001</v>
      </c>
      <c r="G8" t="n">
        <v>22.62</v>
      </c>
      <c r="H8" t="n">
        <v>0.33</v>
      </c>
      <c r="I8" t="n">
        <v>22</v>
      </c>
      <c r="J8" t="n">
        <v>135.22</v>
      </c>
      <c r="K8" t="n">
        <v>46.47</v>
      </c>
      <c r="L8" t="n">
        <v>2.5</v>
      </c>
      <c r="M8" t="n">
        <v>3</v>
      </c>
      <c r="N8" t="n">
        <v>21.26</v>
      </c>
      <c r="O8" t="n">
        <v>16911.68</v>
      </c>
      <c r="P8" t="n">
        <v>68.27</v>
      </c>
      <c r="Q8" t="n">
        <v>1324.19</v>
      </c>
      <c r="R8" t="n">
        <v>40.23</v>
      </c>
      <c r="S8" t="n">
        <v>27.17</v>
      </c>
      <c r="T8" t="n">
        <v>6692.13</v>
      </c>
      <c r="U8" t="n">
        <v>0.68</v>
      </c>
      <c r="V8" t="n">
        <v>0.9399999999999999</v>
      </c>
      <c r="W8" t="n">
        <v>0.17</v>
      </c>
      <c r="X8" t="n">
        <v>0.44</v>
      </c>
      <c r="Y8" t="n">
        <v>1</v>
      </c>
      <c r="Z8" t="n">
        <v>10</v>
      </c>
      <c r="AA8" t="n">
        <v>188.5926962470402</v>
      </c>
      <c r="AB8" t="n">
        <v>258.0408471276359</v>
      </c>
      <c r="AC8" t="n">
        <v>233.413790840453</v>
      </c>
      <c r="AD8" t="n">
        <v>188592.6962470402</v>
      </c>
      <c r="AE8" t="n">
        <v>258040.8471276358</v>
      </c>
      <c r="AF8" t="n">
        <v>4.402941567757367e-06</v>
      </c>
      <c r="AG8" t="n">
        <v>7.20703125</v>
      </c>
      <c r="AH8" t="n">
        <v>233413.790840453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9.0237</v>
      </c>
      <c r="E9" t="n">
        <v>11.08</v>
      </c>
      <c r="F9" t="n">
        <v>8.300000000000001</v>
      </c>
      <c r="G9" t="n">
        <v>22.64</v>
      </c>
      <c r="H9" t="n">
        <v>0.36</v>
      </c>
      <c r="I9" t="n">
        <v>22</v>
      </c>
      <c r="J9" t="n">
        <v>135.56</v>
      </c>
      <c r="K9" t="n">
        <v>46.47</v>
      </c>
      <c r="L9" t="n">
        <v>2.75</v>
      </c>
      <c r="M9" t="n">
        <v>0</v>
      </c>
      <c r="N9" t="n">
        <v>21.34</v>
      </c>
      <c r="O9" t="n">
        <v>16953.14</v>
      </c>
      <c r="P9" t="n">
        <v>68.38</v>
      </c>
      <c r="Q9" t="n">
        <v>1324.05</v>
      </c>
      <c r="R9" t="n">
        <v>40.45</v>
      </c>
      <c r="S9" t="n">
        <v>27.17</v>
      </c>
      <c r="T9" t="n">
        <v>6802.86</v>
      </c>
      <c r="U9" t="n">
        <v>0.67</v>
      </c>
      <c r="V9" t="n">
        <v>0.9399999999999999</v>
      </c>
      <c r="W9" t="n">
        <v>0.17</v>
      </c>
      <c r="X9" t="n">
        <v>0.45</v>
      </c>
      <c r="Y9" t="n">
        <v>1</v>
      </c>
      <c r="Z9" t="n">
        <v>10</v>
      </c>
      <c r="AA9" t="n">
        <v>188.6989842140428</v>
      </c>
      <c r="AB9" t="n">
        <v>258.1862750131828</v>
      </c>
      <c r="AC9" t="n">
        <v>233.5453392927128</v>
      </c>
      <c r="AD9" t="n">
        <v>188698.9842140428</v>
      </c>
      <c r="AE9" t="n">
        <v>258186.2750131828</v>
      </c>
      <c r="AF9" t="n">
        <v>4.400064656792344e-06</v>
      </c>
      <c r="AG9" t="n">
        <v>7.213541666666667</v>
      </c>
      <c r="AH9" t="n">
        <v>233545.3392927127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5.2677</v>
      </c>
      <c r="E2" t="n">
        <v>18.98</v>
      </c>
      <c r="F2" t="n">
        <v>10.31</v>
      </c>
      <c r="G2" t="n">
        <v>5.16</v>
      </c>
      <c r="H2" t="n">
        <v>0.07000000000000001</v>
      </c>
      <c r="I2" t="n">
        <v>120</v>
      </c>
      <c r="J2" t="n">
        <v>252.85</v>
      </c>
      <c r="K2" t="n">
        <v>59.19</v>
      </c>
      <c r="L2" t="n">
        <v>1</v>
      </c>
      <c r="M2" t="n">
        <v>118</v>
      </c>
      <c r="N2" t="n">
        <v>62.65</v>
      </c>
      <c r="O2" t="n">
        <v>31418.63</v>
      </c>
      <c r="P2" t="n">
        <v>165.76</v>
      </c>
      <c r="Q2" t="n">
        <v>1324.56</v>
      </c>
      <c r="R2" t="n">
        <v>103.97</v>
      </c>
      <c r="S2" t="n">
        <v>27.17</v>
      </c>
      <c r="T2" t="n">
        <v>38074.16</v>
      </c>
      <c r="U2" t="n">
        <v>0.26</v>
      </c>
      <c r="V2" t="n">
        <v>0.76</v>
      </c>
      <c r="W2" t="n">
        <v>0.3</v>
      </c>
      <c r="X2" t="n">
        <v>2.46</v>
      </c>
      <c r="Y2" t="n">
        <v>1</v>
      </c>
      <c r="Z2" t="n">
        <v>10</v>
      </c>
      <c r="AA2" t="n">
        <v>472.2846945940377</v>
      </c>
      <c r="AB2" t="n">
        <v>646.2007548737768</v>
      </c>
      <c r="AC2" t="n">
        <v>584.5282617770783</v>
      </c>
      <c r="AD2" t="n">
        <v>472284.6945940377</v>
      </c>
      <c r="AE2" t="n">
        <v>646200.7548737768</v>
      </c>
      <c r="AF2" t="n">
        <v>2.106502959151306e-06</v>
      </c>
      <c r="AG2" t="n">
        <v>12.35677083333333</v>
      </c>
      <c r="AH2" t="n">
        <v>584528.2617770784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5.9222</v>
      </c>
      <c r="E3" t="n">
        <v>16.89</v>
      </c>
      <c r="F3" t="n">
        <v>9.68</v>
      </c>
      <c r="G3" t="n">
        <v>6.45</v>
      </c>
      <c r="H3" t="n">
        <v>0.09</v>
      </c>
      <c r="I3" t="n">
        <v>90</v>
      </c>
      <c r="J3" t="n">
        <v>253.3</v>
      </c>
      <c r="K3" t="n">
        <v>59.19</v>
      </c>
      <c r="L3" t="n">
        <v>1.25</v>
      </c>
      <c r="M3" t="n">
        <v>88</v>
      </c>
      <c r="N3" t="n">
        <v>62.86</v>
      </c>
      <c r="O3" t="n">
        <v>31474.5</v>
      </c>
      <c r="P3" t="n">
        <v>154.33</v>
      </c>
      <c r="Q3" t="n">
        <v>1324.46</v>
      </c>
      <c r="R3" t="n">
        <v>84.31999999999999</v>
      </c>
      <c r="S3" t="n">
        <v>27.17</v>
      </c>
      <c r="T3" t="n">
        <v>28398.23</v>
      </c>
      <c r="U3" t="n">
        <v>0.32</v>
      </c>
      <c r="V3" t="n">
        <v>0.8100000000000001</v>
      </c>
      <c r="W3" t="n">
        <v>0.25</v>
      </c>
      <c r="X3" t="n">
        <v>1.82</v>
      </c>
      <c r="Y3" t="n">
        <v>1</v>
      </c>
      <c r="Z3" t="n">
        <v>10</v>
      </c>
      <c r="AA3" t="n">
        <v>407.9091221247553</v>
      </c>
      <c r="AB3" t="n">
        <v>558.1192565714879</v>
      </c>
      <c r="AC3" t="n">
        <v>504.8531380496007</v>
      </c>
      <c r="AD3" t="n">
        <v>407909.1221247553</v>
      </c>
      <c r="AE3" t="n">
        <v>558119.2565714879</v>
      </c>
      <c r="AF3" t="n">
        <v>2.368231263110251e-06</v>
      </c>
      <c r="AG3" t="n">
        <v>10.99609375</v>
      </c>
      <c r="AH3" t="n">
        <v>504853.1380496007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6.3955</v>
      </c>
      <c r="E4" t="n">
        <v>15.64</v>
      </c>
      <c r="F4" t="n">
        <v>9.31</v>
      </c>
      <c r="G4" t="n">
        <v>7.76</v>
      </c>
      <c r="H4" t="n">
        <v>0.11</v>
      </c>
      <c r="I4" t="n">
        <v>72</v>
      </c>
      <c r="J4" t="n">
        <v>253.75</v>
      </c>
      <c r="K4" t="n">
        <v>59.19</v>
      </c>
      <c r="L4" t="n">
        <v>1.5</v>
      </c>
      <c r="M4" t="n">
        <v>70</v>
      </c>
      <c r="N4" t="n">
        <v>63.06</v>
      </c>
      <c r="O4" t="n">
        <v>31530.44</v>
      </c>
      <c r="P4" t="n">
        <v>147.12</v>
      </c>
      <c r="Q4" t="n">
        <v>1324.11</v>
      </c>
      <c r="R4" t="n">
        <v>72.84999999999999</v>
      </c>
      <c r="S4" t="n">
        <v>27.17</v>
      </c>
      <c r="T4" t="n">
        <v>22754.2</v>
      </c>
      <c r="U4" t="n">
        <v>0.37</v>
      </c>
      <c r="V4" t="n">
        <v>0.84</v>
      </c>
      <c r="W4" t="n">
        <v>0.22</v>
      </c>
      <c r="X4" t="n">
        <v>1.46</v>
      </c>
      <c r="Y4" t="n">
        <v>1</v>
      </c>
      <c r="Z4" t="n">
        <v>10</v>
      </c>
      <c r="AA4" t="n">
        <v>373.3889507031237</v>
      </c>
      <c r="AB4" t="n">
        <v>510.8872351099309</v>
      </c>
      <c r="AC4" t="n">
        <v>462.1288744257763</v>
      </c>
      <c r="AD4" t="n">
        <v>373388.9507031237</v>
      </c>
      <c r="AE4" t="n">
        <v>510887.2351099309</v>
      </c>
      <c r="AF4" t="n">
        <v>2.557499416301646e-06</v>
      </c>
      <c r="AG4" t="n">
        <v>10.18229166666667</v>
      </c>
      <c r="AH4" t="n">
        <v>462128.8744257763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6.7972</v>
      </c>
      <c r="E5" t="n">
        <v>14.71</v>
      </c>
      <c r="F5" t="n">
        <v>9.02</v>
      </c>
      <c r="G5" t="n">
        <v>9.18</v>
      </c>
      <c r="H5" t="n">
        <v>0.12</v>
      </c>
      <c r="I5" t="n">
        <v>59</v>
      </c>
      <c r="J5" t="n">
        <v>254.21</v>
      </c>
      <c r="K5" t="n">
        <v>59.19</v>
      </c>
      <c r="L5" t="n">
        <v>1.75</v>
      </c>
      <c r="M5" t="n">
        <v>57</v>
      </c>
      <c r="N5" t="n">
        <v>63.26</v>
      </c>
      <c r="O5" t="n">
        <v>31586.46</v>
      </c>
      <c r="P5" t="n">
        <v>141.45</v>
      </c>
      <c r="Q5" t="n">
        <v>1324.15</v>
      </c>
      <c r="R5" t="n">
        <v>63.75</v>
      </c>
      <c r="S5" t="n">
        <v>27.17</v>
      </c>
      <c r="T5" t="n">
        <v>18266.29</v>
      </c>
      <c r="U5" t="n">
        <v>0.43</v>
      </c>
      <c r="V5" t="n">
        <v>0.87</v>
      </c>
      <c r="W5" t="n">
        <v>0.2</v>
      </c>
      <c r="X5" t="n">
        <v>1.17</v>
      </c>
      <c r="Y5" t="n">
        <v>1</v>
      </c>
      <c r="Z5" t="n">
        <v>10</v>
      </c>
      <c r="AA5" t="n">
        <v>345.000382176896</v>
      </c>
      <c r="AB5" t="n">
        <v>472.0447432370938</v>
      </c>
      <c r="AC5" t="n">
        <v>426.993455461503</v>
      </c>
      <c r="AD5" t="n">
        <v>345000.382176896</v>
      </c>
      <c r="AE5" t="n">
        <v>472044.7432370938</v>
      </c>
      <c r="AF5" t="n">
        <v>2.718135412787983e-06</v>
      </c>
      <c r="AG5" t="n">
        <v>9.576822916666666</v>
      </c>
      <c r="AH5" t="n">
        <v>426993.455461503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7.0599</v>
      </c>
      <c r="E6" t="n">
        <v>14.16</v>
      </c>
      <c r="F6" t="n">
        <v>8.869999999999999</v>
      </c>
      <c r="G6" t="n">
        <v>10.43</v>
      </c>
      <c r="H6" t="n">
        <v>0.14</v>
      </c>
      <c r="I6" t="n">
        <v>51</v>
      </c>
      <c r="J6" t="n">
        <v>254.66</v>
      </c>
      <c r="K6" t="n">
        <v>59.19</v>
      </c>
      <c r="L6" t="n">
        <v>2</v>
      </c>
      <c r="M6" t="n">
        <v>49</v>
      </c>
      <c r="N6" t="n">
        <v>63.47</v>
      </c>
      <c r="O6" t="n">
        <v>31642.55</v>
      </c>
      <c r="P6" t="n">
        <v>137.82</v>
      </c>
      <c r="Q6" t="n">
        <v>1324.24</v>
      </c>
      <c r="R6" t="n">
        <v>58.67</v>
      </c>
      <c r="S6" t="n">
        <v>27.17</v>
      </c>
      <c r="T6" t="n">
        <v>15767.24</v>
      </c>
      <c r="U6" t="n">
        <v>0.46</v>
      </c>
      <c r="V6" t="n">
        <v>0.88</v>
      </c>
      <c r="W6" t="n">
        <v>0.19</v>
      </c>
      <c r="X6" t="n">
        <v>1.01</v>
      </c>
      <c r="Y6" t="n">
        <v>1</v>
      </c>
      <c r="Z6" t="n">
        <v>10</v>
      </c>
      <c r="AA6" t="n">
        <v>323.2047977730033</v>
      </c>
      <c r="AB6" t="n">
        <v>442.223063102367</v>
      </c>
      <c r="AC6" t="n">
        <v>400.0179146238436</v>
      </c>
      <c r="AD6" t="n">
        <v>323204.7977730033</v>
      </c>
      <c r="AE6" t="n">
        <v>442223.063102367</v>
      </c>
      <c r="AF6" t="n">
        <v>2.823186635782658e-06</v>
      </c>
      <c r="AG6" t="n">
        <v>9.21875</v>
      </c>
      <c r="AH6" t="n">
        <v>400017.9146238436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7.32</v>
      </c>
      <c r="E7" t="n">
        <v>13.66</v>
      </c>
      <c r="F7" t="n">
        <v>8.710000000000001</v>
      </c>
      <c r="G7" t="n">
        <v>11.87</v>
      </c>
      <c r="H7" t="n">
        <v>0.16</v>
      </c>
      <c r="I7" t="n">
        <v>44</v>
      </c>
      <c r="J7" t="n">
        <v>255.12</v>
      </c>
      <c r="K7" t="n">
        <v>59.19</v>
      </c>
      <c r="L7" t="n">
        <v>2.25</v>
      </c>
      <c r="M7" t="n">
        <v>42</v>
      </c>
      <c r="N7" t="n">
        <v>63.67</v>
      </c>
      <c r="O7" t="n">
        <v>31698.72</v>
      </c>
      <c r="P7" t="n">
        <v>134.17</v>
      </c>
      <c r="Q7" t="n">
        <v>1324.01</v>
      </c>
      <c r="R7" t="n">
        <v>53.71</v>
      </c>
      <c r="S7" t="n">
        <v>27.17</v>
      </c>
      <c r="T7" t="n">
        <v>13321.86</v>
      </c>
      <c r="U7" t="n">
        <v>0.51</v>
      </c>
      <c r="V7" t="n">
        <v>0.9</v>
      </c>
      <c r="W7" t="n">
        <v>0.18</v>
      </c>
      <c r="X7" t="n">
        <v>0.85</v>
      </c>
      <c r="Y7" t="n">
        <v>1</v>
      </c>
      <c r="Z7" t="n">
        <v>10</v>
      </c>
      <c r="AA7" t="n">
        <v>314.6363364499889</v>
      </c>
      <c r="AB7" t="n">
        <v>430.4993163063841</v>
      </c>
      <c r="AC7" t="n">
        <v>389.4130657676873</v>
      </c>
      <c r="AD7" t="n">
        <v>314636.3364499889</v>
      </c>
      <c r="AE7" t="n">
        <v>430499.316306384</v>
      </c>
      <c r="AF7" t="n">
        <v>2.927198143589719e-06</v>
      </c>
      <c r="AG7" t="n">
        <v>8.893229166666666</v>
      </c>
      <c r="AH7" t="n">
        <v>389413.0657676873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7.5226</v>
      </c>
      <c r="E8" t="n">
        <v>13.29</v>
      </c>
      <c r="F8" t="n">
        <v>8.58</v>
      </c>
      <c r="G8" t="n">
        <v>13.2</v>
      </c>
      <c r="H8" t="n">
        <v>0.17</v>
      </c>
      <c r="I8" t="n">
        <v>39</v>
      </c>
      <c r="J8" t="n">
        <v>255.57</v>
      </c>
      <c r="K8" t="n">
        <v>59.19</v>
      </c>
      <c r="L8" t="n">
        <v>2.5</v>
      </c>
      <c r="M8" t="n">
        <v>37</v>
      </c>
      <c r="N8" t="n">
        <v>63.88</v>
      </c>
      <c r="O8" t="n">
        <v>31754.97</v>
      </c>
      <c r="P8" t="n">
        <v>131.03</v>
      </c>
      <c r="Q8" t="n">
        <v>1324.01</v>
      </c>
      <c r="R8" t="n">
        <v>49.78</v>
      </c>
      <c r="S8" t="n">
        <v>27.17</v>
      </c>
      <c r="T8" t="n">
        <v>11385.36</v>
      </c>
      <c r="U8" t="n">
        <v>0.55</v>
      </c>
      <c r="V8" t="n">
        <v>0.91</v>
      </c>
      <c r="W8" t="n">
        <v>0.17</v>
      </c>
      <c r="X8" t="n">
        <v>0.73</v>
      </c>
      <c r="Y8" t="n">
        <v>1</v>
      </c>
      <c r="Z8" t="n">
        <v>10</v>
      </c>
      <c r="AA8" t="n">
        <v>308.2620366500965</v>
      </c>
      <c r="AB8" t="n">
        <v>421.7777181059113</v>
      </c>
      <c r="AC8" t="n">
        <v>381.5238446586276</v>
      </c>
      <c r="AD8" t="n">
        <v>308262.0366500965</v>
      </c>
      <c r="AE8" t="n">
        <v>421777.7181059113</v>
      </c>
      <c r="AF8" t="n">
        <v>3.008215950132243e-06</v>
      </c>
      <c r="AG8" t="n">
        <v>8.65234375</v>
      </c>
      <c r="AH8" t="n">
        <v>381523.8446586276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7.6756</v>
      </c>
      <c r="E9" t="n">
        <v>13.03</v>
      </c>
      <c r="F9" t="n">
        <v>8.51</v>
      </c>
      <c r="G9" t="n">
        <v>14.59</v>
      </c>
      <c r="H9" t="n">
        <v>0.19</v>
      </c>
      <c r="I9" t="n">
        <v>35</v>
      </c>
      <c r="J9" t="n">
        <v>256.03</v>
      </c>
      <c r="K9" t="n">
        <v>59.19</v>
      </c>
      <c r="L9" t="n">
        <v>2.75</v>
      </c>
      <c r="M9" t="n">
        <v>33</v>
      </c>
      <c r="N9" t="n">
        <v>64.09</v>
      </c>
      <c r="O9" t="n">
        <v>31811.29</v>
      </c>
      <c r="P9" t="n">
        <v>128.68</v>
      </c>
      <c r="Q9" t="n">
        <v>1324.27</v>
      </c>
      <c r="R9" t="n">
        <v>48.38</v>
      </c>
      <c r="S9" t="n">
        <v>27.17</v>
      </c>
      <c r="T9" t="n">
        <v>10703.23</v>
      </c>
      <c r="U9" t="n">
        <v>0.5600000000000001</v>
      </c>
      <c r="V9" t="n">
        <v>0.92</v>
      </c>
      <c r="W9" t="n">
        <v>0.14</v>
      </c>
      <c r="X9" t="n">
        <v>0.66</v>
      </c>
      <c r="Y9" t="n">
        <v>1</v>
      </c>
      <c r="Z9" t="n">
        <v>10</v>
      </c>
      <c r="AA9" t="n">
        <v>291.0361473274959</v>
      </c>
      <c r="AB9" t="n">
        <v>398.2084963821268</v>
      </c>
      <c r="AC9" t="n">
        <v>360.2040363765507</v>
      </c>
      <c r="AD9" t="n">
        <v>291036.1473274959</v>
      </c>
      <c r="AE9" t="n">
        <v>398208.4963821268</v>
      </c>
      <c r="AF9" t="n">
        <v>3.06939919001875e-06</v>
      </c>
      <c r="AG9" t="n">
        <v>8.483072916666666</v>
      </c>
      <c r="AH9" t="n">
        <v>360204.0363765507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7.763</v>
      </c>
      <c r="E10" t="n">
        <v>12.88</v>
      </c>
      <c r="F10" t="n">
        <v>8.51</v>
      </c>
      <c r="G10" t="n">
        <v>15.96</v>
      </c>
      <c r="H10" t="n">
        <v>0.21</v>
      </c>
      <c r="I10" t="n">
        <v>32</v>
      </c>
      <c r="J10" t="n">
        <v>256.49</v>
      </c>
      <c r="K10" t="n">
        <v>59.19</v>
      </c>
      <c r="L10" t="n">
        <v>3</v>
      </c>
      <c r="M10" t="n">
        <v>30</v>
      </c>
      <c r="N10" t="n">
        <v>64.29000000000001</v>
      </c>
      <c r="O10" t="n">
        <v>31867.69</v>
      </c>
      <c r="P10" t="n">
        <v>127.83</v>
      </c>
      <c r="Q10" t="n">
        <v>1324.11</v>
      </c>
      <c r="R10" t="n">
        <v>47.87</v>
      </c>
      <c r="S10" t="n">
        <v>27.17</v>
      </c>
      <c r="T10" t="n">
        <v>10465.41</v>
      </c>
      <c r="U10" t="n">
        <v>0.57</v>
      </c>
      <c r="V10" t="n">
        <v>0.92</v>
      </c>
      <c r="W10" t="n">
        <v>0.16</v>
      </c>
      <c r="X10" t="n">
        <v>0.66</v>
      </c>
      <c r="Y10" t="n">
        <v>1</v>
      </c>
      <c r="Z10" t="n">
        <v>10</v>
      </c>
      <c r="AA10" t="n">
        <v>289.0547162120516</v>
      </c>
      <c r="AB10" t="n">
        <v>395.4974149154046</v>
      </c>
      <c r="AC10" t="n">
        <v>357.7516967199857</v>
      </c>
      <c r="AD10" t="n">
        <v>289054.7162120516</v>
      </c>
      <c r="AE10" t="n">
        <v>395497.4149154046</v>
      </c>
      <c r="AF10" t="n">
        <v>3.104349615940845e-06</v>
      </c>
      <c r="AG10" t="n">
        <v>8.385416666666666</v>
      </c>
      <c r="AH10" t="n">
        <v>357751.6967199857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7.9025</v>
      </c>
      <c r="E11" t="n">
        <v>12.65</v>
      </c>
      <c r="F11" t="n">
        <v>8.43</v>
      </c>
      <c r="G11" t="n">
        <v>17.44</v>
      </c>
      <c r="H11" t="n">
        <v>0.23</v>
      </c>
      <c r="I11" t="n">
        <v>29</v>
      </c>
      <c r="J11" t="n">
        <v>256.95</v>
      </c>
      <c r="K11" t="n">
        <v>59.19</v>
      </c>
      <c r="L11" t="n">
        <v>3.25</v>
      </c>
      <c r="M11" t="n">
        <v>27</v>
      </c>
      <c r="N11" t="n">
        <v>64.5</v>
      </c>
      <c r="O11" t="n">
        <v>31924.29</v>
      </c>
      <c r="P11" t="n">
        <v>125.24</v>
      </c>
      <c r="Q11" t="n">
        <v>1324.24</v>
      </c>
      <c r="R11" t="n">
        <v>45.42</v>
      </c>
      <c r="S11" t="n">
        <v>27.17</v>
      </c>
      <c r="T11" t="n">
        <v>9252.49</v>
      </c>
      <c r="U11" t="n">
        <v>0.6</v>
      </c>
      <c r="V11" t="n">
        <v>0.93</v>
      </c>
      <c r="W11" t="n">
        <v>0.15</v>
      </c>
      <c r="X11" t="n">
        <v>0.58</v>
      </c>
      <c r="Y11" t="n">
        <v>1</v>
      </c>
      <c r="Z11" t="n">
        <v>10</v>
      </c>
      <c r="AA11" t="n">
        <v>284.8429594399785</v>
      </c>
      <c r="AB11" t="n">
        <v>389.7347034902591</v>
      </c>
      <c r="AC11" t="n">
        <v>352.5389703852398</v>
      </c>
      <c r="AD11" t="n">
        <v>284842.9594399785</v>
      </c>
      <c r="AE11" t="n">
        <v>389734.7034902591</v>
      </c>
      <c r="AF11" t="n">
        <v>3.160134334660895e-06</v>
      </c>
      <c r="AG11" t="n">
        <v>8.235677083333334</v>
      </c>
      <c r="AH11" t="n">
        <v>352538.9703852398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7.9895</v>
      </c>
      <c r="E12" t="n">
        <v>12.52</v>
      </c>
      <c r="F12" t="n">
        <v>8.390000000000001</v>
      </c>
      <c r="G12" t="n">
        <v>18.65</v>
      </c>
      <c r="H12" t="n">
        <v>0.24</v>
      </c>
      <c r="I12" t="n">
        <v>27</v>
      </c>
      <c r="J12" t="n">
        <v>257.41</v>
      </c>
      <c r="K12" t="n">
        <v>59.19</v>
      </c>
      <c r="L12" t="n">
        <v>3.5</v>
      </c>
      <c r="M12" t="n">
        <v>25</v>
      </c>
      <c r="N12" t="n">
        <v>64.70999999999999</v>
      </c>
      <c r="O12" t="n">
        <v>31980.84</v>
      </c>
      <c r="P12" t="n">
        <v>123.7</v>
      </c>
      <c r="Q12" t="n">
        <v>1324.08</v>
      </c>
      <c r="R12" t="n">
        <v>44.1</v>
      </c>
      <c r="S12" t="n">
        <v>27.17</v>
      </c>
      <c r="T12" t="n">
        <v>8602.25</v>
      </c>
      <c r="U12" t="n">
        <v>0.62</v>
      </c>
      <c r="V12" t="n">
        <v>0.93</v>
      </c>
      <c r="W12" t="n">
        <v>0.15</v>
      </c>
      <c r="X12" t="n">
        <v>0.54</v>
      </c>
      <c r="Y12" t="n">
        <v>1</v>
      </c>
      <c r="Z12" t="n">
        <v>10</v>
      </c>
      <c r="AA12" t="n">
        <v>282.3775595385842</v>
      </c>
      <c r="AB12" t="n">
        <v>386.3614345794042</v>
      </c>
      <c r="AC12" t="n">
        <v>349.4876415248243</v>
      </c>
      <c r="AD12" t="n">
        <v>282377.5595385842</v>
      </c>
      <c r="AE12" t="n">
        <v>386361.4345794042</v>
      </c>
      <c r="AF12" t="n">
        <v>3.194924804400281e-06</v>
      </c>
      <c r="AG12" t="n">
        <v>8.151041666666666</v>
      </c>
      <c r="AH12" t="n">
        <v>349487.6415248243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8.082100000000001</v>
      </c>
      <c r="E13" t="n">
        <v>12.37</v>
      </c>
      <c r="F13" t="n">
        <v>8.35</v>
      </c>
      <c r="G13" t="n">
        <v>20.03</v>
      </c>
      <c r="H13" t="n">
        <v>0.26</v>
      </c>
      <c r="I13" t="n">
        <v>25</v>
      </c>
      <c r="J13" t="n">
        <v>257.86</v>
      </c>
      <c r="K13" t="n">
        <v>59.19</v>
      </c>
      <c r="L13" t="n">
        <v>3.75</v>
      </c>
      <c r="M13" t="n">
        <v>23</v>
      </c>
      <c r="N13" t="n">
        <v>64.92</v>
      </c>
      <c r="O13" t="n">
        <v>32037.48</v>
      </c>
      <c r="P13" t="n">
        <v>121.56</v>
      </c>
      <c r="Q13" t="n">
        <v>1324.08</v>
      </c>
      <c r="R13" t="n">
        <v>42.65</v>
      </c>
      <c r="S13" t="n">
        <v>27.17</v>
      </c>
      <c r="T13" t="n">
        <v>7890.15</v>
      </c>
      <c r="U13" t="n">
        <v>0.64</v>
      </c>
      <c r="V13" t="n">
        <v>0.9399999999999999</v>
      </c>
      <c r="W13" t="n">
        <v>0.15</v>
      </c>
      <c r="X13" t="n">
        <v>0.49</v>
      </c>
      <c r="Y13" t="n">
        <v>1</v>
      </c>
      <c r="Z13" t="n">
        <v>10</v>
      </c>
      <c r="AA13" t="n">
        <v>279.4836714098195</v>
      </c>
      <c r="AB13" t="n">
        <v>382.4018891722945</v>
      </c>
      <c r="AC13" t="n">
        <v>345.9059895741123</v>
      </c>
      <c r="AD13" t="n">
        <v>279483.6714098195</v>
      </c>
      <c r="AE13" t="n">
        <v>382401.8891722945</v>
      </c>
      <c r="AF13" t="n">
        <v>3.231954660697605e-06</v>
      </c>
      <c r="AG13" t="n">
        <v>8.053385416666666</v>
      </c>
      <c r="AH13" t="n">
        <v>345905.9895741122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8.177199999999999</v>
      </c>
      <c r="E14" t="n">
        <v>12.23</v>
      </c>
      <c r="F14" t="n">
        <v>8.300000000000001</v>
      </c>
      <c r="G14" t="n">
        <v>21.65</v>
      </c>
      <c r="H14" t="n">
        <v>0.28</v>
      </c>
      <c r="I14" t="n">
        <v>23</v>
      </c>
      <c r="J14" t="n">
        <v>258.32</v>
      </c>
      <c r="K14" t="n">
        <v>59.19</v>
      </c>
      <c r="L14" t="n">
        <v>4</v>
      </c>
      <c r="M14" t="n">
        <v>21</v>
      </c>
      <c r="N14" t="n">
        <v>65.13</v>
      </c>
      <c r="O14" t="n">
        <v>32094.19</v>
      </c>
      <c r="P14" t="n">
        <v>119.66</v>
      </c>
      <c r="Q14" t="n">
        <v>1324</v>
      </c>
      <c r="R14" t="n">
        <v>41.16</v>
      </c>
      <c r="S14" t="n">
        <v>27.17</v>
      </c>
      <c r="T14" t="n">
        <v>7153.8</v>
      </c>
      <c r="U14" t="n">
        <v>0.66</v>
      </c>
      <c r="V14" t="n">
        <v>0.9399999999999999</v>
      </c>
      <c r="W14" t="n">
        <v>0.15</v>
      </c>
      <c r="X14" t="n">
        <v>0.45</v>
      </c>
      <c r="Y14" t="n">
        <v>1</v>
      </c>
      <c r="Z14" t="n">
        <v>10</v>
      </c>
      <c r="AA14" t="n">
        <v>276.5761306601019</v>
      </c>
      <c r="AB14" t="n">
        <v>378.423663646886</v>
      </c>
      <c r="AC14" t="n">
        <v>342.3074403093741</v>
      </c>
      <c r="AD14" t="n">
        <v>276576.1306601019</v>
      </c>
      <c r="AE14" t="n">
        <v>378423.663646886</v>
      </c>
      <c r="AF14" t="n">
        <v>3.269984243136865e-06</v>
      </c>
      <c r="AG14" t="n">
        <v>7.962239583333333</v>
      </c>
      <c r="AH14" t="n">
        <v>342307.4403093741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8.274699999999999</v>
      </c>
      <c r="E15" t="n">
        <v>12.08</v>
      </c>
      <c r="F15" t="n">
        <v>8.25</v>
      </c>
      <c r="G15" t="n">
        <v>23.58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117.53</v>
      </c>
      <c r="Q15" t="n">
        <v>1324.18</v>
      </c>
      <c r="R15" t="n">
        <v>39.62</v>
      </c>
      <c r="S15" t="n">
        <v>27.17</v>
      </c>
      <c r="T15" t="n">
        <v>6391.75</v>
      </c>
      <c r="U15" t="n">
        <v>0.6899999999999999</v>
      </c>
      <c r="V15" t="n">
        <v>0.95</v>
      </c>
      <c r="W15" t="n">
        <v>0.14</v>
      </c>
      <c r="X15" t="n">
        <v>0.4</v>
      </c>
      <c r="Y15" t="n">
        <v>1</v>
      </c>
      <c r="Z15" t="n">
        <v>10</v>
      </c>
      <c r="AA15" t="n">
        <v>261.1350445228063</v>
      </c>
      <c r="AB15" t="n">
        <v>357.2964883811953</v>
      </c>
      <c r="AC15" t="n">
        <v>323.1966129988643</v>
      </c>
      <c r="AD15" t="n">
        <v>261135.0445228062</v>
      </c>
      <c r="AE15" t="n">
        <v>357296.4883811953</v>
      </c>
      <c r="AF15" t="n">
        <v>3.308973562672384e-06</v>
      </c>
      <c r="AG15" t="n">
        <v>7.864583333333333</v>
      </c>
      <c r="AH15" t="n">
        <v>323196.6129988643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8.325799999999999</v>
      </c>
      <c r="E16" t="n">
        <v>12.01</v>
      </c>
      <c r="F16" t="n">
        <v>8.23</v>
      </c>
      <c r="G16" t="n">
        <v>24.68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115.87</v>
      </c>
      <c r="Q16" t="n">
        <v>1324</v>
      </c>
      <c r="R16" t="n">
        <v>38.93</v>
      </c>
      <c r="S16" t="n">
        <v>27.17</v>
      </c>
      <c r="T16" t="n">
        <v>6052.68</v>
      </c>
      <c r="U16" t="n">
        <v>0.7</v>
      </c>
      <c r="V16" t="n">
        <v>0.95</v>
      </c>
      <c r="W16" t="n">
        <v>0.14</v>
      </c>
      <c r="X16" t="n">
        <v>0.37</v>
      </c>
      <c r="Y16" t="n">
        <v>1</v>
      </c>
      <c r="Z16" t="n">
        <v>10</v>
      </c>
      <c r="AA16" t="n">
        <v>259.3309428869262</v>
      </c>
      <c r="AB16" t="n">
        <v>354.8280369316373</v>
      </c>
      <c r="AC16" t="n">
        <v>320.9637470911587</v>
      </c>
      <c r="AD16" t="n">
        <v>259330.9428869262</v>
      </c>
      <c r="AE16" t="n">
        <v>354828.0369316373</v>
      </c>
      <c r="AF16" t="n">
        <v>3.329407965013563e-06</v>
      </c>
      <c r="AG16" t="n">
        <v>7.819010416666667</v>
      </c>
      <c r="AH16" t="n">
        <v>320963.7470911586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8.475199999999999</v>
      </c>
      <c r="E17" t="n">
        <v>11.8</v>
      </c>
      <c r="F17" t="n">
        <v>8.109999999999999</v>
      </c>
      <c r="G17" t="n">
        <v>27.05</v>
      </c>
      <c r="H17" t="n">
        <v>0.33</v>
      </c>
      <c r="I17" t="n">
        <v>18</v>
      </c>
      <c r="J17" t="n">
        <v>259.71</v>
      </c>
      <c r="K17" t="n">
        <v>59.19</v>
      </c>
      <c r="L17" t="n">
        <v>4.75</v>
      </c>
      <c r="M17" t="n">
        <v>16</v>
      </c>
      <c r="N17" t="n">
        <v>65.76000000000001</v>
      </c>
      <c r="O17" t="n">
        <v>32264.79</v>
      </c>
      <c r="P17" t="n">
        <v>112.41</v>
      </c>
      <c r="Q17" t="n">
        <v>1324.09</v>
      </c>
      <c r="R17" t="n">
        <v>35.17</v>
      </c>
      <c r="S17" t="n">
        <v>27.17</v>
      </c>
      <c r="T17" t="n">
        <v>4181.59</v>
      </c>
      <c r="U17" t="n">
        <v>0.77</v>
      </c>
      <c r="V17" t="n">
        <v>0.96</v>
      </c>
      <c r="W17" t="n">
        <v>0.13</v>
      </c>
      <c r="X17" t="n">
        <v>0.26</v>
      </c>
      <c r="Y17" t="n">
        <v>1</v>
      </c>
      <c r="Z17" t="n">
        <v>10</v>
      </c>
      <c r="AA17" t="n">
        <v>254.8673104251233</v>
      </c>
      <c r="AB17" t="n">
        <v>348.7206980756675</v>
      </c>
      <c r="AC17" t="n">
        <v>315.4392840840036</v>
      </c>
      <c r="AD17" t="n">
        <v>254867.3104251233</v>
      </c>
      <c r="AE17" t="n">
        <v>348720.6980756675</v>
      </c>
      <c r="AF17" t="n">
        <v>3.389151599255681e-06</v>
      </c>
      <c r="AG17" t="n">
        <v>7.682291666666667</v>
      </c>
      <c r="AH17" t="n">
        <v>315439.2840840037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8.404500000000001</v>
      </c>
      <c r="E18" t="n">
        <v>11.9</v>
      </c>
      <c r="F18" t="n">
        <v>8.210000000000001</v>
      </c>
      <c r="G18" t="n">
        <v>27.38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113.1</v>
      </c>
      <c r="Q18" t="n">
        <v>1324.04</v>
      </c>
      <c r="R18" t="n">
        <v>38.65</v>
      </c>
      <c r="S18" t="n">
        <v>27.17</v>
      </c>
      <c r="T18" t="n">
        <v>5923.78</v>
      </c>
      <c r="U18" t="n">
        <v>0.7</v>
      </c>
      <c r="V18" t="n">
        <v>0.95</v>
      </c>
      <c r="W18" t="n">
        <v>0.13</v>
      </c>
      <c r="X18" t="n">
        <v>0.36</v>
      </c>
      <c r="Y18" t="n">
        <v>1</v>
      </c>
      <c r="Z18" t="n">
        <v>10</v>
      </c>
      <c r="AA18" t="n">
        <v>256.494051302524</v>
      </c>
      <c r="AB18" t="n">
        <v>350.9464767108686</v>
      </c>
      <c r="AC18" t="n">
        <v>317.4526375301618</v>
      </c>
      <c r="AD18" t="n">
        <v>256494.051302524</v>
      </c>
      <c r="AE18" t="n">
        <v>350946.4767108686</v>
      </c>
      <c r="AF18" t="n">
        <v>3.360879343961721e-06</v>
      </c>
      <c r="AG18" t="n">
        <v>7.747395833333333</v>
      </c>
      <c r="AH18" t="n">
        <v>317452.6375301618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8.454700000000001</v>
      </c>
      <c r="E19" t="n">
        <v>11.83</v>
      </c>
      <c r="F19" t="n">
        <v>8.19</v>
      </c>
      <c r="G19" t="n">
        <v>28.91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111.32</v>
      </c>
      <c r="Q19" t="n">
        <v>1324.02</v>
      </c>
      <c r="R19" t="n">
        <v>37.92</v>
      </c>
      <c r="S19" t="n">
        <v>27.17</v>
      </c>
      <c r="T19" t="n">
        <v>5565.27</v>
      </c>
      <c r="U19" t="n">
        <v>0.72</v>
      </c>
      <c r="V19" t="n">
        <v>0.95</v>
      </c>
      <c r="W19" t="n">
        <v>0.13</v>
      </c>
      <c r="X19" t="n">
        <v>0.34</v>
      </c>
      <c r="Y19" t="n">
        <v>1</v>
      </c>
      <c r="Z19" t="n">
        <v>10</v>
      </c>
      <c r="AA19" t="n">
        <v>254.6790471188976</v>
      </c>
      <c r="AB19" t="n">
        <v>348.4631079144988</v>
      </c>
      <c r="AC19" t="n">
        <v>315.2062779662867</v>
      </c>
      <c r="AD19" t="n">
        <v>254679.0471188976</v>
      </c>
      <c r="AE19" t="n">
        <v>348463.1079144988</v>
      </c>
      <c r="AF19" t="n">
        <v>3.380953844891803e-06</v>
      </c>
      <c r="AG19" t="n">
        <v>7.701822916666667</v>
      </c>
      <c r="AH19" t="n">
        <v>315206.2779662868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8.5106</v>
      </c>
      <c r="E20" t="n">
        <v>11.75</v>
      </c>
      <c r="F20" t="n">
        <v>8.16</v>
      </c>
      <c r="G20" t="n">
        <v>30.61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109.39</v>
      </c>
      <c r="Q20" t="n">
        <v>1324.04</v>
      </c>
      <c r="R20" t="n">
        <v>36.97</v>
      </c>
      <c r="S20" t="n">
        <v>27.17</v>
      </c>
      <c r="T20" t="n">
        <v>5093.07</v>
      </c>
      <c r="U20" t="n">
        <v>0.73</v>
      </c>
      <c r="V20" t="n">
        <v>0.96</v>
      </c>
      <c r="W20" t="n">
        <v>0.13</v>
      </c>
      <c r="X20" t="n">
        <v>0.31</v>
      </c>
      <c r="Y20" t="n">
        <v>1</v>
      </c>
      <c r="Z20" t="n">
        <v>10</v>
      </c>
      <c r="AA20" t="n">
        <v>252.690398273348</v>
      </c>
      <c r="AB20" t="n">
        <v>345.7421508310241</v>
      </c>
      <c r="AC20" t="n">
        <v>312.7450052079707</v>
      </c>
      <c r="AD20" t="n">
        <v>252690.398273348</v>
      </c>
      <c r="AE20" t="n">
        <v>345742.1508310241</v>
      </c>
      <c r="AF20" t="n">
        <v>3.4033077214255e-06</v>
      </c>
      <c r="AG20" t="n">
        <v>7.649739583333333</v>
      </c>
      <c r="AH20" t="n">
        <v>312745.0052079707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8.571199999999999</v>
      </c>
      <c r="E21" t="n">
        <v>11.67</v>
      </c>
      <c r="F21" t="n">
        <v>8.130000000000001</v>
      </c>
      <c r="G21" t="n">
        <v>32.51</v>
      </c>
      <c r="H21" t="n">
        <v>0.39</v>
      </c>
      <c r="I21" t="n">
        <v>15</v>
      </c>
      <c r="J21" t="n">
        <v>261.56</v>
      </c>
      <c r="K21" t="n">
        <v>59.19</v>
      </c>
      <c r="L21" t="n">
        <v>5.75</v>
      </c>
      <c r="M21" t="n">
        <v>13</v>
      </c>
      <c r="N21" t="n">
        <v>66.62</v>
      </c>
      <c r="O21" t="n">
        <v>32493.38</v>
      </c>
      <c r="P21" t="n">
        <v>107.7</v>
      </c>
      <c r="Q21" t="n">
        <v>1323.99</v>
      </c>
      <c r="R21" t="n">
        <v>35.86</v>
      </c>
      <c r="S21" t="n">
        <v>27.17</v>
      </c>
      <c r="T21" t="n">
        <v>4545.2</v>
      </c>
      <c r="U21" t="n">
        <v>0.76</v>
      </c>
      <c r="V21" t="n">
        <v>0.96</v>
      </c>
      <c r="W21" t="n">
        <v>0.13</v>
      </c>
      <c r="X21" t="n">
        <v>0.28</v>
      </c>
      <c r="Y21" t="n">
        <v>1</v>
      </c>
      <c r="Z21" t="n">
        <v>10</v>
      </c>
      <c r="AA21" t="n">
        <v>250.8277060498807</v>
      </c>
      <c r="AB21" t="n">
        <v>343.1935331546962</v>
      </c>
      <c r="AC21" t="n">
        <v>310.4396240256634</v>
      </c>
      <c r="AD21" t="n">
        <v>250827.7060498807</v>
      </c>
      <c r="AE21" t="n">
        <v>343193.5331546962</v>
      </c>
      <c r="AF21" t="n">
        <v>3.427541083106038e-06</v>
      </c>
      <c r="AG21" t="n">
        <v>7.59765625</v>
      </c>
      <c r="AH21" t="n">
        <v>310439.6240256634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8.6219</v>
      </c>
      <c r="E22" t="n">
        <v>11.6</v>
      </c>
      <c r="F22" t="n">
        <v>8.109999999999999</v>
      </c>
      <c r="G22" t="n">
        <v>34.75</v>
      </c>
      <c r="H22" t="n">
        <v>0.41</v>
      </c>
      <c r="I22" t="n">
        <v>14</v>
      </c>
      <c r="J22" t="n">
        <v>262.03</v>
      </c>
      <c r="K22" t="n">
        <v>59.19</v>
      </c>
      <c r="L22" t="n">
        <v>6</v>
      </c>
      <c r="M22" t="n">
        <v>12</v>
      </c>
      <c r="N22" t="n">
        <v>66.83</v>
      </c>
      <c r="O22" t="n">
        <v>32550.72</v>
      </c>
      <c r="P22" t="n">
        <v>106.16</v>
      </c>
      <c r="Q22" t="n">
        <v>1323.94</v>
      </c>
      <c r="R22" t="n">
        <v>35.27</v>
      </c>
      <c r="S22" t="n">
        <v>27.17</v>
      </c>
      <c r="T22" t="n">
        <v>4252.92</v>
      </c>
      <c r="U22" t="n">
        <v>0.77</v>
      </c>
      <c r="V22" t="n">
        <v>0.96</v>
      </c>
      <c r="W22" t="n">
        <v>0.13</v>
      </c>
      <c r="X22" t="n">
        <v>0.26</v>
      </c>
      <c r="Y22" t="n">
        <v>1</v>
      </c>
      <c r="Z22" t="n">
        <v>10</v>
      </c>
      <c r="AA22" t="n">
        <v>249.2268288519666</v>
      </c>
      <c r="AB22" t="n">
        <v>341.0031423467938</v>
      </c>
      <c r="AC22" t="n">
        <v>308.4582810422336</v>
      </c>
      <c r="AD22" t="n">
        <v>249226.8288519666</v>
      </c>
      <c r="AE22" t="n">
        <v>341003.1423467938</v>
      </c>
      <c r="AF22" t="n">
        <v>3.447815529264508e-06</v>
      </c>
      <c r="AG22" t="n">
        <v>7.552083333333333</v>
      </c>
      <c r="AH22" t="n">
        <v>308458.2810422336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8.6806</v>
      </c>
      <c r="E23" t="n">
        <v>11.52</v>
      </c>
      <c r="F23" t="n">
        <v>8.08</v>
      </c>
      <c r="G23" t="n">
        <v>37.29</v>
      </c>
      <c r="H23" t="n">
        <v>0.42</v>
      </c>
      <c r="I23" t="n">
        <v>13</v>
      </c>
      <c r="J23" t="n">
        <v>262.49</v>
      </c>
      <c r="K23" t="n">
        <v>59.19</v>
      </c>
      <c r="L23" t="n">
        <v>6.25</v>
      </c>
      <c r="M23" t="n">
        <v>11</v>
      </c>
      <c r="N23" t="n">
        <v>67.05</v>
      </c>
      <c r="O23" t="n">
        <v>32608.15</v>
      </c>
      <c r="P23" t="n">
        <v>103.88</v>
      </c>
      <c r="Q23" t="n">
        <v>1323.98</v>
      </c>
      <c r="R23" t="n">
        <v>34.25</v>
      </c>
      <c r="S23" t="n">
        <v>27.17</v>
      </c>
      <c r="T23" t="n">
        <v>3748.65</v>
      </c>
      <c r="U23" t="n">
        <v>0.79</v>
      </c>
      <c r="V23" t="n">
        <v>0.97</v>
      </c>
      <c r="W23" t="n">
        <v>0.13</v>
      </c>
      <c r="X23" t="n">
        <v>0.23</v>
      </c>
      <c r="Y23" t="n">
        <v>1</v>
      </c>
      <c r="Z23" t="n">
        <v>10</v>
      </c>
      <c r="AA23" t="n">
        <v>246.8918997680611</v>
      </c>
      <c r="AB23" t="n">
        <v>337.8083893643948</v>
      </c>
      <c r="AC23" t="n">
        <v>305.5684308006097</v>
      </c>
      <c r="AD23" t="n">
        <v>246891.8997680611</v>
      </c>
      <c r="AE23" t="n">
        <v>337808.3893643948</v>
      </c>
      <c r="AF23" t="n">
        <v>3.471289099077175e-06</v>
      </c>
      <c r="AG23" t="n">
        <v>7.5</v>
      </c>
      <c r="AH23" t="n">
        <v>305568.4308006098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8.676</v>
      </c>
      <c r="E24" t="n">
        <v>11.53</v>
      </c>
      <c r="F24" t="n">
        <v>8.09</v>
      </c>
      <c r="G24" t="n">
        <v>37.32</v>
      </c>
      <c r="H24" t="n">
        <v>0.44</v>
      </c>
      <c r="I24" t="n">
        <v>13</v>
      </c>
      <c r="J24" t="n">
        <v>262.96</v>
      </c>
      <c r="K24" t="n">
        <v>59.19</v>
      </c>
      <c r="L24" t="n">
        <v>6.5</v>
      </c>
      <c r="M24" t="n">
        <v>11</v>
      </c>
      <c r="N24" t="n">
        <v>67.26000000000001</v>
      </c>
      <c r="O24" t="n">
        <v>32665.66</v>
      </c>
      <c r="P24" t="n">
        <v>101.35</v>
      </c>
      <c r="Q24" t="n">
        <v>1323.94</v>
      </c>
      <c r="R24" t="n">
        <v>34.73</v>
      </c>
      <c r="S24" t="n">
        <v>27.17</v>
      </c>
      <c r="T24" t="n">
        <v>3988.14</v>
      </c>
      <c r="U24" t="n">
        <v>0.78</v>
      </c>
      <c r="V24" t="n">
        <v>0.97</v>
      </c>
      <c r="W24" t="n">
        <v>0.12</v>
      </c>
      <c r="X24" t="n">
        <v>0.23</v>
      </c>
      <c r="Y24" t="n">
        <v>1</v>
      </c>
      <c r="Z24" t="n">
        <v>10</v>
      </c>
      <c r="AA24" t="n">
        <v>245.5573621151745</v>
      </c>
      <c r="AB24" t="n">
        <v>335.9824160720703</v>
      </c>
      <c r="AC24" t="n">
        <v>303.9167258365345</v>
      </c>
      <c r="AD24" t="n">
        <v>245557.3621151745</v>
      </c>
      <c r="AE24" t="n">
        <v>335982.4160720703</v>
      </c>
      <c r="AF24" t="n">
        <v>3.469449602976011e-06</v>
      </c>
      <c r="AG24" t="n">
        <v>7.506510416666667</v>
      </c>
      <c r="AH24" t="n">
        <v>303916.7258365345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8.7095</v>
      </c>
      <c r="E25" t="n">
        <v>11.48</v>
      </c>
      <c r="F25" t="n">
        <v>8.09</v>
      </c>
      <c r="G25" t="n">
        <v>40.45</v>
      </c>
      <c r="H25" t="n">
        <v>0.46</v>
      </c>
      <c r="I25" t="n">
        <v>12</v>
      </c>
      <c r="J25" t="n">
        <v>263.42</v>
      </c>
      <c r="K25" t="n">
        <v>59.19</v>
      </c>
      <c r="L25" t="n">
        <v>6.75</v>
      </c>
      <c r="M25" t="n">
        <v>9</v>
      </c>
      <c r="N25" t="n">
        <v>67.48</v>
      </c>
      <c r="O25" t="n">
        <v>32723.25</v>
      </c>
      <c r="P25" t="n">
        <v>100.7</v>
      </c>
      <c r="Q25" t="n">
        <v>1324.01</v>
      </c>
      <c r="R25" t="n">
        <v>34.69</v>
      </c>
      <c r="S25" t="n">
        <v>27.17</v>
      </c>
      <c r="T25" t="n">
        <v>3972.99</v>
      </c>
      <c r="U25" t="n">
        <v>0.78</v>
      </c>
      <c r="V25" t="n">
        <v>0.96</v>
      </c>
      <c r="W25" t="n">
        <v>0.13</v>
      </c>
      <c r="X25" t="n">
        <v>0.24</v>
      </c>
      <c r="Y25" t="n">
        <v>1</v>
      </c>
      <c r="Z25" t="n">
        <v>10</v>
      </c>
      <c r="AA25" t="n">
        <v>244.6331283623436</v>
      </c>
      <c r="AB25" t="n">
        <v>334.717838677132</v>
      </c>
      <c r="AC25" t="n">
        <v>302.7728379333233</v>
      </c>
      <c r="AD25" t="n">
        <v>244633.1283623436</v>
      </c>
      <c r="AE25" t="n">
        <v>334717.838677132</v>
      </c>
      <c r="AF25" t="n">
        <v>3.482845933277959e-06</v>
      </c>
      <c r="AG25" t="n">
        <v>7.473958333333333</v>
      </c>
      <c r="AH25" t="n">
        <v>302772.8379333233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8.705500000000001</v>
      </c>
      <c r="E26" t="n">
        <v>11.49</v>
      </c>
      <c r="F26" t="n">
        <v>8.1</v>
      </c>
      <c r="G26" t="n">
        <v>40.48</v>
      </c>
      <c r="H26" t="n">
        <v>0.47</v>
      </c>
      <c r="I26" t="n">
        <v>12</v>
      </c>
      <c r="J26" t="n">
        <v>263.89</v>
      </c>
      <c r="K26" t="n">
        <v>59.19</v>
      </c>
      <c r="L26" t="n">
        <v>7</v>
      </c>
      <c r="M26" t="n">
        <v>3</v>
      </c>
      <c r="N26" t="n">
        <v>67.7</v>
      </c>
      <c r="O26" t="n">
        <v>32780.92</v>
      </c>
      <c r="P26" t="n">
        <v>99.95999999999999</v>
      </c>
      <c r="Q26" t="n">
        <v>1324.03</v>
      </c>
      <c r="R26" t="n">
        <v>34.53</v>
      </c>
      <c r="S26" t="n">
        <v>27.17</v>
      </c>
      <c r="T26" t="n">
        <v>3891.82</v>
      </c>
      <c r="U26" t="n">
        <v>0.79</v>
      </c>
      <c r="V26" t="n">
        <v>0.96</v>
      </c>
      <c r="W26" t="n">
        <v>0.14</v>
      </c>
      <c r="X26" t="n">
        <v>0.24</v>
      </c>
      <c r="Y26" t="n">
        <v>1</v>
      </c>
      <c r="Z26" t="n">
        <v>10</v>
      </c>
      <c r="AA26" t="n">
        <v>244.2446904637656</v>
      </c>
      <c r="AB26" t="n">
        <v>334.1863608076273</v>
      </c>
      <c r="AC26" t="n">
        <v>302.29208356575</v>
      </c>
      <c r="AD26" t="n">
        <v>244244.6904637656</v>
      </c>
      <c r="AE26" t="n">
        <v>334186.3608076273</v>
      </c>
      <c r="AF26" t="n">
        <v>3.481246371450861e-06</v>
      </c>
      <c r="AG26" t="n">
        <v>7.48046875</v>
      </c>
      <c r="AH26" t="n">
        <v>302292.08356575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8.7043</v>
      </c>
      <c r="E27" t="n">
        <v>11.49</v>
      </c>
      <c r="F27" t="n">
        <v>8.1</v>
      </c>
      <c r="G27" t="n">
        <v>40.48</v>
      </c>
      <c r="H27" t="n">
        <v>0.49</v>
      </c>
      <c r="I27" t="n">
        <v>12</v>
      </c>
      <c r="J27" t="n">
        <v>264.36</v>
      </c>
      <c r="K27" t="n">
        <v>59.19</v>
      </c>
      <c r="L27" t="n">
        <v>7.25</v>
      </c>
      <c r="M27" t="n">
        <v>0</v>
      </c>
      <c r="N27" t="n">
        <v>67.92</v>
      </c>
      <c r="O27" t="n">
        <v>32838.68</v>
      </c>
      <c r="P27" t="n">
        <v>99.8</v>
      </c>
      <c r="Q27" t="n">
        <v>1323.98</v>
      </c>
      <c r="R27" t="n">
        <v>34.44</v>
      </c>
      <c r="S27" t="n">
        <v>27.17</v>
      </c>
      <c r="T27" t="n">
        <v>3846.12</v>
      </c>
      <c r="U27" t="n">
        <v>0.79</v>
      </c>
      <c r="V27" t="n">
        <v>0.96</v>
      </c>
      <c r="W27" t="n">
        <v>0.14</v>
      </c>
      <c r="X27" t="n">
        <v>0.24</v>
      </c>
      <c r="Y27" t="n">
        <v>1</v>
      </c>
      <c r="Z27" t="n">
        <v>10</v>
      </c>
      <c r="AA27" t="n">
        <v>244.1569557247475</v>
      </c>
      <c r="AB27" t="n">
        <v>334.0663182671194</v>
      </c>
      <c r="AC27" t="n">
        <v>302.1834977168273</v>
      </c>
      <c r="AD27" t="n">
        <v>244156.9557247475</v>
      </c>
      <c r="AE27" t="n">
        <v>334066.3182671193</v>
      </c>
      <c r="AF27" t="n">
        <v>3.480766502902731e-06</v>
      </c>
      <c r="AG27" t="n">
        <v>7.48046875</v>
      </c>
      <c r="AH27" t="n">
        <v>302183.4977168273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7.1549</v>
      </c>
      <c r="E2" t="n">
        <v>13.98</v>
      </c>
      <c r="F2" t="n">
        <v>9.380000000000001</v>
      </c>
      <c r="G2" t="n">
        <v>7.4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103.94</v>
      </c>
      <c r="Q2" t="n">
        <v>1324.38</v>
      </c>
      <c r="R2" t="n">
        <v>74.93000000000001</v>
      </c>
      <c r="S2" t="n">
        <v>27.17</v>
      </c>
      <c r="T2" t="n">
        <v>23775.41</v>
      </c>
      <c r="U2" t="n">
        <v>0.36</v>
      </c>
      <c r="V2" t="n">
        <v>0.83</v>
      </c>
      <c r="W2" t="n">
        <v>0.23</v>
      </c>
      <c r="X2" t="n">
        <v>1.52</v>
      </c>
      <c r="Y2" t="n">
        <v>1</v>
      </c>
      <c r="Z2" t="n">
        <v>10</v>
      </c>
      <c r="AA2" t="n">
        <v>274.5651095860425</v>
      </c>
      <c r="AB2" t="n">
        <v>375.6720958933697</v>
      </c>
      <c r="AC2" t="n">
        <v>339.8184783204038</v>
      </c>
      <c r="AD2" t="n">
        <v>274565.1095860425</v>
      </c>
      <c r="AE2" t="n">
        <v>375672.0958933697</v>
      </c>
      <c r="AF2" t="n">
        <v>3.353319759212049e-06</v>
      </c>
      <c r="AG2" t="n">
        <v>9.1015625</v>
      </c>
      <c r="AH2" t="n">
        <v>339818.4783204038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7.6956</v>
      </c>
      <c r="E3" t="n">
        <v>12.99</v>
      </c>
      <c r="F3" t="n">
        <v>8.98</v>
      </c>
      <c r="G3" t="n">
        <v>9.449999999999999</v>
      </c>
      <c r="H3" t="n">
        <v>0.15</v>
      </c>
      <c r="I3" t="n">
        <v>57</v>
      </c>
      <c r="J3" t="n">
        <v>150.78</v>
      </c>
      <c r="K3" t="n">
        <v>49.1</v>
      </c>
      <c r="L3" t="n">
        <v>1.25</v>
      </c>
      <c r="M3" t="n">
        <v>55</v>
      </c>
      <c r="N3" t="n">
        <v>25.44</v>
      </c>
      <c r="O3" t="n">
        <v>18830.65</v>
      </c>
      <c r="P3" t="n">
        <v>97.3</v>
      </c>
      <c r="Q3" t="n">
        <v>1324.11</v>
      </c>
      <c r="R3" t="n">
        <v>62.28</v>
      </c>
      <c r="S3" t="n">
        <v>27.17</v>
      </c>
      <c r="T3" t="n">
        <v>17543.55</v>
      </c>
      <c r="U3" t="n">
        <v>0.44</v>
      </c>
      <c r="V3" t="n">
        <v>0.87</v>
      </c>
      <c r="W3" t="n">
        <v>0.2</v>
      </c>
      <c r="X3" t="n">
        <v>1.12</v>
      </c>
      <c r="Y3" t="n">
        <v>1</v>
      </c>
      <c r="Z3" t="n">
        <v>10</v>
      </c>
      <c r="AA3" t="n">
        <v>249.1846247295554</v>
      </c>
      <c r="AB3" t="n">
        <v>340.9453968045964</v>
      </c>
      <c r="AC3" t="n">
        <v>308.4060466535371</v>
      </c>
      <c r="AD3" t="n">
        <v>249184.6247295554</v>
      </c>
      <c r="AE3" t="n">
        <v>340945.3968045964</v>
      </c>
      <c r="AF3" t="n">
        <v>3.606732105129666e-06</v>
      </c>
      <c r="AG3" t="n">
        <v>8.45703125</v>
      </c>
      <c r="AH3" t="n">
        <v>308406.0466535371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8.0397</v>
      </c>
      <c r="E4" t="n">
        <v>12.44</v>
      </c>
      <c r="F4" t="n">
        <v>8.76</v>
      </c>
      <c r="G4" t="n">
        <v>11.42</v>
      </c>
      <c r="H4" t="n">
        <v>0.18</v>
      </c>
      <c r="I4" t="n">
        <v>46</v>
      </c>
      <c r="J4" t="n">
        <v>151.13</v>
      </c>
      <c r="K4" t="n">
        <v>49.1</v>
      </c>
      <c r="L4" t="n">
        <v>1.5</v>
      </c>
      <c r="M4" t="n">
        <v>44</v>
      </c>
      <c r="N4" t="n">
        <v>25.54</v>
      </c>
      <c r="O4" t="n">
        <v>18873.58</v>
      </c>
      <c r="P4" t="n">
        <v>92.75</v>
      </c>
      <c r="Q4" t="n">
        <v>1324.14</v>
      </c>
      <c r="R4" t="n">
        <v>55.39</v>
      </c>
      <c r="S4" t="n">
        <v>27.17</v>
      </c>
      <c r="T4" t="n">
        <v>14151.1</v>
      </c>
      <c r="U4" t="n">
        <v>0.49</v>
      </c>
      <c r="V4" t="n">
        <v>0.89</v>
      </c>
      <c r="W4" t="n">
        <v>0.18</v>
      </c>
      <c r="X4" t="n">
        <v>0.9</v>
      </c>
      <c r="Y4" t="n">
        <v>1</v>
      </c>
      <c r="Z4" t="n">
        <v>10</v>
      </c>
      <c r="AA4" t="n">
        <v>241.3818058153838</v>
      </c>
      <c r="AB4" t="n">
        <v>330.2692357301567</v>
      </c>
      <c r="AC4" t="n">
        <v>298.7488034079524</v>
      </c>
      <c r="AD4" t="n">
        <v>241381.8058153839</v>
      </c>
      <c r="AE4" t="n">
        <v>330269.2357301567</v>
      </c>
      <c r="AF4" t="n">
        <v>3.768003028433257e-06</v>
      </c>
      <c r="AG4" t="n">
        <v>8.098958333333334</v>
      </c>
      <c r="AH4" t="n">
        <v>298748.8034079524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8.423999999999999</v>
      </c>
      <c r="E5" t="n">
        <v>11.87</v>
      </c>
      <c r="F5" t="n">
        <v>8.460000000000001</v>
      </c>
      <c r="G5" t="n">
        <v>13.73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86.78</v>
      </c>
      <c r="Q5" t="n">
        <v>1324.02</v>
      </c>
      <c r="R5" t="n">
        <v>45.93</v>
      </c>
      <c r="S5" t="n">
        <v>27.17</v>
      </c>
      <c r="T5" t="n">
        <v>9465.52</v>
      </c>
      <c r="U5" t="n">
        <v>0.59</v>
      </c>
      <c r="V5" t="n">
        <v>0.92</v>
      </c>
      <c r="W5" t="n">
        <v>0.16</v>
      </c>
      <c r="X5" t="n">
        <v>0.61</v>
      </c>
      <c r="Y5" t="n">
        <v>1</v>
      </c>
      <c r="Z5" t="n">
        <v>10</v>
      </c>
      <c r="AA5" t="n">
        <v>221.0529440460335</v>
      </c>
      <c r="AB5" t="n">
        <v>302.4543902112604</v>
      </c>
      <c r="AC5" t="n">
        <v>273.5885677069899</v>
      </c>
      <c r="AD5" t="n">
        <v>221052.9440460335</v>
      </c>
      <c r="AE5" t="n">
        <v>302454.3902112604</v>
      </c>
      <c r="AF5" t="n">
        <v>3.948114669890886e-06</v>
      </c>
      <c r="AG5" t="n">
        <v>7.727864583333333</v>
      </c>
      <c r="AH5" t="n">
        <v>273588.5677069899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8.481999999999999</v>
      </c>
      <c r="E6" t="n">
        <v>11.79</v>
      </c>
      <c r="F6" t="n">
        <v>8.539999999999999</v>
      </c>
      <c r="G6" t="n">
        <v>16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85.87</v>
      </c>
      <c r="Q6" t="n">
        <v>1324.05</v>
      </c>
      <c r="R6" t="n">
        <v>48.62</v>
      </c>
      <c r="S6" t="n">
        <v>27.17</v>
      </c>
      <c r="T6" t="n">
        <v>10836.25</v>
      </c>
      <c r="U6" t="n">
        <v>0.5600000000000001</v>
      </c>
      <c r="V6" t="n">
        <v>0.91</v>
      </c>
      <c r="W6" t="n">
        <v>0.16</v>
      </c>
      <c r="X6" t="n">
        <v>0.68</v>
      </c>
      <c r="Y6" t="n">
        <v>1</v>
      </c>
      <c r="Z6" t="n">
        <v>10</v>
      </c>
      <c r="AA6" t="n">
        <v>220.1447401908997</v>
      </c>
      <c r="AB6" t="n">
        <v>301.2117456295406</v>
      </c>
      <c r="AC6" t="n">
        <v>272.4645193800865</v>
      </c>
      <c r="AD6" t="n">
        <v>220144.7401908997</v>
      </c>
      <c r="AE6" t="n">
        <v>301211.7456295406</v>
      </c>
      <c r="AF6" t="n">
        <v>3.975297795585766e-06</v>
      </c>
      <c r="AG6" t="n">
        <v>7.67578125</v>
      </c>
      <c r="AH6" t="n">
        <v>272464.5193800865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8.7097</v>
      </c>
      <c r="E7" t="n">
        <v>11.48</v>
      </c>
      <c r="F7" t="n">
        <v>8.380000000000001</v>
      </c>
      <c r="G7" t="n">
        <v>18.62</v>
      </c>
      <c r="H7" t="n">
        <v>0.26</v>
      </c>
      <c r="I7" t="n">
        <v>27</v>
      </c>
      <c r="J7" t="n">
        <v>152.18</v>
      </c>
      <c r="K7" t="n">
        <v>49.1</v>
      </c>
      <c r="L7" t="n">
        <v>2.25</v>
      </c>
      <c r="M7" t="n">
        <v>25</v>
      </c>
      <c r="N7" t="n">
        <v>25.83</v>
      </c>
      <c r="O7" t="n">
        <v>19002.56</v>
      </c>
      <c r="P7" t="n">
        <v>81.67</v>
      </c>
      <c r="Q7" t="n">
        <v>1324.13</v>
      </c>
      <c r="R7" t="n">
        <v>43.61</v>
      </c>
      <c r="S7" t="n">
        <v>27.17</v>
      </c>
      <c r="T7" t="n">
        <v>8358.110000000001</v>
      </c>
      <c r="U7" t="n">
        <v>0.62</v>
      </c>
      <c r="V7" t="n">
        <v>0.93</v>
      </c>
      <c r="W7" t="n">
        <v>0.15</v>
      </c>
      <c r="X7" t="n">
        <v>0.53</v>
      </c>
      <c r="Y7" t="n">
        <v>1</v>
      </c>
      <c r="Z7" t="n">
        <v>10</v>
      </c>
      <c r="AA7" t="n">
        <v>214.8816720820387</v>
      </c>
      <c r="AB7" t="n">
        <v>294.010583652823</v>
      </c>
      <c r="AC7" t="n">
        <v>265.95062619553</v>
      </c>
      <c r="AD7" t="n">
        <v>214881.6720820387</v>
      </c>
      <c r="AE7" t="n">
        <v>294010.5836528229</v>
      </c>
      <c r="AF7" t="n">
        <v>4.082014997667218e-06</v>
      </c>
      <c r="AG7" t="n">
        <v>7.473958333333333</v>
      </c>
      <c r="AH7" t="n">
        <v>265950.62619553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8.8383</v>
      </c>
      <c r="E8" t="n">
        <v>11.31</v>
      </c>
      <c r="F8" t="n">
        <v>8.300000000000001</v>
      </c>
      <c r="G8" t="n">
        <v>20.76</v>
      </c>
      <c r="H8" t="n">
        <v>0.29</v>
      </c>
      <c r="I8" t="n">
        <v>24</v>
      </c>
      <c r="J8" t="n">
        <v>152.53</v>
      </c>
      <c r="K8" t="n">
        <v>49.1</v>
      </c>
      <c r="L8" t="n">
        <v>2.5</v>
      </c>
      <c r="M8" t="n">
        <v>22</v>
      </c>
      <c r="N8" t="n">
        <v>25.93</v>
      </c>
      <c r="O8" t="n">
        <v>19045.63</v>
      </c>
      <c r="P8" t="n">
        <v>78.09</v>
      </c>
      <c r="Q8" t="n">
        <v>1323.99</v>
      </c>
      <c r="R8" t="n">
        <v>41.27</v>
      </c>
      <c r="S8" t="n">
        <v>27.17</v>
      </c>
      <c r="T8" t="n">
        <v>7202.44</v>
      </c>
      <c r="U8" t="n">
        <v>0.66</v>
      </c>
      <c r="V8" t="n">
        <v>0.9399999999999999</v>
      </c>
      <c r="W8" t="n">
        <v>0.15</v>
      </c>
      <c r="X8" t="n">
        <v>0.45</v>
      </c>
      <c r="Y8" t="n">
        <v>1</v>
      </c>
      <c r="Z8" t="n">
        <v>10</v>
      </c>
      <c r="AA8" t="n">
        <v>211.4047169206261</v>
      </c>
      <c r="AB8" t="n">
        <v>289.2532602085447</v>
      </c>
      <c r="AC8" t="n">
        <v>261.6473350238268</v>
      </c>
      <c r="AD8" t="n">
        <v>211404.7169206261</v>
      </c>
      <c r="AE8" t="n">
        <v>289253.2602085447</v>
      </c>
      <c r="AF8" t="n">
        <v>4.142286548776902e-06</v>
      </c>
      <c r="AG8" t="n">
        <v>7.36328125</v>
      </c>
      <c r="AH8" t="n">
        <v>261647.3350238268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8.953900000000001</v>
      </c>
      <c r="E9" t="n">
        <v>11.17</v>
      </c>
      <c r="F9" t="n">
        <v>8.25</v>
      </c>
      <c r="G9" t="n">
        <v>23.57</v>
      </c>
      <c r="H9" t="n">
        <v>0.32</v>
      </c>
      <c r="I9" t="n">
        <v>21</v>
      </c>
      <c r="J9" t="n">
        <v>152.88</v>
      </c>
      <c r="K9" t="n">
        <v>49.1</v>
      </c>
      <c r="L9" t="n">
        <v>2.75</v>
      </c>
      <c r="M9" t="n">
        <v>16</v>
      </c>
      <c r="N9" t="n">
        <v>26.03</v>
      </c>
      <c r="O9" t="n">
        <v>19088.72</v>
      </c>
      <c r="P9" t="n">
        <v>74.69</v>
      </c>
      <c r="Q9" t="n">
        <v>1324</v>
      </c>
      <c r="R9" t="n">
        <v>39.48</v>
      </c>
      <c r="S9" t="n">
        <v>27.17</v>
      </c>
      <c r="T9" t="n">
        <v>6322.95</v>
      </c>
      <c r="U9" t="n">
        <v>0.6899999999999999</v>
      </c>
      <c r="V9" t="n">
        <v>0.95</v>
      </c>
      <c r="W9" t="n">
        <v>0.15</v>
      </c>
      <c r="X9" t="n">
        <v>0.4</v>
      </c>
      <c r="Y9" t="n">
        <v>1</v>
      </c>
      <c r="Z9" t="n">
        <v>10</v>
      </c>
      <c r="AA9" t="n">
        <v>208.3102193002405</v>
      </c>
      <c r="AB9" t="n">
        <v>285.0192320447353</v>
      </c>
      <c r="AC9" t="n">
        <v>257.8173965654742</v>
      </c>
      <c r="AD9" t="n">
        <v>208310.2193002405</v>
      </c>
      <c r="AE9" t="n">
        <v>285019.2320447353</v>
      </c>
      <c r="AF9" t="n">
        <v>4.196465330334284e-06</v>
      </c>
      <c r="AG9" t="n">
        <v>7.272135416666667</v>
      </c>
      <c r="AH9" t="n">
        <v>257817.3965654742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9.0176</v>
      </c>
      <c r="E10" t="n">
        <v>11.09</v>
      </c>
      <c r="F10" t="n">
        <v>8.23</v>
      </c>
      <c r="G10" t="n">
        <v>26</v>
      </c>
      <c r="H10" t="n">
        <v>0.35</v>
      </c>
      <c r="I10" t="n">
        <v>19</v>
      </c>
      <c r="J10" t="n">
        <v>153.23</v>
      </c>
      <c r="K10" t="n">
        <v>49.1</v>
      </c>
      <c r="L10" t="n">
        <v>3</v>
      </c>
      <c r="M10" t="n">
        <v>4</v>
      </c>
      <c r="N10" t="n">
        <v>26.13</v>
      </c>
      <c r="O10" t="n">
        <v>19131.85</v>
      </c>
      <c r="P10" t="n">
        <v>72.75</v>
      </c>
      <c r="Q10" t="n">
        <v>1323.94</v>
      </c>
      <c r="R10" t="n">
        <v>38.58</v>
      </c>
      <c r="S10" t="n">
        <v>27.17</v>
      </c>
      <c r="T10" t="n">
        <v>5883.17</v>
      </c>
      <c r="U10" t="n">
        <v>0.7</v>
      </c>
      <c r="V10" t="n">
        <v>0.95</v>
      </c>
      <c r="W10" t="n">
        <v>0.16</v>
      </c>
      <c r="X10" t="n">
        <v>0.38</v>
      </c>
      <c r="Y10" t="n">
        <v>1</v>
      </c>
      <c r="Z10" t="n">
        <v>10</v>
      </c>
      <c r="AA10" t="n">
        <v>195.1428905468107</v>
      </c>
      <c r="AB10" t="n">
        <v>267.0031119427551</v>
      </c>
      <c r="AC10" t="n">
        <v>241.5207096802379</v>
      </c>
      <c r="AD10" t="n">
        <v>195142.8905468108</v>
      </c>
      <c r="AE10" t="n">
        <v>267003.1119427551</v>
      </c>
      <c r="AF10" t="n">
        <v>4.226319901140557e-06</v>
      </c>
      <c r="AG10" t="n">
        <v>7.220052083333333</v>
      </c>
      <c r="AH10" t="n">
        <v>241520.7096802379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9.007199999999999</v>
      </c>
      <c r="E11" t="n">
        <v>11.1</v>
      </c>
      <c r="F11" t="n">
        <v>8.25</v>
      </c>
      <c r="G11" t="n">
        <v>26.04</v>
      </c>
      <c r="H11" t="n">
        <v>0.37</v>
      </c>
      <c r="I11" t="n">
        <v>19</v>
      </c>
      <c r="J11" t="n">
        <v>153.58</v>
      </c>
      <c r="K11" t="n">
        <v>49.1</v>
      </c>
      <c r="L11" t="n">
        <v>3.25</v>
      </c>
      <c r="M11" t="n">
        <v>0</v>
      </c>
      <c r="N11" t="n">
        <v>26.23</v>
      </c>
      <c r="O11" t="n">
        <v>19175.02</v>
      </c>
      <c r="P11" t="n">
        <v>73.06999999999999</v>
      </c>
      <c r="Q11" t="n">
        <v>1323.94</v>
      </c>
      <c r="R11" t="n">
        <v>38.76</v>
      </c>
      <c r="S11" t="n">
        <v>27.17</v>
      </c>
      <c r="T11" t="n">
        <v>5971.56</v>
      </c>
      <c r="U11" t="n">
        <v>0.7</v>
      </c>
      <c r="V11" t="n">
        <v>0.95</v>
      </c>
      <c r="W11" t="n">
        <v>0.16</v>
      </c>
      <c r="X11" t="n">
        <v>0.39</v>
      </c>
      <c r="Y11" t="n">
        <v>1</v>
      </c>
      <c r="Z11" t="n">
        <v>10</v>
      </c>
      <c r="AA11" t="n">
        <v>195.462227784671</v>
      </c>
      <c r="AB11" t="n">
        <v>267.44004323976</v>
      </c>
      <c r="AC11" t="n">
        <v>241.9159408674937</v>
      </c>
      <c r="AD11" t="n">
        <v>195462.227784671</v>
      </c>
      <c r="AE11" t="n">
        <v>267440.04323976</v>
      </c>
      <c r="AF11" t="n">
        <v>4.221445685498716e-06</v>
      </c>
      <c r="AG11" t="n">
        <v>7.2265625</v>
      </c>
      <c r="AH11" t="n">
        <v>241915.9408674937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6.4046</v>
      </c>
      <c r="E2" t="n">
        <v>15.61</v>
      </c>
      <c r="F2" t="n">
        <v>9.720000000000001</v>
      </c>
      <c r="G2" t="n">
        <v>6.34</v>
      </c>
      <c r="H2" t="n">
        <v>0.1</v>
      </c>
      <c r="I2" t="n">
        <v>92</v>
      </c>
      <c r="J2" t="n">
        <v>185.69</v>
      </c>
      <c r="K2" t="n">
        <v>53.44</v>
      </c>
      <c r="L2" t="n">
        <v>1</v>
      </c>
      <c r="M2" t="n">
        <v>90</v>
      </c>
      <c r="N2" t="n">
        <v>36.26</v>
      </c>
      <c r="O2" t="n">
        <v>23136.14</v>
      </c>
      <c r="P2" t="n">
        <v>126.09</v>
      </c>
      <c r="Q2" t="n">
        <v>1324.58</v>
      </c>
      <c r="R2" t="n">
        <v>85.62</v>
      </c>
      <c r="S2" t="n">
        <v>27.17</v>
      </c>
      <c r="T2" t="n">
        <v>29037.74</v>
      </c>
      <c r="U2" t="n">
        <v>0.32</v>
      </c>
      <c r="V2" t="n">
        <v>0.8</v>
      </c>
      <c r="W2" t="n">
        <v>0.25</v>
      </c>
      <c r="X2" t="n">
        <v>1.86</v>
      </c>
      <c r="Y2" t="n">
        <v>1</v>
      </c>
      <c r="Z2" t="n">
        <v>10</v>
      </c>
      <c r="AA2" t="n">
        <v>341.3361701292932</v>
      </c>
      <c r="AB2" t="n">
        <v>467.0312066599371</v>
      </c>
      <c r="AC2" t="n">
        <v>422.4584037787274</v>
      </c>
      <c r="AD2" t="n">
        <v>341336.1701292932</v>
      </c>
      <c r="AE2" t="n">
        <v>467031.2066599371</v>
      </c>
      <c r="AF2" t="n">
        <v>2.807204588694014e-06</v>
      </c>
      <c r="AG2" t="n">
        <v>10.16276041666667</v>
      </c>
      <c r="AH2" t="n">
        <v>422458.4037787273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7.0021</v>
      </c>
      <c r="E3" t="n">
        <v>14.28</v>
      </c>
      <c r="F3" t="n">
        <v>9.24</v>
      </c>
      <c r="G3" t="n">
        <v>8.039999999999999</v>
      </c>
      <c r="H3" t="n">
        <v>0.12</v>
      </c>
      <c r="I3" t="n">
        <v>69</v>
      </c>
      <c r="J3" t="n">
        <v>186.07</v>
      </c>
      <c r="K3" t="n">
        <v>53.44</v>
      </c>
      <c r="L3" t="n">
        <v>1.25</v>
      </c>
      <c r="M3" t="n">
        <v>67</v>
      </c>
      <c r="N3" t="n">
        <v>36.39</v>
      </c>
      <c r="O3" t="n">
        <v>23182.76</v>
      </c>
      <c r="P3" t="n">
        <v>118.16</v>
      </c>
      <c r="Q3" t="n">
        <v>1324.12</v>
      </c>
      <c r="R3" t="n">
        <v>70.94</v>
      </c>
      <c r="S3" t="n">
        <v>27.17</v>
      </c>
      <c r="T3" t="n">
        <v>21814.47</v>
      </c>
      <c r="U3" t="n">
        <v>0.38</v>
      </c>
      <c r="V3" t="n">
        <v>0.84</v>
      </c>
      <c r="W3" t="n">
        <v>0.21</v>
      </c>
      <c r="X3" t="n">
        <v>1.39</v>
      </c>
      <c r="Y3" t="n">
        <v>1</v>
      </c>
      <c r="Z3" t="n">
        <v>10</v>
      </c>
      <c r="AA3" t="n">
        <v>308.756403437151</v>
      </c>
      <c r="AB3" t="n">
        <v>422.4541325538826</v>
      </c>
      <c r="AC3" t="n">
        <v>382.1357030610382</v>
      </c>
      <c r="AD3" t="n">
        <v>308756.403437151</v>
      </c>
      <c r="AE3" t="n">
        <v>422454.1325538825</v>
      </c>
      <c r="AF3" t="n">
        <v>3.069095220699864e-06</v>
      </c>
      <c r="AG3" t="n">
        <v>9.296875</v>
      </c>
      <c r="AH3" t="n">
        <v>382135.7030610382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7.4328</v>
      </c>
      <c r="E4" t="n">
        <v>13.45</v>
      </c>
      <c r="F4" t="n">
        <v>8.94</v>
      </c>
      <c r="G4" t="n">
        <v>9.75</v>
      </c>
      <c r="H4" t="n">
        <v>0.14</v>
      </c>
      <c r="I4" t="n">
        <v>55</v>
      </c>
      <c r="J4" t="n">
        <v>186.45</v>
      </c>
      <c r="K4" t="n">
        <v>53.44</v>
      </c>
      <c r="L4" t="n">
        <v>1.5</v>
      </c>
      <c r="M4" t="n">
        <v>53</v>
      </c>
      <c r="N4" t="n">
        <v>36.51</v>
      </c>
      <c r="O4" t="n">
        <v>23229.42</v>
      </c>
      <c r="P4" t="n">
        <v>112.5</v>
      </c>
      <c r="Q4" t="n">
        <v>1324.29</v>
      </c>
      <c r="R4" t="n">
        <v>60.94</v>
      </c>
      <c r="S4" t="n">
        <v>27.17</v>
      </c>
      <c r="T4" t="n">
        <v>16882.64</v>
      </c>
      <c r="U4" t="n">
        <v>0.45</v>
      </c>
      <c r="V4" t="n">
        <v>0.87</v>
      </c>
      <c r="W4" t="n">
        <v>0.2</v>
      </c>
      <c r="X4" t="n">
        <v>1.08</v>
      </c>
      <c r="Y4" t="n">
        <v>1</v>
      </c>
      <c r="Z4" t="n">
        <v>10</v>
      </c>
      <c r="AA4" t="n">
        <v>284.2424434444703</v>
      </c>
      <c r="AB4" t="n">
        <v>388.913051012309</v>
      </c>
      <c r="AC4" t="n">
        <v>351.7957352665887</v>
      </c>
      <c r="AD4" t="n">
        <v>284242.4434444703</v>
      </c>
      <c r="AE4" t="n">
        <v>388913.051012309</v>
      </c>
      <c r="AF4" t="n">
        <v>3.257875631084668e-06</v>
      </c>
      <c r="AG4" t="n">
        <v>8.756510416666666</v>
      </c>
      <c r="AH4" t="n">
        <v>351795.7352665887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7.7336</v>
      </c>
      <c r="E5" t="n">
        <v>12.93</v>
      </c>
      <c r="F5" t="n">
        <v>8.75</v>
      </c>
      <c r="G5" t="n">
        <v>11.41</v>
      </c>
      <c r="H5" t="n">
        <v>0.17</v>
      </c>
      <c r="I5" t="n">
        <v>46</v>
      </c>
      <c r="J5" t="n">
        <v>186.83</v>
      </c>
      <c r="K5" t="n">
        <v>53.44</v>
      </c>
      <c r="L5" t="n">
        <v>1.75</v>
      </c>
      <c r="M5" t="n">
        <v>44</v>
      </c>
      <c r="N5" t="n">
        <v>36.64</v>
      </c>
      <c r="O5" t="n">
        <v>23276.13</v>
      </c>
      <c r="P5" t="n">
        <v>108.5</v>
      </c>
      <c r="Q5" t="n">
        <v>1324.29</v>
      </c>
      <c r="R5" t="n">
        <v>55.15</v>
      </c>
      <c r="S5" t="n">
        <v>27.17</v>
      </c>
      <c r="T5" t="n">
        <v>14031.68</v>
      </c>
      <c r="U5" t="n">
        <v>0.49</v>
      </c>
      <c r="V5" t="n">
        <v>0.89</v>
      </c>
      <c r="W5" t="n">
        <v>0.18</v>
      </c>
      <c r="X5" t="n">
        <v>0.9</v>
      </c>
      <c r="Y5" t="n">
        <v>1</v>
      </c>
      <c r="Z5" t="n">
        <v>10</v>
      </c>
      <c r="AA5" t="n">
        <v>264.3260186289727</v>
      </c>
      <c r="AB5" t="n">
        <v>361.6625199290943</v>
      </c>
      <c r="AC5" t="n">
        <v>327.1459566235955</v>
      </c>
      <c r="AD5" t="n">
        <v>264326.0186289727</v>
      </c>
      <c r="AE5" t="n">
        <v>361662.5199290943</v>
      </c>
      <c r="AF5" t="n">
        <v>3.389719483984015e-06</v>
      </c>
      <c r="AG5" t="n">
        <v>8.41796875</v>
      </c>
      <c r="AH5" t="n">
        <v>327145.9566235954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7.9984</v>
      </c>
      <c r="E6" t="n">
        <v>12.5</v>
      </c>
      <c r="F6" t="n">
        <v>8.58</v>
      </c>
      <c r="G6" t="n">
        <v>13.2</v>
      </c>
      <c r="H6" t="n">
        <v>0.19</v>
      </c>
      <c r="I6" t="n">
        <v>39</v>
      </c>
      <c r="J6" t="n">
        <v>187.21</v>
      </c>
      <c r="K6" t="n">
        <v>53.44</v>
      </c>
      <c r="L6" t="n">
        <v>2</v>
      </c>
      <c r="M6" t="n">
        <v>37</v>
      </c>
      <c r="N6" t="n">
        <v>36.77</v>
      </c>
      <c r="O6" t="n">
        <v>23322.88</v>
      </c>
      <c r="P6" t="n">
        <v>104.59</v>
      </c>
      <c r="Q6" t="n">
        <v>1324.01</v>
      </c>
      <c r="R6" t="n">
        <v>49.7</v>
      </c>
      <c r="S6" t="n">
        <v>27.17</v>
      </c>
      <c r="T6" t="n">
        <v>11340.71</v>
      </c>
      <c r="U6" t="n">
        <v>0.55</v>
      </c>
      <c r="V6" t="n">
        <v>0.91</v>
      </c>
      <c r="W6" t="n">
        <v>0.17</v>
      </c>
      <c r="X6" t="n">
        <v>0.73</v>
      </c>
      <c r="Y6" t="n">
        <v>1</v>
      </c>
      <c r="Z6" t="n">
        <v>10</v>
      </c>
      <c r="AA6" t="n">
        <v>257.6525872306731</v>
      </c>
      <c r="AB6" t="n">
        <v>352.5316366787594</v>
      </c>
      <c r="AC6" t="n">
        <v>318.8865120555034</v>
      </c>
      <c r="AD6" t="n">
        <v>257652.5872306731</v>
      </c>
      <c r="AE6" t="n">
        <v>352531.6366787594</v>
      </c>
      <c r="AF6" t="n">
        <v>3.505784152360834e-06</v>
      </c>
      <c r="AG6" t="n">
        <v>8.138020833333334</v>
      </c>
      <c r="AH6" t="n">
        <v>318886.5120555034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8.0246</v>
      </c>
      <c r="E7" t="n">
        <v>12.46</v>
      </c>
      <c r="F7" t="n">
        <v>8.69</v>
      </c>
      <c r="G7" t="n">
        <v>14.9</v>
      </c>
      <c r="H7" t="n">
        <v>0.21</v>
      </c>
      <c r="I7" t="n">
        <v>35</v>
      </c>
      <c r="J7" t="n">
        <v>187.59</v>
      </c>
      <c r="K7" t="n">
        <v>53.44</v>
      </c>
      <c r="L7" t="n">
        <v>2.25</v>
      </c>
      <c r="M7" t="n">
        <v>33</v>
      </c>
      <c r="N7" t="n">
        <v>36.9</v>
      </c>
      <c r="O7" t="n">
        <v>23369.68</v>
      </c>
      <c r="P7" t="n">
        <v>104.43</v>
      </c>
      <c r="Q7" t="n">
        <v>1324.02</v>
      </c>
      <c r="R7" t="n">
        <v>54.77</v>
      </c>
      <c r="S7" t="n">
        <v>27.17</v>
      </c>
      <c r="T7" t="n">
        <v>13900.09</v>
      </c>
      <c r="U7" t="n">
        <v>0.5</v>
      </c>
      <c r="V7" t="n">
        <v>0.9</v>
      </c>
      <c r="W7" t="n">
        <v>0.14</v>
      </c>
      <c r="X7" t="n">
        <v>0.84</v>
      </c>
      <c r="Y7" t="n">
        <v>1</v>
      </c>
      <c r="Z7" t="n">
        <v>10</v>
      </c>
      <c r="AA7" t="n">
        <v>257.5699549675735</v>
      </c>
      <c r="AB7" t="n">
        <v>352.4185755709084</v>
      </c>
      <c r="AC7" t="n">
        <v>318.7842413411034</v>
      </c>
      <c r="AD7" t="n">
        <v>257569.9549675735</v>
      </c>
      <c r="AE7" t="n">
        <v>352418.5755709084</v>
      </c>
      <c r="AF7" t="n">
        <v>3.517267892207785e-06</v>
      </c>
      <c r="AG7" t="n">
        <v>8.111979166666666</v>
      </c>
      <c r="AH7" t="n">
        <v>318784.2413411035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8.301600000000001</v>
      </c>
      <c r="E8" t="n">
        <v>12.05</v>
      </c>
      <c r="F8" t="n">
        <v>8.460000000000001</v>
      </c>
      <c r="G8" t="n">
        <v>16.92</v>
      </c>
      <c r="H8" t="n">
        <v>0.24</v>
      </c>
      <c r="I8" t="n">
        <v>30</v>
      </c>
      <c r="J8" t="n">
        <v>187.97</v>
      </c>
      <c r="K8" t="n">
        <v>53.44</v>
      </c>
      <c r="L8" t="n">
        <v>2.5</v>
      </c>
      <c r="M8" t="n">
        <v>28</v>
      </c>
      <c r="N8" t="n">
        <v>37.03</v>
      </c>
      <c r="O8" t="n">
        <v>23416.52</v>
      </c>
      <c r="P8" t="n">
        <v>99.86</v>
      </c>
      <c r="Q8" t="n">
        <v>1324.1</v>
      </c>
      <c r="R8" t="n">
        <v>46.27</v>
      </c>
      <c r="S8" t="n">
        <v>27.17</v>
      </c>
      <c r="T8" t="n">
        <v>9674.639999999999</v>
      </c>
      <c r="U8" t="n">
        <v>0.59</v>
      </c>
      <c r="V8" t="n">
        <v>0.92</v>
      </c>
      <c r="W8" t="n">
        <v>0.16</v>
      </c>
      <c r="X8" t="n">
        <v>0.61</v>
      </c>
      <c r="Y8" t="n">
        <v>1</v>
      </c>
      <c r="Z8" t="n">
        <v>10</v>
      </c>
      <c r="AA8" t="n">
        <v>238.503134433712</v>
      </c>
      <c r="AB8" t="n">
        <v>326.3305105477369</v>
      </c>
      <c r="AC8" t="n">
        <v>295.185984628906</v>
      </c>
      <c r="AD8" t="n">
        <v>238503.134433712</v>
      </c>
      <c r="AE8" t="n">
        <v>326330.510547737</v>
      </c>
      <c r="AF8" t="n">
        <v>3.638679950895016e-06</v>
      </c>
      <c r="AG8" t="n">
        <v>7.845052083333333</v>
      </c>
      <c r="AH8" t="n">
        <v>295185.984628906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8.4274</v>
      </c>
      <c r="E9" t="n">
        <v>11.87</v>
      </c>
      <c r="F9" t="n">
        <v>8.390000000000001</v>
      </c>
      <c r="G9" t="n">
        <v>18.65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97.06</v>
      </c>
      <c r="Q9" t="n">
        <v>1324.26</v>
      </c>
      <c r="R9" t="n">
        <v>44.08</v>
      </c>
      <c r="S9" t="n">
        <v>27.17</v>
      </c>
      <c r="T9" t="n">
        <v>8593.639999999999</v>
      </c>
      <c r="U9" t="n">
        <v>0.62</v>
      </c>
      <c r="V9" t="n">
        <v>0.93</v>
      </c>
      <c r="W9" t="n">
        <v>0.15</v>
      </c>
      <c r="X9" t="n">
        <v>0.54</v>
      </c>
      <c r="Y9" t="n">
        <v>1</v>
      </c>
      <c r="Z9" t="n">
        <v>10</v>
      </c>
      <c r="AA9" t="n">
        <v>235.1228230348064</v>
      </c>
      <c r="AB9" t="n">
        <v>321.7054193629427</v>
      </c>
      <c r="AC9" t="n">
        <v>291.0023056554307</v>
      </c>
      <c r="AD9" t="n">
        <v>235122.8230348064</v>
      </c>
      <c r="AE9" t="n">
        <v>321705.4193629427</v>
      </c>
      <c r="AF9" t="n">
        <v>3.693819434587629e-06</v>
      </c>
      <c r="AG9" t="n">
        <v>7.727864583333333</v>
      </c>
      <c r="AH9" t="n">
        <v>291002.3056554308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8.565899999999999</v>
      </c>
      <c r="E10" t="n">
        <v>11.67</v>
      </c>
      <c r="F10" t="n">
        <v>8.31</v>
      </c>
      <c r="G10" t="n">
        <v>20.78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94.09</v>
      </c>
      <c r="Q10" t="n">
        <v>1324.07</v>
      </c>
      <c r="R10" t="n">
        <v>41.45</v>
      </c>
      <c r="S10" t="n">
        <v>27.17</v>
      </c>
      <c r="T10" t="n">
        <v>7291.7</v>
      </c>
      <c r="U10" t="n">
        <v>0.66</v>
      </c>
      <c r="V10" t="n">
        <v>0.9399999999999999</v>
      </c>
      <c r="W10" t="n">
        <v>0.15</v>
      </c>
      <c r="X10" t="n">
        <v>0.46</v>
      </c>
      <c r="Y10" t="n">
        <v>1</v>
      </c>
      <c r="Z10" t="n">
        <v>10</v>
      </c>
      <c r="AA10" t="n">
        <v>231.5790010788207</v>
      </c>
      <c r="AB10" t="n">
        <v>316.8566058203749</v>
      </c>
      <c r="AC10" t="n">
        <v>286.6162560720115</v>
      </c>
      <c r="AD10" t="n">
        <v>231579.0010788207</v>
      </c>
      <c r="AE10" t="n">
        <v>316856.6058203749</v>
      </c>
      <c r="AF10" t="n">
        <v>3.754525463931244e-06</v>
      </c>
      <c r="AG10" t="n">
        <v>7.59765625</v>
      </c>
      <c r="AH10" t="n">
        <v>286616.2560720115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8.648400000000001</v>
      </c>
      <c r="E11" t="n">
        <v>11.56</v>
      </c>
      <c r="F11" t="n">
        <v>8.279999999999999</v>
      </c>
      <c r="G11" t="n">
        <v>22.57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91.56</v>
      </c>
      <c r="Q11" t="n">
        <v>1324.07</v>
      </c>
      <c r="R11" t="n">
        <v>40.37</v>
      </c>
      <c r="S11" t="n">
        <v>27.17</v>
      </c>
      <c r="T11" t="n">
        <v>6763.91</v>
      </c>
      <c r="U11" t="n">
        <v>0.67</v>
      </c>
      <c r="V11" t="n">
        <v>0.9399999999999999</v>
      </c>
      <c r="W11" t="n">
        <v>0.14</v>
      </c>
      <c r="X11" t="n">
        <v>0.42</v>
      </c>
      <c r="Y11" t="n">
        <v>1</v>
      </c>
      <c r="Z11" t="n">
        <v>10</v>
      </c>
      <c r="AA11" t="n">
        <v>229.0948776447459</v>
      </c>
      <c r="AB11" t="n">
        <v>313.4577185460842</v>
      </c>
      <c r="AC11" t="n">
        <v>283.5417538288098</v>
      </c>
      <c r="AD11" t="n">
        <v>229094.8776447459</v>
      </c>
      <c r="AE11" t="n">
        <v>313457.7185460841</v>
      </c>
      <c r="AF11" t="n">
        <v>3.790686095128705e-06</v>
      </c>
      <c r="AG11" t="n">
        <v>7.526041666666667</v>
      </c>
      <c r="AH11" t="n">
        <v>283541.7538288098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8.7393</v>
      </c>
      <c r="E12" t="n">
        <v>11.44</v>
      </c>
      <c r="F12" t="n">
        <v>8.23</v>
      </c>
      <c r="G12" t="n">
        <v>24.69</v>
      </c>
      <c r="H12" t="n">
        <v>0.33</v>
      </c>
      <c r="I12" t="n">
        <v>20</v>
      </c>
      <c r="J12" t="n">
        <v>189.49</v>
      </c>
      <c r="K12" t="n">
        <v>53.44</v>
      </c>
      <c r="L12" t="n">
        <v>3.5</v>
      </c>
      <c r="M12" t="n">
        <v>18</v>
      </c>
      <c r="N12" t="n">
        <v>37.55</v>
      </c>
      <c r="O12" t="n">
        <v>23604.32</v>
      </c>
      <c r="P12" t="n">
        <v>88.59999999999999</v>
      </c>
      <c r="Q12" t="n">
        <v>1324.02</v>
      </c>
      <c r="R12" t="n">
        <v>38.9</v>
      </c>
      <c r="S12" t="n">
        <v>27.17</v>
      </c>
      <c r="T12" t="n">
        <v>6035.99</v>
      </c>
      <c r="U12" t="n">
        <v>0.7</v>
      </c>
      <c r="V12" t="n">
        <v>0.95</v>
      </c>
      <c r="W12" t="n">
        <v>0.14</v>
      </c>
      <c r="X12" t="n">
        <v>0.38</v>
      </c>
      <c r="Y12" t="n">
        <v>1</v>
      </c>
      <c r="Z12" t="n">
        <v>10</v>
      </c>
      <c r="AA12" t="n">
        <v>226.0851276775672</v>
      </c>
      <c r="AB12" t="n">
        <v>309.339645860195</v>
      </c>
      <c r="AC12" t="n">
        <v>279.8167042203092</v>
      </c>
      <c r="AD12" t="n">
        <v>226085.1276775672</v>
      </c>
      <c r="AE12" t="n">
        <v>309339.645860195</v>
      </c>
      <c r="AF12" t="n">
        <v>3.830528536048089e-06</v>
      </c>
      <c r="AG12" t="n">
        <v>7.447916666666667</v>
      </c>
      <c r="AH12" t="n">
        <v>279816.7042203093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8.7689</v>
      </c>
      <c r="E13" t="n">
        <v>11.4</v>
      </c>
      <c r="F13" t="n">
        <v>8.27</v>
      </c>
      <c r="G13" t="n">
        <v>27.55</v>
      </c>
      <c r="H13" t="n">
        <v>0.35</v>
      </c>
      <c r="I13" t="n">
        <v>18</v>
      </c>
      <c r="J13" t="n">
        <v>189.87</v>
      </c>
      <c r="K13" t="n">
        <v>53.44</v>
      </c>
      <c r="L13" t="n">
        <v>3.75</v>
      </c>
      <c r="M13" t="n">
        <v>16</v>
      </c>
      <c r="N13" t="n">
        <v>37.69</v>
      </c>
      <c r="O13" t="n">
        <v>23651.38</v>
      </c>
      <c r="P13" t="n">
        <v>87.28</v>
      </c>
      <c r="Q13" t="n">
        <v>1324</v>
      </c>
      <c r="R13" t="n">
        <v>40.77</v>
      </c>
      <c r="S13" t="n">
        <v>27.17</v>
      </c>
      <c r="T13" t="n">
        <v>6985.17</v>
      </c>
      <c r="U13" t="n">
        <v>0.67</v>
      </c>
      <c r="V13" t="n">
        <v>0.9399999999999999</v>
      </c>
      <c r="W13" t="n">
        <v>0.13</v>
      </c>
      <c r="X13" t="n">
        <v>0.41</v>
      </c>
      <c r="Y13" t="n">
        <v>1</v>
      </c>
      <c r="Z13" t="n">
        <v>10</v>
      </c>
      <c r="AA13" t="n">
        <v>225.1146895496718</v>
      </c>
      <c r="AB13" t="n">
        <v>308.0118496009005</v>
      </c>
      <c r="AC13" t="n">
        <v>278.6156309724277</v>
      </c>
      <c r="AD13" t="n">
        <v>225114.6895496718</v>
      </c>
      <c r="AE13" t="n">
        <v>308011.8496009005</v>
      </c>
      <c r="AF13" t="n">
        <v>3.843502532211057e-06</v>
      </c>
      <c r="AG13" t="n">
        <v>7.421875</v>
      </c>
      <c r="AH13" t="n">
        <v>278615.6309724277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8.900499999999999</v>
      </c>
      <c r="E14" t="n">
        <v>11.24</v>
      </c>
      <c r="F14" t="n">
        <v>8.17</v>
      </c>
      <c r="G14" t="n">
        <v>30.64</v>
      </c>
      <c r="H14" t="n">
        <v>0.37</v>
      </c>
      <c r="I14" t="n">
        <v>16</v>
      </c>
      <c r="J14" t="n">
        <v>190.25</v>
      </c>
      <c r="K14" t="n">
        <v>53.44</v>
      </c>
      <c r="L14" t="n">
        <v>4</v>
      </c>
      <c r="M14" t="n">
        <v>14</v>
      </c>
      <c r="N14" t="n">
        <v>37.82</v>
      </c>
      <c r="O14" t="n">
        <v>23698.48</v>
      </c>
      <c r="P14" t="n">
        <v>83.41</v>
      </c>
      <c r="Q14" t="n">
        <v>1323.96</v>
      </c>
      <c r="R14" t="n">
        <v>37.09</v>
      </c>
      <c r="S14" t="n">
        <v>27.17</v>
      </c>
      <c r="T14" t="n">
        <v>5152.94</v>
      </c>
      <c r="U14" t="n">
        <v>0.73</v>
      </c>
      <c r="V14" t="n">
        <v>0.95</v>
      </c>
      <c r="W14" t="n">
        <v>0.14</v>
      </c>
      <c r="X14" t="n">
        <v>0.32</v>
      </c>
      <c r="Y14" t="n">
        <v>1</v>
      </c>
      <c r="Z14" t="n">
        <v>10</v>
      </c>
      <c r="AA14" t="n">
        <v>221.3105299297852</v>
      </c>
      <c r="AB14" t="n">
        <v>302.8068305812966</v>
      </c>
      <c r="AC14" t="n">
        <v>273.907371662763</v>
      </c>
      <c r="AD14" t="n">
        <v>221310.5299297852</v>
      </c>
      <c r="AE14" t="n">
        <v>302806.8305812966</v>
      </c>
      <c r="AF14" t="n">
        <v>3.901184217854521e-06</v>
      </c>
      <c r="AG14" t="n">
        <v>7.317708333333333</v>
      </c>
      <c r="AH14" t="n">
        <v>273907.3716627629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8.898099999999999</v>
      </c>
      <c r="E15" t="n">
        <v>11.24</v>
      </c>
      <c r="F15" t="n">
        <v>8.17</v>
      </c>
      <c r="G15" t="n">
        <v>30.65</v>
      </c>
      <c r="H15" t="n">
        <v>0.4</v>
      </c>
      <c r="I15" t="n">
        <v>16</v>
      </c>
      <c r="J15" t="n">
        <v>190.63</v>
      </c>
      <c r="K15" t="n">
        <v>53.44</v>
      </c>
      <c r="L15" t="n">
        <v>4.25</v>
      </c>
      <c r="M15" t="n">
        <v>5</v>
      </c>
      <c r="N15" t="n">
        <v>37.95</v>
      </c>
      <c r="O15" t="n">
        <v>23745.63</v>
      </c>
      <c r="P15" t="n">
        <v>82.15000000000001</v>
      </c>
      <c r="Q15" t="n">
        <v>1323.94</v>
      </c>
      <c r="R15" t="n">
        <v>36.92</v>
      </c>
      <c r="S15" t="n">
        <v>27.17</v>
      </c>
      <c r="T15" t="n">
        <v>5067.87</v>
      </c>
      <c r="U15" t="n">
        <v>0.74</v>
      </c>
      <c r="V15" t="n">
        <v>0.95</v>
      </c>
      <c r="W15" t="n">
        <v>0.15</v>
      </c>
      <c r="X15" t="n">
        <v>0.32</v>
      </c>
      <c r="Y15" t="n">
        <v>1</v>
      </c>
      <c r="Z15" t="n">
        <v>10</v>
      </c>
      <c r="AA15" t="n">
        <v>220.5599503936531</v>
      </c>
      <c r="AB15" t="n">
        <v>301.7798545467289</v>
      </c>
      <c r="AC15" t="n">
        <v>272.9784087795642</v>
      </c>
      <c r="AD15" t="n">
        <v>220559.9503936531</v>
      </c>
      <c r="AE15" t="n">
        <v>301779.854546729</v>
      </c>
      <c r="AF15" t="n">
        <v>3.900132272219685e-06</v>
      </c>
      <c r="AG15" t="n">
        <v>7.317708333333333</v>
      </c>
      <c r="AH15" t="n">
        <v>272978.4087795643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8.9443</v>
      </c>
      <c r="E16" t="n">
        <v>11.18</v>
      </c>
      <c r="F16" t="n">
        <v>8.15</v>
      </c>
      <c r="G16" t="n">
        <v>32.61</v>
      </c>
      <c r="H16" t="n">
        <v>0.42</v>
      </c>
      <c r="I16" t="n">
        <v>15</v>
      </c>
      <c r="J16" t="n">
        <v>191.02</v>
      </c>
      <c r="K16" t="n">
        <v>53.44</v>
      </c>
      <c r="L16" t="n">
        <v>4.5</v>
      </c>
      <c r="M16" t="n">
        <v>1</v>
      </c>
      <c r="N16" t="n">
        <v>38.08</v>
      </c>
      <c r="O16" t="n">
        <v>23792.83</v>
      </c>
      <c r="P16" t="n">
        <v>81.34999999999999</v>
      </c>
      <c r="Q16" t="n">
        <v>1324.02</v>
      </c>
      <c r="R16" t="n">
        <v>36.07</v>
      </c>
      <c r="S16" t="n">
        <v>27.17</v>
      </c>
      <c r="T16" t="n">
        <v>4646.23</v>
      </c>
      <c r="U16" t="n">
        <v>0.75</v>
      </c>
      <c r="V16" t="n">
        <v>0.96</v>
      </c>
      <c r="W16" t="n">
        <v>0.15</v>
      </c>
      <c r="X16" t="n">
        <v>0.3</v>
      </c>
      <c r="Y16" t="n">
        <v>1</v>
      </c>
      <c r="Z16" t="n">
        <v>10</v>
      </c>
      <c r="AA16" t="n">
        <v>219.6371243177097</v>
      </c>
      <c r="AB16" t="n">
        <v>300.5172031974108</v>
      </c>
      <c r="AC16" t="n">
        <v>271.8362631028822</v>
      </c>
      <c r="AD16" t="n">
        <v>219637.1243177097</v>
      </c>
      <c r="AE16" t="n">
        <v>300517.2031974107</v>
      </c>
      <c r="AF16" t="n">
        <v>3.920382225690264e-06</v>
      </c>
      <c r="AG16" t="n">
        <v>7.278645833333333</v>
      </c>
      <c r="AH16" t="n">
        <v>271836.2631028823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8.940799999999999</v>
      </c>
      <c r="E17" t="n">
        <v>11.18</v>
      </c>
      <c r="F17" t="n">
        <v>8.16</v>
      </c>
      <c r="G17" t="n">
        <v>32.63</v>
      </c>
      <c r="H17" t="n">
        <v>0.44</v>
      </c>
      <c r="I17" t="n">
        <v>15</v>
      </c>
      <c r="J17" t="n">
        <v>191.4</v>
      </c>
      <c r="K17" t="n">
        <v>53.44</v>
      </c>
      <c r="L17" t="n">
        <v>4.75</v>
      </c>
      <c r="M17" t="n">
        <v>0</v>
      </c>
      <c r="N17" t="n">
        <v>38.22</v>
      </c>
      <c r="O17" t="n">
        <v>23840.07</v>
      </c>
      <c r="P17" t="n">
        <v>81.51000000000001</v>
      </c>
      <c r="Q17" t="n">
        <v>1324.06</v>
      </c>
      <c r="R17" t="n">
        <v>36.13</v>
      </c>
      <c r="S17" t="n">
        <v>27.17</v>
      </c>
      <c r="T17" t="n">
        <v>4677.14</v>
      </c>
      <c r="U17" t="n">
        <v>0.75</v>
      </c>
      <c r="V17" t="n">
        <v>0.96</v>
      </c>
      <c r="W17" t="n">
        <v>0.15</v>
      </c>
      <c r="X17" t="n">
        <v>0.3</v>
      </c>
      <c r="Y17" t="n">
        <v>1</v>
      </c>
      <c r="Z17" t="n">
        <v>10</v>
      </c>
      <c r="AA17" t="n">
        <v>219.7912101398399</v>
      </c>
      <c r="AB17" t="n">
        <v>300.7280302170358</v>
      </c>
      <c r="AC17" t="n">
        <v>272.026969087652</v>
      </c>
      <c r="AD17" t="n">
        <v>219791.2101398399</v>
      </c>
      <c r="AE17" t="n">
        <v>300728.0302170358</v>
      </c>
      <c r="AF17" t="n">
        <v>3.918848138306129e-06</v>
      </c>
      <c r="AG17" t="n">
        <v>7.278645833333333</v>
      </c>
      <c r="AH17" t="n">
        <v>272026.969087652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7.986</v>
      </c>
      <c r="E2" t="n">
        <v>12.52</v>
      </c>
      <c r="F2" t="n">
        <v>9.029999999999999</v>
      </c>
      <c r="G2" t="n">
        <v>9.18</v>
      </c>
      <c r="H2" t="n">
        <v>0.15</v>
      </c>
      <c r="I2" t="n">
        <v>59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80.84999999999999</v>
      </c>
      <c r="Q2" t="n">
        <v>1324.17</v>
      </c>
      <c r="R2" t="n">
        <v>63.72</v>
      </c>
      <c r="S2" t="n">
        <v>27.17</v>
      </c>
      <c r="T2" t="n">
        <v>18255.02</v>
      </c>
      <c r="U2" t="n">
        <v>0.43</v>
      </c>
      <c r="V2" t="n">
        <v>0.86</v>
      </c>
      <c r="W2" t="n">
        <v>0.2</v>
      </c>
      <c r="X2" t="n">
        <v>1.17</v>
      </c>
      <c r="Y2" t="n">
        <v>1</v>
      </c>
      <c r="Z2" t="n">
        <v>10</v>
      </c>
      <c r="AA2" t="n">
        <v>224.752528380871</v>
      </c>
      <c r="AB2" t="n">
        <v>307.5163247123243</v>
      </c>
      <c r="AC2" t="n">
        <v>278.1673982837435</v>
      </c>
      <c r="AD2" t="n">
        <v>224752.528380871</v>
      </c>
      <c r="AE2" t="n">
        <v>307516.3247123243</v>
      </c>
      <c r="AF2" t="n">
        <v>4.074623937394477e-06</v>
      </c>
      <c r="AG2" t="n">
        <v>8.151041666666666</v>
      </c>
      <c r="AH2" t="n">
        <v>278167.3982837435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8.448499999999999</v>
      </c>
      <c r="E3" t="n">
        <v>11.84</v>
      </c>
      <c r="F3" t="n">
        <v>8.699999999999999</v>
      </c>
      <c r="G3" t="n">
        <v>11.87</v>
      </c>
      <c r="H3" t="n">
        <v>0.19</v>
      </c>
      <c r="I3" t="n">
        <v>44</v>
      </c>
      <c r="J3" t="n">
        <v>116.37</v>
      </c>
      <c r="K3" t="n">
        <v>43.4</v>
      </c>
      <c r="L3" t="n">
        <v>1.25</v>
      </c>
      <c r="M3" t="n">
        <v>42</v>
      </c>
      <c r="N3" t="n">
        <v>16.72</v>
      </c>
      <c r="O3" t="n">
        <v>14585.96</v>
      </c>
      <c r="P3" t="n">
        <v>74.77</v>
      </c>
      <c r="Q3" t="n">
        <v>1324.14</v>
      </c>
      <c r="R3" t="n">
        <v>53.55</v>
      </c>
      <c r="S3" t="n">
        <v>27.17</v>
      </c>
      <c r="T3" t="n">
        <v>13243.03</v>
      </c>
      <c r="U3" t="n">
        <v>0.51</v>
      </c>
      <c r="V3" t="n">
        <v>0.9</v>
      </c>
      <c r="W3" t="n">
        <v>0.18</v>
      </c>
      <c r="X3" t="n">
        <v>0.85</v>
      </c>
      <c r="Y3" t="n">
        <v>1</v>
      </c>
      <c r="Z3" t="n">
        <v>10</v>
      </c>
      <c r="AA3" t="n">
        <v>204.6507295376777</v>
      </c>
      <c r="AB3" t="n">
        <v>280.0121567063053</v>
      </c>
      <c r="AC3" t="n">
        <v>253.288189469868</v>
      </c>
      <c r="AD3" t="n">
        <v>204650.7295376777</v>
      </c>
      <c r="AE3" t="n">
        <v>280012.1567063053</v>
      </c>
      <c r="AF3" t="n">
        <v>4.310601093798802e-06</v>
      </c>
      <c r="AG3" t="n">
        <v>7.708333333333333</v>
      </c>
      <c r="AH3" t="n">
        <v>253288.189469868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8.7089</v>
      </c>
      <c r="E4" t="n">
        <v>11.48</v>
      </c>
      <c r="F4" t="n">
        <v>8.56</v>
      </c>
      <c r="G4" t="n">
        <v>14.68</v>
      </c>
      <c r="H4" t="n">
        <v>0.23</v>
      </c>
      <c r="I4" t="n">
        <v>35</v>
      </c>
      <c r="J4" t="n">
        <v>116.69</v>
      </c>
      <c r="K4" t="n">
        <v>43.4</v>
      </c>
      <c r="L4" t="n">
        <v>1.5</v>
      </c>
      <c r="M4" t="n">
        <v>33</v>
      </c>
      <c r="N4" t="n">
        <v>16.79</v>
      </c>
      <c r="O4" t="n">
        <v>14625.77</v>
      </c>
      <c r="P4" t="n">
        <v>70.06999999999999</v>
      </c>
      <c r="Q4" t="n">
        <v>1324.06</v>
      </c>
      <c r="R4" t="n">
        <v>50.26</v>
      </c>
      <c r="S4" t="n">
        <v>27.17</v>
      </c>
      <c r="T4" t="n">
        <v>11644.26</v>
      </c>
      <c r="U4" t="n">
        <v>0.54</v>
      </c>
      <c r="V4" t="n">
        <v>0.91</v>
      </c>
      <c r="W4" t="n">
        <v>0.14</v>
      </c>
      <c r="X4" t="n">
        <v>0.71</v>
      </c>
      <c r="Y4" t="n">
        <v>1</v>
      </c>
      <c r="Z4" t="n">
        <v>10</v>
      </c>
      <c r="AA4" t="n">
        <v>199.1520068417475</v>
      </c>
      <c r="AB4" t="n">
        <v>272.488561727213</v>
      </c>
      <c r="AC4" t="n">
        <v>246.482635836146</v>
      </c>
      <c r="AD4" t="n">
        <v>199152.0068417476</v>
      </c>
      <c r="AE4" t="n">
        <v>272488.561727213</v>
      </c>
      <c r="AF4" t="n">
        <v>4.443462610615422e-06</v>
      </c>
      <c r="AG4" t="n">
        <v>7.473958333333333</v>
      </c>
      <c r="AH4" t="n">
        <v>246482.635836146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8.954800000000001</v>
      </c>
      <c r="E5" t="n">
        <v>11.17</v>
      </c>
      <c r="F5" t="n">
        <v>8.41</v>
      </c>
      <c r="G5" t="n">
        <v>18.03</v>
      </c>
      <c r="H5" t="n">
        <v>0.26</v>
      </c>
      <c r="I5" t="n">
        <v>28</v>
      </c>
      <c r="J5" t="n">
        <v>117.01</v>
      </c>
      <c r="K5" t="n">
        <v>43.4</v>
      </c>
      <c r="L5" t="n">
        <v>1.75</v>
      </c>
      <c r="M5" t="n">
        <v>23</v>
      </c>
      <c r="N5" t="n">
        <v>16.86</v>
      </c>
      <c r="O5" t="n">
        <v>14665.62</v>
      </c>
      <c r="P5" t="n">
        <v>65.37</v>
      </c>
      <c r="Q5" t="n">
        <v>1323.99</v>
      </c>
      <c r="R5" t="n">
        <v>44.67</v>
      </c>
      <c r="S5" t="n">
        <v>27.17</v>
      </c>
      <c r="T5" t="n">
        <v>8880.9</v>
      </c>
      <c r="U5" t="n">
        <v>0.61</v>
      </c>
      <c r="V5" t="n">
        <v>0.93</v>
      </c>
      <c r="W5" t="n">
        <v>0.16</v>
      </c>
      <c r="X5" t="n">
        <v>0.5600000000000001</v>
      </c>
      <c r="Y5" t="n">
        <v>1</v>
      </c>
      <c r="Z5" t="n">
        <v>10</v>
      </c>
      <c r="AA5" t="n">
        <v>194.2056616377558</v>
      </c>
      <c r="AB5" t="n">
        <v>265.7207540017655</v>
      </c>
      <c r="AC5" t="n">
        <v>240.3607381813353</v>
      </c>
      <c r="AD5" t="n">
        <v>194205.6616377558</v>
      </c>
      <c r="AE5" t="n">
        <v>265720.7540017655</v>
      </c>
      <c r="AF5" t="n">
        <v>4.568925924690716e-06</v>
      </c>
      <c r="AG5" t="n">
        <v>7.272135416666667</v>
      </c>
      <c r="AH5" t="n">
        <v>240360.7381813352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9.013999999999999</v>
      </c>
      <c r="E6" t="n">
        <v>11.09</v>
      </c>
      <c r="F6" t="n">
        <v>8.390000000000001</v>
      </c>
      <c r="G6" t="n">
        <v>19.36</v>
      </c>
      <c r="H6" t="n">
        <v>0.3</v>
      </c>
      <c r="I6" t="n">
        <v>26</v>
      </c>
      <c r="J6" t="n">
        <v>117.34</v>
      </c>
      <c r="K6" t="n">
        <v>43.4</v>
      </c>
      <c r="L6" t="n">
        <v>2</v>
      </c>
      <c r="M6" t="n">
        <v>3</v>
      </c>
      <c r="N6" t="n">
        <v>16.94</v>
      </c>
      <c r="O6" t="n">
        <v>14705.49</v>
      </c>
      <c r="P6" t="n">
        <v>63.33</v>
      </c>
      <c r="Q6" t="n">
        <v>1323.99</v>
      </c>
      <c r="R6" t="n">
        <v>43.16</v>
      </c>
      <c r="S6" t="n">
        <v>27.17</v>
      </c>
      <c r="T6" t="n">
        <v>8138.92</v>
      </c>
      <c r="U6" t="n">
        <v>0.63</v>
      </c>
      <c r="V6" t="n">
        <v>0.93</v>
      </c>
      <c r="W6" t="n">
        <v>0.18</v>
      </c>
      <c r="X6" t="n">
        <v>0.54</v>
      </c>
      <c r="Y6" t="n">
        <v>1</v>
      </c>
      <c r="Z6" t="n">
        <v>10</v>
      </c>
      <c r="AA6" t="n">
        <v>181.5931473505016</v>
      </c>
      <c r="AB6" t="n">
        <v>248.4637555290931</v>
      </c>
      <c r="AC6" t="n">
        <v>224.7507234225397</v>
      </c>
      <c r="AD6" t="n">
        <v>181593.1473505016</v>
      </c>
      <c r="AE6" t="n">
        <v>248463.7555290931</v>
      </c>
      <c r="AF6" t="n">
        <v>4.59913100071047e-06</v>
      </c>
      <c r="AG6" t="n">
        <v>7.220052083333333</v>
      </c>
      <c r="AH6" t="n">
        <v>224750.7234225397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9.006500000000001</v>
      </c>
      <c r="E7" t="n">
        <v>11.1</v>
      </c>
      <c r="F7" t="n">
        <v>8.4</v>
      </c>
      <c r="G7" t="n">
        <v>19.38</v>
      </c>
      <c r="H7" t="n">
        <v>0.34</v>
      </c>
      <c r="I7" t="n">
        <v>26</v>
      </c>
      <c r="J7" t="n">
        <v>117.66</v>
      </c>
      <c r="K7" t="n">
        <v>43.4</v>
      </c>
      <c r="L7" t="n">
        <v>2.25</v>
      </c>
      <c r="M7" t="n">
        <v>0</v>
      </c>
      <c r="N7" t="n">
        <v>17.01</v>
      </c>
      <c r="O7" t="n">
        <v>14745.39</v>
      </c>
      <c r="P7" t="n">
        <v>63.55</v>
      </c>
      <c r="Q7" t="n">
        <v>1324.05</v>
      </c>
      <c r="R7" t="n">
        <v>43.3</v>
      </c>
      <c r="S7" t="n">
        <v>27.17</v>
      </c>
      <c r="T7" t="n">
        <v>8208.75</v>
      </c>
      <c r="U7" t="n">
        <v>0.63</v>
      </c>
      <c r="V7" t="n">
        <v>0.93</v>
      </c>
      <c r="W7" t="n">
        <v>0.18</v>
      </c>
      <c r="X7" t="n">
        <v>0.54</v>
      </c>
      <c r="Y7" t="n">
        <v>1</v>
      </c>
      <c r="Z7" t="n">
        <v>10</v>
      </c>
      <c r="AA7" t="n">
        <v>181.7961803526869</v>
      </c>
      <c r="AB7" t="n">
        <v>248.7415542398668</v>
      </c>
      <c r="AC7" t="n">
        <v>225.0020094142502</v>
      </c>
      <c r="AD7" t="n">
        <v>181796.1803526869</v>
      </c>
      <c r="AE7" t="n">
        <v>248741.5542398668</v>
      </c>
      <c r="AF7" t="n">
        <v>4.59530434412013e-06</v>
      </c>
      <c r="AG7" t="n">
        <v>7.2265625</v>
      </c>
      <c r="AH7" t="n">
        <v>225002.0094142502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6.256</v>
      </c>
      <c r="E2" t="n">
        <v>15.98</v>
      </c>
      <c r="F2" t="n">
        <v>9.77</v>
      </c>
      <c r="G2" t="n">
        <v>6.17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93</v>
      </c>
      <c r="N2" t="n">
        <v>39.4</v>
      </c>
      <c r="O2" t="n">
        <v>24256.19</v>
      </c>
      <c r="P2" t="n">
        <v>131.15</v>
      </c>
      <c r="Q2" t="n">
        <v>1324.6</v>
      </c>
      <c r="R2" t="n">
        <v>87.05</v>
      </c>
      <c r="S2" t="n">
        <v>27.17</v>
      </c>
      <c r="T2" t="n">
        <v>29738.67</v>
      </c>
      <c r="U2" t="n">
        <v>0.31</v>
      </c>
      <c r="V2" t="n">
        <v>0.8</v>
      </c>
      <c r="W2" t="n">
        <v>0.26</v>
      </c>
      <c r="X2" t="n">
        <v>1.92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6.8373</v>
      </c>
      <c r="E3" t="n">
        <v>14.63</v>
      </c>
      <c r="F3" t="n">
        <v>9.31</v>
      </c>
      <c r="G3" t="n">
        <v>7.76</v>
      </c>
      <c r="H3" t="n">
        <v>0.11</v>
      </c>
      <c r="I3" t="n">
        <v>72</v>
      </c>
      <c r="J3" t="n">
        <v>195.16</v>
      </c>
      <c r="K3" t="n">
        <v>54.38</v>
      </c>
      <c r="L3" t="n">
        <v>1.25</v>
      </c>
      <c r="M3" t="n">
        <v>70</v>
      </c>
      <c r="N3" t="n">
        <v>39.53</v>
      </c>
      <c r="O3" t="n">
        <v>24303.87</v>
      </c>
      <c r="P3" t="n">
        <v>123.24</v>
      </c>
      <c r="Q3" t="n">
        <v>1324.31</v>
      </c>
      <c r="R3" t="n">
        <v>72.7</v>
      </c>
      <c r="S3" t="n">
        <v>27.17</v>
      </c>
      <c r="T3" t="n">
        <v>22679.23</v>
      </c>
      <c r="U3" t="n">
        <v>0.37</v>
      </c>
      <c r="V3" t="n">
        <v>0.84</v>
      </c>
      <c r="W3" t="n">
        <v>0.22</v>
      </c>
      <c r="X3" t="n">
        <v>1.45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7.2917</v>
      </c>
      <c r="E4" t="n">
        <v>13.71</v>
      </c>
      <c r="F4" t="n">
        <v>8.98</v>
      </c>
      <c r="G4" t="n">
        <v>9.449999999999999</v>
      </c>
      <c r="H4" t="n">
        <v>0.14</v>
      </c>
      <c r="I4" t="n">
        <v>57</v>
      </c>
      <c r="J4" t="n">
        <v>195.55</v>
      </c>
      <c r="K4" t="n">
        <v>54.38</v>
      </c>
      <c r="L4" t="n">
        <v>1.5</v>
      </c>
      <c r="M4" t="n">
        <v>55</v>
      </c>
      <c r="N4" t="n">
        <v>39.67</v>
      </c>
      <c r="O4" t="n">
        <v>24351.61</v>
      </c>
      <c r="P4" t="n">
        <v>117.29</v>
      </c>
      <c r="Q4" t="n">
        <v>1324.18</v>
      </c>
      <c r="R4" t="n">
        <v>62.34</v>
      </c>
      <c r="S4" t="n">
        <v>27.17</v>
      </c>
      <c r="T4" t="n">
        <v>17572.31</v>
      </c>
      <c r="U4" t="n">
        <v>0.44</v>
      </c>
      <c r="V4" t="n">
        <v>0.87</v>
      </c>
      <c r="W4" t="n">
        <v>0.2</v>
      </c>
      <c r="X4" t="n">
        <v>1.13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7.5837</v>
      </c>
      <c r="E5" t="n">
        <v>13.19</v>
      </c>
      <c r="F5" t="n">
        <v>8.800000000000001</v>
      </c>
      <c r="G5" t="n">
        <v>11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113.37</v>
      </c>
      <c r="Q5" t="n">
        <v>1324.02</v>
      </c>
      <c r="R5" t="n">
        <v>56.69</v>
      </c>
      <c r="S5" t="n">
        <v>27.17</v>
      </c>
      <c r="T5" t="n">
        <v>14791.07</v>
      </c>
      <c r="U5" t="n">
        <v>0.48</v>
      </c>
      <c r="V5" t="n">
        <v>0.89</v>
      </c>
      <c r="W5" t="n">
        <v>0.19</v>
      </c>
      <c r="X5" t="n">
        <v>0.95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7.8426</v>
      </c>
      <c r="E6" t="n">
        <v>12.75</v>
      </c>
      <c r="F6" t="n">
        <v>8.640000000000001</v>
      </c>
      <c r="G6" t="n">
        <v>12.64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109.62</v>
      </c>
      <c r="Q6" t="n">
        <v>1324</v>
      </c>
      <c r="R6" t="n">
        <v>51.58</v>
      </c>
      <c r="S6" t="n">
        <v>27.17</v>
      </c>
      <c r="T6" t="n">
        <v>12270.71</v>
      </c>
      <c r="U6" t="n">
        <v>0.53</v>
      </c>
      <c r="V6" t="n">
        <v>0.9</v>
      </c>
      <c r="W6" t="n">
        <v>0.18</v>
      </c>
      <c r="X6" t="n">
        <v>0.79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8.0959</v>
      </c>
      <c r="E7" t="n">
        <v>12.35</v>
      </c>
      <c r="F7" t="n">
        <v>8.470000000000001</v>
      </c>
      <c r="G7" t="n">
        <v>14.53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105.71</v>
      </c>
      <c r="Q7" t="n">
        <v>1324.18</v>
      </c>
      <c r="R7" t="n">
        <v>47.06</v>
      </c>
      <c r="S7" t="n">
        <v>27.17</v>
      </c>
      <c r="T7" t="n">
        <v>10042.69</v>
      </c>
      <c r="U7" t="n">
        <v>0.58</v>
      </c>
      <c r="V7" t="n">
        <v>0.92</v>
      </c>
      <c r="W7" t="n">
        <v>0.14</v>
      </c>
      <c r="X7" t="n">
        <v>0.62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8.1898</v>
      </c>
      <c r="E8" t="n">
        <v>12.21</v>
      </c>
      <c r="F8" t="n">
        <v>8.49</v>
      </c>
      <c r="G8" t="n">
        <v>16.43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104.54</v>
      </c>
      <c r="Q8" t="n">
        <v>1324.06</v>
      </c>
      <c r="R8" t="n">
        <v>47.22</v>
      </c>
      <c r="S8" t="n">
        <v>27.17</v>
      </c>
      <c r="T8" t="n">
        <v>10145.01</v>
      </c>
      <c r="U8" t="n">
        <v>0.58</v>
      </c>
      <c r="V8" t="n">
        <v>0.92</v>
      </c>
      <c r="W8" t="n">
        <v>0.16</v>
      </c>
      <c r="X8" t="n">
        <v>0.63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8.325200000000001</v>
      </c>
      <c r="E9" t="n">
        <v>12.01</v>
      </c>
      <c r="F9" t="n">
        <v>8.41</v>
      </c>
      <c r="G9" t="n">
        <v>18.01</v>
      </c>
      <c r="H9" t="n">
        <v>0.25</v>
      </c>
      <c r="I9" t="n">
        <v>28</v>
      </c>
      <c r="J9" t="n">
        <v>197.49</v>
      </c>
      <c r="K9" t="n">
        <v>54.38</v>
      </c>
      <c r="L9" t="n">
        <v>2.75</v>
      </c>
      <c r="M9" t="n">
        <v>26</v>
      </c>
      <c r="N9" t="n">
        <v>40.36</v>
      </c>
      <c r="O9" t="n">
        <v>24590.98</v>
      </c>
      <c r="P9" t="n">
        <v>101.74</v>
      </c>
      <c r="Q9" t="n">
        <v>1324.12</v>
      </c>
      <c r="R9" t="n">
        <v>44.51</v>
      </c>
      <c r="S9" t="n">
        <v>27.17</v>
      </c>
      <c r="T9" t="n">
        <v>8804.34</v>
      </c>
      <c r="U9" t="n">
        <v>0.61</v>
      </c>
      <c r="V9" t="n">
        <v>0.93</v>
      </c>
      <c r="W9" t="n">
        <v>0.15</v>
      </c>
      <c r="X9" t="n">
        <v>0.55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8.455500000000001</v>
      </c>
      <c r="E10" t="n">
        <v>11.83</v>
      </c>
      <c r="F10" t="n">
        <v>8.34</v>
      </c>
      <c r="G10" t="n">
        <v>20.01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99.23</v>
      </c>
      <c r="Q10" t="n">
        <v>1324.11</v>
      </c>
      <c r="R10" t="n">
        <v>42.32</v>
      </c>
      <c r="S10" t="n">
        <v>27.17</v>
      </c>
      <c r="T10" t="n">
        <v>7723</v>
      </c>
      <c r="U10" t="n">
        <v>0.64</v>
      </c>
      <c r="V10" t="n">
        <v>0.9399999999999999</v>
      </c>
      <c r="W10" t="n">
        <v>0.15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8.541700000000001</v>
      </c>
      <c r="E11" t="n">
        <v>11.71</v>
      </c>
      <c r="F11" t="n">
        <v>8.300000000000001</v>
      </c>
      <c r="G11" t="n">
        <v>21.64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96.36</v>
      </c>
      <c r="Q11" t="n">
        <v>1323.94</v>
      </c>
      <c r="R11" t="n">
        <v>41.17</v>
      </c>
      <c r="S11" t="n">
        <v>27.17</v>
      </c>
      <c r="T11" t="n">
        <v>7156.12</v>
      </c>
      <c r="U11" t="n">
        <v>0.66</v>
      </c>
      <c r="V11" t="n">
        <v>0.9399999999999999</v>
      </c>
      <c r="W11" t="n">
        <v>0.14</v>
      </c>
      <c r="X11" t="n">
        <v>0.44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8.6294</v>
      </c>
      <c r="E12" t="n">
        <v>11.59</v>
      </c>
      <c r="F12" t="n">
        <v>8.26</v>
      </c>
      <c r="G12" t="n">
        <v>23.59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94.26000000000001</v>
      </c>
      <c r="Q12" t="n">
        <v>1324.15</v>
      </c>
      <c r="R12" t="n">
        <v>39.69</v>
      </c>
      <c r="S12" t="n">
        <v>27.17</v>
      </c>
      <c r="T12" t="n">
        <v>6430.24</v>
      </c>
      <c r="U12" t="n">
        <v>0.68</v>
      </c>
      <c r="V12" t="n">
        <v>0.95</v>
      </c>
      <c r="W12" t="n">
        <v>0.14</v>
      </c>
      <c r="X12" t="n">
        <v>0.4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8.7674</v>
      </c>
      <c r="E13" t="n">
        <v>11.41</v>
      </c>
      <c r="F13" t="n">
        <v>8.15</v>
      </c>
      <c r="G13" t="n">
        <v>25.74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17</v>
      </c>
      <c r="N13" t="n">
        <v>40.92</v>
      </c>
      <c r="O13" t="n">
        <v>24783.33</v>
      </c>
      <c r="P13" t="n">
        <v>90.54000000000001</v>
      </c>
      <c r="Q13" t="n">
        <v>1323.94</v>
      </c>
      <c r="R13" t="n">
        <v>36.42</v>
      </c>
      <c r="S13" t="n">
        <v>27.17</v>
      </c>
      <c r="T13" t="n">
        <v>4802.82</v>
      </c>
      <c r="U13" t="n">
        <v>0.75</v>
      </c>
      <c r="V13" t="n">
        <v>0.96</v>
      </c>
      <c r="W13" t="n">
        <v>0.13</v>
      </c>
      <c r="X13" t="n">
        <v>0.3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8.7964</v>
      </c>
      <c r="E14" t="n">
        <v>11.37</v>
      </c>
      <c r="F14" t="n">
        <v>8.19</v>
      </c>
      <c r="G14" t="n">
        <v>28.91</v>
      </c>
      <c r="H14" t="n">
        <v>0.36</v>
      </c>
      <c r="I14" t="n">
        <v>17</v>
      </c>
      <c r="J14" t="n">
        <v>199.44</v>
      </c>
      <c r="K14" t="n">
        <v>54.38</v>
      </c>
      <c r="L14" t="n">
        <v>4</v>
      </c>
      <c r="M14" t="n">
        <v>15</v>
      </c>
      <c r="N14" t="n">
        <v>41.06</v>
      </c>
      <c r="O14" t="n">
        <v>24831.54</v>
      </c>
      <c r="P14" t="n">
        <v>89.39</v>
      </c>
      <c r="Q14" t="n">
        <v>1324.01</v>
      </c>
      <c r="R14" t="n">
        <v>37.94</v>
      </c>
      <c r="S14" t="n">
        <v>27.17</v>
      </c>
      <c r="T14" t="n">
        <v>5571.54</v>
      </c>
      <c r="U14" t="n">
        <v>0.72</v>
      </c>
      <c r="V14" t="n">
        <v>0.95</v>
      </c>
      <c r="W14" t="n">
        <v>0.13</v>
      </c>
      <c r="X14" t="n">
        <v>0.34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8.8528</v>
      </c>
      <c r="E15" t="n">
        <v>11.3</v>
      </c>
      <c r="F15" t="n">
        <v>8.16</v>
      </c>
      <c r="G15" t="n">
        <v>30.59</v>
      </c>
      <c r="H15" t="n">
        <v>0.38</v>
      </c>
      <c r="I15" t="n">
        <v>16</v>
      </c>
      <c r="J15" t="n">
        <v>199.83</v>
      </c>
      <c r="K15" t="n">
        <v>54.38</v>
      </c>
      <c r="L15" t="n">
        <v>4.25</v>
      </c>
      <c r="M15" t="n">
        <v>14</v>
      </c>
      <c r="N15" t="n">
        <v>41.2</v>
      </c>
      <c r="O15" t="n">
        <v>24879.79</v>
      </c>
      <c r="P15" t="n">
        <v>86.93000000000001</v>
      </c>
      <c r="Q15" t="n">
        <v>1323.99</v>
      </c>
      <c r="R15" t="n">
        <v>36.83</v>
      </c>
      <c r="S15" t="n">
        <v>27.17</v>
      </c>
      <c r="T15" t="n">
        <v>5025.11</v>
      </c>
      <c r="U15" t="n">
        <v>0.74</v>
      </c>
      <c r="V15" t="n">
        <v>0.96</v>
      </c>
      <c r="W15" t="n">
        <v>0.13</v>
      </c>
      <c r="X15" t="n">
        <v>0.3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8.8895</v>
      </c>
      <c r="E16" t="n">
        <v>11.25</v>
      </c>
      <c r="F16" t="n">
        <v>8.15</v>
      </c>
      <c r="G16" t="n">
        <v>32.6</v>
      </c>
      <c r="H16" t="n">
        <v>0.4</v>
      </c>
      <c r="I16" t="n">
        <v>15</v>
      </c>
      <c r="J16" t="n">
        <v>200.22</v>
      </c>
      <c r="K16" t="n">
        <v>54.38</v>
      </c>
      <c r="L16" t="n">
        <v>4.5</v>
      </c>
      <c r="M16" t="n">
        <v>7</v>
      </c>
      <c r="N16" t="n">
        <v>41.35</v>
      </c>
      <c r="O16" t="n">
        <v>24928.09</v>
      </c>
      <c r="P16" t="n">
        <v>84.59</v>
      </c>
      <c r="Q16" t="n">
        <v>1324.01</v>
      </c>
      <c r="R16" t="n">
        <v>36.25</v>
      </c>
      <c r="S16" t="n">
        <v>27.17</v>
      </c>
      <c r="T16" t="n">
        <v>4739</v>
      </c>
      <c r="U16" t="n">
        <v>0.75</v>
      </c>
      <c r="V16" t="n">
        <v>0.96</v>
      </c>
      <c r="W16" t="n">
        <v>0.14</v>
      </c>
      <c r="X16" t="n">
        <v>0.3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8.8819</v>
      </c>
      <c r="E17" t="n">
        <v>11.26</v>
      </c>
      <c r="F17" t="n">
        <v>8.16</v>
      </c>
      <c r="G17" t="n">
        <v>32.64</v>
      </c>
      <c r="H17" t="n">
        <v>0.42</v>
      </c>
      <c r="I17" t="n">
        <v>15</v>
      </c>
      <c r="J17" t="n">
        <v>200.61</v>
      </c>
      <c r="K17" t="n">
        <v>54.38</v>
      </c>
      <c r="L17" t="n">
        <v>4.75</v>
      </c>
      <c r="M17" t="n">
        <v>1</v>
      </c>
      <c r="N17" t="n">
        <v>41.49</v>
      </c>
      <c r="O17" t="n">
        <v>24976.45</v>
      </c>
      <c r="P17" t="n">
        <v>84.68000000000001</v>
      </c>
      <c r="Q17" t="n">
        <v>1324.02</v>
      </c>
      <c r="R17" t="n">
        <v>36.33</v>
      </c>
      <c r="S17" t="n">
        <v>27.17</v>
      </c>
      <c r="T17" t="n">
        <v>4777.53</v>
      </c>
      <c r="U17" t="n">
        <v>0.75</v>
      </c>
      <c r="V17" t="n">
        <v>0.96</v>
      </c>
      <c r="W17" t="n">
        <v>0.15</v>
      </c>
      <c r="X17" t="n">
        <v>0.31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8.8786</v>
      </c>
      <c r="E18" t="n">
        <v>11.26</v>
      </c>
      <c r="F18" t="n">
        <v>8.16</v>
      </c>
      <c r="G18" t="n">
        <v>32.65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0</v>
      </c>
      <c r="N18" t="n">
        <v>41.63</v>
      </c>
      <c r="O18" t="n">
        <v>25024.84</v>
      </c>
      <c r="P18" t="n">
        <v>84.78</v>
      </c>
      <c r="Q18" t="n">
        <v>1323.99</v>
      </c>
      <c r="R18" t="n">
        <v>36.42</v>
      </c>
      <c r="S18" t="n">
        <v>27.17</v>
      </c>
      <c r="T18" t="n">
        <v>4823.82</v>
      </c>
      <c r="U18" t="n">
        <v>0.75</v>
      </c>
      <c r="V18" t="n">
        <v>0.96</v>
      </c>
      <c r="W18" t="n">
        <v>0.15</v>
      </c>
      <c r="X18" t="n">
        <v>0.31</v>
      </c>
      <c r="Y18" t="n">
        <v>1</v>
      </c>
      <c r="Z18" t="n">
        <v>10</v>
      </c>
    </row>
    <row r="19">
      <c r="A19" t="n">
        <v>0</v>
      </c>
      <c r="B19" t="n">
        <v>140</v>
      </c>
      <c r="C19" t="inlineStr">
        <is>
          <t xml:space="preserve">CONCLUIDO	</t>
        </is>
      </c>
      <c r="D19" t="n">
        <v>4.9652</v>
      </c>
      <c r="E19" t="n">
        <v>20.14</v>
      </c>
      <c r="F19" t="n">
        <v>10.5</v>
      </c>
      <c r="G19" t="n">
        <v>4.88</v>
      </c>
      <c r="H19" t="n">
        <v>0.06</v>
      </c>
      <c r="I19" t="n">
        <v>129</v>
      </c>
      <c r="J19" t="n">
        <v>274.09</v>
      </c>
      <c r="K19" t="n">
        <v>60.56</v>
      </c>
      <c r="L19" t="n">
        <v>1</v>
      </c>
      <c r="M19" t="n">
        <v>127</v>
      </c>
      <c r="N19" t="n">
        <v>72.53</v>
      </c>
      <c r="O19" t="n">
        <v>34038.11</v>
      </c>
      <c r="P19" t="n">
        <v>178.14</v>
      </c>
      <c r="Q19" t="n">
        <v>1324.47</v>
      </c>
      <c r="R19" t="n">
        <v>110.07</v>
      </c>
      <c r="S19" t="n">
        <v>27.17</v>
      </c>
      <c r="T19" t="n">
        <v>41075.88</v>
      </c>
      <c r="U19" t="n">
        <v>0.25</v>
      </c>
      <c r="V19" t="n">
        <v>0.74</v>
      </c>
      <c r="W19" t="n">
        <v>0.32</v>
      </c>
      <c r="X19" t="n">
        <v>2.65</v>
      </c>
      <c r="Y19" t="n">
        <v>1</v>
      </c>
      <c r="Z19" t="n">
        <v>10</v>
      </c>
    </row>
    <row r="20">
      <c r="A20" t="n">
        <v>1</v>
      </c>
      <c r="B20" t="n">
        <v>140</v>
      </c>
      <c r="C20" t="inlineStr">
        <is>
          <t xml:space="preserve">CONCLUIDO	</t>
        </is>
      </c>
      <c r="D20" t="n">
        <v>5.6446</v>
      </c>
      <c r="E20" t="n">
        <v>17.72</v>
      </c>
      <c r="F20" t="n">
        <v>9.800000000000001</v>
      </c>
      <c r="G20" t="n">
        <v>6.13</v>
      </c>
      <c r="H20" t="n">
        <v>0.08</v>
      </c>
      <c r="I20" t="n">
        <v>96</v>
      </c>
      <c r="J20" t="n">
        <v>274.57</v>
      </c>
      <c r="K20" t="n">
        <v>60.56</v>
      </c>
      <c r="L20" t="n">
        <v>1.25</v>
      </c>
      <c r="M20" t="n">
        <v>94</v>
      </c>
      <c r="N20" t="n">
        <v>72.76000000000001</v>
      </c>
      <c r="O20" t="n">
        <v>34097.72</v>
      </c>
      <c r="P20" t="n">
        <v>165.1</v>
      </c>
      <c r="Q20" t="n">
        <v>1324.21</v>
      </c>
      <c r="R20" t="n">
        <v>88.48</v>
      </c>
      <c r="S20" t="n">
        <v>27.17</v>
      </c>
      <c r="T20" t="n">
        <v>30448.88</v>
      </c>
      <c r="U20" t="n">
        <v>0.31</v>
      </c>
      <c r="V20" t="n">
        <v>0.8</v>
      </c>
      <c r="W20" t="n">
        <v>0.26</v>
      </c>
      <c r="X20" t="n">
        <v>1.95</v>
      </c>
      <c r="Y20" t="n">
        <v>1</v>
      </c>
      <c r="Z20" t="n">
        <v>10</v>
      </c>
    </row>
    <row r="21">
      <c r="A21" t="n">
        <v>2</v>
      </c>
      <c r="B21" t="n">
        <v>140</v>
      </c>
      <c r="C21" t="inlineStr">
        <is>
          <t xml:space="preserve">CONCLUIDO	</t>
        </is>
      </c>
      <c r="D21" t="n">
        <v>6.1564</v>
      </c>
      <c r="E21" t="n">
        <v>16.24</v>
      </c>
      <c r="F21" t="n">
        <v>9.369999999999999</v>
      </c>
      <c r="G21" t="n">
        <v>7.4</v>
      </c>
      <c r="H21" t="n">
        <v>0.1</v>
      </c>
      <c r="I21" t="n">
        <v>76</v>
      </c>
      <c r="J21" t="n">
        <v>275.05</v>
      </c>
      <c r="K21" t="n">
        <v>60.56</v>
      </c>
      <c r="L21" t="n">
        <v>1.5</v>
      </c>
      <c r="M21" t="n">
        <v>74</v>
      </c>
      <c r="N21" t="n">
        <v>73</v>
      </c>
      <c r="O21" t="n">
        <v>34157.42</v>
      </c>
      <c r="P21" t="n">
        <v>156.76</v>
      </c>
      <c r="Q21" t="n">
        <v>1324.03</v>
      </c>
      <c r="R21" t="n">
        <v>74.67</v>
      </c>
      <c r="S21" t="n">
        <v>27.17</v>
      </c>
      <c r="T21" t="n">
        <v>23642.02</v>
      </c>
      <c r="U21" t="n">
        <v>0.36</v>
      </c>
      <c r="V21" t="n">
        <v>0.83</v>
      </c>
      <c r="W21" t="n">
        <v>0.23</v>
      </c>
      <c r="X21" t="n">
        <v>1.52</v>
      </c>
      <c r="Y21" t="n">
        <v>1</v>
      </c>
      <c r="Z21" t="n">
        <v>10</v>
      </c>
    </row>
    <row r="22">
      <c r="A22" t="n">
        <v>3</v>
      </c>
      <c r="B22" t="n">
        <v>140</v>
      </c>
      <c r="C22" t="inlineStr">
        <is>
          <t xml:space="preserve">CONCLUIDO	</t>
        </is>
      </c>
      <c r="D22" t="n">
        <v>6.5313</v>
      </c>
      <c r="E22" t="n">
        <v>15.31</v>
      </c>
      <c r="F22" t="n">
        <v>9.119999999999999</v>
      </c>
      <c r="G22" t="n">
        <v>8.69</v>
      </c>
      <c r="H22" t="n">
        <v>0.11</v>
      </c>
      <c r="I22" t="n">
        <v>63</v>
      </c>
      <c r="J22" t="n">
        <v>275.54</v>
      </c>
      <c r="K22" t="n">
        <v>60.56</v>
      </c>
      <c r="L22" t="n">
        <v>1.75</v>
      </c>
      <c r="M22" t="n">
        <v>61</v>
      </c>
      <c r="N22" t="n">
        <v>73.23</v>
      </c>
      <c r="O22" t="n">
        <v>34217.22</v>
      </c>
      <c r="P22" t="n">
        <v>151.47</v>
      </c>
      <c r="Q22" t="n">
        <v>1324.22</v>
      </c>
      <c r="R22" t="n">
        <v>66.75</v>
      </c>
      <c r="S22" t="n">
        <v>27.17</v>
      </c>
      <c r="T22" t="n">
        <v>19749.37</v>
      </c>
      <c r="U22" t="n">
        <v>0.41</v>
      </c>
      <c r="V22" t="n">
        <v>0.86</v>
      </c>
      <c r="W22" t="n">
        <v>0.21</v>
      </c>
      <c r="X22" t="n">
        <v>1.27</v>
      </c>
      <c r="Y22" t="n">
        <v>1</v>
      </c>
      <c r="Z22" t="n">
        <v>10</v>
      </c>
    </row>
    <row r="23">
      <c r="A23" t="n">
        <v>4</v>
      </c>
      <c r="B23" t="n">
        <v>140</v>
      </c>
      <c r="C23" t="inlineStr">
        <is>
          <t xml:space="preserve">CONCLUIDO	</t>
        </is>
      </c>
      <c r="D23" t="n">
        <v>6.8364</v>
      </c>
      <c r="E23" t="n">
        <v>14.63</v>
      </c>
      <c r="F23" t="n">
        <v>8.91</v>
      </c>
      <c r="G23" t="n">
        <v>9.9</v>
      </c>
      <c r="H23" t="n">
        <v>0.13</v>
      </c>
      <c r="I23" t="n">
        <v>54</v>
      </c>
      <c r="J23" t="n">
        <v>276.02</v>
      </c>
      <c r="K23" t="n">
        <v>60.56</v>
      </c>
      <c r="L23" t="n">
        <v>2</v>
      </c>
      <c r="M23" t="n">
        <v>52</v>
      </c>
      <c r="N23" t="n">
        <v>73.47</v>
      </c>
      <c r="O23" t="n">
        <v>34277.1</v>
      </c>
      <c r="P23" t="n">
        <v>146.83</v>
      </c>
      <c r="Q23" t="n">
        <v>1324.14</v>
      </c>
      <c r="R23" t="n">
        <v>60.15</v>
      </c>
      <c r="S23" t="n">
        <v>27.17</v>
      </c>
      <c r="T23" t="n">
        <v>16491.79</v>
      </c>
      <c r="U23" t="n">
        <v>0.45</v>
      </c>
      <c r="V23" t="n">
        <v>0.88</v>
      </c>
      <c r="W23" t="n">
        <v>0.19</v>
      </c>
      <c r="X23" t="n">
        <v>1.05</v>
      </c>
      <c r="Y23" t="n">
        <v>1</v>
      </c>
      <c r="Z23" t="n">
        <v>10</v>
      </c>
    </row>
    <row r="24">
      <c r="A24" t="n">
        <v>5</v>
      </c>
      <c r="B24" t="n">
        <v>140</v>
      </c>
      <c r="C24" t="inlineStr">
        <is>
          <t xml:space="preserve">CONCLUIDO	</t>
        </is>
      </c>
      <c r="D24" t="n">
        <v>7.0808</v>
      </c>
      <c r="E24" t="n">
        <v>14.12</v>
      </c>
      <c r="F24" t="n">
        <v>8.77</v>
      </c>
      <c r="G24" t="n">
        <v>11.19</v>
      </c>
      <c r="H24" t="n">
        <v>0.14</v>
      </c>
      <c r="I24" t="n">
        <v>47</v>
      </c>
      <c r="J24" t="n">
        <v>276.51</v>
      </c>
      <c r="K24" t="n">
        <v>60.56</v>
      </c>
      <c r="L24" t="n">
        <v>2.25</v>
      </c>
      <c r="M24" t="n">
        <v>45</v>
      </c>
      <c r="N24" t="n">
        <v>73.70999999999999</v>
      </c>
      <c r="O24" t="n">
        <v>34337.08</v>
      </c>
      <c r="P24" t="n">
        <v>143.46</v>
      </c>
      <c r="Q24" t="n">
        <v>1324.18</v>
      </c>
      <c r="R24" t="n">
        <v>55.73</v>
      </c>
      <c r="S24" t="n">
        <v>27.17</v>
      </c>
      <c r="T24" t="n">
        <v>14319.44</v>
      </c>
      <c r="U24" t="n">
        <v>0.49</v>
      </c>
      <c r="V24" t="n">
        <v>0.89</v>
      </c>
      <c r="W24" t="n">
        <v>0.18</v>
      </c>
      <c r="X24" t="n">
        <v>0.91</v>
      </c>
      <c r="Y24" t="n">
        <v>1</v>
      </c>
      <c r="Z24" t="n">
        <v>10</v>
      </c>
    </row>
    <row r="25">
      <c r="A25" t="n">
        <v>6</v>
      </c>
      <c r="B25" t="n">
        <v>140</v>
      </c>
      <c r="C25" t="inlineStr">
        <is>
          <t xml:space="preserve">CONCLUIDO	</t>
        </is>
      </c>
      <c r="D25" t="n">
        <v>7.2663</v>
      </c>
      <c r="E25" t="n">
        <v>13.76</v>
      </c>
      <c r="F25" t="n">
        <v>8.67</v>
      </c>
      <c r="G25" t="n">
        <v>12.38</v>
      </c>
      <c r="H25" t="n">
        <v>0.16</v>
      </c>
      <c r="I25" t="n">
        <v>42</v>
      </c>
      <c r="J25" t="n">
        <v>277</v>
      </c>
      <c r="K25" t="n">
        <v>60.56</v>
      </c>
      <c r="L25" t="n">
        <v>2.5</v>
      </c>
      <c r="M25" t="n">
        <v>40</v>
      </c>
      <c r="N25" t="n">
        <v>73.94</v>
      </c>
      <c r="O25" t="n">
        <v>34397.15</v>
      </c>
      <c r="P25" t="n">
        <v>140.77</v>
      </c>
      <c r="Q25" t="n">
        <v>1323.99</v>
      </c>
      <c r="R25" t="n">
        <v>52.48</v>
      </c>
      <c r="S25" t="n">
        <v>27.17</v>
      </c>
      <c r="T25" t="n">
        <v>12715.84</v>
      </c>
      <c r="U25" t="n">
        <v>0.52</v>
      </c>
      <c r="V25" t="n">
        <v>0.9</v>
      </c>
      <c r="W25" t="n">
        <v>0.18</v>
      </c>
      <c r="X25" t="n">
        <v>0.8100000000000001</v>
      </c>
      <c r="Y25" t="n">
        <v>1</v>
      </c>
      <c r="Z25" t="n">
        <v>10</v>
      </c>
    </row>
    <row r="26">
      <c r="A26" t="n">
        <v>7</v>
      </c>
      <c r="B26" t="n">
        <v>140</v>
      </c>
      <c r="C26" t="inlineStr">
        <is>
          <t xml:space="preserve">CONCLUIDO	</t>
        </is>
      </c>
      <c r="D26" t="n">
        <v>7.5177</v>
      </c>
      <c r="E26" t="n">
        <v>13.3</v>
      </c>
      <c r="F26" t="n">
        <v>8.470000000000001</v>
      </c>
      <c r="G26" t="n">
        <v>13.73</v>
      </c>
      <c r="H26" t="n">
        <v>0.18</v>
      </c>
      <c r="I26" t="n">
        <v>37</v>
      </c>
      <c r="J26" t="n">
        <v>277.48</v>
      </c>
      <c r="K26" t="n">
        <v>60.56</v>
      </c>
      <c r="L26" t="n">
        <v>2.75</v>
      </c>
      <c r="M26" t="n">
        <v>35</v>
      </c>
      <c r="N26" t="n">
        <v>74.18000000000001</v>
      </c>
      <c r="O26" t="n">
        <v>34457.31</v>
      </c>
      <c r="P26" t="n">
        <v>136.15</v>
      </c>
      <c r="Q26" t="n">
        <v>1324.04</v>
      </c>
      <c r="R26" t="n">
        <v>46.01</v>
      </c>
      <c r="S26" t="n">
        <v>27.17</v>
      </c>
      <c r="T26" t="n">
        <v>9510.26</v>
      </c>
      <c r="U26" t="n">
        <v>0.59</v>
      </c>
      <c r="V26" t="n">
        <v>0.92</v>
      </c>
      <c r="W26" t="n">
        <v>0.16</v>
      </c>
      <c r="X26" t="n">
        <v>0.62</v>
      </c>
      <c r="Y26" t="n">
        <v>1</v>
      </c>
      <c r="Z26" t="n">
        <v>10</v>
      </c>
    </row>
    <row r="27">
      <c r="A27" t="n">
        <v>8</v>
      </c>
      <c r="B27" t="n">
        <v>140</v>
      </c>
      <c r="C27" t="inlineStr">
        <is>
          <t xml:space="preserve">CONCLUIDO	</t>
        </is>
      </c>
      <c r="D27" t="n">
        <v>7.4554</v>
      </c>
      <c r="E27" t="n">
        <v>13.41</v>
      </c>
      <c r="F27" t="n">
        <v>8.68</v>
      </c>
      <c r="G27" t="n">
        <v>14.89</v>
      </c>
      <c r="H27" t="n">
        <v>0.19</v>
      </c>
      <c r="I27" t="n">
        <v>35</v>
      </c>
      <c r="J27" t="n">
        <v>277.97</v>
      </c>
      <c r="K27" t="n">
        <v>60.56</v>
      </c>
      <c r="L27" t="n">
        <v>3</v>
      </c>
      <c r="M27" t="n">
        <v>33</v>
      </c>
      <c r="N27" t="n">
        <v>74.42</v>
      </c>
      <c r="O27" t="n">
        <v>34517.57</v>
      </c>
      <c r="P27" t="n">
        <v>139.17</v>
      </c>
      <c r="Q27" t="n">
        <v>1324.13</v>
      </c>
      <c r="R27" t="n">
        <v>54.6</v>
      </c>
      <c r="S27" t="n">
        <v>27.17</v>
      </c>
      <c r="T27" t="n">
        <v>13811.02</v>
      </c>
      <c r="U27" t="n">
        <v>0.5</v>
      </c>
      <c r="V27" t="n">
        <v>0.9</v>
      </c>
      <c r="W27" t="n">
        <v>0.14</v>
      </c>
      <c r="X27" t="n">
        <v>0.83</v>
      </c>
      <c r="Y27" t="n">
        <v>1</v>
      </c>
      <c r="Z27" t="n">
        <v>10</v>
      </c>
    </row>
    <row r="28">
      <c r="A28" t="n">
        <v>9</v>
      </c>
      <c r="B28" t="n">
        <v>140</v>
      </c>
      <c r="C28" t="inlineStr">
        <is>
          <t xml:space="preserve">CONCLUIDO	</t>
        </is>
      </c>
      <c r="D28" t="n">
        <v>7.6843</v>
      </c>
      <c r="E28" t="n">
        <v>13.01</v>
      </c>
      <c r="F28" t="n">
        <v>8.49</v>
      </c>
      <c r="G28" t="n">
        <v>16.44</v>
      </c>
      <c r="H28" t="n">
        <v>0.21</v>
      </c>
      <c r="I28" t="n">
        <v>31</v>
      </c>
      <c r="J28" t="n">
        <v>278.46</v>
      </c>
      <c r="K28" t="n">
        <v>60.56</v>
      </c>
      <c r="L28" t="n">
        <v>3.25</v>
      </c>
      <c r="M28" t="n">
        <v>29</v>
      </c>
      <c r="N28" t="n">
        <v>74.66</v>
      </c>
      <c r="O28" t="n">
        <v>34577.92</v>
      </c>
      <c r="P28" t="n">
        <v>134.99</v>
      </c>
      <c r="Q28" t="n">
        <v>1324.02</v>
      </c>
      <c r="R28" t="n">
        <v>47.29</v>
      </c>
      <c r="S28" t="n">
        <v>27.17</v>
      </c>
      <c r="T28" t="n">
        <v>10177.82</v>
      </c>
      <c r="U28" t="n">
        <v>0.57</v>
      </c>
      <c r="V28" t="n">
        <v>0.92</v>
      </c>
      <c r="W28" t="n">
        <v>0.16</v>
      </c>
      <c r="X28" t="n">
        <v>0.64</v>
      </c>
      <c r="Y28" t="n">
        <v>1</v>
      </c>
      <c r="Z28" t="n">
        <v>10</v>
      </c>
    </row>
    <row r="29">
      <c r="A29" t="n">
        <v>10</v>
      </c>
      <c r="B29" t="n">
        <v>140</v>
      </c>
      <c r="C29" t="inlineStr">
        <is>
          <t xml:space="preserve">CONCLUIDO	</t>
        </is>
      </c>
      <c r="D29" t="n">
        <v>7.7823</v>
      </c>
      <c r="E29" t="n">
        <v>12.85</v>
      </c>
      <c r="F29" t="n">
        <v>8.43</v>
      </c>
      <c r="G29" t="n">
        <v>17.45</v>
      </c>
      <c r="H29" t="n">
        <v>0.22</v>
      </c>
      <c r="I29" t="n">
        <v>29</v>
      </c>
      <c r="J29" t="n">
        <v>278.95</v>
      </c>
      <c r="K29" t="n">
        <v>60.56</v>
      </c>
      <c r="L29" t="n">
        <v>3.5</v>
      </c>
      <c r="M29" t="n">
        <v>27</v>
      </c>
      <c r="N29" t="n">
        <v>74.90000000000001</v>
      </c>
      <c r="O29" t="n">
        <v>34638.36</v>
      </c>
      <c r="P29" t="n">
        <v>132.77</v>
      </c>
      <c r="Q29" t="n">
        <v>1324.03</v>
      </c>
      <c r="R29" t="n">
        <v>45.42</v>
      </c>
      <c r="S29" t="n">
        <v>27.17</v>
      </c>
      <c r="T29" t="n">
        <v>9253.68</v>
      </c>
      <c r="U29" t="n">
        <v>0.6</v>
      </c>
      <c r="V29" t="n">
        <v>0.93</v>
      </c>
      <c r="W29" t="n">
        <v>0.15</v>
      </c>
      <c r="X29" t="n">
        <v>0.58</v>
      </c>
      <c r="Y29" t="n">
        <v>1</v>
      </c>
      <c r="Z29" t="n">
        <v>10</v>
      </c>
    </row>
    <row r="30">
      <c r="A30" t="n">
        <v>11</v>
      </c>
      <c r="B30" t="n">
        <v>140</v>
      </c>
      <c r="C30" t="inlineStr">
        <is>
          <t xml:space="preserve">CONCLUIDO	</t>
        </is>
      </c>
      <c r="D30" t="n">
        <v>7.9271</v>
      </c>
      <c r="E30" t="n">
        <v>12.62</v>
      </c>
      <c r="F30" t="n">
        <v>8.359999999999999</v>
      </c>
      <c r="G30" t="n">
        <v>19.28</v>
      </c>
      <c r="H30" t="n">
        <v>0.24</v>
      </c>
      <c r="I30" t="n">
        <v>26</v>
      </c>
      <c r="J30" t="n">
        <v>279.44</v>
      </c>
      <c r="K30" t="n">
        <v>60.56</v>
      </c>
      <c r="L30" t="n">
        <v>3.75</v>
      </c>
      <c r="M30" t="n">
        <v>24</v>
      </c>
      <c r="N30" t="n">
        <v>75.14</v>
      </c>
      <c r="O30" t="n">
        <v>34698.9</v>
      </c>
      <c r="P30" t="n">
        <v>130.53</v>
      </c>
      <c r="Q30" t="n">
        <v>1324</v>
      </c>
      <c r="R30" t="n">
        <v>43.05</v>
      </c>
      <c r="S30" t="n">
        <v>27.17</v>
      </c>
      <c r="T30" t="n">
        <v>8082</v>
      </c>
      <c r="U30" t="n">
        <v>0.63</v>
      </c>
      <c r="V30" t="n">
        <v>0.93</v>
      </c>
      <c r="W30" t="n">
        <v>0.15</v>
      </c>
      <c r="X30" t="n">
        <v>0.5</v>
      </c>
      <c r="Y30" t="n">
        <v>1</v>
      </c>
      <c r="Z30" t="n">
        <v>10</v>
      </c>
    </row>
    <row r="31">
      <c r="A31" t="n">
        <v>12</v>
      </c>
      <c r="B31" t="n">
        <v>140</v>
      </c>
      <c r="C31" t="inlineStr">
        <is>
          <t xml:space="preserve">CONCLUIDO	</t>
        </is>
      </c>
      <c r="D31" t="n">
        <v>8.0192</v>
      </c>
      <c r="E31" t="n">
        <v>12.47</v>
      </c>
      <c r="F31" t="n">
        <v>8.32</v>
      </c>
      <c r="G31" t="n">
        <v>20.79</v>
      </c>
      <c r="H31" t="n">
        <v>0.25</v>
      </c>
      <c r="I31" t="n">
        <v>24</v>
      </c>
      <c r="J31" t="n">
        <v>279.94</v>
      </c>
      <c r="K31" t="n">
        <v>60.56</v>
      </c>
      <c r="L31" t="n">
        <v>4</v>
      </c>
      <c r="M31" t="n">
        <v>22</v>
      </c>
      <c r="N31" t="n">
        <v>75.38</v>
      </c>
      <c r="O31" t="n">
        <v>34759.54</v>
      </c>
      <c r="P31" t="n">
        <v>128.61</v>
      </c>
      <c r="Q31" t="n">
        <v>1324.02</v>
      </c>
      <c r="R31" t="n">
        <v>41.61</v>
      </c>
      <c r="S31" t="n">
        <v>27.17</v>
      </c>
      <c r="T31" t="n">
        <v>7375.05</v>
      </c>
      <c r="U31" t="n">
        <v>0.65</v>
      </c>
      <c r="V31" t="n">
        <v>0.9399999999999999</v>
      </c>
      <c r="W31" t="n">
        <v>0.15</v>
      </c>
      <c r="X31" t="n">
        <v>0.46</v>
      </c>
      <c r="Y31" t="n">
        <v>1</v>
      </c>
      <c r="Z31" t="n">
        <v>10</v>
      </c>
    </row>
    <row r="32">
      <c r="A32" t="n">
        <v>13</v>
      </c>
      <c r="B32" t="n">
        <v>140</v>
      </c>
      <c r="C32" t="inlineStr">
        <is>
          <t xml:space="preserve">CONCLUIDO	</t>
        </is>
      </c>
      <c r="D32" t="n">
        <v>8.066000000000001</v>
      </c>
      <c r="E32" t="n">
        <v>12.4</v>
      </c>
      <c r="F32" t="n">
        <v>8.300000000000001</v>
      </c>
      <c r="G32" t="n">
        <v>21.64</v>
      </c>
      <c r="H32" t="n">
        <v>0.27</v>
      </c>
      <c r="I32" t="n">
        <v>23</v>
      </c>
      <c r="J32" t="n">
        <v>280.43</v>
      </c>
      <c r="K32" t="n">
        <v>60.56</v>
      </c>
      <c r="L32" t="n">
        <v>4.25</v>
      </c>
      <c r="M32" t="n">
        <v>21</v>
      </c>
      <c r="N32" t="n">
        <v>75.62</v>
      </c>
      <c r="O32" t="n">
        <v>34820.27</v>
      </c>
      <c r="P32" t="n">
        <v>127.4</v>
      </c>
      <c r="Q32" t="n">
        <v>1324.06</v>
      </c>
      <c r="R32" t="n">
        <v>41.02</v>
      </c>
      <c r="S32" t="n">
        <v>27.17</v>
      </c>
      <c r="T32" t="n">
        <v>7082.7</v>
      </c>
      <c r="U32" t="n">
        <v>0.66</v>
      </c>
      <c r="V32" t="n">
        <v>0.9399999999999999</v>
      </c>
      <c r="W32" t="n">
        <v>0.14</v>
      </c>
      <c r="X32" t="n">
        <v>0.44</v>
      </c>
      <c r="Y32" t="n">
        <v>1</v>
      </c>
      <c r="Z32" t="n">
        <v>10</v>
      </c>
    </row>
    <row r="33">
      <c r="A33" t="n">
        <v>14</v>
      </c>
      <c r="B33" t="n">
        <v>140</v>
      </c>
      <c r="C33" t="inlineStr">
        <is>
          <t xml:space="preserve">CONCLUIDO	</t>
        </is>
      </c>
      <c r="D33" t="n">
        <v>8.169</v>
      </c>
      <c r="E33" t="n">
        <v>12.24</v>
      </c>
      <c r="F33" t="n">
        <v>8.24</v>
      </c>
      <c r="G33" t="n">
        <v>23.55</v>
      </c>
      <c r="H33" t="n">
        <v>0.29</v>
      </c>
      <c r="I33" t="n">
        <v>21</v>
      </c>
      <c r="J33" t="n">
        <v>280.92</v>
      </c>
      <c r="K33" t="n">
        <v>60.56</v>
      </c>
      <c r="L33" t="n">
        <v>4.5</v>
      </c>
      <c r="M33" t="n">
        <v>19</v>
      </c>
      <c r="N33" t="n">
        <v>75.87</v>
      </c>
      <c r="O33" t="n">
        <v>34881.09</v>
      </c>
      <c r="P33" t="n">
        <v>125.31</v>
      </c>
      <c r="Q33" t="n">
        <v>1323.94</v>
      </c>
      <c r="R33" t="n">
        <v>39.46</v>
      </c>
      <c r="S33" t="n">
        <v>27.17</v>
      </c>
      <c r="T33" t="n">
        <v>6313.96</v>
      </c>
      <c r="U33" t="n">
        <v>0.6899999999999999</v>
      </c>
      <c r="V33" t="n">
        <v>0.95</v>
      </c>
      <c r="W33" t="n">
        <v>0.14</v>
      </c>
      <c r="X33" t="n">
        <v>0.39</v>
      </c>
      <c r="Y33" t="n">
        <v>1</v>
      </c>
      <c r="Z33" t="n">
        <v>10</v>
      </c>
    </row>
    <row r="34">
      <c r="A34" t="n">
        <v>15</v>
      </c>
      <c r="B34" t="n">
        <v>140</v>
      </c>
      <c r="C34" t="inlineStr">
        <is>
          <t xml:space="preserve">CONCLUIDO	</t>
        </is>
      </c>
      <c r="D34" t="n">
        <v>8.2143</v>
      </c>
      <c r="E34" t="n">
        <v>12.17</v>
      </c>
      <c r="F34" t="n">
        <v>8.23</v>
      </c>
      <c r="G34" t="n">
        <v>24.68</v>
      </c>
      <c r="H34" t="n">
        <v>0.3</v>
      </c>
      <c r="I34" t="n">
        <v>20</v>
      </c>
      <c r="J34" t="n">
        <v>281.41</v>
      </c>
      <c r="K34" t="n">
        <v>60.56</v>
      </c>
      <c r="L34" t="n">
        <v>4.75</v>
      </c>
      <c r="M34" t="n">
        <v>18</v>
      </c>
      <c r="N34" t="n">
        <v>76.11</v>
      </c>
      <c r="O34" t="n">
        <v>34942.02</v>
      </c>
      <c r="P34" t="n">
        <v>124.12</v>
      </c>
      <c r="Q34" t="n">
        <v>1324.04</v>
      </c>
      <c r="R34" t="n">
        <v>38.97</v>
      </c>
      <c r="S34" t="n">
        <v>27.17</v>
      </c>
      <c r="T34" t="n">
        <v>6070.58</v>
      </c>
      <c r="U34" t="n">
        <v>0.7</v>
      </c>
      <c r="V34" t="n">
        <v>0.95</v>
      </c>
      <c r="W34" t="n">
        <v>0.14</v>
      </c>
      <c r="X34" t="n">
        <v>0.38</v>
      </c>
      <c r="Y34" t="n">
        <v>1</v>
      </c>
      <c r="Z34" t="n">
        <v>10</v>
      </c>
    </row>
    <row r="35">
      <c r="A35" t="n">
        <v>16</v>
      </c>
      <c r="B35" t="n">
        <v>140</v>
      </c>
      <c r="C35" t="inlineStr">
        <is>
          <t xml:space="preserve">CONCLUIDO	</t>
        </is>
      </c>
      <c r="D35" t="n">
        <v>8.2989</v>
      </c>
      <c r="E35" t="n">
        <v>12.05</v>
      </c>
      <c r="F35" t="n">
        <v>8.16</v>
      </c>
      <c r="G35" t="n">
        <v>25.76</v>
      </c>
      <c r="H35" t="n">
        <v>0.32</v>
      </c>
      <c r="I35" t="n">
        <v>19</v>
      </c>
      <c r="J35" t="n">
        <v>281.91</v>
      </c>
      <c r="K35" t="n">
        <v>60.56</v>
      </c>
      <c r="L35" t="n">
        <v>5</v>
      </c>
      <c r="M35" t="n">
        <v>17</v>
      </c>
      <c r="N35" t="n">
        <v>76.34999999999999</v>
      </c>
      <c r="O35" t="n">
        <v>35003.04</v>
      </c>
      <c r="P35" t="n">
        <v>121.75</v>
      </c>
      <c r="Q35" t="n">
        <v>1323.94</v>
      </c>
      <c r="R35" t="n">
        <v>36.44</v>
      </c>
      <c r="S35" t="n">
        <v>27.17</v>
      </c>
      <c r="T35" t="n">
        <v>4815.17</v>
      </c>
      <c r="U35" t="n">
        <v>0.75</v>
      </c>
      <c r="V35" t="n">
        <v>0.96</v>
      </c>
      <c r="W35" t="n">
        <v>0.14</v>
      </c>
      <c r="X35" t="n">
        <v>0.3</v>
      </c>
      <c r="Y35" t="n">
        <v>1</v>
      </c>
      <c r="Z35" t="n">
        <v>10</v>
      </c>
    </row>
    <row r="36">
      <c r="A36" t="n">
        <v>17</v>
      </c>
      <c r="B36" t="n">
        <v>140</v>
      </c>
      <c r="C36" t="inlineStr">
        <is>
          <t xml:space="preserve">CONCLUIDO	</t>
        </is>
      </c>
      <c r="D36" t="n">
        <v>8.275499999999999</v>
      </c>
      <c r="E36" t="n">
        <v>12.08</v>
      </c>
      <c r="F36" t="n">
        <v>8.24</v>
      </c>
      <c r="G36" t="n">
        <v>27.48</v>
      </c>
      <c r="H36" t="n">
        <v>0.33</v>
      </c>
      <c r="I36" t="n">
        <v>18</v>
      </c>
      <c r="J36" t="n">
        <v>282.4</v>
      </c>
      <c r="K36" t="n">
        <v>60.56</v>
      </c>
      <c r="L36" t="n">
        <v>5.25</v>
      </c>
      <c r="M36" t="n">
        <v>16</v>
      </c>
      <c r="N36" t="n">
        <v>76.59999999999999</v>
      </c>
      <c r="O36" t="n">
        <v>35064.15</v>
      </c>
      <c r="P36" t="n">
        <v>122.02</v>
      </c>
      <c r="Q36" t="n">
        <v>1324.04</v>
      </c>
      <c r="R36" t="n">
        <v>40.01</v>
      </c>
      <c r="S36" t="n">
        <v>27.17</v>
      </c>
      <c r="T36" t="n">
        <v>6602.57</v>
      </c>
      <c r="U36" t="n">
        <v>0.68</v>
      </c>
      <c r="V36" t="n">
        <v>0.95</v>
      </c>
      <c r="W36" t="n">
        <v>0.13</v>
      </c>
      <c r="X36" t="n">
        <v>0.39</v>
      </c>
      <c r="Y36" t="n">
        <v>1</v>
      </c>
      <c r="Z36" t="n">
        <v>10</v>
      </c>
    </row>
    <row r="37">
      <c r="A37" t="n">
        <v>18</v>
      </c>
      <c r="B37" t="n">
        <v>140</v>
      </c>
      <c r="C37" t="inlineStr">
        <is>
          <t xml:space="preserve">CONCLUIDO	</t>
        </is>
      </c>
      <c r="D37" t="n">
        <v>8.3538</v>
      </c>
      <c r="E37" t="n">
        <v>11.97</v>
      </c>
      <c r="F37" t="n">
        <v>8.18</v>
      </c>
      <c r="G37" t="n">
        <v>28.88</v>
      </c>
      <c r="H37" t="n">
        <v>0.35</v>
      </c>
      <c r="I37" t="n">
        <v>17</v>
      </c>
      <c r="J37" t="n">
        <v>282.9</v>
      </c>
      <c r="K37" t="n">
        <v>60.56</v>
      </c>
      <c r="L37" t="n">
        <v>5.5</v>
      </c>
      <c r="M37" t="n">
        <v>15</v>
      </c>
      <c r="N37" t="n">
        <v>76.84999999999999</v>
      </c>
      <c r="O37" t="n">
        <v>35125.37</v>
      </c>
      <c r="P37" t="n">
        <v>120.04</v>
      </c>
      <c r="Q37" t="n">
        <v>1323.97</v>
      </c>
      <c r="R37" t="n">
        <v>37.58</v>
      </c>
      <c r="S37" t="n">
        <v>27.17</v>
      </c>
      <c r="T37" t="n">
        <v>5390.73</v>
      </c>
      <c r="U37" t="n">
        <v>0.72</v>
      </c>
      <c r="V37" t="n">
        <v>0.95</v>
      </c>
      <c r="W37" t="n">
        <v>0.13</v>
      </c>
      <c r="X37" t="n">
        <v>0.33</v>
      </c>
      <c r="Y37" t="n">
        <v>1</v>
      </c>
      <c r="Z37" t="n">
        <v>10</v>
      </c>
    </row>
    <row r="38">
      <c r="A38" t="n">
        <v>19</v>
      </c>
      <c r="B38" t="n">
        <v>140</v>
      </c>
      <c r="C38" t="inlineStr">
        <is>
          <t xml:space="preserve">CONCLUIDO	</t>
        </is>
      </c>
      <c r="D38" t="n">
        <v>8.404500000000001</v>
      </c>
      <c r="E38" t="n">
        <v>11.9</v>
      </c>
      <c r="F38" t="n">
        <v>8.16</v>
      </c>
      <c r="G38" t="n">
        <v>30.61</v>
      </c>
      <c r="H38" t="n">
        <v>0.36</v>
      </c>
      <c r="I38" t="n">
        <v>16</v>
      </c>
      <c r="J38" t="n">
        <v>283.4</v>
      </c>
      <c r="K38" t="n">
        <v>60.56</v>
      </c>
      <c r="L38" t="n">
        <v>5.75</v>
      </c>
      <c r="M38" t="n">
        <v>14</v>
      </c>
      <c r="N38" t="n">
        <v>77.09</v>
      </c>
      <c r="O38" t="n">
        <v>35186.68</v>
      </c>
      <c r="P38" t="n">
        <v>118.48</v>
      </c>
      <c r="Q38" t="n">
        <v>1324.19</v>
      </c>
      <c r="R38" t="n">
        <v>36.83</v>
      </c>
      <c r="S38" t="n">
        <v>27.17</v>
      </c>
      <c r="T38" t="n">
        <v>5021.44</v>
      </c>
      <c r="U38" t="n">
        <v>0.74</v>
      </c>
      <c r="V38" t="n">
        <v>0.96</v>
      </c>
      <c r="W38" t="n">
        <v>0.13</v>
      </c>
      <c r="X38" t="n">
        <v>0.31</v>
      </c>
      <c r="Y38" t="n">
        <v>1</v>
      </c>
      <c r="Z38" t="n">
        <v>10</v>
      </c>
    </row>
    <row r="39">
      <c r="A39" t="n">
        <v>20</v>
      </c>
      <c r="B39" t="n">
        <v>140</v>
      </c>
      <c r="C39" t="inlineStr">
        <is>
          <t xml:space="preserve">CONCLUIDO	</t>
        </is>
      </c>
      <c r="D39" t="n">
        <v>8.454700000000001</v>
      </c>
      <c r="E39" t="n">
        <v>11.83</v>
      </c>
      <c r="F39" t="n">
        <v>8.140000000000001</v>
      </c>
      <c r="G39" t="n">
        <v>32.57</v>
      </c>
      <c r="H39" t="n">
        <v>0.38</v>
      </c>
      <c r="I39" t="n">
        <v>15</v>
      </c>
      <c r="J39" t="n">
        <v>283.9</v>
      </c>
      <c r="K39" t="n">
        <v>60.56</v>
      </c>
      <c r="L39" t="n">
        <v>6</v>
      </c>
      <c r="M39" t="n">
        <v>13</v>
      </c>
      <c r="N39" t="n">
        <v>77.34</v>
      </c>
      <c r="O39" t="n">
        <v>35248.1</v>
      </c>
      <c r="P39" t="n">
        <v>116.31</v>
      </c>
      <c r="Q39" t="n">
        <v>1324.05</v>
      </c>
      <c r="R39" t="n">
        <v>36.28</v>
      </c>
      <c r="S39" t="n">
        <v>27.17</v>
      </c>
      <c r="T39" t="n">
        <v>4752.47</v>
      </c>
      <c r="U39" t="n">
        <v>0.75</v>
      </c>
      <c r="V39" t="n">
        <v>0.96</v>
      </c>
      <c r="W39" t="n">
        <v>0.13</v>
      </c>
      <c r="X39" t="n">
        <v>0.29</v>
      </c>
      <c r="Y39" t="n">
        <v>1</v>
      </c>
      <c r="Z39" t="n">
        <v>10</v>
      </c>
    </row>
    <row r="40">
      <c r="A40" t="n">
        <v>21</v>
      </c>
      <c r="B40" t="n">
        <v>140</v>
      </c>
      <c r="C40" t="inlineStr">
        <is>
          <t xml:space="preserve">CONCLUIDO	</t>
        </is>
      </c>
      <c r="D40" t="n">
        <v>8.459199999999999</v>
      </c>
      <c r="E40" t="n">
        <v>11.82</v>
      </c>
      <c r="F40" t="n">
        <v>8.140000000000001</v>
      </c>
      <c r="G40" t="n">
        <v>32.55</v>
      </c>
      <c r="H40" t="n">
        <v>0.39</v>
      </c>
      <c r="I40" t="n">
        <v>15</v>
      </c>
      <c r="J40" t="n">
        <v>284.4</v>
      </c>
      <c r="K40" t="n">
        <v>60.56</v>
      </c>
      <c r="L40" t="n">
        <v>6.25</v>
      </c>
      <c r="M40" t="n">
        <v>13</v>
      </c>
      <c r="N40" t="n">
        <v>77.59</v>
      </c>
      <c r="O40" t="n">
        <v>35309.61</v>
      </c>
      <c r="P40" t="n">
        <v>115.5</v>
      </c>
      <c r="Q40" t="n">
        <v>1324.12</v>
      </c>
      <c r="R40" t="n">
        <v>36.14</v>
      </c>
      <c r="S40" t="n">
        <v>27.17</v>
      </c>
      <c r="T40" t="n">
        <v>4681.37</v>
      </c>
      <c r="U40" t="n">
        <v>0.75</v>
      </c>
      <c r="V40" t="n">
        <v>0.96</v>
      </c>
      <c r="W40" t="n">
        <v>0.13</v>
      </c>
      <c r="X40" t="n">
        <v>0.28</v>
      </c>
      <c r="Y40" t="n">
        <v>1</v>
      </c>
      <c r="Z40" t="n">
        <v>10</v>
      </c>
    </row>
    <row r="41">
      <c r="A41" t="n">
        <v>22</v>
      </c>
      <c r="B41" t="n">
        <v>140</v>
      </c>
      <c r="C41" t="inlineStr">
        <is>
          <t xml:space="preserve">CONCLUIDO	</t>
        </is>
      </c>
      <c r="D41" t="n">
        <v>8.5181</v>
      </c>
      <c r="E41" t="n">
        <v>11.74</v>
      </c>
      <c r="F41" t="n">
        <v>8.109999999999999</v>
      </c>
      <c r="G41" t="n">
        <v>34.75</v>
      </c>
      <c r="H41" t="n">
        <v>0.41</v>
      </c>
      <c r="I41" t="n">
        <v>14</v>
      </c>
      <c r="J41" t="n">
        <v>284.89</v>
      </c>
      <c r="K41" t="n">
        <v>60.56</v>
      </c>
      <c r="L41" t="n">
        <v>6.5</v>
      </c>
      <c r="M41" t="n">
        <v>12</v>
      </c>
      <c r="N41" t="n">
        <v>77.84</v>
      </c>
      <c r="O41" t="n">
        <v>35371.22</v>
      </c>
      <c r="P41" t="n">
        <v>113.92</v>
      </c>
      <c r="Q41" t="n">
        <v>1323.95</v>
      </c>
      <c r="R41" t="n">
        <v>35.18</v>
      </c>
      <c r="S41" t="n">
        <v>27.17</v>
      </c>
      <c r="T41" t="n">
        <v>4206.92</v>
      </c>
      <c r="U41" t="n">
        <v>0.77</v>
      </c>
      <c r="V41" t="n">
        <v>0.96</v>
      </c>
      <c r="W41" t="n">
        <v>0.13</v>
      </c>
      <c r="X41" t="n">
        <v>0.25</v>
      </c>
      <c r="Y41" t="n">
        <v>1</v>
      </c>
      <c r="Z41" t="n">
        <v>10</v>
      </c>
    </row>
    <row r="42">
      <c r="A42" t="n">
        <v>23</v>
      </c>
      <c r="B42" t="n">
        <v>140</v>
      </c>
      <c r="C42" t="inlineStr">
        <is>
          <t xml:space="preserve">CONCLUIDO	</t>
        </is>
      </c>
      <c r="D42" t="n">
        <v>8.5763</v>
      </c>
      <c r="E42" t="n">
        <v>11.66</v>
      </c>
      <c r="F42" t="n">
        <v>8.08</v>
      </c>
      <c r="G42" t="n">
        <v>37.29</v>
      </c>
      <c r="H42" t="n">
        <v>0.42</v>
      </c>
      <c r="I42" t="n">
        <v>13</v>
      </c>
      <c r="J42" t="n">
        <v>285.39</v>
      </c>
      <c r="K42" t="n">
        <v>60.56</v>
      </c>
      <c r="L42" t="n">
        <v>6.75</v>
      </c>
      <c r="M42" t="n">
        <v>11</v>
      </c>
      <c r="N42" t="n">
        <v>78.09</v>
      </c>
      <c r="O42" t="n">
        <v>35432.93</v>
      </c>
      <c r="P42" t="n">
        <v>111.99</v>
      </c>
      <c r="Q42" t="n">
        <v>1324.02</v>
      </c>
      <c r="R42" t="n">
        <v>34.28</v>
      </c>
      <c r="S42" t="n">
        <v>27.17</v>
      </c>
      <c r="T42" t="n">
        <v>3763.85</v>
      </c>
      <c r="U42" t="n">
        <v>0.79</v>
      </c>
      <c r="V42" t="n">
        <v>0.97</v>
      </c>
      <c r="W42" t="n">
        <v>0.13</v>
      </c>
      <c r="X42" t="n">
        <v>0.23</v>
      </c>
      <c r="Y42" t="n">
        <v>1</v>
      </c>
      <c r="Z42" t="n">
        <v>10</v>
      </c>
    </row>
    <row r="43">
      <c r="A43" t="n">
        <v>24</v>
      </c>
      <c r="B43" t="n">
        <v>140</v>
      </c>
      <c r="C43" t="inlineStr">
        <is>
          <t xml:space="preserve">CONCLUIDO	</t>
        </is>
      </c>
      <c r="D43" t="n">
        <v>8.5845</v>
      </c>
      <c r="E43" t="n">
        <v>11.65</v>
      </c>
      <c r="F43" t="n">
        <v>8.07</v>
      </c>
      <c r="G43" t="n">
        <v>37.24</v>
      </c>
      <c r="H43" t="n">
        <v>0.44</v>
      </c>
      <c r="I43" t="n">
        <v>13</v>
      </c>
      <c r="J43" t="n">
        <v>285.9</v>
      </c>
      <c r="K43" t="n">
        <v>60.56</v>
      </c>
      <c r="L43" t="n">
        <v>7</v>
      </c>
      <c r="M43" t="n">
        <v>11</v>
      </c>
      <c r="N43" t="n">
        <v>78.34</v>
      </c>
      <c r="O43" t="n">
        <v>35494.74</v>
      </c>
      <c r="P43" t="n">
        <v>109.48</v>
      </c>
      <c r="Q43" t="n">
        <v>1324.03</v>
      </c>
      <c r="R43" t="n">
        <v>34.14</v>
      </c>
      <c r="S43" t="n">
        <v>27.17</v>
      </c>
      <c r="T43" t="n">
        <v>3691.41</v>
      </c>
      <c r="U43" t="n">
        <v>0.8</v>
      </c>
      <c r="V43" t="n">
        <v>0.97</v>
      </c>
      <c r="W43" t="n">
        <v>0.12</v>
      </c>
      <c r="X43" t="n">
        <v>0.22</v>
      </c>
      <c r="Y43" t="n">
        <v>1</v>
      </c>
      <c r="Z43" t="n">
        <v>10</v>
      </c>
    </row>
    <row r="44">
      <c r="A44" t="n">
        <v>25</v>
      </c>
      <c r="B44" t="n">
        <v>140</v>
      </c>
      <c r="C44" t="inlineStr">
        <is>
          <t xml:space="preserve">CONCLUIDO	</t>
        </is>
      </c>
      <c r="D44" t="n">
        <v>8.6168</v>
      </c>
      <c r="E44" t="n">
        <v>11.61</v>
      </c>
      <c r="F44" t="n">
        <v>8.08</v>
      </c>
      <c r="G44" t="n">
        <v>40.39</v>
      </c>
      <c r="H44" t="n">
        <v>0.45</v>
      </c>
      <c r="I44" t="n">
        <v>12</v>
      </c>
      <c r="J44" t="n">
        <v>286.4</v>
      </c>
      <c r="K44" t="n">
        <v>60.56</v>
      </c>
      <c r="L44" t="n">
        <v>7.25</v>
      </c>
      <c r="M44" t="n">
        <v>10</v>
      </c>
      <c r="N44" t="n">
        <v>78.59</v>
      </c>
      <c r="O44" t="n">
        <v>35556.78</v>
      </c>
      <c r="P44" t="n">
        <v>109.01</v>
      </c>
      <c r="Q44" t="n">
        <v>1323.94</v>
      </c>
      <c r="R44" t="n">
        <v>34.35</v>
      </c>
      <c r="S44" t="n">
        <v>27.17</v>
      </c>
      <c r="T44" t="n">
        <v>3805.3</v>
      </c>
      <c r="U44" t="n">
        <v>0.79</v>
      </c>
      <c r="V44" t="n">
        <v>0.97</v>
      </c>
      <c r="W44" t="n">
        <v>0.13</v>
      </c>
      <c r="X44" t="n">
        <v>0.22</v>
      </c>
      <c r="Y44" t="n">
        <v>1</v>
      </c>
      <c r="Z44" t="n">
        <v>10</v>
      </c>
    </row>
    <row r="45">
      <c r="A45" t="n">
        <v>26</v>
      </c>
      <c r="B45" t="n">
        <v>140</v>
      </c>
      <c r="C45" t="inlineStr">
        <is>
          <t xml:space="preserve">CONCLUIDO	</t>
        </is>
      </c>
      <c r="D45" t="n">
        <v>8.609400000000001</v>
      </c>
      <c r="E45" t="n">
        <v>11.62</v>
      </c>
      <c r="F45" t="n">
        <v>8.09</v>
      </c>
      <c r="G45" t="n">
        <v>40.44</v>
      </c>
      <c r="H45" t="n">
        <v>0.47</v>
      </c>
      <c r="I45" t="n">
        <v>12</v>
      </c>
      <c r="J45" t="n">
        <v>286.9</v>
      </c>
      <c r="K45" t="n">
        <v>60.56</v>
      </c>
      <c r="L45" t="n">
        <v>7.5</v>
      </c>
      <c r="M45" t="n">
        <v>10</v>
      </c>
      <c r="N45" t="n">
        <v>78.84999999999999</v>
      </c>
      <c r="O45" t="n">
        <v>35618.8</v>
      </c>
      <c r="P45" t="n">
        <v>107.53</v>
      </c>
      <c r="Q45" t="n">
        <v>1324.1</v>
      </c>
      <c r="R45" t="n">
        <v>34.56</v>
      </c>
      <c r="S45" t="n">
        <v>27.17</v>
      </c>
      <c r="T45" t="n">
        <v>3910.27</v>
      </c>
      <c r="U45" t="n">
        <v>0.79</v>
      </c>
      <c r="V45" t="n">
        <v>0.96</v>
      </c>
      <c r="W45" t="n">
        <v>0.13</v>
      </c>
      <c r="X45" t="n">
        <v>0.23</v>
      </c>
      <c r="Y45" t="n">
        <v>1</v>
      </c>
      <c r="Z45" t="n">
        <v>10</v>
      </c>
    </row>
    <row r="46">
      <c r="A46" t="n">
        <v>27</v>
      </c>
      <c r="B46" t="n">
        <v>140</v>
      </c>
      <c r="C46" t="inlineStr">
        <is>
          <t xml:space="preserve">CONCLUIDO	</t>
        </is>
      </c>
      <c r="D46" t="n">
        <v>8.6701</v>
      </c>
      <c r="E46" t="n">
        <v>11.53</v>
      </c>
      <c r="F46" t="n">
        <v>8.06</v>
      </c>
      <c r="G46" t="n">
        <v>43.95</v>
      </c>
      <c r="H46" t="n">
        <v>0.48</v>
      </c>
      <c r="I46" t="n">
        <v>11</v>
      </c>
      <c r="J46" t="n">
        <v>287.41</v>
      </c>
      <c r="K46" t="n">
        <v>60.56</v>
      </c>
      <c r="L46" t="n">
        <v>7.75</v>
      </c>
      <c r="M46" t="n">
        <v>5</v>
      </c>
      <c r="N46" t="n">
        <v>79.09999999999999</v>
      </c>
      <c r="O46" t="n">
        <v>35680.92</v>
      </c>
      <c r="P46" t="n">
        <v>105.76</v>
      </c>
      <c r="Q46" t="n">
        <v>1323.94</v>
      </c>
      <c r="R46" t="n">
        <v>33.51</v>
      </c>
      <c r="S46" t="n">
        <v>27.17</v>
      </c>
      <c r="T46" t="n">
        <v>3385.63</v>
      </c>
      <c r="U46" t="n">
        <v>0.8100000000000001</v>
      </c>
      <c r="V46" t="n">
        <v>0.97</v>
      </c>
      <c r="W46" t="n">
        <v>0.13</v>
      </c>
      <c r="X46" t="n">
        <v>0.21</v>
      </c>
      <c r="Y46" t="n">
        <v>1</v>
      </c>
      <c r="Z46" t="n">
        <v>10</v>
      </c>
    </row>
    <row r="47">
      <c r="A47" t="n">
        <v>28</v>
      </c>
      <c r="B47" t="n">
        <v>140</v>
      </c>
      <c r="C47" t="inlineStr">
        <is>
          <t xml:space="preserve">CONCLUIDO	</t>
        </is>
      </c>
      <c r="D47" t="n">
        <v>8.6563</v>
      </c>
      <c r="E47" t="n">
        <v>11.55</v>
      </c>
      <c r="F47" t="n">
        <v>8.08</v>
      </c>
      <c r="G47" t="n">
        <v>44.05</v>
      </c>
      <c r="H47" t="n">
        <v>0.49</v>
      </c>
      <c r="I47" t="n">
        <v>11</v>
      </c>
      <c r="J47" t="n">
        <v>287.91</v>
      </c>
      <c r="K47" t="n">
        <v>60.56</v>
      </c>
      <c r="L47" t="n">
        <v>8</v>
      </c>
      <c r="M47" t="n">
        <v>3</v>
      </c>
      <c r="N47" t="n">
        <v>79.36</v>
      </c>
      <c r="O47" t="n">
        <v>35743.15</v>
      </c>
      <c r="P47" t="n">
        <v>105.99</v>
      </c>
      <c r="Q47" t="n">
        <v>1324.06</v>
      </c>
      <c r="R47" t="n">
        <v>33.98</v>
      </c>
      <c r="S47" t="n">
        <v>27.17</v>
      </c>
      <c r="T47" t="n">
        <v>3620.74</v>
      </c>
      <c r="U47" t="n">
        <v>0.8</v>
      </c>
      <c r="V47" t="n">
        <v>0.97</v>
      </c>
      <c r="W47" t="n">
        <v>0.14</v>
      </c>
      <c r="X47" t="n">
        <v>0.22</v>
      </c>
      <c r="Y47" t="n">
        <v>1</v>
      </c>
      <c r="Z47" t="n">
        <v>10</v>
      </c>
    </row>
    <row r="48">
      <c r="A48" t="n">
        <v>29</v>
      </c>
      <c r="B48" t="n">
        <v>140</v>
      </c>
      <c r="C48" t="inlineStr">
        <is>
          <t xml:space="preserve">CONCLUIDO	</t>
        </is>
      </c>
      <c r="D48" t="n">
        <v>8.662599999999999</v>
      </c>
      <c r="E48" t="n">
        <v>11.54</v>
      </c>
      <c r="F48" t="n">
        <v>8.07</v>
      </c>
      <c r="G48" t="n">
        <v>44.01</v>
      </c>
      <c r="H48" t="n">
        <v>0.51</v>
      </c>
      <c r="I48" t="n">
        <v>11</v>
      </c>
      <c r="J48" t="n">
        <v>288.42</v>
      </c>
      <c r="K48" t="n">
        <v>60.56</v>
      </c>
      <c r="L48" t="n">
        <v>8.25</v>
      </c>
      <c r="M48" t="n">
        <v>2</v>
      </c>
      <c r="N48" t="n">
        <v>79.61</v>
      </c>
      <c r="O48" t="n">
        <v>35805.48</v>
      </c>
      <c r="P48" t="n">
        <v>105.87</v>
      </c>
      <c r="Q48" t="n">
        <v>1323.96</v>
      </c>
      <c r="R48" t="n">
        <v>33.64</v>
      </c>
      <c r="S48" t="n">
        <v>27.17</v>
      </c>
      <c r="T48" t="n">
        <v>3452.88</v>
      </c>
      <c r="U48" t="n">
        <v>0.8100000000000001</v>
      </c>
      <c r="V48" t="n">
        <v>0.97</v>
      </c>
      <c r="W48" t="n">
        <v>0.14</v>
      </c>
      <c r="X48" t="n">
        <v>0.22</v>
      </c>
      <c r="Y48" t="n">
        <v>1</v>
      </c>
      <c r="Z48" t="n">
        <v>10</v>
      </c>
    </row>
    <row r="49">
      <c r="A49" t="n">
        <v>30</v>
      </c>
      <c r="B49" t="n">
        <v>140</v>
      </c>
      <c r="C49" t="inlineStr">
        <is>
          <t xml:space="preserve">CONCLUIDO	</t>
        </is>
      </c>
      <c r="D49" t="n">
        <v>8.6593</v>
      </c>
      <c r="E49" t="n">
        <v>11.55</v>
      </c>
      <c r="F49" t="n">
        <v>8.07</v>
      </c>
      <c r="G49" t="n">
        <v>44.03</v>
      </c>
      <c r="H49" t="n">
        <v>0.52</v>
      </c>
      <c r="I49" t="n">
        <v>11</v>
      </c>
      <c r="J49" t="n">
        <v>288.92</v>
      </c>
      <c r="K49" t="n">
        <v>60.56</v>
      </c>
      <c r="L49" t="n">
        <v>8.5</v>
      </c>
      <c r="M49" t="n">
        <v>0</v>
      </c>
      <c r="N49" t="n">
        <v>79.87</v>
      </c>
      <c r="O49" t="n">
        <v>35867.91</v>
      </c>
      <c r="P49" t="n">
        <v>105.99</v>
      </c>
      <c r="Q49" t="n">
        <v>1324.02</v>
      </c>
      <c r="R49" t="n">
        <v>33.77</v>
      </c>
      <c r="S49" t="n">
        <v>27.17</v>
      </c>
      <c r="T49" t="n">
        <v>3518.38</v>
      </c>
      <c r="U49" t="n">
        <v>0.8</v>
      </c>
      <c r="V49" t="n">
        <v>0.97</v>
      </c>
      <c r="W49" t="n">
        <v>0.14</v>
      </c>
      <c r="X49" t="n">
        <v>0.22</v>
      </c>
      <c r="Y49" t="n">
        <v>1</v>
      </c>
      <c r="Z49" t="n">
        <v>10</v>
      </c>
    </row>
    <row r="50">
      <c r="A50" t="n">
        <v>0</v>
      </c>
      <c r="B50" t="n">
        <v>40</v>
      </c>
      <c r="C50" t="inlineStr">
        <is>
          <t xml:space="preserve">CONCLUIDO	</t>
        </is>
      </c>
      <c r="D50" t="n">
        <v>8.678900000000001</v>
      </c>
      <c r="E50" t="n">
        <v>11.52</v>
      </c>
      <c r="F50" t="n">
        <v>8.73</v>
      </c>
      <c r="G50" t="n">
        <v>11.64</v>
      </c>
      <c r="H50" t="n">
        <v>0.2</v>
      </c>
      <c r="I50" t="n">
        <v>45</v>
      </c>
      <c r="J50" t="n">
        <v>89.87</v>
      </c>
      <c r="K50" t="n">
        <v>37.55</v>
      </c>
      <c r="L50" t="n">
        <v>1</v>
      </c>
      <c r="M50" t="n">
        <v>43</v>
      </c>
      <c r="N50" t="n">
        <v>11.32</v>
      </c>
      <c r="O50" t="n">
        <v>11317.98</v>
      </c>
      <c r="P50" t="n">
        <v>60.52</v>
      </c>
      <c r="Q50" t="n">
        <v>1324</v>
      </c>
      <c r="R50" t="n">
        <v>54.56</v>
      </c>
      <c r="S50" t="n">
        <v>27.17</v>
      </c>
      <c r="T50" t="n">
        <v>13743.13</v>
      </c>
      <c r="U50" t="n">
        <v>0.5</v>
      </c>
      <c r="V50" t="n">
        <v>0.89</v>
      </c>
      <c r="W50" t="n">
        <v>0.18</v>
      </c>
      <c r="X50" t="n">
        <v>0.88</v>
      </c>
      <c r="Y50" t="n">
        <v>1</v>
      </c>
      <c r="Z50" t="n">
        <v>10</v>
      </c>
    </row>
    <row r="51">
      <c r="A51" t="n">
        <v>1</v>
      </c>
      <c r="B51" t="n">
        <v>40</v>
      </c>
      <c r="C51" t="inlineStr">
        <is>
          <t xml:space="preserve">CONCLUIDO	</t>
        </is>
      </c>
      <c r="D51" t="n">
        <v>9.0694</v>
      </c>
      <c r="E51" t="n">
        <v>11.03</v>
      </c>
      <c r="F51" t="n">
        <v>8.43</v>
      </c>
      <c r="G51" t="n">
        <v>14.44</v>
      </c>
      <c r="H51" t="n">
        <v>0.24</v>
      </c>
      <c r="I51" t="n">
        <v>35</v>
      </c>
      <c r="J51" t="n">
        <v>90.18000000000001</v>
      </c>
      <c r="K51" t="n">
        <v>37.55</v>
      </c>
      <c r="L51" t="n">
        <v>1.25</v>
      </c>
      <c r="M51" t="n">
        <v>5</v>
      </c>
      <c r="N51" t="n">
        <v>11.37</v>
      </c>
      <c r="O51" t="n">
        <v>11355.7</v>
      </c>
      <c r="P51" t="n">
        <v>54.59</v>
      </c>
      <c r="Q51" t="n">
        <v>1324.1</v>
      </c>
      <c r="R51" t="n">
        <v>44.01</v>
      </c>
      <c r="S51" t="n">
        <v>27.17</v>
      </c>
      <c r="T51" t="n">
        <v>8517.91</v>
      </c>
      <c r="U51" t="n">
        <v>0.62</v>
      </c>
      <c r="V51" t="n">
        <v>0.93</v>
      </c>
      <c r="W51" t="n">
        <v>0.18</v>
      </c>
      <c r="X51" t="n">
        <v>0.57</v>
      </c>
      <c r="Y51" t="n">
        <v>1</v>
      </c>
      <c r="Z51" t="n">
        <v>10</v>
      </c>
    </row>
    <row r="52">
      <c r="A52" t="n">
        <v>2</v>
      </c>
      <c r="B52" t="n">
        <v>40</v>
      </c>
      <c r="C52" t="inlineStr">
        <is>
          <t xml:space="preserve">CONCLUIDO	</t>
        </is>
      </c>
      <c r="D52" t="n">
        <v>8.9735</v>
      </c>
      <c r="E52" t="n">
        <v>11.14</v>
      </c>
      <c r="F52" t="n">
        <v>8.539999999999999</v>
      </c>
      <c r="G52" t="n">
        <v>14.64</v>
      </c>
      <c r="H52" t="n">
        <v>0.29</v>
      </c>
      <c r="I52" t="n">
        <v>35</v>
      </c>
      <c r="J52" t="n">
        <v>90.48</v>
      </c>
      <c r="K52" t="n">
        <v>37.55</v>
      </c>
      <c r="L52" t="n">
        <v>1.5</v>
      </c>
      <c r="M52" t="n">
        <v>0</v>
      </c>
      <c r="N52" t="n">
        <v>11.43</v>
      </c>
      <c r="O52" t="n">
        <v>11393.43</v>
      </c>
      <c r="P52" t="n">
        <v>55.46</v>
      </c>
      <c r="Q52" t="n">
        <v>1324.14</v>
      </c>
      <c r="R52" t="n">
        <v>47.75</v>
      </c>
      <c r="S52" t="n">
        <v>27.17</v>
      </c>
      <c r="T52" t="n">
        <v>10389.48</v>
      </c>
      <c r="U52" t="n">
        <v>0.57</v>
      </c>
      <c r="V52" t="n">
        <v>0.91</v>
      </c>
      <c r="W52" t="n">
        <v>0.19</v>
      </c>
      <c r="X52" t="n">
        <v>0.6899999999999999</v>
      </c>
      <c r="Y52" t="n">
        <v>1</v>
      </c>
      <c r="Z52" t="n">
        <v>10</v>
      </c>
    </row>
    <row r="53">
      <c r="A53" t="n">
        <v>0</v>
      </c>
      <c r="B53" t="n">
        <v>125</v>
      </c>
      <c r="C53" t="inlineStr">
        <is>
          <t xml:space="preserve">CONCLUIDO	</t>
        </is>
      </c>
      <c r="D53" t="n">
        <v>5.4164</v>
      </c>
      <c r="E53" t="n">
        <v>18.46</v>
      </c>
      <c r="F53" t="n">
        <v>10.23</v>
      </c>
      <c r="G53" t="n">
        <v>5.29</v>
      </c>
      <c r="H53" t="n">
        <v>0.07000000000000001</v>
      </c>
      <c r="I53" t="n">
        <v>116</v>
      </c>
      <c r="J53" t="n">
        <v>242.64</v>
      </c>
      <c r="K53" t="n">
        <v>58.47</v>
      </c>
      <c r="L53" t="n">
        <v>1</v>
      </c>
      <c r="M53" t="n">
        <v>114</v>
      </c>
      <c r="N53" t="n">
        <v>58.17</v>
      </c>
      <c r="O53" t="n">
        <v>30160.1</v>
      </c>
      <c r="P53" t="n">
        <v>159.86</v>
      </c>
      <c r="Q53" t="n">
        <v>1324.76</v>
      </c>
      <c r="R53" t="n">
        <v>101.3</v>
      </c>
      <c r="S53" t="n">
        <v>27.17</v>
      </c>
      <c r="T53" t="n">
        <v>36756.24</v>
      </c>
      <c r="U53" t="n">
        <v>0.27</v>
      </c>
      <c r="V53" t="n">
        <v>0.76</v>
      </c>
      <c r="W53" t="n">
        <v>0.29</v>
      </c>
      <c r="X53" t="n">
        <v>2.37</v>
      </c>
      <c r="Y53" t="n">
        <v>1</v>
      </c>
      <c r="Z53" t="n">
        <v>10</v>
      </c>
    </row>
    <row r="54">
      <c r="A54" t="n">
        <v>1</v>
      </c>
      <c r="B54" t="n">
        <v>125</v>
      </c>
      <c r="C54" t="inlineStr">
        <is>
          <t xml:space="preserve">CONCLUIDO	</t>
        </is>
      </c>
      <c r="D54" t="n">
        <v>6.0672</v>
      </c>
      <c r="E54" t="n">
        <v>16.48</v>
      </c>
      <c r="F54" t="n">
        <v>9.619999999999999</v>
      </c>
      <c r="G54" t="n">
        <v>6.63</v>
      </c>
      <c r="H54" t="n">
        <v>0.09</v>
      </c>
      <c r="I54" t="n">
        <v>87</v>
      </c>
      <c r="J54" t="n">
        <v>243.08</v>
      </c>
      <c r="K54" t="n">
        <v>58.47</v>
      </c>
      <c r="L54" t="n">
        <v>1.25</v>
      </c>
      <c r="M54" t="n">
        <v>85</v>
      </c>
      <c r="N54" t="n">
        <v>58.36</v>
      </c>
      <c r="O54" t="n">
        <v>30214.33</v>
      </c>
      <c r="P54" t="n">
        <v>148.94</v>
      </c>
      <c r="Q54" t="n">
        <v>1324.07</v>
      </c>
      <c r="R54" t="n">
        <v>82.34999999999999</v>
      </c>
      <c r="S54" t="n">
        <v>27.17</v>
      </c>
      <c r="T54" t="n">
        <v>27430.13</v>
      </c>
      <c r="U54" t="n">
        <v>0.33</v>
      </c>
      <c r="V54" t="n">
        <v>0.8100000000000001</v>
      </c>
      <c r="W54" t="n">
        <v>0.25</v>
      </c>
      <c r="X54" t="n">
        <v>1.76</v>
      </c>
      <c r="Y54" t="n">
        <v>1</v>
      </c>
      <c r="Z54" t="n">
        <v>10</v>
      </c>
    </row>
    <row r="55">
      <c r="A55" t="n">
        <v>2</v>
      </c>
      <c r="B55" t="n">
        <v>125</v>
      </c>
      <c r="C55" t="inlineStr">
        <is>
          <t xml:space="preserve">CONCLUIDO	</t>
        </is>
      </c>
      <c r="D55" t="n">
        <v>6.5549</v>
      </c>
      <c r="E55" t="n">
        <v>15.26</v>
      </c>
      <c r="F55" t="n">
        <v>9.24</v>
      </c>
      <c r="G55" t="n">
        <v>8.039999999999999</v>
      </c>
      <c r="H55" t="n">
        <v>0.11</v>
      </c>
      <c r="I55" t="n">
        <v>69</v>
      </c>
      <c r="J55" t="n">
        <v>243.52</v>
      </c>
      <c r="K55" t="n">
        <v>58.47</v>
      </c>
      <c r="L55" t="n">
        <v>1.5</v>
      </c>
      <c r="M55" t="n">
        <v>67</v>
      </c>
      <c r="N55" t="n">
        <v>58.55</v>
      </c>
      <c r="O55" t="n">
        <v>30268.64</v>
      </c>
      <c r="P55" t="n">
        <v>141.9</v>
      </c>
      <c r="Q55" t="n">
        <v>1324.22</v>
      </c>
      <c r="R55" t="n">
        <v>70.56999999999999</v>
      </c>
      <c r="S55" t="n">
        <v>27.17</v>
      </c>
      <c r="T55" t="n">
        <v>21627.94</v>
      </c>
      <c r="U55" t="n">
        <v>0.39</v>
      </c>
      <c r="V55" t="n">
        <v>0.84</v>
      </c>
      <c r="W55" t="n">
        <v>0.22</v>
      </c>
      <c r="X55" t="n">
        <v>1.39</v>
      </c>
      <c r="Y55" t="n">
        <v>1</v>
      </c>
      <c r="Z55" t="n">
        <v>10</v>
      </c>
    </row>
    <row r="56">
      <c r="A56" t="n">
        <v>3</v>
      </c>
      <c r="B56" t="n">
        <v>125</v>
      </c>
      <c r="C56" t="inlineStr">
        <is>
          <t xml:space="preserve">CONCLUIDO	</t>
        </is>
      </c>
      <c r="D56" t="n">
        <v>6.9296</v>
      </c>
      <c r="E56" t="n">
        <v>14.43</v>
      </c>
      <c r="F56" t="n">
        <v>8.98</v>
      </c>
      <c r="G56" t="n">
        <v>9.449999999999999</v>
      </c>
      <c r="H56" t="n">
        <v>0.13</v>
      </c>
      <c r="I56" t="n">
        <v>57</v>
      </c>
      <c r="J56" t="n">
        <v>243.96</v>
      </c>
      <c r="K56" t="n">
        <v>58.47</v>
      </c>
      <c r="L56" t="n">
        <v>1.75</v>
      </c>
      <c r="M56" t="n">
        <v>55</v>
      </c>
      <c r="N56" t="n">
        <v>58.74</v>
      </c>
      <c r="O56" t="n">
        <v>30323.01</v>
      </c>
      <c r="P56" t="n">
        <v>136.63</v>
      </c>
      <c r="Q56" t="n">
        <v>1324.15</v>
      </c>
      <c r="R56" t="n">
        <v>62.4</v>
      </c>
      <c r="S56" t="n">
        <v>27.17</v>
      </c>
      <c r="T56" t="n">
        <v>17600.56</v>
      </c>
      <c r="U56" t="n">
        <v>0.44</v>
      </c>
      <c r="V56" t="n">
        <v>0.87</v>
      </c>
      <c r="W56" t="n">
        <v>0.2</v>
      </c>
      <c r="X56" t="n">
        <v>1.13</v>
      </c>
      <c r="Y56" t="n">
        <v>1</v>
      </c>
      <c r="Z56" t="n">
        <v>10</v>
      </c>
    </row>
    <row r="57">
      <c r="A57" t="n">
        <v>4</v>
      </c>
      <c r="B57" t="n">
        <v>125</v>
      </c>
      <c r="C57" t="inlineStr">
        <is>
          <t xml:space="preserve">CONCLUIDO	</t>
        </is>
      </c>
      <c r="D57" t="n">
        <v>7.1993</v>
      </c>
      <c r="E57" t="n">
        <v>13.89</v>
      </c>
      <c r="F57" t="n">
        <v>8.82</v>
      </c>
      <c r="G57" t="n">
        <v>10.8</v>
      </c>
      <c r="H57" t="n">
        <v>0.15</v>
      </c>
      <c r="I57" t="n">
        <v>49</v>
      </c>
      <c r="J57" t="n">
        <v>244.41</v>
      </c>
      <c r="K57" t="n">
        <v>58.47</v>
      </c>
      <c r="L57" t="n">
        <v>2</v>
      </c>
      <c r="M57" t="n">
        <v>47</v>
      </c>
      <c r="N57" t="n">
        <v>58.93</v>
      </c>
      <c r="O57" t="n">
        <v>30377.45</v>
      </c>
      <c r="P57" t="n">
        <v>132.98</v>
      </c>
      <c r="Q57" t="n">
        <v>1324.07</v>
      </c>
      <c r="R57" t="n">
        <v>57.36</v>
      </c>
      <c r="S57" t="n">
        <v>27.17</v>
      </c>
      <c r="T57" t="n">
        <v>15120.63</v>
      </c>
      <c r="U57" t="n">
        <v>0.47</v>
      </c>
      <c r="V57" t="n">
        <v>0.88</v>
      </c>
      <c r="W57" t="n">
        <v>0.19</v>
      </c>
      <c r="X57" t="n">
        <v>0.97</v>
      </c>
      <c r="Y57" t="n">
        <v>1</v>
      </c>
      <c r="Z57" t="n">
        <v>10</v>
      </c>
    </row>
    <row r="58">
      <c r="A58" t="n">
        <v>5</v>
      </c>
      <c r="B58" t="n">
        <v>125</v>
      </c>
      <c r="C58" t="inlineStr">
        <is>
          <t xml:space="preserve">CONCLUIDO	</t>
        </is>
      </c>
      <c r="D58" t="n">
        <v>7.423</v>
      </c>
      <c r="E58" t="n">
        <v>13.47</v>
      </c>
      <c r="F58" t="n">
        <v>8.68</v>
      </c>
      <c r="G58" t="n">
        <v>12.12</v>
      </c>
      <c r="H58" t="n">
        <v>0.16</v>
      </c>
      <c r="I58" t="n">
        <v>43</v>
      </c>
      <c r="J58" t="n">
        <v>244.85</v>
      </c>
      <c r="K58" t="n">
        <v>58.47</v>
      </c>
      <c r="L58" t="n">
        <v>2.25</v>
      </c>
      <c r="M58" t="n">
        <v>41</v>
      </c>
      <c r="N58" t="n">
        <v>59.12</v>
      </c>
      <c r="O58" t="n">
        <v>30431.96</v>
      </c>
      <c r="P58" t="n">
        <v>129.59</v>
      </c>
      <c r="Q58" t="n">
        <v>1324.08</v>
      </c>
      <c r="R58" t="n">
        <v>53.11</v>
      </c>
      <c r="S58" t="n">
        <v>27.17</v>
      </c>
      <c r="T58" t="n">
        <v>13028.67</v>
      </c>
      <c r="U58" t="n">
        <v>0.51</v>
      </c>
      <c r="V58" t="n">
        <v>0.9</v>
      </c>
      <c r="W58" t="n">
        <v>0.18</v>
      </c>
      <c r="X58" t="n">
        <v>0.83</v>
      </c>
      <c r="Y58" t="n">
        <v>1</v>
      </c>
      <c r="Z58" t="n">
        <v>10</v>
      </c>
    </row>
    <row r="59">
      <c r="A59" t="n">
        <v>6</v>
      </c>
      <c r="B59" t="n">
        <v>125</v>
      </c>
      <c r="C59" t="inlineStr">
        <is>
          <t xml:space="preserve">CONCLUIDO	</t>
        </is>
      </c>
      <c r="D59" t="n">
        <v>7.7048</v>
      </c>
      <c r="E59" t="n">
        <v>12.98</v>
      </c>
      <c r="F59" t="n">
        <v>8.470000000000001</v>
      </c>
      <c r="G59" t="n">
        <v>13.74</v>
      </c>
      <c r="H59" t="n">
        <v>0.18</v>
      </c>
      <c r="I59" t="n">
        <v>37</v>
      </c>
      <c r="J59" t="n">
        <v>245.29</v>
      </c>
      <c r="K59" t="n">
        <v>58.47</v>
      </c>
      <c r="L59" t="n">
        <v>2.5</v>
      </c>
      <c r="M59" t="n">
        <v>35</v>
      </c>
      <c r="N59" t="n">
        <v>59.32</v>
      </c>
      <c r="O59" t="n">
        <v>30486.54</v>
      </c>
      <c r="P59" t="n">
        <v>125.07</v>
      </c>
      <c r="Q59" t="n">
        <v>1323.98</v>
      </c>
      <c r="R59" t="n">
        <v>46.09</v>
      </c>
      <c r="S59" t="n">
        <v>27.17</v>
      </c>
      <c r="T59" t="n">
        <v>9548.82</v>
      </c>
      <c r="U59" t="n">
        <v>0.59</v>
      </c>
      <c r="V59" t="n">
        <v>0.92</v>
      </c>
      <c r="W59" t="n">
        <v>0.17</v>
      </c>
      <c r="X59" t="n">
        <v>0.62</v>
      </c>
      <c r="Y59" t="n">
        <v>1</v>
      </c>
      <c r="Z59" t="n">
        <v>10</v>
      </c>
    </row>
    <row r="60">
      <c r="A60" t="n">
        <v>7</v>
      </c>
      <c r="B60" t="n">
        <v>125</v>
      </c>
      <c r="C60" t="inlineStr">
        <is>
          <t xml:space="preserve">CONCLUIDO	</t>
        </is>
      </c>
      <c r="D60" t="n">
        <v>7.6333</v>
      </c>
      <c r="E60" t="n">
        <v>13.1</v>
      </c>
      <c r="F60" t="n">
        <v>8.69</v>
      </c>
      <c r="G60" t="n">
        <v>14.9</v>
      </c>
      <c r="H60" t="n">
        <v>0.2</v>
      </c>
      <c r="I60" t="n">
        <v>35</v>
      </c>
      <c r="J60" t="n">
        <v>245.73</v>
      </c>
      <c r="K60" t="n">
        <v>58.47</v>
      </c>
      <c r="L60" t="n">
        <v>2.75</v>
      </c>
      <c r="M60" t="n">
        <v>33</v>
      </c>
      <c r="N60" t="n">
        <v>59.51</v>
      </c>
      <c r="O60" t="n">
        <v>30541.19</v>
      </c>
      <c r="P60" t="n">
        <v>127.54</v>
      </c>
      <c r="Q60" t="n">
        <v>1323.94</v>
      </c>
      <c r="R60" t="n">
        <v>54.93</v>
      </c>
      <c r="S60" t="n">
        <v>27.17</v>
      </c>
      <c r="T60" t="n">
        <v>13980.14</v>
      </c>
      <c r="U60" t="n">
        <v>0.49</v>
      </c>
      <c r="V60" t="n">
        <v>0.9</v>
      </c>
      <c r="W60" t="n">
        <v>0.14</v>
      </c>
      <c r="X60" t="n">
        <v>0.84</v>
      </c>
      <c r="Y60" t="n">
        <v>1</v>
      </c>
      <c r="Z60" t="n">
        <v>10</v>
      </c>
    </row>
    <row r="61">
      <c r="A61" t="n">
        <v>8</v>
      </c>
      <c r="B61" t="n">
        <v>125</v>
      </c>
      <c r="C61" t="inlineStr">
        <is>
          <t xml:space="preserve">CONCLUIDO	</t>
        </is>
      </c>
      <c r="D61" t="n">
        <v>7.875</v>
      </c>
      <c r="E61" t="n">
        <v>12.7</v>
      </c>
      <c r="F61" t="n">
        <v>8.48</v>
      </c>
      <c r="G61" t="n">
        <v>16.41</v>
      </c>
      <c r="H61" t="n">
        <v>0.22</v>
      </c>
      <c r="I61" t="n">
        <v>31</v>
      </c>
      <c r="J61" t="n">
        <v>246.18</v>
      </c>
      <c r="K61" t="n">
        <v>58.47</v>
      </c>
      <c r="L61" t="n">
        <v>3</v>
      </c>
      <c r="M61" t="n">
        <v>29</v>
      </c>
      <c r="N61" t="n">
        <v>59.7</v>
      </c>
      <c r="O61" t="n">
        <v>30595.91</v>
      </c>
      <c r="P61" t="n">
        <v>122.97</v>
      </c>
      <c r="Q61" t="n">
        <v>1324.18</v>
      </c>
      <c r="R61" t="n">
        <v>46.83</v>
      </c>
      <c r="S61" t="n">
        <v>27.17</v>
      </c>
      <c r="T61" t="n">
        <v>9948.950000000001</v>
      </c>
      <c r="U61" t="n">
        <v>0.58</v>
      </c>
      <c r="V61" t="n">
        <v>0.92</v>
      </c>
      <c r="W61" t="n">
        <v>0.16</v>
      </c>
      <c r="X61" t="n">
        <v>0.62</v>
      </c>
      <c r="Y61" t="n">
        <v>1</v>
      </c>
      <c r="Z61" t="n">
        <v>10</v>
      </c>
    </row>
    <row r="62">
      <c r="A62" t="n">
        <v>9</v>
      </c>
      <c r="B62" t="n">
        <v>125</v>
      </c>
      <c r="C62" t="inlineStr">
        <is>
          <t xml:space="preserve">CONCLUIDO	</t>
        </is>
      </c>
      <c r="D62" t="n">
        <v>8.0059</v>
      </c>
      <c r="E62" t="n">
        <v>12.49</v>
      </c>
      <c r="F62" t="n">
        <v>8.41</v>
      </c>
      <c r="G62" t="n">
        <v>18.02</v>
      </c>
      <c r="H62" t="n">
        <v>0.23</v>
      </c>
      <c r="I62" t="n">
        <v>28</v>
      </c>
      <c r="J62" t="n">
        <v>246.62</v>
      </c>
      <c r="K62" t="n">
        <v>58.47</v>
      </c>
      <c r="L62" t="n">
        <v>3.25</v>
      </c>
      <c r="M62" t="n">
        <v>26</v>
      </c>
      <c r="N62" t="n">
        <v>59.9</v>
      </c>
      <c r="O62" t="n">
        <v>30650.7</v>
      </c>
      <c r="P62" t="n">
        <v>120.74</v>
      </c>
      <c r="Q62" t="n">
        <v>1324.22</v>
      </c>
      <c r="R62" t="n">
        <v>44.66</v>
      </c>
      <c r="S62" t="n">
        <v>27.17</v>
      </c>
      <c r="T62" t="n">
        <v>8876.879999999999</v>
      </c>
      <c r="U62" t="n">
        <v>0.61</v>
      </c>
      <c r="V62" t="n">
        <v>0.93</v>
      </c>
      <c r="W62" t="n">
        <v>0.15</v>
      </c>
      <c r="X62" t="n">
        <v>0.5600000000000001</v>
      </c>
      <c r="Y62" t="n">
        <v>1</v>
      </c>
      <c r="Z62" t="n">
        <v>10</v>
      </c>
    </row>
    <row r="63">
      <c r="A63" t="n">
        <v>10</v>
      </c>
      <c r="B63" t="n">
        <v>125</v>
      </c>
      <c r="C63" t="inlineStr">
        <is>
          <t xml:space="preserve">CONCLUIDO	</t>
        </is>
      </c>
      <c r="D63" t="n">
        <v>8.0968</v>
      </c>
      <c r="E63" t="n">
        <v>12.35</v>
      </c>
      <c r="F63" t="n">
        <v>8.369999999999999</v>
      </c>
      <c r="G63" t="n">
        <v>19.31</v>
      </c>
      <c r="H63" t="n">
        <v>0.25</v>
      </c>
      <c r="I63" t="n">
        <v>26</v>
      </c>
      <c r="J63" t="n">
        <v>247.07</v>
      </c>
      <c r="K63" t="n">
        <v>58.47</v>
      </c>
      <c r="L63" t="n">
        <v>3.5</v>
      </c>
      <c r="M63" t="n">
        <v>24</v>
      </c>
      <c r="N63" t="n">
        <v>60.09</v>
      </c>
      <c r="O63" t="n">
        <v>30705.56</v>
      </c>
      <c r="P63" t="n">
        <v>118.71</v>
      </c>
      <c r="Q63" t="n">
        <v>1324.09</v>
      </c>
      <c r="R63" t="n">
        <v>43.35</v>
      </c>
      <c r="S63" t="n">
        <v>27.17</v>
      </c>
      <c r="T63" t="n">
        <v>8230.540000000001</v>
      </c>
      <c r="U63" t="n">
        <v>0.63</v>
      </c>
      <c r="V63" t="n">
        <v>0.93</v>
      </c>
      <c r="W63" t="n">
        <v>0.15</v>
      </c>
      <c r="X63" t="n">
        <v>0.51</v>
      </c>
      <c r="Y63" t="n">
        <v>1</v>
      </c>
      <c r="Z63" t="n">
        <v>10</v>
      </c>
    </row>
    <row r="64">
      <c r="A64" t="n">
        <v>11</v>
      </c>
      <c r="B64" t="n">
        <v>125</v>
      </c>
      <c r="C64" t="inlineStr">
        <is>
          <t xml:space="preserve">CONCLUIDO	</t>
        </is>
      </c>
      <c r="D64" t="n">
        <v>8.193899999999999</v>
      </c>
      <c r="E64" t="n">
        <v>12.2</v>
      </c>
      <c r="F64" t="n">
        <v>8.31</v>
      </c>
      <c r="G64" t="n">
        <v>20.78</v>
      </c>
      <c r="H64" t="n">
        <v>0.27</v>
      </c>
      <c r="I64" t="n">
        <v>24</v>
      </c>
      <c r="J64" t="n">
        <v>247.51</v>
      </c>
      <c r="K64" t="n">
        <v>58.47</v>
      </c>
      <c r="L64" t="n">
        <v>3.75</v>
      </c>
      <c r="M64" t="n">
        <v>22</v>
      </c>
      <c r="N64" t="n">
        <v>60.29</v>
      </c>
      <c r="O64" t="n">
        <v>30760.49</v>
      </c>
      <c r="P64" t="n">
        <v>116.63</v>
      </c>
      <c r="Q64" t="n">
        <v>1324.08</v>
      </c>
      <c r="R64" t="n">
        <v>41.6</v>
      </c>
      <c r="S64" t="n">
        <v>27.17</v>
      </c>
      <c r="T64" t="n">
        <v>7368.09</v>
      </c>
      <c r="U64" t="n">
        <v>0.65</v>
      </c>
      <c r="V64" t="n">
        <v>0.9399999999999999</v>
      </c>
      <c r="W64" t="n">
        <v>0.15</v>
      </c>
      <c r="X64" t="n">
        <v>0.46</v>
      </c>
      <c r="Y64" t="n">
        <v>1</v>
      </c>
      <c r="Z64" t="n">
        <v>10</v>
      </c>
    </row>
    <row r="65">
      <c r="A65" t="n">
        <v>12</v>
      </c>
      <c r="B65" t="n">
        <v>125</v>
      </c>
      <c r="C65" t="inlineStr">
        <is>
          <t xml:space="preserve">CONCLUIDO	</t>
        </is>
      </c>
      <c r="D65" t="n">
        <v>8.288600000000001</v>
      </c>
      <c r="E65" t="n">
        <v>12.06</v>
      </c>
      <c r="F65" t="n">
        <v>8.27</v>
      </c>
      <c r="G65" t="n">
        <v>22.55</v>
      </c>
      <c r="H65" t="n">
        <v>0.29</v>
      </c>
      <c r="I65" t="n">
        <v>22</v>
      </c>
      <c r="J65" t="n">
        <v>247.96</v>
      </c>
      <c r="K65" t="n">
        <v>58.47</v>
      </c>
      <c r="L65" t="n">
        <v>4</v>
      </c>
      <c r="M65" t="n">
        <v>20</v>
      </c>
      <c r="N65" t="n">
        <v>60.48</v>
      </c>
      <c r="O65" t="n">
        <v>30815.5</v>
      </c>
      <c r="P65" t="n">
        <v>114.63</v>
      </c>
      <c r="Q65" t="n">
        <v>1324.05</v>
      </c>
      <c r="R65" t="n">
        <v>40.14</v>
      </c>
      <c r="S65" t="n">
        <v>27.17</v>
      </c>
      <c r="T65" t="n">
        <v>6649.37</v>
      </c>
      <c r="U65" t="n">
        <v>0.68</v>
      </c>
      <c r="V65" t="n">
        <v>0.9399999999999999</v>
      </c>
      <c r="W65" t="n">
        <v>0.14</v>
      </c>
      <c r="X65" t="n">
        <v>0.42</v>
      </c>
      <c r="Y65" t="n">
        <v>1</v>
      </c>
      <c r="Z65" t="n">
        <v>10</v>
      </c>
    </row>
    <row r="66">
      <c r="A66" t="n">
        <v>13</v>
      </c>
      <c r="B66" t="n">
        <v>125</v>
      </c>
      <c r="C66" t="inlineStr">
        <is>
          <t xml:space="preserve">CONCLUIDO	</t>
        </is>
      </c>
      <c r="D66" t="n">
        <v>8.387499999999999</v>
      </c>
      <c r="E66" t="n">
        <v>11.92</v>
      </c>
      <c r="F66" t="n">
        <v>8.220000000000001</v>
      </c>
      <c r="G66" t="n">
        <v>24.66</v>
      </c>
      <c r="H66" t="n">
        <v>0.3</v>
      </c>
      <c r="I66" t="n">
        <v>20</v>
      </c>
      <c r="J66" t="n">
        <v>248.4</v>
      </c>
      <c r="K66" t="n">
        <v>58.47</v>
      </c>
      <c r="L66" t="n">
        <v>4.25</v>
      </c>
      <c r="M66" t="n">
        <v>18</v>
      </c>
      <c r="N66" t="n">
        <v>60.68</v>
      </c>
      <c r="O66" t="n">
        <v>30870.57</v>
      </c>
      <c r="P66" t="n">
        <v>112.66</v>
      </c>
      <c r="Q66" t="n">
        <v>1324.05</v>
      </c>
      <c r="R66" t="n">
        <v>38.63</v>
      </c>
      <c r="S66" t="n">
        <v>27.17</v>
      </c>
      <c r="T66" t="n">
        <v>5902.26</v>
      </c>
      <c r="U66" t="n">
        <v>0.7</v>
      </c>
      <c r="V66" t="n">
        <v>0.95</v>
      </c>
      <c r="W66" t="n">
        <v>0.14</v>
      </c>
      <c r="X66" t="n">
        <v>0.37</v>
      </c>
      <c r="Y66" t="n">
        <v>1</v>
      </c>
      <c r="Z66" t="n">
        <v>10</v>
      </c>
    </row>
    <row r="67">
      <c r="A67" t="n">
        <v>14</v>
      </c>
      <c r="B67" t="n">
        <v>125</v>
      </c>
      <c r="C67" t="inlineStr">
        <is>
          <t xml:space="preserve">CONCLUIDO	</t>
        </is>
      </c>
      <c r="D67" t="n">
        <v>8.4529</v>
      </c>
      <c r="E67" t="n">
        <v>11.83</v>
      </c>
      <c r="F67" t="n">
        <v>8.18</v>
      </c>
      <c r="G67" t="n">
        <v>25.82</v>
      </c>
      <c r="H67" t="n">
        <v>0.32</v>
      </c>
      <c r="I67" t="n">
        <v>19</v>
      </c>
      <c r="J67" t="n">
        <v>248.85</v>
      </c>
      <c r="K67" t="n">
        <v>58.47</v>
      </c>
      <c r="L67" t="n">
        <v>4.5</v>
      </c>
      <c r="M67" t="n">
        <v>17</v>
      </c>
      <c r="N67" t="n">
        <v>60.88</v>
      </c>
      <c r="O67" t="n">
        <v>30925.72</v>
      </c>
      <c r="P67" t="n">
        <v>110.53</v>
      </c>
      <c r="Q67" t="n">
        <v>1324</v>
      </c>
      <c r="R67" t="n">
        <v>36.95</v>
      </c>
      <c r="S67" t="n">
        <v>27.17</v>
      </c>
      <c r="T67" t="n">
        <v>5067.94</v>
      </c>
      <c r="U67" t="n">
        <v>0.74</v>
      </c>
      <c r="V67" t="n">
        <v>0.95</v>
      </c>
      <c r="W67" t="n">
        <v>0.14</v>
      </c>
      <c r="X67" t="n">
        <v>0.32</v>
      </c>
      <c r="Y67" t="n">
        <v>1</v>
      </c>
      <c r="Z67" t="n">
        <v>10</v>
      </c>
    </row>
    <row r="68">
      <c r="A68" t="n">
        <v>15</v>
      </c>
      <c r="B68" t="n">
        <v>125</v>
      </c>
      <c r="C68" t="inlineStr">
        <is>
          <t xml:space="preserve">CONCLUIDO	</t>
        </is>
      </c>
      <c r="D68" t="n">
        <v>8.431100000000001</v>
      </c>
      <c r="E68" t="n">
        <v>11.86</v>
      </c>
      <c r="F68" t="n">
        <v>8.25</v>
      </c>
      <c r="G68" t="n">
        <v>27.51</v>
      </c>
      <c r="H68" t="n">
        <v>0.34</v>
      </c>
      <c r="I68" t="n">
        <v>18</v>
      </c>
      <c r="J68" t="n">
        <v>249.3</v>
      </c>
      <c r="K68" t="n">
        <v>58.47</v>
      </c>
      <c r="L68" t="n">
        <v>4.75</v>
      </c>
      <c r="M68" t="n">
        <v>16</v>
      </c>
      <c r="N68" t="n">
        <v>61.07</v>
      </c>
      <c r="O68" t="n">
        <v>30980.93</v>
      </c>
      <c r="P68" t="n">
        <v>110.41</v>
      </c>
      <c r="Q68" t="n">
        <v>1324.11</v>
      </c>
      <c r="R68" t="n">
        <v>40.38</v>
      </c>
      <c r="S68" t="n">
        <v>27.17</v>
      </c>
      <c r="T68" t="n">
        <v>6785.84</v>
      </c>
      <c r="U68" t="n">
        <v>0.67</v>
      </c>
      <c r="V68" t="n">
        <v>0.95</v>
      </c>
      <c r="W68" t="n">
        <v>0.13</v>
      </c>
      <c r="X68" t="n">
        <v>0.4</v>
      </c>
      <c r="Y68" t="n">
        <v>1</v>
      </c>
      <c r="Z68" t="n">
        <v>10</v>
      </c>
    </row>
    <row r="69">
      <c r="A69" t="n">
        <v>16</v>
      </c>
      <c r="B69" t="n">
        <v>125</v>
      </c>
      <c r="C69" t="inlineStr">
        <is>
          <t xml:space="preserve">CONCLUIDO	</t>
        </is>
      </c>
      <c r="D69" t="n">
        <v>8.506600000000001</v>
      </c>
      <c r="E69" t="n">
        <v>11.76</v>
      </c>
      <c r="F69" t="n">
        <v>8.199999999999999</v>
      </c>
      <c r="G69" t="n">
        <v>28.93</v>
      </c>
      <c r="H69" t="n">
        <v>0.36</v>
      </c>
      <c r="I69" t="n">
        <v>17</v>
      </c>
      <c r="J69" t="n">
        <v>249.75</v>
      </c>
      <c r="K69" t="n">
        <v>58.47</v>
      </c>
      <c r="L69" t="n">
        <v>5</v>
      </c>
      <c r="M69" t="n">
        <v>15</v>
      </c>
      <c r="N69" t="n">
        <v>61.27</v>
      </c>
      <c r="O69" t="n">
        <v>31036.22</v>
      </c>
      <c r="P69" t="n">
        <v>108.13</v>
      </c>
      <c r="Q69" t="n">
        <v>1323.97</v>
      </c>
      <c r="R69" t="n">
        <v>38.04</v>
      </c>
      <c r="S69" t="n">
        <v>27.17</v>
      </c>
      <c r="T69" t="n">
        <v>5625.31</v>
      </c>
      <c r="U69" t="n">
        <v>0.71</v>
      </c>
      <c r="V69" t="n">
        <v>0.95</v>
      </c>
      <c r="W69" t="n">
        <v>0.14</v>
      </c>
      <c r="X69" t="n">
        <v>0.34</v>
      </c>
      <c r="Y69" t="n">
        <v>1</v>
      </c>
      <c r="Z69" t="n">
        <v>10</v>
      </c>
    </row>
    <row r="70">
      <c r="A70" t="n">
        <v>17</v>
      </c>
      <c r="B70" t="n">
        <v>125</v>
      </c>
      <c r="C70" t="inlineStr">
        <is>
          <t xml:space="preserve">CONCLUIDO	</t>
        </is>
      </c>
      <c r="D70" t="n">
        <v>8.561</v>
      </c>
      <c r="E70" t="n">
        <v>11.68</v>
      </c>
      <c r="F70" t="n">
        <v>8.17</v>
      </c>
      <c r="G70" t="n">
        <v>30.63</v>
      </c>
      <c r="H70" t="n">
        <v>0.37</v>
      </c>
      <c r="I70" t="n">
        <v>16</v>
      </c>
      <c r="J70" t="n">
        <v>250.2</v>
      </c>
      <c r="K70" t="n">
        <v>58.47</v>
      </c>
      <c r="L70" t="n">
        <v>5.25</v>
      </c>
      <c r="M70" t="n">
        <v>14</v>
      </c>
      <c r="N70" t="n">
        <v>61.47</v>
      </c>
      <c r="O70" t="n">
        <v>31091.59</v>
      </c>
      <c r="P70" t="n">
        <v>105.96</v>
      </c>
      <c r="Q70" t="n">
        <v>1324.06</v>
      </c>
      <c r="R70" t="n">
        <v>37.08</v>
      </c>
      <c r="S70" t="n">
        <v>27.17</v>
      </c>
      <c r="T70" t="n">
        <v>5147.96</v>
      </c>
      <c r="U70" t="n">
        <v>0.73</v>
      </c>
      <c r="V70" t="n">
        <v>0.96</v>
      </c>
      <c r="W70" t="n">
        <v>0.14</v>
      </c>
      <c r="X70" t="n">
        <v>0.31</v>
      </c>
      <c r="Y70" t="n">
        <v>1</v>
      </c>
      <c r="Z70" t="n">
        <v>10</v>
      </c>
    </row>
    <row r="71">
      <c r="A71" t="n">
        <v>18</v>
      </c>
      <c r="B71" t="n">
        <v>125</v>
      </c>
      <c r="C71" t="inlineStr">
        <is>
          <t xml:space="preserve">CONCLUIDO	</t>
        </is>
      </c>
      <c r="D71" t="n">
        <v>8.620900000000001</v>
      </c>
      <c r="E71" t="n">
        <v>11.6</v>
      </c>
      <c r="F71" t="n">
        <v>8.130000000000001</v>
      </c>
      <c r="G71" t="n">
        <v>32.54</v>
      </c>
      <c r="H71" t="n">
        <v>0.39</v>
      </c>
      <c r="I71" t="n">
        <v>15</v>
      </c>
      <c r="J71" t="n">
        <v>250.64</v>
      </c>
      <c r="K71" t="n">
        <v>58.47</v>
      </c>
      <c r="L71" t="n">
        <v>5.5</v>
      </c>
      <c r="M71" t="n">
        <v>13</v>
      </c>
      <c r="N71" t="n">
        <v>61.67</v>
      </c>
      <c r="O71" t="n">
        <v>31147.02</v>
      </c>
      <c r="P71" t="n">
        <v>104.1</v>
      </c>
      <c r="Q71" t="n">
        <v>1324.13</v>
      </c>
      <c r="R71" t="n">
        <v>36.03</v>
      </c>
      <c r="S71" t="n">
        <v>27.17</v>
      </c>
      <c r="T71" t="n">
        <v>4630.35</v>
      </c>
      <c r="U71" t="n">
        <v>0.75</v>
      </c>
      <c r="V71" t="n">
        <v>0.96</v>
      </c>
      <c r="W71" t="n">
        <v>0.13</v>
      </c>
      <c r="X71" t="n">
        <v>0.28</v>
      </c>
      <c r="Y71" t="n">
        <v>1</v>
      </c>
      <c r="Z71" t="n">
        <v>10</v>
      </c>
    </row>
    <row r="72">
      <c r="A72" t="n">
        <v>19</v>
      </c>
      <c r="B72" t="n">
        <v>125</v>
      </c>
      <c r="C72" t="inlineStr">
        <is>
          <t xml:space="preserve">CONCLUIDO	</t>
        </is>
      </c>
      <c r="D72" t="n">
        <v>8.6768</v>
      </c>
      <c r="E72" t="n">
        <v>11.52</v>
      </c>
      <c r="F72" t="n">
        <v>8.109999999999999</v>
      </c>
      <c r="G72" t="n">
        <v>34.74</v>
      </c>
      <c r="H72" t="n">
        <v>0.41</v>
      </c>
      <c r="I72" t="n">
        <v>14</v>
      </c>
      <c r="J72" t="n">
        <v>251.09</v>
      </c>
      <c r="K72" t="n">
        <v>58.47</v>
      </c>
      <c r="L72" t="n">
        <v>5.75</v>
      </c>
      <c r="M72" t="n">
        <v>12</v>
      </c>
      <c r="N72" t="n">
        <v>61.87</v>
      </c>
      <c r="O72" t="n">
        <v>31202.53</v>
      </c>
      <c r="P72" t="n">
        <v>102.31</v>
      </c>
      <c r="Q72" t="n">
        <v>1323.94</v>
      </c>
      <c r="R72" t="n">
        <v>35.14</v>
      </c>
      <c r="S72" t="n">
        <v>27.17</v>
      </c>
      <c r="T72" t="n">
        <v>4188.27</v>
      </c>
      <c r="U72" t="n">
        <v>0.77</v>
      </c>
      <c r="V72" t="n">
        <v>0.96</v>
      </c>
      <c r="W72" t="n">
        <v>0.13</v>
      </c>
      <c r="X72" t="n">
        <v>0.25</v>
      </c>
      <c r="Y72" t="n">
        <v>1</v>
      </c>
      <c r="Z72" t="n">
        <v>10</v>
      </c>
    </row>
    <row r="73">
      <c r="A73" t="n">
        <v>20</v>
      </c>
      <c r="B73" t="n">
        <v>125</v>
      </c>
      <c r="C73" t="inlineStr">
        <is>
          <t xml:space="preserve">CONCLUIDO	</t>
        </is>
      </c>
      <c r="D73" t="n">
        <v>8.73</v>
      </c>
      <c r="E73" t="n">
        <v>11.45</v>
      </c>
      <c r="F73" t="n">
        <v>8.08</v>
      </c>
      <c r="G73" t="n">
        <v>37.31</v>
      </c>
      <c r="H73" t="n">
        <v>0.42</v>
      </c>
      <c r="I73" t="n">
        <v>13</v>
      </c>
      <c r="J73" t="n">
        <v>251.55</v>
      </c>
      <c r="K73" t="n">
        <v>58.47</v>
      </c>
      <c r="L73" t="n">
        <v>6</v>
      </c>
      <c r="M73" t="n">
        <v>11</v>
      </c>
      <c r="N73" t="n">
        <v>62.07</v>
      </c>
      <c r="O73" t="n">
        <v>31258.11</v>
      </c>
      <c r="P73" t="n">
        <v>100.02</v>
      </c>
      <c r="Q73" t="n">
        <v>1324.06</v>
      </c>
      <c r="R73" t="n">
        <v>34.3</v>
      </c>
      <c r="S73" t="n">
        <v>27.17</v>
      </c>
      <c r="T73" t="n">
        <v>3774.3</v>
      </c>
      <c r="U73" t="n">
        <v>0.79</v>
      </c>
      <c r="V73" t="n">
        <v>0.97</v>
      </c>
      <c r="W73" t="n">
        <v>0.13</v>
      </c>
      <c r="X73" t="n">
        <v>0.23</v>
      </c>
      <c r="Y73" t="n">
        <v>1</v>
      </c>
      <c r="Z73" t="n">
        <v>10</v>
      </c>
    </row>
    <row r="74">
      <c r="A74" t="n">
        <v>21</v>
      </c>
      <c r="B74" t="n">
        <v>125</v>
      </c>
      <c r="C74" t="inlineStr">
        <is>
          <t xml:space="preserve">CONCLUIDO	</t>
        </is>
      </c>
      <c r="D74" t="n">
        <v>8.7281</v>
      </c>
      <c r="E74" t="n">
        <v>11.46</v>
      </c>
      <c r="F74" t="n">
        <v>8.09</v>
      </c>
      <c r="G74" t="n">
        <v>37.32</v>
      </c>
      <c r="H74" t="n">
        <v>0.44</v>
      </c>
      <c r="I74" t="n">
        <v>13</v>
      </c>
      <c r="J74" t="n">
        <v>252</v>
      </c>
      <c r="K74" t="n">
        <v>58.47</v>
      </c>
      <c r="L74" t="n">
        <v>6.25</v>
      </c>
      <c r="M74" t="n">
        <v>10</v>
      </c>
      <c r="N74" t="n">
        <v>62.27</v>
      </c>
      <c r="O74" t="n">
        <v>31313.77</v>
      </c>
      <c r="P74" t="n">
        <v>97.23999999999999</v>
      </c>
      <c r="Q74" t="n">
        <v>1324.03</v>
      </c>
      <c r="R74" t="n">
        <v>34.67</v>
      </c>
      <c r="S74" t="n">
        <v>27.17</v>
      </c>
      <c r="T74" t="n">
        <v>3960.28</v>
      </c>
      <c r="U74" t="n">
        <v>0.78</v>
      </c>
      <c r="V74" t="n">
        <v>0.97</v>
      </c>
      <c r="W74" t="n">
        <v>0.12</v>
      </c>
      <c r="X74" t="n">
        <v>0.23</v>
      </c>
      <c r="Y74" t="n">
        <v>1</v>
      </c>
      <c r="Z74" t="n">
        <v>10</v>
      </c>
    </row>
    <row r="75">
      <c r="A75" t="n">
        <v>22</v>
      </c>
      <c r="B75" t="n">
        <v>125</v>
      </c>
      <c r="C75" t="inlineStr">
        <is>
          <t xml:space="preserve">CONCLUIDO	</t>
        </is>
      </c>
      <c r="D75" t="n">
        <v>8.760400000000001</v>
      </c>
      <c r="E75" t="n">
        <v>11.42</v>
      </c>
      <c r="F75" t="n">
        <v>8.09</v>
      </c>
      <c r="G75" t="n">
        <v>40.46</v>
      </c>
      <c r="H75" t="n">
        <v>0.46</v>
      </c>
      <c r="I75" t="n">
        <v>12</v>
      </c>
      <c r="J75" t="n">
        <v>252.45</v>
      </c>
      <c r="K75" t="n">
        <v>58.47</v>
      </c>
      <c r="L75" t="n">
        <v>6.5</v>
      </c>
      <c r="M75" t="n">
        <v>5</v>
      </c>
      <c r="N75" t="n">
        <v>62.47</v>
      </c>
      <c r="O75" t="n">
        <v>31369.49</v>
      </c>
      <c r="P75" t="n">
        <v>97.23</v>
      </c>
      <c r="Q75" t="n">
        <v>1323.94</v>
      </c>
      <c r="R75" t="n">
        <v>34.55</v>
      </c>
      <c r="S75" t="n">
        <v>27.17</v>
      </c>
      <c r="T75" t="n">
        <v>3901.43</v>
      </c>
      <c r="U75" t="n">
        <v>0.79</v>
      </c>
      <c r="V75" t="n">
        <v>0.96</v>
      </c>
      <c r="W75" t="n">
        <v>0.13</v>
      </c>
      <c r="X75" t="n">
        <v>0.24</v>
      </c>
      <c r="Y75" t="n">
        <v>1</v>
      </c>
      <c r="Z75" t="n">
        <v>10</v>
      </c>
    </row>
    <row r="76">
      <c r="A76" t="n">
        <v>23</v>
      </c>
      <c r="B76" t="n">
        <v>125</v>
      </c>
      <c r="C76" t="inlineStr">
        <is>
          <t xml:space="preserve">CONCLUIDO	</t>
        </is>
      </c>
      <c r="D76" t="n">
        <v>8.755699999999999</v>
      </c>
      <c r="E76" t="n">
        <v>11.42</v>
      </c>
      <c r="F76" t="n">
        <v>8.1</v>
      </c>
      <c r="G76" t="n">
        <v>40.49</v>
      </c>
      <c r="H76" t="n">
        <v>0.47</v>
      </c>
      <c r="I76" t="n">
        <v>12</v>
      </c>
      <c r="J76" t="n">
        <v>252.9</v>
      </c>
      <c r="K76" t="n">
        <v>58.47</v>
      </c>
      <c r="L76" t="n">
        <v>6.75</v>
      </c>
      <c r="M76" t="n">
        <v>1</v>
      </c>
      <c r="N76" t="n">
        <v>62.68</v>
      </c>
      <c r="O76" t="n">
        <v>31425.3</v>
      </c>
      <c r="P76" t="n">
        <v>97.28</v>
      </c>
      <c r="Q76" t="n">
        <v>1324.08</v>
      </c>
      <c r="R76" t="n">
        <v>34.61</v>
      </c>
      <c r="S76" t="n">
        <v>27.17</v>
      </c>
      <c r="T76" t="n">
        <v>3931.5</v>
      </c>
      <c r="U76" t="n">
        <v>0.79</v>
      </c>
      <c r="V76" t="n">
        <v>0.96</v>
      </c>
      <c r="W76" t="n">
        <v>0.14</v>
      </c>
      <c r="X76" t="n">
        <v>0.24</v>
      </c>
      <c r="Y76" t="n">
        <v>1</v>
      </c>
      <c r="Z76" t="n">
        <v>10</v>
      </c>
    </row>
    <row r="77">
      <c r="A77" t="n">
        <v>24</v>
      </c>
      <c r="B77" t="n">
        <v>125</v>
      </c>
      <c r="C77" t="inlineStr">
        <is>
          <t xml:space="preserve">CONCLUIDO	</t>
        </is>
      </c>
      <c r="D77" t="n">
        <v>8.7544</v>
      </c>
      <c r="E77" t="n">
        <v>11.42</v>
      </c>
      <c r="F77" t="n">
        <v>8.1</v>
      </c>
      <c r="G77" t="n">
        <v>40.5</v>
      </c>
      <c r="H77" t="n">
        <v>0.49</v>
      </c>
      <c r="I77" t="n">
        <v>12</v>
      </c>
      <c r="J77" t="n">
        <v>253.35</v>
      </c>
      <c r="K77" t="n">
        <v>58.47</v>
      </c>
      <c r="L77" t="n">
        <v>7</v>
      </c>
      <c r="M77" t="n">
        <v>0</v>
      </c>
      <c r="N77" t="n">
        <v>62.88</v>
      </c>
      <c r="O77" t="n">
        <v>31481.17</v>
      </c>
      <c r="P77" t="n">
        <v>97.41</v>
      </c>
      <c r="Q77" t="n">
        <v>1323.98</v>
      </c>
      <c r="R77" t="n">
        <v>34.6</v>
      </c>
      <c r="S77" t="n">
        <v>27.17</v>
      </c>
      <c r="T77" t="n">
        <v>3928.68</v>
      </c>
      <c r="U77" t="n">
        <v>0.79</v>
      </c>
      <c r="V77" t="n">
        <v>0.96</v>
      </c>
      <c r="W77" t="n">
        <v>0.14</v>
      </c>
      <c r="X77" t="n">
        <v>0.25</v>
      </c>
      <c r="Y77" t="n">
        <v>1</v>
      </c>
      <c r="Z77" t="n">
        <v>10</v>
      </c>
    </row>
    <row r="78">
      <c r="A78" t="n">
        <v>0</v>
      </c>
      <c r="B78" t="n">
        <v>30</v>
      </c>
      <c r="C78" t="inlineStr">
        <is>
          <t xml:space="preserve">CONCLUIDO	</t>
        </is>
      </c>
      <c r="D78" t="n">
        <v>8.776</v>
      </c>
      <c r="E78" t="n">
        <v>11.39</v>
      </c>
      <c r="F78" t="n">
        <v>8.84</v>
      </c>
      <c r="G78" t="n">
        <v>11.52</v>
      </c>
      <c r="H78" t="n">
        <v>0.24</v>
      </c>
      <c r="I78" t="n">
        <v>46</v>
      </c>
      <c r="J78" t="n">
        <v>71.52</v>
      </c>
      <c r="K78" t="n">
        <v>32.27</v>
      </c>
      <c r="L78" t="n">
        <v>1</v>
      </c>
      <c r="M78" t="n">
        <v>0</v>
      </c>
      <c r="N78" t="n">
        <v>8.25</v>
      </c>
      <c r="O78" t="n">
        <v>9054.6</v>
      </c>
      <c r="P78" t="n">
        <v>50.07</v>
      </c>
      <c r="Q78" t="n">
        <v>1324.14</v>
      </c>
      <c r="R78" t="n">
        <v>56.1</v>
      </c>
      <c r="S78" t="n">
        <v>27.17</v>
      </c>
      <c r="T78" t="n">
        <v>14506</v>
      </c>
      <c r="U78" t="n">
        <v>0.48</v>
      </c>
      <c r="V78" t="n">
        <v>0.88</v>
      </c>
      <c r="W78" t="n">
        <v>0.24</v>
      </c>
      <c r="X78" t="n">
        <v>0.98</v>
      </c>
      <c r="Y78" t="n">
        <v>1</v>
      </c>
      <c r="Z78" t="n">
        <v>10</v>
      </c>
    </row>
    <row r="79">
      <c r="A79" t="n">
        <v>0</v>
      </c>
      <c r="B79" t="n">
        <v>15</v>
      </c>
      <c r="C79" t="inlineStr">
        <is>
          <t xml:space="preserve">CONCLUIDO	</t>
        </is>
      </c>
      <c r="D79" t="n">
        <v>8.004300000000001</v>
      </c>
      <c r="E79" t="n">
        <v>12.49</v>
      </c>
      <c r="F79" t="n">
        <v>9.789999999999999</v>
      </c>
      <c r="G79" t="n">
        <v>6.53</v>
      </c>
      <c r="H79" t="n">
        <v>0.43</v>
      </c>
      <c r="I79" t="n">
        <v>90</v>
      </c>
      <c r="J79" t="n">
        <v>39.78</v>
      </c>
      <c r="K79" t="n">
        <v>19.54</v>
      </c>
      <c r="L79" t="n">
        <v>1</v>
      </c>
      <c r="M79" t="n">
        <v>0</v>
      </c>
      <c r="N79" t="n">
        <v>4.24</v>
      </c>
      <c r="O79" t="n">
        <v>5140</v>
      </c>
      <c r="P79" t="n">
        <v>38.46</v>
      </c>
      <c r="Q79" t="n">
        <v>1324.51</v>
      </c>
      <c r="R79" t="n">
        <v>84.25</v>
      </c>
      <c r="S79" t="n">
        <v>27.17</v>
      </c>
      <c r="T79" t="n">
        <v>28364.32</v>
      </c>
      <c r="U79" t="n">
        <v>0.32</v>
      </c>
      <c r="V79" t="n">
        <v>0.8</v>
      </c>
      <c r="W79" t="n">
        <v>0.37</v>
      </c>
      <c r="X79" t="n">
        <v>1.94</v>
      </c>
      <c r="Y79" t="n">
        <v>1</v>
      </c>
      <c r="Z79" t="n">
        <v>10</v>
      </c>
    </row>
    <row r="80">
      <c r="A80" t="n">
        <v>0</v>
      </c>
      <c r="B80" t="n">
        <v>70</v>
      </c>
      <c r="C80" t="inlineStr">
        <is>
          <t xml:space="preserve">CONCLUIDO	</t>
        </is>
      </c>
      <c r="D80" t="n">
        <v>7.3469</v>
      </c>
      <c r="E80" t="n">
        <v>13.61</v>
      </c>
      <c r="F80" t="n">
        <v>9.300000000000001</v>
      </c>
      <c r="G80" t="n">
        <v>7.75</v>
      </c>
      <c r="H80" t="n">
        <v>0.12</v>
      </c>
      <c r="I80" t="n">
        <v>72</v>
      </c>
      <c r="J80" t="n">
        <v>141.81</v>
      </c>
      <c r="K80" t="n">
        <v>47.83</v>
      </c>
      <c r="L80" t="n">
        <v>1</v>
      </c>
      <c r="M80" t="n">
        <v>70</v>
      </c>
      <c r="N80" t="n">
        <v>22.98</v>
      </c>
      <c r="O80" t="n">
        <v>17723.39</v>
      </c>
      <c r="P80" t="n">
        <v>98.42</v>
      </c>
      <c r="Q80" t="n">
        <v>1324.1</v>
      </c>
      <c r="R80" t="n">
        <v>72.67</v>
      </c>
      <c r="S80" t="n">
        <v>27.17</v>
      </c>
      <c r="T80" t="n">
        <v>22664.26</v>
      </c>
      <c r="U80" t="n">
        <v>0.37</v>
      </c>
      <c r="V80" t="n">
        <v>0.84</v>
      </c>
      <c r="W80" t="n">
        <v>0.22</v>
      </c>
      <c r="X80" t="n">
        <v>1.45</v>
      </c>
      <c r="Y80" t="n">
        <v>1</v>
      </c>
      <c r="Z80" t="n">
        <v>10</v>
      </c>
    </row>
    <row r="81">
      <c r="A81" t="n">
        <v>1</v>
      </c>
      <c r="B81" t="n">
        <v>70</v>
      </c>
      <c r="C81" t="inlineStr">
        <is>
          <t xml:space="preserve">CONCLUIDO	</t>
        </is>
      </c>
      <c r="D81" t="n">
        <v>7.8756</v>
      </c>
      <c r="E81" t="n">
        <v>12.7</v>
      </c>
      <c r="F81" t="n">
        <v>8.91</v>
      </c>
      <c r="G81" t="n">
        <v>9.9</v>
      </c>
      <c r="H81" t="n">
        <v>0.16</v>
      </c>
      <c r="I81" t="n">
        <v>54</v>
      </c>
      <c r="J81" t="n">
        <v>142.15</v>
      </c>
      <c r="K81" t="n">
        <v>47.83</v>
      </c>
      <c r="L81" t="n">
        <v>1.25</v>
      </c>
      <c r="M81" t="n">
        <v>52</v>
      </c>
      <c r="N81" t="n">
        <v>23.07</v>
      </c>
      <c r="O81" t="n">
        <v>17765.46</v>
      </c>
      <c r="P81" t="n">
        <v>91.93000000000001</v>
      </c>
      <c r="Q81" t="n">
        <v>1324.14</v>
      </c>
      <c r="R81" t="n">
        <v>60.09</v>
      </c>
      <c r="S81" t="n">
        <v>27.17</v>
      </c>
      <c r="T81" t="n">
        <v>16463.24</v>
      </c>
      <c r="U81" t="n">
        <v>0.45</v>
      </c>
      <c r="V81" t="n">
        <v>0.88</v>
      </c>
      <c r="W81" t="n">
        <v>0.19</v>
      </c>
      <c r="X81" t="n">
        <v>1.05</v>
      </c>
      <c r="Y81" t="n">
        <v>1</v>
      </c>
      <c r="Z81" t="n">
        <v>10</v>
      </c>
    </row>
    <row r="82">
      <c r="A82" t="n">
        <v>2</v>
      </c>
      <c r="B82" t="n">
        <v>70</v>
      </c>
      <c r="C82" t="inlineStr">
        <is>
          <t xml:space="preserve">CONCLUIDO	</t>
        </is>
      </c>
      <c r="D82" t="n">
        <v>8.2303</v>
      </c>
      <c r="E82" t="n">
        <v>12.15</v>
      </c>
      <c r="F82" t="n">
        <v>8.68</v>
      </c>
      <c r="G82" t="n">
        <v>12.11</v>
      </c>
      <c r="H82" t="n">
        <v>0.19</v>
      </c>
      <c r="I82" t="n">
        <v>43</v>
      </c>
      <c r="J82" t="n">
        <v>142.49</v>
      </c>
      <c r="K82" t="n">
        <v>47.83</v>
      </c>
      <c r="L82" t="n">
        <v>1.5</v>
      </c>
      <c r="M82" t="n">
        <v>41</v>
      </c>
      <c r="N82" t="n">
        <v>23.16</v>
      </c>
      <c r="O82" t="n">
        <v>17807.56</v>
      </c>
      <c r="P82" t="n">
        <v>87.09</v>
      </c>
      <c r="Q82" t="n">
        <v>1324.09</v>
      </c>
      <c r="R82" t="n">
        <v>52.92</v>
      </c>
      <c r="S82" t="n">
        <v>27.17</v>
      </c>
      <c r="T82" t="n">
        <v>12932.13</v>
      </c>
      <c r="U82" t="n">
        <v>0.51</v>
      </c>
      <c r="V82" t="n">
        <v>0.9</v>
      </c>
      <c r="W82" t="n">
        <v>0.18</v>
      </c>
      <c r="X82" t="n">
        <v>0.83</v>
      </c>
      <c r="Y82" t="n">
        <v>1</v>
      </c>
      <c r="Z82" t="n">
        <v>10</v>
      </c>
    </row>
    <row r="83">
      <c r="A83" t="n">
        <v>3</v>
      </c>
      <c r="B83" t="n">
        <v>70</v>
      </c>
      <c r="C83" t="inlineStr">
        <is>
          <t xml:space="preserve">CONCLUIDO	</t>
        </is>
      </c>
      <c r="D83" t="n">
        <v>8.5379</v>
      </c>
      <c r="E83" t="n">
        <v>11.71</v>
      </c>
      <c r="F83" t="n">
        <v>8.470000000000001</v>
      </c>
      <c r="G83" t="n">
        <v>14.53</v>
      </c>
      <c r="H83" t="n">
        <v>0.22</v>
      </c>
      <c r="I83" t="n">
        <v>35</v>
      </c>
      <c r="J83" t="n">
        <v>142.83</v>
      </c>
      <c r="K83" t="n">
        <v>47.83</v>
      </c>
      <c r="L83" t="n">
        <v>1.75</v>
      </c>
      <c r="M83" t="n">
        <v>33</v>
      </c>
      <c r="N83" t="n">
        <v>23.25</v>
      </c>
      <c r="O83" t="n">
        <v>17849.7</v>
      </c>
      <c r="P83" t="n">
        <v>82.36</v>
      </c>
      <c r="Q83" t="n">
        <v>1324.04</v>
      </c>
      <c r="R83" t="n">
        <v>46.93</v>
      </c>
      <c r="S83" t="n">
        <v>27.17</v>
      </c>
      <c r="T83" t="n">
        <v>9979.67</v>
      </c>
      <c r="U83" t="n">
        <v>0.58</v>
      </c>
      <c r="V83" t="n">
        <v>0.92</v>
      </c>
      <c r="W83" t="n">
        <v>0.15</v>
      </c>
      <c r="X83" t="n">
        <v>0.62</v>
      </c>
      <c r="Y83" t="n">
        <v>1</v>
      </c>
      <c r="Z83" t="n">
        <v>10</v>
      </c>
    </row>
    <row r="84">
      <c r="A84" t="n">
        <v>4</v>
      </c>
      <c r="B84" t="n">
        <v>70</v>
      </c>
      <c r="C84" t="inlineStr">
        <is>
          <t xml:space="preserve">CONCLUIDO	</t>
        </is>
      </c>
      <c r="D84" t="n">
        <v>8.6493</v>
      </c>
      <c r="E84" t="n">
        <v>11.56</v>
      </c>
      <c r="F84" t="n">
        <v>8.470000000000001</v>
      </c>
      <c r="G84" t="n">
        <v>16.93</v>
      </c>
      <c r="H84" t="n">
        <v>0.25</v>
      </c>
      <c r="I84" t="n">
        <v>30</v>
      </c>
      <c r="J84" t="n">
        <v>143.17</v>
      </c>
      <c r="K84" t="n">
        <v>47.83</v>
      </c>
      <c r="L84" t="n">
        <v>2</v>
      </c>
      <c r="M84" t="n">
        <v>28</v>
      </c>
      <c r="N84" t="n">
        <v>23.34</v>
      </c>
      <c r="O84" t="n">
        <v>17891.86</v>
      </c>
      <c r="P84" t="n">
        <v>80.16</v>
      </c>
      <c r="Q84" t="n">
        <v>1324.03</v>
      </c>
      <c r="R84" t="n">
        <v>46.51</v>
      </c>
      <c r="S84" t="n">
        <v>27.17</v>
      </c>
      <c r="T84" t="n">
        <v>9792.66</v>
      </c>
      <c r="U84" t="n">
        <v>0.58</v>
      </c>
      <c r="V84" t="n">
        <v>0.92</v>
      </c>
      <c r="W84" t="n">
        <v>0.16</v>
      </c>
      <c r="X84" t="n">
        <v>0.61</v>
      </c>
      <c r="Y84" t="n">
        <v>1</v>
      </c>
      <c r="Z84" t="n">
        <v>10</v>
      </c>
    </row>
    <row r="85">
      <c r="A85" t="n">
        <v>5</v>
      </c>
      <c r="B85" t="n">
        <v>70</v>
      </c>
      <c r="C85" t="inlineStr">
        <is>
          <t xml:space="preserve">CONCLUIDO	</t>
        </is>
      </c>
      <c r="D85" t="n">
        <v>8.809900000000001</v>
      </c>
      <c r="E85" t="n">
        <v>11.35</v>
      </c>
      <c r="F85" t="n">
        <v>8.369999999999999</v>
      </c>
      <c r="G85" t="n">
        <v>19.32</v>
      </c>
      <c r="H85" t="n">
        <v>0.28</v>
      </c>
      <c r="I85" t="n">
        <v>26</v>
      </c>
      <c r="J85" t="n">
        <v>143.51</v>
      </c>
      <c r="K85" t="n">
        <v>47.83</v>
      </c>
      <c r="L85" t="n">
        <v>2.25</v>
      </c>
      <c r="M85" t="n">
        <v>24</v>
      </c>
      <c r="N85" t="n">
        <v>23.44</v>
      </c>
      <c r="O85" t="n">
        <v>17934.06</v>
      </c>
      <c r="P85" t="n">
        <v>75.98</v>
      </c>
      <c r="Q85" t="n">
        <v>1323.97</v>
      </c>
      <c r="R85" t="n">
        <v>43.44</v>
      </c>
      <c r="S85" t="n">
        <v>27.17</v>
      </c>
      <c r="T85" t="n">
        <v>8277.42</v>
      </c>
      <c r="U85" t="n">
        <v>0.63</v>
      </c>
      <c r="V85" t="n">
        <v>0.93</v>
      </c>
      <c r="W85" t="n">
        <v>0.15</v>
      </c>
      <c r="X85" t="n">
        <v>0.52</v>
      </c>
      <c r="Y85" t="n">
        <v>1</v>
      </c>
      <c r="Z85" t="n">
        <v>10</v>
      </c>
    </row>
    <row r="86">
      <c r="A86" t="n">
        <v>6</v>
      </c>
      <c r="B86" t="n">
        <v>70</v>
      </c>
      <c r="C86" t="inlineStr">
        <is>
          <t xml:space="preserve">CONCLUIDO	</t>
        </is>
      </c>
      <c r="D86" t="n">
        <v>8.9733</v>
      </c>
      <c r="E86" t="n">
        <v>11.14</v>
      </c>
      <c r="F86" t="n">
        <v>8.279999999999999</v>
      </c>
      <c r="G86" t="n">
        <v>22.58</v>
      </c>
      <c r="H86" t="n">
        <v>0.31</v>
      </c>
      <c r="I86" t="n">
        <v>22</v>
      </c>
      <c r="J86" t="n">
        <v>143.86</v>
      </c>
      <c r="K86" t="n">
        <v>47.83</v>
      </c>
      <c r="L86" t="n">
        <v>2.5</v>
      </c>
      <c r="M86" t="n">
        <v>17</v>
      </c>
      <c r="N86" t="n">
        <v>23.53</v>
      </c>
      <c r="O86" t="n">
        <v>17976.29</v>
      </c>
      <c r="P86" t="n">
        <v>72.34</v>
      </c>
      <c r="Q86" t="n">
        <v>1324.04</v>
      </c>
      <c r="R86" t="n">
        <v>40.46</v>
      </c>
      <c r="S86" t="n">
        <v>27.17</v>
      </c>
      <c r="T86" t="n">
        <v>6808.91</v>
      </c>
      <c r="U86" t="n">
        <v>0.67</v>
      </c>
      <c r="V86" t="n">
        <v>0.9399999999999999</v>
      </c>
      <c r="W86" t="n">
        <v>0.15</v>
      </c>
      <c r="X86" t="n">
        <v>0.43</v>
      </c>
      <c r="Y86" t="n">
        <v>1</v>
      </c>
      <c r="Z86" t="n">
        <v>10</v>
      </c>
    </row>
    <row r="87">
      <c r="A87" t="n">
        <v>7</v>
      </c>
      <c r="B87" t="n">
        <v>70</v>
      </c>
      <c r="C87" t="inlineStr">
        <is>
          <t xml:space="preserve">CONCLUIDO	</t>
        </is>
      </c>
      <c r="D87" t="n">
        <v>8.986499999999999</v>
      </c>
      <c r="E87" t="n">
        <v>11.13</v>
      </c>
      <c r="F87" t="n">
        <v>8.289999999999999</v>
      </c>
      <c r="G87" t="n">
        <v>23.69</v>
      </c>
      <c r="H87" t="n">
        <v>0.34</v>
      </c>
      <c r="I87" t="n">
        <v>21</v>
      </c>
      <c r="J87" t="n">
        <v>144.2</v>
      </c>
      <c r="K87" t="n">
        <v>47.83</v>
      </c>
      <c r="L87" t="n">
        <v>2.75</v>
      </c>
      <c r="M87" t="n">
        <v>4</v>
      </c>
      <c r="N87" t="n">
        <v>23.62</v>
      </c>
      <c r="O87" t="n">
        <v>18018.55</v>
      </c>
      <c r="P87" t="n">
        <v>70.66</v>
      </c>
      <c r="Q87" t="n">
        <v>1324.14</v>
      </c>
      <c r="R87" t="n">
        <v>40.47</v>
      </c>
      <c r="S87" t="n">
        <v>27.17</v>
      </c>
      <c r="T87" t="n">
        <v>6816.62</v>
      </c>
      <c r="U87" t="n">
        <v>0.67</v>
      </c>
      <c r="V87" t="n">
        <v>0.9399999999999999</v>
      </c>
      <c r="W87" t="n">
        <v>0.16</v>
      </c>
      <c r="X87" t="n">
        <v>0.44</v>
      </c>
      <c r="Y87" t="n">
        <v>1</v>
      </c>
      <c r="Z87" t="n">
        <v>10</v>
      </c>
    </row>
    <row r="88">
      <c r="A88" t="n">
        <v>8</v>
      </c>
      <c r="B88" t="n">
        <v>70</v>
      </c>
      <c r="C88" t="inlineStr">
        <is>
          <t xml:space="preserve">CONCLUIDO	</t>
        </is>
      </c>
      <c r="D88" t="n">
        <v>9.029999999999999</v>
      </c>
      <c r="E88" t="n">
        <v>11.07</v>
      </c>
      <c r="F88" t="n">
        <v>8.27</v>
      </c>
      <c r="G88" t="n">
        <v>24.8</v>
      </c>
      <c r="H88" t="n">
        <v>0.37</v>
      </c>
      <c r="I88" t="n">
        <v>20</v>
      </c>
      <c r="J88" t="n">
        <v>144.54</v>
      </c>
      <c r="K88" t="n">
        <v>47.83</v>
      </c>
      <c r="L88" t="n">
        <v>3</v>
      </c>
      <c r="M88" t="n">
        <v>0</v>
      </c>
      <c r="N88" t="n">
        <v>23.71</v>
      </c>
      <c r="O88" t="n">
        <v>18060.85</v>
      </c>
      <c r="P88" t="n">
        <v>70.38</v>
      </c>
      <c r="Q88" t="n">
        <v>1324.08</v>
      </c>
      <c r="R88" t="n">
        <v>39.53</v>
      </c>
      <c r="S88" t="n">
        <v>27.17</v>
      </c>
      <c r="T88" t="n">
        <v>6355.48</v>
      </c>
      <c r="U88" t="n">
        <v>0.6899999999999999</v>
      </c>
      <c r="V88" t="n">
        <v>0.9399999999999999</v>
      </c>
      <c r="W88" t="n">
        <v>0.16</v>
      </c>
      <c r="X88" t="n">
        <v>0.41</v>
      </c>
      <c r="Y88" t="n">
        <v>1</v>
      </c>
      <c r="Z88" t="n">
        <v>10</v>
      </c>
    </row>
    <row r="89">
      <c r="A89" t="n">
        <v>0</v>
      </c>
      <c r="B89" t="n">
        <v>90</v>
      </c>
      <c r="C89" t="inlineStr">
        <is>
          <t xml:space="preserve">CONCLUIDO	</t>
        </is>
      </c>
      <c r="D89" t="n">
        <v>6.5829</v>
      </c>
      <c r="E89" t="n">
        <v>15.19</v>
      </c>
      <c r="F89" t="n">
        <v>9.640000000000001</v>
      </c>
      <c r="G89" t="n">
        <v>6.57</v>
      </c>
      <c r="H89" t="n">
        <v>0.1</v>
      </c>
      <c r="I89" t="n">
        <v>88</v>
      </c>
      <c r="J89" t="n">
        <v>176.73</v>
      </c>
      <c r="K89" t="n">
        <v>52.44</v>
      </c>
      <c r="L89" t="n">
        <v>1</v>
      </c>
      <c r="M89" t="n">
        <v>86</v>
      </c>
      <c r="N89" t="n">
        <v>33.29</v>
      </c>
      <c r="O89" t="n">
        <v>22031.19</v>
      </c>
      <c r="P89" t="n">
        <v>120.6</v>
      </c>
      <c r="Q89" t="n">
        <v>1324.48</v>
      </c>
      <c r="R89" t="n">
        <v>82.91</v>
      </c>
      <c r="S89" t="n">
        <v>27.17</v>
      </c>
      <c r="T89" t="n">
        <v>27701.06</v>
      </c>
      <c r="U89" t="n">
        <v>0.33</v>
      </c>
      <c r="V89" t="n">
        <v>0.8100000000000001</v>
      </c>
      <c r="W89" t="n">
        <v>0.25</v>
      </c>
      <c r="X89" t="n">
        <v>1.78</v>
      </c>
      <c r="Y89" t="n">
        <v>1</v>
      </c>
      <c r="Z89" t="n">
        <v>10</v>
      </c>
    </row>
    <row r="90">
      <c r="A90" t="n">
        <v>1</v>
      </c>
      <c r="B90" t="n">
        <v>90</v>
      </c>
      <c r="C90" t="inlineStr">
        <is>
          <t xml:space="preserve">CONCLUIDO	</t>
        </is>
      </c>
      <c r="D90" t="n">
        <v>7.1785</v>
      </c>
      <c r="E90" t="n">
        <v>13.93</v>
      </c>
      <c r="F90" t="n">
        <v>9.16</v>
      </c>
      <c r="G90" t="n">
        <v>8.33</v>
      </c>
      <c r="H90" t="n">
        <v>0.13</v>
      </c>
      <c r="I90" t="n">
        <v>66</v>
      </c>
      <c r="J90" t="n">
        <v>177.1</v>
      </c>
      <c r="K90" t="n">
        <v>52.44</v>
      </c>
      <c r="L90" t="n">
        <v>1.25</v>
      </c>
      <c r="M90" t="n">
        <v>64</v>
      </c>
      <c r="N90" t="n">
        <v>33.41</v>
      </c>
      <c r="O90" t="n">
        <v>22076.81</v>
      </c>
      <c r="P90" t="n">
        <v>112.87</v>
      </c>
      <c r="Q90" t="n">
        <v>1324.38</v>
      </c>
      <c r="R90" t="n">
        <v>68.03</v>
      </c>
      <c r="S90" t="n">
        <v>27.17</v>
      </c>
      <c r="T90" t="n">
        <v>20374.08</v>
      </c>
      <c r="U90" t="n">
        <v>0.4</v>
      </c>
      <c r="V90" t="n">
        <v>0.85</v>
      </c>
      <c r="W90" t="n">
        <v>0.21</v>
      </c>
      <c r="X90" t="n">
        <v>1.31</v>
      </c>
      <c r="Y90" t="n">
        <v>1</v>
      </c>
      <c r="Z90" t="n">
        <v>10</v>
      </c>
    </row>
    <row r="91">
      <c r="A91" t="n">
        <v>2</v>
      </c>
      <c r="B91" t="n">
        <v>90</v>
      </c>
      <c r="C91" t="inlineStr">
        <is>
          <t xml:space="preserve">CONCLUIDO	</t>
        </is>
      </c>
      <c r="D91" t="n">
        <v>7.5686</v>
      </c>
      <c r="E91" t="n">
        <v>13.21</v>
      </c>
      <c r="F91" t="n">
        <v>8.91</v>
      </c>
      <c r="G91" t="n">
        <v>10.08</v>
      </c>
      <c r="H91" t="n">
        <v>0.15</v>
      </c>
      <c r="I91" t="n">
        <v>53</v>
      </c>
      <c r="J91" t="n">
        <v>177.47</v>
      </c>
      <c r="K91" t="n">
        <v>52.44</v>
      </c>
      <c r="L91" t="n">
        <v>1.5</v>
      </c>
      <c r="M91" t="n">
        <v>51</v>
      </c>
      <c r="N91" t="n">
        <v>33.53</v>
      </c>
      <c r="O91" t="n">
        <v>22122.46</v>
      </c>
      <c r="P91" t="n">
        <v>107.94</v>
      </c>
      <c r="Q91" t="n">
        <v>1324.3</v>
      </c>
      <c r="R91" t="n">
        <v>60.12</v>
      </c>
      <c r="S91" t="n">
        <v>27.17</v>
      </c>
      <c r="T91" t="n">
        <v>16483.97</v>
      </c>
      <c r="U91" t="n">
        <v>0.45</v>
      </c>
      <c r="V91" t="n">
        <v>0.88</v>
      </c>
      <c r="W91" t="n">
        <v>0.19</v>
      </c>
      <c r="X91" t="n">
        <v>1.05</v>
      </c>
      <c r="Y91" t="n">
        <v>1</v>
      </c>
      <c r="Z91" t="n">
        <v>10</v>
      </c>
    </row>
    <row r="92">
      <c r="A92" t="n">
        <v>3</v>
      </c>
      <c r="B92" t="n">
        <v>90</v>
      </c>
      <c r="C92" t="inlineStr">
        <is>
          <t xml:space="preserve">CONCLUIDO	</t>
        </is>
      </c>
      <c r="D92" t="n">
        <v>7.8756</v>
      </c>
      <c r="E92" t="n">
        <v>12.7</v>
      </c>
      <c r="F92" t="n">
        <v>8.710000000000001</v>
      </c>
      <c r="G92" t="n">
        <v>11.88</v>
      </c>
      <c r="H92" t="n">
        <v>0.17</v>
      </c>
      <c r="I92" t="n">
        <v>44</v>
      </c>
      <c r="J92" t="n">
        <v>177.84</v>
      </c>
      <c r="K92" t="n">
        <v>52.44</v>
      </c>
      <c r="L92" t="n">
        <v>1.75</v>
      </c>
      <c r="M92" t="n">
        <v>42</v>
      </c>
      <c r="N92" t="n">
        <v>33.65</v>
      </c>
      <c r="O92" t="n">
        <v>22168.15</v>
      </c>
      <c r="P92" t="n">
        <v>103.66</v>
      </c>
      <c r="Q92" t="n">
        <v>1324.05</v>
      </c>
      <c r="R92" t="n">
        <v>53.98</v>
      </c>
      <c r="S92" t="n">
        <v>27.17</v>
      </c>
      <c r="T92" t="n">
        <v>13455.64</v>
      </c>
      <c r="U92" t="n">
        <v>0.5</v>
      </c>
      <c r="V92" t="n">
        <v>0.9</v>
      </c>
      <c r="W92" t="n">
        <v>0.18</v>
      </c>
      <c r="X92" t="n">
        <v>0.86</v>
      </c>
      <c r="Y92" t="n">
        <v>1</v>
      </c>
      <c r="Z92" t="n">
        <v>10</v>
      </c>
    </row>
    <row r="93">
      <c r="A93" t="n">
        <v>4</v>
      </c>
      <c r="B93" t="n">
        <v>90</v>
      </c>
      <c r="C93" t="inlineStr">
        <is>
          <t xml:space="preserve">CONCLUIDO	</t>
        </is>
      </c>
      <c r="D93" t="n">
        <v>8.195399999999999</v>
      </c>
      <c r="E93" t="n">
        <v>12.2</v>
      </c>
      <c r="F93" t="n">
        <v>8.470000000000001</v>
      </c>
      <c r="G93" t="n">
        <v>13.73</v>
      </c>
      <c r="H93" t="n">
        <v>0.2</v>
      </c>
      <c r="I93" t="n">
        <v>37</v>
      </c>
      <c r="J93" t="n">
        <v>178.21</v>
      </c>
      <c r="K93" t="n">
        <v>52.44</v>
      </c>
      <c r="L93" t="n">
        <v>2</v>
      </c>
      <c r="M93" t="n">
        <v>35</v>
      </c>
      <c r="N93" t="n">
        <v>33.77</v>
      </c>
      <c r="O93" t="n">
        <v>22213.89</v>
      </c>
      <c r="P93" t="n">
        <v>98.52</v>
      </c>
      <c r="Q93" t="n">
        <v>1324.13</v>
      </c>
      <c r="R93" t="n">
        <v>45.94</v>
      </c>
      <c r="S93" t="n">
        <v>27.17</v>
      </c>
      <c r="T93" t="n">
        <v>9474.709999999999</v>
      </c>
      <c r="U93" t="n">
        <v>0.59</v>
      </c>
      <c r="V93" t="n">
        <v>0.92</v>
      </c>
      <c r="W93" t="n">
        <v>0.16</v>
      </c>
      <c r="X93" t="n">
        <v>0.61</v>
      </c>
      <c r="Y93" t="n">
        <v>1</v>
      </c>
      <c r="Z93" t="n">
        <v>10</v>
      </c>
    </row>
    <row r="94">
      <c r="A94" t="n">
        <v>5</v>
      </c>
      <c r="B94" t="n">
        <v>90</v>
      </c>
      <c r="C94" t="inlineStr">
        <is>
          <t xml:space="preserve">CONCLUIDO	</t>
        </is>
      </c>
      <c r="D94" t="n">
        <v>8.238200000000001</v>
      </c>
      <c r="E94" t="n">
        <v>12.14</v>
      </c>
      <c r="F94" t="n">
        <v>8.539999999999999</v>
      </c>
      <c r="G94" t="n">
        <v>15.54</v>
      </c>
      <c r="H94" t="n">
        <v>0.22</v>
      </c>
      <c r="I94" t="n">
        <v>33</v>
      </c>
      <c r="J94" t="n">
        <v>178.59</v>
      </c>
      <c r="K94" t="n">
        <v>52.44</v>
      </c>
      <c r="L94" t="n">
        <v>2.25</v>
      </c>
      <c r="M94" t="n">
        <v>31</v>
      </c>
      <c r="N94" t="n">
        <v>33.89</v>
      </c>
      <c r="O94" t="n">
        <v>22259.66</v>
      </c>
      <c r="P94" t="n">
        <v>97.94</v>
      </c>
      <c r="Q94" t="n">
        <v>1324.13</v>
      </c>
      <c r="R94" t="n">
        <v>49.1</v>
      </c>
      <c r="S94" t="n">
        <v>27.17</v>
      </c>
      <c r="T94" t="n">
        <v>11071.76</v>
      </c>
      <c r="U94" t="n">
        <v>0.55</v>
      </c>
      <c r="V94" t="n">
        <v>0.91</v>
      </c>
      <c r="W94" t="n">
        <v>0.16</v>
      </c>
      <c r="X94" t="n">
        <v>0.6899999999999999</v>
      </c>
      <c r="Y94" t="n">
        <v>1</v>
      </c>
      <c r="Z94" t="n">
        <v>10</v>
      </c>
    </row>
    <row r="95">
      <c r="A95" t="n">
        <v>6</v>
      </c>
      <c r="B95" t="n">
        <v>90</v>
      </c>
      <c r="C95" t="inlineStr">
        <is>
          <t xml:space="preserve">CONCLUIDO	</t>
        </is>
      </c>
      <c r="D95" t="n">
        <v>8.4604</v>
      </c>
      <c r="E95" t="n">
        <v>11.82</v>
      </c>
      <c r="F95" t="n">
        <v>8.4</v>
      </c>
      <c r="G95" t="n">
        <v>18.01</v>
      </c>
      <c r="H95" t="n">
        <v>0.25</v>
      </c>
      <c r="I95" t="n">
        <v>28</v>
      </c>
      <c r="J95" t="n">
        <v>178.96</v>
      </c>
      <c r="K95" t="n">
        <v>52.44</v>
      </c>
      <c r="L95" t="n">
        <v>2.5</v>
      </c>
      <c r="M95" t="n">
        <v>26</v>
      </c>
      <c r="N95" t="n">
        <v>34.02</v>
      </c>
      <c r="O95" t="n">
        <v>22305.48</v>
      </c>
      <c r="P95" t="n">
        <v>94.25</v>
      </c>
      <c r="Q95" t="n">
        <v>1323.98</v>
      </c>
      <c r="R95" t="n">
        <v>44.46</v>
      </c>
      <c r="S95" t="n">
        <v>27.17</v>
      </c>
      <c r="T95" t="n">
        <v>8779.299999999999</v>
      </c>
      <c r="U95" t="n">
        <v>0.61</v>
      </c>
      <c r="V95" t="n">
        <v>0.93</v>
      </c>
      <c r="W95" t="n">
        <v>0.15</v>
      </c>
      <c r="X95" t="n">
        <v>0.55</v>
      </c>
      <c r="Y95" t="n">
        <v>1</v>
      </c>
      <c r="Z95" t="n">
        <v>10</v>
      </c>
    </row>
    <row r="96">
      <c r="A96" t="n">
        <v>7</v>
      </c>
      <c r="B96" t="n">
        <v>90</v>
      </c>
      <c r="C96" t="inlineStr">
        <is>
          <t xml:space="preserve">CONCLUIDO	</t>
        </is>
      </c>
      <c r="D96" t="n">
        <v>8.5853</v>
      </c>
      <c r="E96" t="n">
        <v>11.65</v>
      </c>
      <c r="F96" t="n">
        <v>8.34</v>
      </c>
      <c r="G96" t="n">
        <v>20.01</v>
      </c>
      <c r="H96" t="n">
        <v>0.27</v>
      </c>
      <c r="I96" t="n">
        <v>25</v>
      </c>
      <c r="J96" t="n">
        <v>179.33</v>
      </c>
      <c r="K96" t="n">
        <v>52.44</v>
      </c>
      <c r="L96" t="n">
        <v>2.75</v>
      </c>
      <c r="M96" t="n">
        <v>23</v>
      </c>
      <c r="N96" t="n">
        <v>34.14</v>
      </c>
      <c r="O96" t="n">
        <v>22351.34</v>
      </c>
      <c r="P96" t="n">
        <v>91.62</v>
      </c>
      <c r="Q96" t="n">
        <v>1323.97</v>
      </c>
      <c r="R96" t="n">
        <v>42.41</v>
      </c>
      <c r="S96" t="n">
        <v>27.17</v>
      </c>
      <c r="T96" t="n">
        <v>7769.09</v>
      </c>
      <c r="U96" t="n">
        <v>0.64</v>
      </c>
      <c r="V96" t="n">
        <v>0.9399999999999999</v>
      </c>
      <c r="W96" t="n">
        <v>0.15</v>
      </c>
      <c r="X96" t="n">
        <v>0.48</v>
      </c>
      <c r="Y96" t="n">
        <v>1</v>
      </c>
      <c r="Z96" t="n">
        <v>10</v>
      </c>
    </row>
    <row r="97">
      <c r="A97" t="n">
        <v>8</v>
      </c>
      <c r="B97" t="n">
        <v>90</v>
      </c>
      <c r="C97" t="inlineStr">
        <is>
          <t xml:space="preserve">CONCLUIDO	</t>
        </is>
      </c>
      <c r="D97" t="n">
        <v>8.664899999999999</v>
      </c>
      <c r="E97" t="n">
        <v>11.54</v>
      </c>
      <c r="F97" t="n">
        <v>8.300000000000001</v>
      </c>
      <c r="G97" t="n">
        <v>21.66</v>
      </c>
      <c r="H97" t="n">
        <v>0.3</v>
      </c>
      <c r="I97" t="n">
        <v>23</v>
      </c>
      <c r="J97" t="n">
        <v>179.7</v>
      </c>
      <c r="K97" t="n">
        <v>52.44</v>
      </c>
      <c r="L97" t="n">
        <v>3</v>
      </c>
      <c r="M97" t="n">
        <v>21</v>
      </c>
      <c r="N97" t="n">
        <v>34.26</v>
      </c>
      <c r="O97" t="n">
        <v>22397.24</v>
      </c>
      <c r="P97" t="n">
        <v>88.72</v>
      </c>
      <c r="Q97" t="n">
        <v>1323.94</v>
      </c>
      <c r="R97" t="n">
        <v>41.29</v>
      </c>
      <c r="S97" t="n">
        <v>27.17</v>
      </c>
      <c r="T97" t="n">
        <v>7219.4</v>
      </c>
      <c r="U97" t="n">
        <v>0.66</v>
      </c>
      <c r="V97" t="n">
        <v>0.9399999999999999</v>
      </c>
      <c r="W97" t="n">
        <v>0.15</v>
      </c>
      <c r="X97" t="n">
        <v>0.45</v>
      </c>
      <c r="Y97" t="n">
        <v>1</v>
      </c>
      <c r="Z97" t="n">
        <v>10</v>
      </c>
    </row>
    <row r="98">
      <c r="A98" t="n">
        <v>9</v>
      </c>
      <c r="B98" t="n">
        <v>90</v>
      </c>
      <c r="C98" t="inlineStr">
        <is>
          <t xml:space="preserve">CONCLUIDO	</t>
        </is>
      </c>
      <c r="D98" t="n">
        <v>8.810600000000001</v>
      </c>
      <c r="E98" t="n">
        <v>11.35</v>
      </c>
      <c r="F98" t="n">
        <v>8.220000000000001</v>
      </c>
      <c r="G98" t="n">
        <v>24.65</v>
      </c>
      <c r="H98" t="n">
        <v>0.32</v>
      </c>
      <c r="I98" t="n">
        <v>20</v>
      </c>
      <c r="J98" t="n">
        <v>180.07</v>
      </c>
      <c r="K98" t="n">
        <v>52.44</v>
      </c>
      <c r="L98" t="n">
        <v>3.25</v>
      </c>
      <c r="M98" t="n">
        <v>18</v>
      </c>
      <c r="N98" t="n">
        <v>34.38</v>
      </c>
      <c r="O98" t="n">
        <v>22443.18</v>
      </c>
      <c r="P98" t="n">
        <v>85.70999999999999</v>
      </c>
      <c r="Q98" t="n">
        <v>1324.08</v>
      </c>
      <c r="R98" t="n">
        <v>38.62</v>
      </c>
      <c r="S98" t="n">
        <v>27.17</v>
      </c>
      <c r="T98" t="n">
        <v>5897.77</v>
      </c>
      <c r="U98" t="n">
        <v>0.7</v>
      </c>
      <c r="V98" t="n">
        <v>0.95</v>
      </c>
      <c r="W98" t="n">
        <v>0.14</v>
      </c>
      <c r="X98" t="n">
        <v>0.36</v>
      </c>
      <c r="Y98" t="n">
        <v>1</v>
      </c>
      <c r="Z98" t="n">
        <v>10</v>
      </c>
    </row>
    <row r="99">
      <c r="A99" t="n">
        <v>10</v>
      </c>
      <c r="B99" t="n">
        <v>90</v>
      </c>
      <c r="C99" t="inlineStr">
        <is>
          <t xml:space="preserve">CONCLUIDO	</t>
        </is>
      </c>
      <c r="D99" t="n">
        <v>8.914</v>
      </c>
      <c r="E99" t="n">
        <v>11.22</v>
      </c>
      <c r="F99" t="n">
        <v>8.16</v>
      </c>
      <c r="G99" t="n">
        <v>27.19</v>
      </c>
      <c r="H99" t="n">
        <v>0.34</v>
      </c>
      <c r="I99" t="n">
        <v>18</v>
      </c>
      <c r="J99" t="n">
        <v>180.45</v>
      </c>
      <c r="K99" t="n">
        <v>52.44</v>
      </c>
      <c r="L99" t="n">
        <v>3.5</v>
      </c>
      <c r="M99" t="n">
        <v>16</v>
      </c>
      <c r="N99" t="n">
        <v>34.51</v>
      </c>
      <c r="O99" t="n">
        <v>22489.16</v>
      </c>
      <c r="P99" t="n">
        <v>82.09</v>
      </c>
      <c r="Q99" t="n">
        <v>1324</v>
      </c>
      <c r="R99" t="n">
        <v>37.02</v>
      </c>
      <c r="S99" t="n">
        <v>27.17</v>
      </c>
      <c r="T99" t="n">
        <v>5106.9</v>
      </c>
      <c r="U99" t="n">
        <v>0.73</v>
      </c>
      <c r="V99" t="n">
        <v>0.96</v>
      </c>
      <c r="W99" t="n">
        <v>0.13</v>
      </c>
      <c r="X99" t="n">
        <v>0.3</v>
      </c>
      <c r="Y99" t="n">
        <v>1</v>
      </c>
      <c r="Z99" t="n">
        <v>10</v>
      </c>
    </row>
    <row r="100">
      <c r="A100" t="n">
        <v>11</v>
      </c>
      <c r="B100" t="n">
        <v>90</v>
      </c>
      <c r="C100" t="inlineStr">
        <is>
          <t xml:space="preserve">CONCLUIDO	</t>
        </is>
      </c>
      <c r="D100" t="n">
        <v>8.9056</v>
      </c>
      <c r="E100" t="n">
        <v>11.23</v>
      </c>
      <c r="F100" t="n">
        <v>8.199999999999999</v>
      </c>
      <c r="G100" t="n">
        <v>28.95</v>
      </c>
      <c r="H100" t="n">
        <v>0.37</v>
      </c>
      <c r="I100" t="n">
        <v>17</v>
      </c>
      <c r="J100" t="n">
        <v>180.82</v>
      </c>
      <c r="K100" t="n">
        <v>52.44</v>
      </c>
      <c r="L100" t="n">
        <v>3.75</v>
      </c>
      <c r="M100" t="n">
        <v>10</v>
      </c>
      <c r="N100" t="n">
        <v>34.63</v>
      </c>
      <c r="O100" t="n">
        <v>22535.19</v>
      </c>
      <c r="P100" t="n">
        <v>80.93000000000001</v>
      </c>
      <c r="Q100" t="n">
        <v>1324.1</v>
      </c>
      <c r="R100" t="n">
        <v>38.03</v>
      </c>
      <c r="S100" t="n">
        <v>27.17</v>
      </c>
      <c r="T100" t="n">
        <v>5619.58</v>
      </c>
      <c r="U100" t="n">
        <v>0.71</v>
      </c>
      <c r="V100" t="n">
        <v>0.95</v>
      </c>
      <c r="W100" t="n">
        <v>0.14</v>
      </c>
      <c r="X100" t="n">
        <v>0.35</v>
      </c>
      <c r="Y100" t="n">
        <v>1</v>
      </c>
      <c r="Z100" t="n">
        <v>10</v>
      </c>
    </row>
    <row r="101">
      <c r="A101" t="n">
        <v>12</v>
      </c>
      <c r="B101" t="n">
        <v>90</v>
      </c>
      <c r="C101" t="inlineStr">
        <is>
          <t xml:space="preserve">CONCLUIDO	</t>
        </is>
      </c>
      <c r="D101" t="n">
        <v>8.963900000000001</v>
      </c>
      <c r="E101" t="n">
        <v>11.16</v>
      </c>
      <c r="F101" t="n">
        <v>8.17</v>
      </c>
      <c r="G101" t="n">
        <v>30.62</v>
      </c>
      <c r="H101" t="n">
        <v>0.39</v>
      </c>
      <c r="I101" t="n">
        <v>16</v>
      </c>
      <c r="J101" t="n">
        <v>181.19</v>
      </c>
      <c r="K101" t="n">
        <v>52.44</v>
      </c>
      <c r="L101" t="n">
        <v>4</v>
      </c>
      <c r="M101" t="n">
        <v>0</v>
      </c>
      <c r="N101" t="n">
        <v>34.75</v>
      </c>
      <c r="O101" t="n">
        <v>22581.25</v>
      </c>
      <c r="P101" t="n">
        <v>79.43000000000001</v>
      </c>
      <c r="Q101" t="n">
        <v>1323.99</v>
      </c>
      <c r="R101" t="n">
        <v>36.48</v>
      </c>
      <c r="S101" t="n">
        <v>27.17</v>
      </c>
      <c r="T101" t="n">
        <v>4846.05</v>
      </c>
      <c r="U101" t="n">
        <v>0.74</v>
      </c>
      <c r="V101" t="n">
        <v>0.96</v>
      </c>
      <c r="W101" t="n">
        <v>0.15</v>
      </c>
      <c r="X101" t="n">
        <v>0.31</v>
      </c>
      <c r="Y101" t="n">
        <v>1</v>
      </c>
      <c r="Z101" t="n">
        <v>10</v>
      </c>
    </row>
    <row r="102">
      <c r="A102" t="n">
        <v>0</v>
      </c>
      <c r="B102" t="n">
        <v>110</v>
      </c>
      <c r="C102" t="inlineStr">
        <is>
          <t xml:space="preserve">CONCLUIDO	</t>
        </is>
      </c>
      <c r="D102" t="n">
        <v>5.9177</v>
      </c>
      <c r="E102" t="n">
        <v>16.9</v>
      </c>
      <c r="F102" t="n">
        <v>9.94</v>
      </c>
      <c r="G102" t="n">
        <v>5.79</v>
      </c>
      <c r="H102" t="n">
        <v>0.08</v>
      </c>
      <c r="I102" t="n">
        <v>103</v>
      </c>
      <c r="J102" t="n">
        <v>213.37</v>
      </c>
      <c r="K102" t="n">
        <v>56.13</v>
      </c>
      <c r="L102" t="n">
        <v>1</v>
      </c>
      <c r="M102" t="n">
        <v>101</v>
      </c>
      <c r="N102" t="n">
        <v>46.25</v>
      </c>
      <c r="O102" t="n">
        <v>26550.29</v>
      </c>
      <c r="P102" t="n">
        <v>142.19</v>
      </c>
      <c r="Q102" t="n">
        <v>1324.46</v>
      </c>
      <c r="R102" t="n">
        <v>92.38</v>
      </c>
      <c r="S102" t="n">
        <v>27.17</v>
      </c>
      <c r="T102" t="n">
        <v>32362.33</v>
      </c>
      <c r="U102" t="n">
        <v>0.29</v>
      </c>
      <c r="V102" t="n">
        <v>0.79</v>
      </c>
      <c r="W102" t="n">
        <v>0.27</v>
      </c>
      <c r="X102" t="n">
        <v>2.08</v>
      </c>
      <c r="Y102" t="n">
        <v>1</v>
      </c>
      <c r="Z102" t="n">
        <v>10</v>
      </c>
    </row>
    <row r="103">
      <c r="A103" t="n">
        <v>1</v>
      </c>
      <c r="B103" t="n">
        <v>110</v>
      </c>
      <c r="C103" t="inlineStr">
        <is>
          <t xml:space="preserve">CONCLUIDO	</t>
        </is>
      </c>
      <c r="D103" t="n">
        <v>6.5233</v>
      </c>
      <c r="E103" t="n">
        <v>15.33</v>
      </c>
      <c r="F103" t="n">
        <v>9.42</v>
      </c>
      <c r="G103" t="n">
        <v>7.25</v>
      </c>
      <c r="H103" t="n">
        <v>0.1</v>
      </c>
      <c r="I103" t="n">
        <v>78</v>
      </c>
      <c r="J103" t="n">
        <v>213.78</v>
      </c>
      <c r="K103" t="n">
        <v>56.13</v>
      </c>
      <c r="L103" t="n">
        <v>1.25</v>
      </c>
      <c r="M103" t="n">
        <v>76</v>
      </c>
      <c r="N103" t="n">
        <v>46.4</v>
      </c>
      <c r="O103" t="n">
        <v>26600.32</v>
      </c>
      <c r="P103" t="n">
        <v>133.32</v>
      </c>
      <c r="Q103" t="n">
        <v>1324.22</v>
      </c>
      <c r="R103" t="n">
        <v>76.29000000000001</v>
      </c>
      <c r="S103" t="n">
        <v>27.17</v>
      </c>
      <c r="T103" t="n">
        <v>24445.29</v>
      </c>
      <c r="U103" t="n">
        <v>0.36</v>
      </c>
      <c r="V103" t="n">
        <v>0.83</v>
      </c>
      <c r="W103" t="n">
        <v>0.23</v>
      </c>
      <c r="X103" t="n">
        <v>1.57</v>
      </c>
      <c r="Y103" t="n">
        <v>1</v>
      </c>
      <c r="Z103" t="n">
        <v>10</v>
      </c>
    </row>
    <row r="104">
      <c r="A104" t="n">
        <v>2</v>
      </c>
      <c r="B104" t="n">
        <v>110</v>
      </c>
      <c r="C104" t="inlineStr">
        <is>
          <t xml:space="preserve">CONCLUIDO	</t>
        </is>
      </c>
      <c r="D104" t="n">
        <v>6.983</v>
      </c>
      <c r="E104" t="n">
        <v>14.32</v>
      </c>
      <c r="F104" t="n">
        <v>9.09</v>
      </c>
      <c r="G104" t="n">
        <v>8.800000000000001</v>
      </c>
      <c r="H104" t="n">
        <v>0.12</v>
      </c>
      <c r="I104" t="n">
        <v>62</v>
      </c>
      <c r="J104" t="n">
        <v>214.19</v>
      </c>
      <c r="K104" t="n">
        <v>56.13</v>
      </c>
      <c r="L104" t="n">
        <v>1.5</v>
      </c>
      <c r="M104" t="n">
        <v>60</v>
      </c>
      <c r="N104" t="n">
        <v>46.56</v>
      </c>
      <c r="O104" t="n">
        <v>26650.41</v>
      </c>
      <c r="P104" t="n">
        <v>127.18</v>
      </c>
      <c r="Q104" t="n">
        <v>1324.2</v>
      </c>
      <c r="R104" t="n">
        <v>65.84999999999999</v>
      </c>
      <c r="S104" t="n">
        <v>27.17</v>
      </c>
      <c r="T104" t="n">
        <v>19304.04</v>
      </c>
      <c r="U104" t="n">
        <v>0.41</v>
      </c>
      <c r="V104" t="n">
        <v>0.86</v>
      </c>
      <c r="W104" t="n">
        <v>0.21</v>
      </c>
      <c r="X104" t="n">
        <v>1.24</v>
      </c>
      <c r="Y104" t="n">
        <v>1</v>
      </c>
      <c r="Z104" t="n">
        <v>10</v>
      </c>
    </row>
    <row r="105">
      <c r="A105" t="n">
        <v>3</v>
      </c>
      <c r="B105" t="n">
        <v>110</v>
      </c>
      <c r="C105" t="inlineStr">
        <is>
          <t xml:space="preserve">CONCLUIDO	</t>
        </is>
      </c>
      <c r="D105" t="n">
        <v>7.299</v>
      </c>
      <c r="E105" t="n">
        <v>13.7</v>
      </c>
      <c r="F105" t="n">
        <v>8.890000000000001</v>
      </c>
      <c r="G105" t="n">
        <v>10.26</v>
      </c>
      <c r="H105" t="n">
        <v>0.14</v>
      </c>
      <c r="I105" t="n">
        <v>52</v>
      </c>
      <c r="J105" t="n">
        <v>214.59</v>
      </c>
      <c r="K105" t="n">
        <v>56.13</v>
      </c>
      <c r="L105" t="n">
        <v>1.75</v>
      </c>
      <c r="M105" t="n">
        <v>50</v>
      </c>
      <c r="N105" t="n">
        <v>46.72</v>
      </c>
      <c r="O105" t="n">
        <v>26700.55</v>
      </c>
      <c r="P105" t="n">
        <v>122.9</v>
      </c>
      <c r="Q105" t="n">
        <v>1324.01</v>
      </c>
      <c r="R105" t="n">
        <v>59.6</v>
      </c>
      <c r="S105" t="n">
        <v>27.17</v>
      </c>
      <c r="T105" t="n">
        <v>16227.55</v>
      </c>
      <c r="U105" t="n">
        <v>0.46</v>
      </c>
      <c r="V105" t="n">
        <v>0.88</v>
      </c>
      <c r="W105" t="n">
        <v>0.19</v>
      </c>
      <c r="X105" t="n">
        <v>1.04</v>
      </c>
      <c r="Y105" t="n">
        <v>1</v>
      </c>
      <c r="Z105" t="n">
        <v>10</v>
      </c>
    </row>
    <row r="106">
      <c r="A106" t="n">
        <v>4</v>
      </c>
      <c r="B106" t="n">
        <v>110</v>
      </c>
      <c r="C106" t="inlineStr">
        <is>
          <t xml:space="preserve">CONCLUIDO	</t>
        </is>
      </c>
      <c r="D106" t="n">
        <v>7.5903</v>
      </c>
      <c r="E106" t="n">
        <v>13.17</v>
      </c>
      <c r="F106" t="n">
        <v>8.699999999999999</v>
      </c>
      <c r="G106" t="n">
        <v>11.87</v>
      </c>
      <c r="H106" t="n">
        <v>0.17</v>
      </c>
      <c r="I106" t="n">
        <v>44</v>
      </c>
      <c r="J106" t="n">
        <v>215</v>
      </c>
      <c r="K106" t="n">
        <v>56.13</v>
      </c>
      <c r="L106" t="n">
        <v>2</v>
      </c>
      <c r="M106" t="n">
        <v>42</v>
      </c>
      <c r="N106" t="n">
        <v>46.87</v>
      </c>
      <c r="O106" t="n">
        <v>26750.75</v>
      </c>
      <c r="P106" t="n">
        <v>118.91</v>
      </c>
      <c r="Q106" t="n">
        <v>1324.2</v>
      </c>
      <c r="R106" t="n">
        <v>53.74</v>
      </c>
      <c r="S106" t="n">
        <v>27.17</v>
      </c>
      <c r="T106" t="n">
        <v>13339.52</v>
      </c>
      <c r="U106" t="n">
        <v>0.51</v>
      </c>
      <c r="V106" t="n">
        <v>0.9</v>
      </c>
      <c r="W106" t="n">
        <v>0.18</v>
      </c>
      <c r="X106" t="n">
        <v>0.85</v>
      </c>
      <c r="Y106" t="n">
        <v>1</v>
      </c>
      <c r="Z106" t="n">
        <v>10</v>
      </c>
    </row>
    <row r="107">
      <c r="A107" t="n">
        <v>5</v>
      </c>
      <c r="B107" t="n">
        <v>110</v>
      </c>
      <c r="C107" t="inlineStr">
        <is>
          <t xml:space="preserve">CONCLUIDO	</t>
        </is>
      </c>
      <c r="D107" t="n">
        <v>7.8471</v>
      </c>
      <c r="E107" t="n">
        <v>12.74</v>
      </c>
      <c r="F107" t="n">
        <v>8.529999999999999</v>
      </c>
      <c r="G107" t="n">
        <v>13.46</v>
      </c>
      <c r="H107" t="n">
        <v>0.19</v>
      </c>
      <c r="I107" t="n">
        <v>38</v>
      </c>
      <c r="J107" t="n">
        <v>215.41</v>
      </c>
      <c r="K107" t="n">
        <v>56.13</v>
      </c>
      <c r="L107" t="n">
        <v>2.25</v>
      </c>
      <c r="M107" t="n">
        <v>36</v>
      </c>
      <c r="N107" t="n">
        <v>47.03</v>
      </c>
      <c r="O107" t="n">
        <v>26801</v>
      </c>
      <c r="P107" t="n">
        <v>114.89</v>
      </c>
      <c r="Q107" t="n">
        <v>1324.11</v>
      </c>
      <c r="R107" t="n">
        <v>47.85</v>
      </c>
      <c r="S107" t="n">
        <v>27.17</v>
      </c>
      <c r="T107" t="n">
        <v>10422.88</v>
      </c>
      <c r="U107" t="n">
        <v>0.57</v>
      </c>
      <c r="V107" t="n">
        <v>0.92</v>
      </c>
      <c r="W107" t="n">
        <v>0.17</v>
      </c>
      <c r="X107" t="n">
        <v>0.67</v>
      </c>
      <c r="Y107" t="n">
        <v>1</v>
      </c>
      <c r="Z107" t="n">
        <v>10</v>
      </c>
    </row>
    <row r="108">
      <c r="A108" t="n">
        <v>6</v>
      </c>
      <c r="B108" t="n">
        <v>110</v>
      </c>
      <c r="C108" t="inlineStr">
        <is>
          <t xml:space="preserve">CONCLUIDO	</t>
        </is>
      </c>
      <c r="D108" t="n">
        <v>7.8249</v>
      </c>
      <c r="E108" t="n">
        <v>12.78</v>
      </c>
      <c r="F108" t="n">
        <v>8.69</v>
      </c>
      <c r="G108" t="n">
        <v>14.9</v>
      </c>
      <c r="H108" t="n">
        <v>0.21</v>
      </c>
      <c r="I108" t="n">
        <v>35</v>
      </c>
      <c r="J108" t="n">
        <v>215.82</v>
      </c>
      <c r="K108" t="n">
        <v>56.13</v>
      </c>
      <c r="L108" t="n">
        <v>2.5</v>
      </c>
      <c r="M108" t="n">
        <v>33</v>
      </c>
      <c r="N108" t="n">
        <v>47.19</v>
      </c>
      <c r="O108" t="n">
        <v>26851.31</v>
      </c>
      <c r="P108" t="n">
        <v>115.99</v>
      </c>
      <c r="Q108" t="n">
        <v>1323.94</v>
      </c>
      <c r="R108" t="n">
        <v>54.82</v>
      </c>
      <c r="S108" t="n">
        <v>27.17</v>
      </c>
      <c r="T108" t="n">
        <v>13925.15</v>
      </c>
      <c r="U108" t="n">
        <v>0.5</v>
      </c>
      <c r="V108" t="n">
        <v>0.9</v>
      </c>
      <c r="W108" t="n">
        <v>0.14</v>
      </c>
      <c r="X108" t="n">
        <v>0.84</v>
      </c>
      <c r="Y108" t="n">
        <v>1</v>
      </c>
      <c r="Z108" t="n">
        <v>10</v>
      </c>
    </row>
    <row r="109">
      <c r="A109" t="n">
        <v>7</v>
      </c>
      <c r="B109" t="n">
        <v>110</v>
      </c>
      <c r="C109" t="inlineStr">
        <is>
          <t xml:space="preserve">CONCLUIDO	</t>
        </is>
      </c>
      <c r="D109" t="n">
        <v>8.1043</v>
      </c>
      <c r="E109" t="n">
        <v>12.34</v>
      </c>
      <c r="F109" t="n">
        <v>8.460000000000001</v>
      </c>
      <c r="G109" t="n">
        <v>16.92</v>
      </c>
      <c r="H109" t="n">
        <v>0.23</v>
      </c>
      <c r="I109" t="n">
        <v>30</v>
      </c>
      <c r="J109" t="n">
        <v>216.22</v>
      </c>
      <c r="K109" t="n">
        <v>56.13</v>
      </c>
      <c r="L109" t="n">
        <v>2.75</v>
      </c>
      <c r="M109" t="n">
        <v>28</v>
      </c>
      <c r="N109" t="n">
        <v>47.35</v>
      </c>
      <c r="O109" t="n">
        <v>26901.66</v>
      </c>
      <c r="P109" t="n">
        <v>111.05</v>
      </c>
      <c r="Q109" t="n">
        <v>1324.14</v>
      </c>
      <c r="R109" t="n">
        <v>46.27</v>
      </c>
      <c r="S109" t="n">
        <v>27.17</v>
      </c>
      <c r="T109" t="n">
        <v>9675.219999999999</v>
      </c>
      <c r="U109" t="n">
        <v>0.59</v>
      </c>
      <c r="V109" t="n">
        <v>0.92</v>
      </c>
      <c r="W109" t="n">
        <v>0.16</v>
      </c>
      <c r="X109" t="n">
        <v>0.61</v>
      </c>
      <c r="Y109" t="n">
        <v>1</v>
      </c>
      <c r="Z109" t="n">
        <v>10</v>
      </c>
    </row>
    <row r="110">
      <c r="A110" t="n">
        <v>8</v>
      </c>
      <c r="B110" t="n">
        <v>110</v>
      </c>
      <c r="C110" t="inlineStr">
        <is>
          <t xml:space="preserve">CONCLUIDO	</t>
        </is>
      </c>
      <c r="D110" t="n">
        <v>8.242699999999999</v>
      </c>
      <c r="E110" t="n">
        <v>12.13</v>
      </c>
      <c r="F110" t="n">
        <v>8.380000000000001</v>
      </c>
      <c r="G110" t="n">
        <v>18.62</v>
      </c>
      <c r="H110" t="n">
        <v>0.25</v>
      </c>
      <c r="I110" t="n">
        <v>27</v>
      </c>
      <c r="J110" t="n">
        <v>216.63</v>
      </c>
      <c r="K110" t="n">
        <v>56.13</v>
      </c>
      <c r="L110" t="n">
        <v>3</v>
      </c>
      <c r="M110" t="n">
        <v>25</v>
      </c>
      <c r="N110" t="n">
        <v>47.51</v>
      </c>
      <c r="O110" t="n">
        <v>26952.08</v>
      </c>
      <c r="P110" t="n">
        <v>108.65</v>
      </c>
      <c r="Q110" t="n">
        <v>1324.1</v>
      </c>
      <c r="R110" t="n">
        <v>43.63</v>
      </c>
      <c r="S110" t="n">
        <v>27.17</v>
      </c>
      <c r="T110" t="n">
        <v>8370.209999999999</v>
      </c>
      <c r="U110" t="n">
        <v>0.62</v>
      </c>
      <c r="V110" t="n">
        <v>0.93</v>
      </c>
      <c r="W110" t="n">
        <v>0.15</v>
      </c>
      <c r="X110" t="n">
        <v>0.53</v>
      </c>
      <c r="Y110" t="n">
        <v>1</v>
      </c>
      <c r="Z110" t="n">
        <v>10</v>
      </c>
    </row>
    <row r="111">
      <c r="A111" t="n">
        <v>9</v>
      </c>
      <c r="B111" t="n">
        <v>110</v>
      </c>
      <c r="C111" t="inlineStr">
        <is>
          <t xml:space="preserve">CONCLUIDO	</t>
        </is>
      </c>
      <c r="D111" t="n">
        <v>8.325799999999999</v>
      </c>
      <c r="E111" t="n">
        <v>12.01</v>
      </c>
      <c r="F111" t="n">
        <v>8.34</v>
      </c>
      <c r="G111" t="n">
        <v>20.02</v>
      </c>
      <c r="H111" t="n">
        <v>0.27</v>
      </c>
      <c r="I111" t="n">
        <v>25</v>
      </c>
      <c r="J111" t="n">
        <v>217.04</v>
      </c>
      <c r="K111" t="n">
        <v>56.13</v>
      </c>
      <c r="L111" t="n">
        <v>3.25</v>
      </c>
      <c r="M111" t="n">
        <v>23</v>
      </c>
      <c r="N111" t="n">
        <v>47.66</v>
      </c>
      <c r="O111" t="n">
        <v>27002.55</v>
      </c>
      <c r="P111" t="n">
        <v>106.73</v>
      </c>
      <c r="Q111" t="n">
        <v>1324.02</v>
      </c>
      <c r="R111" t="n">
        <v>42.51</v>
      </c>
      <c r="S111" t="n">
        <v>27.17</v>
      </c>
      <c r="T111" t="n">
        <v>7818.04</v>
      </c>
      <c r="U111" t="n">
        <v>0.64</v>
      </c>
      <c r="V111" t="n">
        <v>0.9399999999999999</v>
      </c>
      <c r="W111" t="n">
        <v>0.15</v>
      </c>
      <c r="X111" t="n">
        <v>0.49</v>
      </c>
      <c r="Y111" t="n">
        <v>1</v>
      </c>
      <c r="Z111" t="n">
        <v>10</v>
      </c>
    </row>
    <row r="112">
      <c r="A112" t="n">
        <v>10</v>
      </c>
      <c r="B112" t="n">
        <v>110</v>
      </c>
      <c r="C112" t="inlineStr">
        <is>
          <t xml:space="preserve">CONCLUIDO	</t>
        </is>
      </c>
      <c r="D112" t="n">
        <v>8.4148</v>
      </c>
      <c r="E112" t="n">
        <v>11.88</v>
      </c>
      <c r="F112" t="n">
        <v>8.300000000000001</v>
      </c>
      <c r="G112" t="n">
        <v>21.65</v>
      </c>
      <c r="H112" t="n">
        <v>0.29</v>
      </c>
      <c r="I112" t="n">
        <v>23</v>
      </c>
      <c r="J112" t="n">
        <v>217.45</v>
      </c>
      <c r="K112" t="n">
        <v>56.13</v>
      </c>
      <c r="L112" t="n">
        <v>3.5</v>
      </c>
      <c r="M112" t="n">
        <v>21</v>
      </c>
      <c r="N112" t="n">
        <v>47.82</v>
      </c>
      <c r="O112" t="n">
        <v>27053.07</v>
      </c>
      <c r="P112" t="n">
        <v>104.18</v>
      </c>
      <c r="Q112" t="n">
        <v>1324.13</v>
      </c>
      <c r="R112" t="n">
        <v>41.22</v>
      </c>
      <c r="S112" t="n">
        <v>27.17</v>
      </c>
      <c r="T112" t="n">
        <v>7182.55</v>
      </c>
      <c r="U112" t="n">
        <v>0.66</v>
      </c>
      <c r="V112" t="n">
        <v>0.9399999999999999</v>
      </c>
      <c r="W112" t="n">
        <v>0.14</v>
      </c>
      <c r="X112" t="n">
        <v>0.45</v>
      </c>
      <c r="Y112" t="n">
        <v>1</v>
      </c>
      <c r="Z112" t="n">
        <v>10</v>
      </c>
    </row>
    <row r="113">
      <c r="A113" t="n">
        <v>11</v>
      </c>
      <c r="B113" t="n">
        <v>110</v>
      </c>
      <c r="C113" t="inlineStr">
        <is>
          <t xml:space="preserve">CONCLUIDO	</t>
        </is>
      </c>
      <c r="D113" t="n">
        <v>8.5139</v>
      </c>
      <c r="E113" t="n">
        <v>11.75</v>
      </c>
      <c r="F113" t="n">
        <v>8.25</v>
      </c>
      <c r="G113" t="n">
        <v>23.56</v>
      </c>
      <c r="H113" t="n">
        <v>0.31</v>
      </c>
      <c r="I113" t="n">
        <v>21</v>
      </c>
      <c r="J113" t="n">
        <v>217.86</v>
      </c>
      <c r="K113" t="n">
        <v>56.13</v>
      </c>
      <c r="L113" t="n">
        <v>3.75</v>
      </c>
      <c r="M113" t="n">
        <v>19</v>
      </c>
      <c r="N113" t="n">
        <v>47.98</v>
      </c>
      <c r="O113" t="n">
        <v>27103.65</v>
      </c>
      <c r="P113" t="n">
        <v>102.07</v>
      </c>
      <c r="Q113" t="n">
        <v>1324.01</v>
      </c>
      <c r="R113" t="n">
        <v>39.54</v>
      </c>
      <c r="S113" t="n">
        <v>27.17</v>
      </c>
      <c r="T113" t="n">
        <v>6352.81</v>
      </c>
      <c r="U113" t="n">
        <v>0.6899999999999999</v>
      </c>
      <c r="V113" t="n">
        <v>0.95</v>
      </c>
      <c r="W113" t="n">
        <v>0.14</v>
      </c>
      <c r="X113" t="n">
        <v>0.39</v>
      </c>
      <c r="Y113" t="n">
        <v>1</v>
      </c>
      <c r="Z113" t="n">
        <v>10</v>
      </c>
    </row>
    <row r="114">
      <c r="A114" t="n">
        <v>12</v>
      </c>
      <c r="B114" t="n">
        <v>110</v>
      </c>
      <c r="C114" t="inlineStr">
        <is>
          <t xml:space="preserve">CONCLUIDO	</t>
        </is>
      </c>
      <c r="D114" t="n">
        <v>8.619</v>
      </c>
      <c r="E114" t="n">
        <v>11.6</v>
      </c>
      <c r="F114" t="n">
        <v>8.19</v>
      </c>
      <c r="G114" t="n">
        <v>25.85</v>
      </c>
      <c r="H114" t="n">
        <v>0.33</v>
      </c>
      <c r="I114" t="n">
        <v>19</v>
      </c>
      <c r="J114" t="n">
        <v>218.27</v>
      </c>
      <c r="K114" t="n">
        <v>56.13</v>
      </c>
      <c r="L114" t="n">
        <v>4</v>
      </c>
      <c r="M114" t="n">
        <v>17</v>
      </c>
      <c r="N114" t="n">
        <v>48.15</v>
      </c>
      <c r="O114" t="n">
        <v>27154.29</v>
      </c>
      <c r="P114" t="n">
        <v>99.51000000000001</v>
      </c>
      <c r="Q114" t="n">
        <v>1324.03</v>
      </c>
      <c r="R114" t="n">
        <v>37.45</v>
      </c>
      <c r="S114" t="n">
        <v>27.17</v>
      </c>
      <c r="T114" t="n">
        <v>5318.11</v>
      </c>
      <c r="U114" t="n">
        <v>0.73</v>
      </c>
      <c r="V114" t="n">
        <v>0.95</v>
      </c>
      <c r="W114" t="n">
        <v>0.14</v>
      </c>
      <c r="X114" t="n">
        <v>0.33</v>
      </c>
      <c r="Y114" t="n">
        <v>1</v>
      </c>
      <c r="Z114" t="n">
        <v>10</v>
      </c>
    </row>
    <row r="115">
      <c r="A115" t="n">
        <v>13</v>
      </c>
      <c r="B115" t="n">
        <v>110</v>
      </c>
      <c r="C115" t="inlineStr">
        <is>
          <t xml:space="preserve">CONCLUIDO	</t>
        </is>
      </c>
      <c r="D115" t="n">
        <v>8.598699999999999</v>
      </c>
      <c r="E115" t="n">
        <v>11.63</v>
      </c>
      <c r="F115" t="n">
        <v>8.26</v>
      </c>
      <c r="G115" t="n">
        <v>27.52</v>
      </c>
      <c r="H115" t="n">
        <v>0.35</v>
      </c>
      <c r="I115" t="n">
        <v>18</v>
      </c>
      <c r="J115" t="n">
        <v>218.68</v>
      </c>
      <c r="K115" t="n">
        <v>56.13</v>
      </c>
      <c r="L115" t="n">
        <v>4.25</v>
      </c>
      <c r="M115" t="n">
        <v>16</v>
      </c>
      <c r="N115" t="n">
        <v>48.31</v>
      </c>
      <c r="O115" t="n">
        <v>27204.98</v>
      </c>
      <c r="P115" t="n">
        <v>98.84999999999999</v>
      </c>
      <c r="Q115" t="n">
        <v>1324.12</v>
      </c>
      <c r="R115" t="n">
        <v>40.5</v>
      </c>
      <c r="S115" t="n">
        <v>27.17</v>
      </c>
      <c r="T115" t="n">
        <v>6845.99</v>
      </c>
      <c r="U115" t="n">
        <v>0.67</v>
      </c>
      <c r="V115" t="n">
        <v>0.95</v>
      </c>
      <c r="W115" t="n">
        <v>0.13</v>
      </c>
      <c r="X115" t="n">
        <v>0.4</v>
      </c>
      <c r="Y115" t="n">
        <v>1</v>
      </c>
      <c r="Z115" t="n">
        <v>10</v>
      </c>
    </row>
    <row r="116">
      <c r="A116" t="n">
        <v>14</v>
      </c>
      <c r="B116" t="n">
        <v>110</v>
      </c>
      <c r="C116" t="inlineStr">
        <is>
          <t xml:space="preserve">CONCLUIDO	</t>
        </is>
      </c>
      <c r="D116" t="n">
        <v>8.6799</v>
      </c>
      <c r="E116" t="n">
        <v>11.52</v>
      </c>
      <c r="F116" t="n">
        <v>8.19</v>
      </c>
      <c r="G116" t="n">
        <v>28.91</v>
      </c>
      <c r="H116" t="n">
        <v>0.36</v>
      </c>
      <c r="I116" t="n">
        <v>17</v>
      </c>
      <c r="J116" t="n">
        <v>219.09</v>
      </c>
      <c r="K116" t="n">
        <v>56.13</v>
      </c>
      <c r="L116" t="n">
        <v>4.5</v>
      </c>
      <c r="M116" t="n">
        <v>15</v>
      </c>
      <c r="N116" t="n">
        <v>48.47</v>
      </c>
      <c r="O116" t="n">
        <v>27255.72</v>
      </c>
      <c r="P116" t="n">
        <v>95.95999999999999</v>
      </c>
      <c r="Q116" t="n">
        <v>1323.94</v>
      </c>
      <c r="R116" t="n">
        <v>37.78</v>
      </c>
      <c r="S116" t="n">
        <v>27.17</v>
      </c>
      <c r="T116" t="n">
        <v>5495.29</v>
      </c>
      <c r="U116" t="n">
        <v>0.72</v>
      </c>
      <c r="V116" t="n">
        <v>0.95</v>
      </c>
      <c r="W116" t="n">
        <v>0.14</v>
      </c>
      <c r="X116" t="n">
        <v>0.34</v>
      </c>
      <c r="Y116" t="n">
        <v>1</v>
      </c>
      <c r="Z116" t="n">
        <v>10</v>
      </c>
    </row>
    <row r="117">
      <c r="A117" t="n">
        <v>15</v>
      </c>
      <c r="B117" t="n">
        <v>110</v>
      </c>
      <c r="C117" t="inlineStr">
        <is>
          <t xml:space="preserve">CONCLUIDO	</t>
        </is>
      </c>
      <c r="D117" t="n">
        <v>8.784599999999999</v>
      </c>
      <c r="E117" t="n">
        <v>11.38</v>
      </c>
      <c r="F117" t="n">
        <v>8.140000000000001</v>
      </c>
      <c r="G117" t="n">
        <v>32.55</v>
      </c>
      <c r="H117" t="n">
        <v>0.38</v>
      </c>
      <c r="I117" t="n">
        <v>15</v>
      </c>
      <c r="J117" t="n">
        <v>219.51</v>
      </c>
      <c r="K117" t="n">
        <v>56.13</v>
      </c>
      <c r="L117" t="n">
        <v>4.75</v>
      </c>
      <c r="M117" t="n">
        <v>13</v>
      </c>
      <c r="N117" t="n">
        <v>48.63</v>
      </c>
      <c r="O117" t="n">
        <v>27306.53</v>
      </c>
      <c r="P117" t="n">
        <v>92.78</v>
      </c>
      <c r="Q117" t="n">
        <v>1324.18</v>
      </c>
      <c r="R117" t="n">
        <v>36.11</v>
      </c>
      <c r="S117" t="n">
        <v>27.17</v>
      </c>
      <c r="T117" t="n">
        <v>4668.63</v>
      </c>
      <c r="U117" t="n">
        <v>0.75</v>
      </c>
      <c r="V117" t="n">
        <v>0.96</v>
      </c>
      <c r="W117" t="n">
        <v>0.13</v>
      </c>
      <c r="X117" t="n">
        <v>0.28</v>
      </c>
      <c r="Y117" t="n">
        <v>1</v>
      </c>
      <c r="Z117" t="n">
        <v>10</v>
      </c>
    </row>
    <row r="118">
      <c r="A118" t="n">
        <v>16</v>
      </c>
      <c r="B118" t="n">
        <v>110</v>
      </c>
      <c r="C118" t="inlineStr">
        <is>
          <t xml:space="preserve">CONCLUIDO	</t>
        </is>
      </c>
      <c r="D118" t="n">
        <v>8.7843</v>
      </c>
      <c r="E118" t="n">
        <v>11.38</v>
      </c>
      <c r="F118" t="n">
        <v>8.140000000000001</v>
      </c>
      <c r="G118" t="n">
        <v>32.55</v>
      </c>
      <c r="H118" t="n">
        <v>0.4</v>
      </c>
      <c r="I118" t="n">
        <v>15</v>
      </c>
      <c r="J118" t="n">
        <v>219.92</v>
      </c>
      <c r="K118" t="n">
        <v>56.13</v>
      </c>
      <c r="L118" t="n">
        <v>5</v>
      </c>
      <c r="M118" t="n">
        <v>12</v>
      </c>
      <c r="N118" t="n">
        <v>48.79</v>
      </c>
      <c r="O118" t="n">
        <v>27357.39</v>
      </c>
      <c r="P118" t="n">
        <v>91.62</v>
      </c>
      <c r="Q118" t="n">
        <v>1324.01</v>
      </c>
      <c r="R118" t="n">
        <v>36.12</v>
      </c>
      <c r="S118" t="n">
        <v>27.17</v>
      </c>
      <c r="T118" t="n">
        <v>4672.88</v>
      </c>
      <c r="U118" t="n">
        <v>0.75</v>
      </c>
      <c r="V118" t="n">
        <v>0.96</v>
      </c>
      <c r="W118" t="n">
        <v>0.13</v>
      </c>
      <c r="X118" t="n">
        <v>0.28</v>
      </c>
      <c r="Y118" t="n">
        <v>1</v>
      </c>
      <c r="Z118" t="n">
        <v>10</v>
      </c>
    </row>
    <row r="119">
      <c r="A119" t="n">
        <v>17</v>
      </c>
      <c r="B119" t="n">
        <v>110</v>
      </c>
      <c r="C119" t="inlineStr">
        <is>
          <t xml:space="preserve">CONCLUIDO	</t>
        </is>
      </c>
      <c r="D119" t="n">
        <v>8.827400000000001</v>
      </c>
      <c r="E119" t="n">
        <v>11.33</v>
      </c>
      <c r="F119" t="n">
        <v>8.119999999999999</v>
      </c>
      <c r="G119" t="n">
        <v>34.82</v>
      </c>
      <c r="H119" t="n">
        <v>0.42</v>
      </c>
      <c r="I119" t="n">
        <v>14</v>
      </c>
      <c r="J119" t="n">
        <v>220.33</v>
      </c>
      <c r="K119" t="n">
        <v>56.13</v>
      </c>
      <c r="L119" t="n">
        <v>5.25</v>
      </c>
      <c r="M119" t="n">
        <v>6</v>
      </c>
      <c r="N119" t="n">
        <v>48.95</v>
      </c>
      <c r="O119" t="n">
        <v>27408.3</v>
      </c>
      <c r="P119" t="n">
        <v>90.52</v>
      </c>
      <c r="Q119" t="n">
        <v>1324.08</v>
      </c>
      <c r="R119" t="n">
        <v>35.49</v>
      </c>
      <c r="S119" t="n">
        <v>27.17</v>
      </c>
      <c r="T119" t="n">
        <v>4361.07</v>
      </c>
      <c r="U119" t="n">
        <v>0.77</v>
      </c>
      <c r="V119" t="n">
        <v>0.96</v>
      </c>
      <c r="W119" t="n">
        <v>0.14</v>
      </c>
      <c r="X119" t="n">
        <v>0.27</v>
      </c>
      <c r="Y119" t="n">
        <v>1</v>
      </c>
      <c r="Z119" t="n">
        <v>10</v>
      </c>
    </row>
    <row r="120">
      <c r="A120" t="n">
        <v>18</v>
      </c>
      <c r="B120" t="n">
        <v>110</v>
      </c>
      <c r="C120" t="inlineStr">
        <is>
          <t xml:space="preserve">CONCLUIDO	</t>
        </is>
      </c>
      <c r="D120" t="n">
        <v>8.8218</v>
      </c>
      <c r="E120" t="n">
        <v>11.34</v>
      </c>
      <c r="F120" t="n">
        <v>8.130000000000001</v>
      </c>
      <c r="G120" t="n">
        <v>34.85</v>
      </c>
      <c r="H120" t="n">
        <v>0.44</v>
      </c>
      <c r="I120" t="n">
        <v>14</v>
      </c>
      <c r="J120" t="n">
        <v>220.74</v>
      </c>
      <c r="K120" t="n">
        <v>56.13</v>
      </c>
      <c r="L120" t="n">
        <v>5.5</v>
      </c>
      <c r="M120" t="n">
        <v>1</v>
      </c>
      <c r="N120" t="n">
        <v>49.12</v>
      </c>
      <c r="O120" t="n">
        <v>27459.27</v>
      </c>
      <c r="P120" t="n">
        <v>89.02</v>
      </c>
      <c r="Q120" t="n">
        <v>1323.94</v>
      </c>
      <c r="R120" t="n">
        <v>35.51</v>
      </c>
      <c r="S120" t="n">
        <v>27.17</v>
      </c>
      <c r="T120" t="n">
        <v>4371.36</v>
      </c>
      <c r="U120" t="n">
        <v>0.77</v>
      </c>
      <c r="V120" t="n">
        <v>0.96</v>
      </c>
      <c r="W120" t="n">
        <v>0.15</v>
      </c>
      <c r="X120" t="n">
        <v>0.28</v>
      </c>
      <c r="Y120" t="n">
        <v>1</v>
      </c>
      <c r="Z120" t="n">
        <v>10</v>
      </c>
    </row>
    <row r="121">
      <c r="A121" t="n">
        <v>19</v>
      </c>
      <c r="B121" t="n">
        <v>110</v>
      </c>
      <c r="C121" t="inlineStr">
        <is>
          <t xml:space="preserve">CONCLUIDO	</t>
        </is>
      </c>
      <c r="D121" t="n">
        <v>8.818099999999999</v>
      </c>
      <c r="E121" t="n">
        <v>11.34</v>
      </c>
      <c r="F121" t="n">
        <v>8.140000000000001</v>
      </c>
      <c r="G121" t="n">
        <v>34.87</v>
      </c>
      <c r="H121" t="n">
        <v>0.46</v>
      </c>
      <c r="I121" t="n">
        <v>14</v>
      </c>
      <c r="J121" t="n">
        <v>221.16</v>
      </c>
      <c r="K121" t="n">
        <v>56.13</v>
      </c>
      <c r="L121" t="n">
        <v>5.75</v>
      </c>
      <c r="M121" t="n">
        <v>0</v>
      </c>
      <c r="N121" t="n">
        <v>49.28</v>
      </c>
      <c r="O121" t="n">
        <v>27510.3</v>
      </c>
      <c r="P121" t="n">
        <v>89.19</v>
      </c>
      <c r="Q121" t="n">
        <v>1324</v>
      </c>
      <c r="R121" t="n">
        <v>35.63</v>
      </c>
      <c r="S121" t="n">
        <v>27.17</v>
      </c>
      <c r="T121" t="n">
        <v>4432.96</v>
      </c>
      <c r="U121" t="n">
        <v>0.76</v>
      </c>
      <c r="V121" t="n">
        <v>0.96</v>
      </c>
      <c r="W121" t="n">
        <v>0.15</v>
      </c>
      <c r="X121" t="n">
        <v>0.28</v>
      </c>
      <c r="Y121" t="n">
        <v>1</v>
      </c>
      <c r="Z121" t="n">
        <v>10</v>
      </c>
    </row>
    <row r="122">
      <c r="A122" t="n">
        <v>0</v>
      </c>
      <c r="B122" t="n">
        <v>150</v>
      </c>
      <c r="C122" t="inlineStr">
        <is>
          <t xml:space="preserve">CONCLUIDO	</t>
        </is>
      </c>
      <c r="D122" t="n">
        <v>4.6647</v>
      </c>
      <c r="E122" t="n">
        <v>21.44</v>
      </c>
      <c r="F122" t="n">
        <v>10.72</v>
      </c>
      <c r="G122" t="n">
        <v>4.63</v>
      </c>
      <c r="H122" t="n">
        <v>0.06</v>
      </c>
      <c r="I122" t="n">
        <v>139</v>
      </c>
      <c r="J122" t="n">
        <v>296.65</v>
      </c>
      <c r="K122" t="n">
        <v>61.82</v>
      </c>
      <c r="L122" t="n">
        <v>1</v>
      </c>
      <c r="M122" t="n">
        <v>137</v>
      </c>
      <c r="N122" t="n">
        <v>83.83</v>
      </c>
      <c r="O122" t="n">
        <v>36821.52</v>
      </c>
      <c r="P122" t="n">
        <v>191.57</v>
      </c>
      <c r="Q122" t="n">
        <v>1324.51</v>
      </c>
      <c r="R122" t="n">
        <v>117.01</v>
      </c>
      <c r="S122" t="n">
        <v>27.17</v>
      </c>
      <c r="T122" t="n">
        <v>44500.4</v>
      </c>
      <c r="U122" t="n">
        <v>0.23</v>
      </c>
      <c r="V122" t="n">
        <v>0.73</v>
      </c>
      <c r="W122" t="n">
        <v>0.33</v>
      </c>
      <c r="X122" t="n">
        <v>2.86</v>
      </c>
      <c r="Y122" t="n">
        <v>1</v>
      </c>
      <c r="Z122" t="n">
        <v>10</v>
      </c>
    </row>
    <row r="123">
      <c r="A123" t="n">
        <v>1</v>
      </c>
      <c r="B123" t="n">
        <v>150</v>
      </c>
      <c r="C123" t="inlineStr">
        <is>
          <t xml:space="preserve">CONCLUIDO	</t>
        </is>
      </c>
      <c r="D123" t="n">
        <v>5.3548</v>
      </c>
      <c r="E123" t="n">
        <v>18.67</v>
      </c>
      <c r="F123" t="n">
        <v>9.960000000000001</v>
      </c>
      <c r="G123" t="n">
        <v>5.8</v>
      </c>
      <c r="H123" t="n">
        <v>0.07000000000000001</v>
      </c>
      <c r="I123" t="n">
        <v>103</v>
      </c>
      <c r="J123" t="n">
        <v>297.17</v>
      </c>
      <c r="K123" t="n">
        <v>61.82</v>
      </c>
      <c r="L123" t="n">
        <v>1.25</v>
      </c>
      <c r="M123" t="n">
        <v>101</v>
      </c>
      <c r="N123" t="n">
        <v>84.09999999999999</v>
      </c>
      <c r="O123" t="n">
        <v>36885.7</v>
      </c>
      <c r="P123" t="n">
        <v>176.83</v>
      </c>
      <c r="Q123" t="n">
        <v>1324.5</v>
      </c>
      <c r="R123" t="n">
        <v>93.26000000000001</v>
      </c>
      <c r="S123" t="n">
        <v>27.17</v>
      </c>
      <c r="T123" t="n">
        <v>32801.32</v>
      </c>
      <c r="U123" t="n">
        <v>0.29</v>
      </c>
      <c r="V123" t="n">
        <v>0.78</v>
      </c>
      <c r="W123" t="n">
        <v>0.27</v>
      </c>
      <c r="X123" t="n">
        <v>2.1</v>
      </c>
      <c r="Y123" t="n">
        <v>1</v>
      </c>
      <c r="Z123" t="n">
        <v>10</v>
      </c>
    </row>
    <row r="124">
      <c r="A124" t="n">
        <v>2</v>
      </c>
      <c r="B124" t="n">
        <v>150</v>
      </c>
      <c r="C124" t="inlineStr">
        <is>
          <t xml:space="preserve">CONCLUIDO	</t>
        </is>
      </c>
      <c r="D124" t="n">
        <v>5.8887</v>
      </c>
      <c r="E124" t="n">
        <v>16.98</v>
      </c>
      <c r="F124" t="n">
        <v>9.48</v>
      </c>
      <c r="G124" t="n">
        <v>7.03</v>
      </c>
      <c r="H124" t="n">
        <v>0.09</v>
      </c>
      <c r="I124" t="n">
        <v>81</v>
      </c>
      <c r="J124" t="n">
        <v>297.7</v>
      </c>
      <c r="K124" t="n">
        <v>61.82</v>
      </c>
      <c r="L124" t="n">
        <v>1.5</v>
      </c>
      <c r="M124" t="n">
        <v>79</v>
      </c>
      <c r="N124" t="n">
        <v>84.37</v>
      </c>
      <c r="O124" t="n">
        <v>36949.99</v>
      </c>
      <c r="P124" t="n">
        <v>167.45</v>
      </c>
      <c r="Q124" t="n">
        <v>1324.5</v>
      </c>
      <c r="R124" t="n">
        <v>78.02</v>
      </c>
      <c r="S124" t="n">
        <v>27.17</v>
      </c>
      <c r="T124" t="n">
        <v>25291.02</v>
      </c>
      <c r="U124" t="n">
        <v>0.35</v>
      </c>
      <c r="V124" t="n">
        <v>0.82</v>
      </c>
      <c r="W124" t="n">
        <v>0.24</v>
      </c>
      <c r="X124" t="n">
        <v>1.63</v>
      </c>
      <c r="Y124" t="n">
        <v>1</v>
      </c>
      <c r="Z124" t="n">
        <v>10</v>
      </c>
    </row>
    <row r="125">
      <c r="A125" t="n">
        <v>3</v>
      </c>
      <c r="B125" t="n">
        <v>150</v>
      </c>
      <c r="C125" t="inlineStr">
        <is>
          <t xml:space="preserve">CONCLUIDO	</t>
        </is>
      </c>
      <c r="D125" t="n">
        <v>6.2886</v>
      </c>
      <c r="E125" t="n">
        <v>15.9</v>
      </c>
      <c r="F125" t="n">
        <v>9.18</v>
      </c>
      <c r="G125" t="n">
        <v>8.220000000000001</v>
      </c>
      <c r="H125" t="n">
        <v>0.1</v>
      </c>
      <c r="I125" t="n">
        <v>67</v>
      </c>
      <c r="J125" t="n">
        <v>298.22</v>
      </c>
      <c r="K125" t="n">
        <v>61.82</v>
      </c>
      <c r="L125" t="n">
        <v>1.75</v>
      </c>
      <c r="M125" t="n">
        <v>65</v>
      </c>
      <c r="N125" t="n">
        <v>84.65000000000001</v>
      </c>
      <c r="O125" t="n">
        <v>37014.39</v>
      </c>
      <c r="P125" t="n">
        <v>161.13</v>
      </c>
      <c r="Q125" t="n">
        <v>1324.29</v>
      </c>
      <c r="R125" t="n">
        <v>68.56999999999999</v>
      </c>
      <c r="S125" t="n">
        <v>27.17</v>
      </c>
      <c r="T125" t="n">
        <v>20639.51</v>
      </c>
      <c r="U125" t="n">
        <v>0.4</v>
      </c>
      <c r="V125" t="n">
        <v>0.85</v>
      </c>
      <c r="W125" t="n">
        <v>0.22</v>
      </c>
      <c r="X125" t="n">
        <v>1.33</v>
      </c>
      <c r="Y125" t="n">
        <v>1</v>
      </c>
      <c r="Z125" t="n">
        <v>10</v>
      </c>
    </row>
    <row r="126">
      <c r="A126" t="n">
        <v>4</v>
      </c>
      <c r="B126" t="n">
        <v>150</v>
      </c>
      <c r="C126" t="inlineStr">
        <is>
          <t xml:space="preserve">CONCLUIDO	</t>
        </is>
      </c>
      <c r="D126" t="n">
        <v>6.5656</v>
      </c>
      <c r="E126" t="n">
        <v>15.23</v>
      </c>
      <c r="F126" t="n">
        <v>9.01</v>
      </c>
      <c r="G126" t="n">
        <v>9.32</v>
      </c>
      <c r="H126" t="n">
        <v>0.12</v>
      </c>
      <c r="I126" t="n">
        <v>58</v>
      </c>
      <c r="J126" t="n">
        <v>298.74</v>
      </c>
      <c r="K126" t="n">
        <v>61.82</v>
      </c>
      <c r="L126" t="n">
        <v>2</v>
      </c>
      <c r="M126" t="n">
        <v>56</v>
      </c>
      <c r="N126" t="n">
        <v>84.92</v>
      </c>
      <c r="O126" t="n">
        <v>37078.91</v>
      </c>
      <c r="P126" t="n">
        <v>157.19</v>
      </c>
      <c r="Q126" t="n">
        <v>1324.34</v>
      </c>
      <c r="R126" t="n">
        <v>63.38</v>
      </c>
      <c r="S126" t="n">
        <v>27.17</v>
      </c>
      <c r="T126" t="n">
        <v>18087.1</v>
      </c>
      <c r="U126" t="n">
        <v>0.43</v>
      </c>
      <c r="V126" t="n">
        <v>0.87</v>
      </c>
      <c r="W126" t="n">
        <v>0.2</v>
      </c>
      <c r="X126" t="n">
        <v>1.16</v>
      </c>
      <c r="Y126" t="n">
        <v>1</v>
      </c>
      <c r="Z126" t="n">
        <v>10</v>
      </c>
    </row>
    <row r="127">
      <c r="A127" t="n">
        <v>5</v>
      </c>
      <c r="B127" t="n">
        <v>150</v>
      </c>
      <c r="C127" t="inlineStr">
        <is>
          <t xml:space="preserve">CONCLUIDO	</t>
        </is>
      </c>
      <c r="D127" t="n">
        <v>6.8433</v>
      </c>
      <c r="E127" t="n">
        <v>14.61</v>
      </c>
      <c r="F127" t="n">
        <v>8.84</v>
      </c>
      <c r="G127" t="n">
        <v>10.61</v>
      </c>
      <c r="H127" t="n">
        <v>0.13</v>
      </c>
      <c r="I127" t="n">
        <v>50</v>
      </c>
      <c r="J127" t="n">
        <v>299.26</v>
      </c>
      <c r="K127" t="n">
        <v>61.82</v>
      </c>
      <c r="L127" t="n">
        <v>2.25</v>
      </c>
      <c r="M127" t="n">
        <v>48</v>
      </c>
      <c r="N127" t="n">
        <v>85.19</v>
      </c>
      <c r="O127" t="n">
        <v>37143.54</v>
      </c>
      <c r="P127" t="n">
        <v>153.19</v>
      </c>
      <c r="Q127" t="n">
        <v>1324.16</v>
      </c>
      <c r="R127" t="n">
        <v>58.03</v>
      </c>
      <c r="S127" t="n">
        <v>27.17</v>
      </c>
      <c r="T127" t="n">
        <v>15455.35</v>
      </c>
      <c r="U127" t="n">
        <v>0.47</v>
      </c>
      <c r="V127" t="n">
        <v>0.88</v>
      </c>
      <c r="W127" t="n">
        <v>0.18</v>
      </c>
      <c r="X127" t="n">
        <v>0.98</v>
      </c>
      <c r="Y127" t="n">
        <v>1</v>
      </c>
      <c r="Z127" t="n">
        <v>10</v>
      </c>
    </row>
    <row r="128">
      <c r="A128" t="n">
        <v>6</v>
      </c>
      <c r="B128" t="n">
        <v>150</v>
      </c>
      <c r="C128" t="inlineStr">
        <is>
          <t xml:space="preserve">CONCLUIDO	</t>
        </is>
      </c>
      <c r="D128" t="n">
        <v>7.0695</v>
      </c>
      <c r="E128" t="n">
        <v>14.15</v>
      </c>
      <c r="F128" t="n">
        <v>8.699999999999999</v>
      </c>
      <c r="G128" t="n">
        <v>11.87</v>
      </c>
      <c r="H128" t="n">
        <v>0.15</v>
      </c>
      <c r="I128" t="n">
        <v>44</v>
      </c>
      <c r="J128" t="n">
        <v>299.79</v>
      </c>
      <c r="K128" t="n">
        <v>61.82</v>
      </c>
      <c r="L128" t="n">
        <v>2.5</v>
      </c>
      <c r="M128" t="n">
        <v>42</v>
      </c>
      <c r="N128" t="n">
        <v>85.47</v>
      </c>
      <c r="O128" t="n">
        <v>37208.42</v>
      </c>
      <c r="P128" t="n">
        <v>149.89</v>
      </c>
      <c r="Q128" t="n">
        <v>1324.12</v>
      </c>
      <c r="R128" t="n">
        <v>53.62</v>
      </c>
      <c r="S128" t="n">
        <v>27.17</v>
      </c>
      <c r="T128" t="n">
        <v>13277.41</v>
      </c>
      <c r="U128" t="n">
        <v>0.51</v>
      </c>
      <c r="V128" t="n">
        <v>0.9</v>
      </c>
      <c r="W128" t="n">
        <v>0.18</v>
      </c>
      <c r="X128" t="n">
        <v>0.85</v>
      </c>
      <c r="Y128" t="n">
        <v>1</v>
      </c>
      <c r="Z128" t="n">
        <v>10</v>
      </c>
    </row>
    <row r="129">
      <c r="A129" t="n">
        <v>7</v>
      </c>
      <c r="B129" t="n">
        <v>150</v>
      </c>
      <c r="C129" t="inlineStr">
        <is>
          <t xml:space="preserve">CONCLUIDO	</t>
        </is>
      </c>
      <c r="D129" t="n">
        <v>7.2301</v>
      </c>
      <c r="E129" t="n">
        <v>13.83</v>
      </c>
      <c r="F129" t="n">
        <v>8.609999999999999</v>
      </c>
      <c r="G129" t="n">
        <v>12.92</v>
      </c>
      <c r="H129" t="n">
        <v>0.16</v>
      </c>
      <c r="I129" t="n">
        <v>40</v>
      </c>
      <c r="J129" t="n">
        <v>300.32</v>
      </c>
      <c r="K129" t="n">
        <v>61.82</v>
      </c>
      <c r="L129" t="n">
        <v>2.75</v>
      </c>
      <c r="M129" t="n">
        <v>38</v>
      </c>
      <c r="N129" t="n">
        <v>85.73999999999999</v>
      </c>
      <c r="O129" t="n">
        <v>37273.29</v>
      </c>
      <c r="P129" t="n">
        <v>147.4</v>
      </c>
      <c r="Q129" t="n">
        <v>1324.05</v>
      </c>
      <c r="R129" t="n">
        <v>50.79</v>
      </c>
      <c r="S129" t="n">
        <v>27.17</v>
      </c>
      <c r="T129" t="n">
        <v>11881.78</v>
      </c>
      <c r="U129" t="n">
        <v>0.54</v>
      </c>
      <c r="V129" t="n">
        <v>0.91</v>
      </c>
      <c r="W129" t="n">
        <v>0.17</v>
      </c>
      <c r="X129" t="n">
        <v>0.76</v>
      </c>
      <c r="Y129" t="n">
        <v>1</v>
      </c>
      <c r="Z129" t="n">
        <v>10</v>
      </c>
    </row>
    <row r="130">
      <c r="A130" t="n">
        <v>8</v>
      </c>
      <c r="B130" t="n">
        <v>150</v>
      </c>
      <c r="C130" t="inlineStr">
        <is>
          <t xml:space="preserve">CONCLUIDO	</t>
        </is>
      </c>
      <c r="D130" t="n">
        <v>7.4306</v>
      </c>
      <c r="E130" t="n">
        <v>13.46</v>
      </c>
      <c r="F130" t="n">
        <v>8.460000000000001</v>
      </c>
      <c r="G130" t="n">
        <v>14.1</v>
      </c>
      <c r="H130" t="n">
        <v>0.18</v>
      </c>
      <c r="I130" t="n">
        <v>36</v>
      </c>
      <c r="J130" t="n">
        <v>300.84</v>
      </c>
      <c r="K130" t="n">
        <v>61.82</v>
      </c>
      <c r="L130" t="n">
        <v>3</v>
      </c>
      <c r="M130" t="n">
        <v>34</v>
      </c>
      <c r="N130" t="n">
        <v>86.02</v>
      </c>
      <c r="O130" t="n">
        <v>37338.27</v>
      </c>
      <c r="P130" t="n">
        <v>143.55</v>
      </c>
      <c r="Q130" t="n">
        <v>1324.17</v>
      </c>
      <c r="R130" t="n">
        <v>46.02</v>
      </c>
      <c r="S130" t="n">
        <v>27.17</v>
      </c>
      <c r="T130" t="n">
        <v>9520.120000000001</v>
      </c>
      <c r="U130" t="n">
        <v>0.59</v>
      </c>
      <c r="V130" t="n">
        <v>0.92</v>
      </c>
      <c r="W130" t="n">
        <v>0.15</v>
      </c>
      <c r="X130" t="n">
        <v>0.61</v>
      </c>
      <c r="Y130" t="n">
        <v>1</v>
      </c>
      <c r="Z130" t="n">
        <v>10</v>
      </c>
    </row>
    <row r="131">
      <c r="A131" t="n">
        <v>9</v>
      </c>
      <c r="B131" t="n">
        <v>150</v>
      </c>
      <c r="C131" t="inlineStr">
        <is>
          <t xml:space="preserve">CONCLUIDO	</t>
        </is>
      </c>
      <c r="D131" t="n">
        <v>7.4004</v>
      </c>
      <c r="E131" t="n">
        <v>13.51</v>
      </c>
      <c r="F131" t="n">
        <v>8.630000000000001</v>
      </c>
      <c r="G131" t="n">
        <v>15.22</v>
      </c>
      <c r="H131" t="n">
        <v>0.19</v>
      </c>
      <c r="I131" t="n">
        <v>34</v>
      </c>
      <c r="J131" t="n">
        <v>301.37</v>
      </c>
      <c r="K131" t="n">
        <v>61.82</v>
      </c>
      <c r="L131" t="n">
        <v>3.25</v>
      </c>
      <c r="M131" t="n">
        <v>32</v>
      </c>
      <c r="N131" t="n">
        <v>86.3</v>
      </c>
      <c r="O131" t="n">
        <v>37403.38</v>
      </c>
      <c r="P131" t="n">
        <v>145.81</v>
      </c>
      <c r="Q131" t="n">
        <v>1324.06</v>
      </c>
      <c r="R131" t="n">
        <v>52.12</v>
      </c>
      <c r="S131" t="n">
        <v>27.17</v>
      </c>
      <c r="T131" t="n">
        <v>12576.46</v>
      </c>
      <c r="U131" t="n">
        <v>0.52</v>
      </c>
      <c r="V131" t="n">
        <v>0.9</v>
      </c>
      <c r="W131" t="n">
        <v>0.16</v>
      </c>
      <c r="X131" t="n">
        <v>0.77</v>
      </c>
      <c r="Y131" t="n">
        <v>1</v>
      </c>
      <c r="Z131" t="n">
        <v>10</v>
      </c>
    </row>
    <row r="132">
      <c r="A132" t="n">
        <v>10</v>
      </c>
      <c r="B132" t="n">
        <v>150</v>
      </c>
      <c r="C132" t="inlineStr">
        <is>
          <t xml:space="preserve">CONCLUIDO	</t>
        </is>
      </c>
      <c r="D132" t="n">
        <v>7.6242</v>
      </c>
      <c r="E132" t="n">
        <v>13.12</v>
      </c>
      <c r="F132" t="n">
        <v>8.449999999999999</v>
      </c>
      <c r="G132" t="n">
        <v>16.9</v>
      </c>
      <c r="H132" t="n">
        <v>0.21</v>
      </c>
      <c r="I132" t="n">
        <v>30</v>
      </c>
      <c r="J132" t="n">
        <v>301.9</v>
      </c>
      <c r="K132" t="n">
        <v>61.82</v>
      </c>
      <c r="L132" t="n">
        <v>3.5</v>
      </c>
      <c r="M132" t="n">
        <v>28</v>
      </c>
      <c r="N132" t="n">
        <v>86.58</v>
      </c>
      <c r="O132" t="n">
        <v>37468.6</v>
      </c>
      <c r="P132" t="n">
        <v>141.72</v>
      </c>
      <c r="Q132" t="n">
        <v>1324.26</v>
      </c>
      <c r="R132" t="n">
        <v>46.01</v>
      </c>
      <c r="S132" t="n">
        <v>27.17</v>
      </c>
      <c r="T132" t="n">
        <v>9540.66</v>
      </c>
      <c r="U132" t="n">
        <v>0.59</v>
      </c>
      <c r="V132" t="n">
        <v>0.92</v>
      </c>
      <c r="W132" t="n">
        <v>0.15</v>
      </c>
      <c r="X132" t="n">
        <v>0.6</v>
      </c>
      <c r="Y132" t="n">
        <v>1</v>
      </c>
      <c r="Z132" t="n">
        <v>10</v>
      </c>
    </row>
    <row r="133">
      <c r="A133" t="n">
        <v>11</v>
      </c>
      <c r="B133" t="n">
        <v>150</v>
      </c>
      <c r="C133" t="inlineStr">
        <is>
          <t xml:space="preserve">CONCLUIDO	</t>
        </is>
      </c>
      <c r="D133" t="n">
        <v>7.7149</v>
      </c>
      <c r="E133" t="n">
        <v>12.96</v>
      </c>
      <c r="F133" t="n">
        <v>8.41</v>
      </c>
      <c r="G133" t="n">
        <v>18.02</v>
      </c>
      <c r="H133" t="n">
        <v>0.22</v>
      </c>
      <c r="I133" t="n">
        <v>28</v>
      </c>
      <c r="J133" t="n">
        <v>302.43</v>
      </c>
      <c r="K133" t="n">
        <v>61.82</v>
      </c>
      <c r="L133" t="n">
        <v>3.75</v>
      </c>
      <c r="M133" t="n">
        <v>26</v>
      </c>
      <c r="N133" t="n">
        <v>86.86</v>
      </c>
      <c r="O133" t="n">
        <v>37533.94</v>
      </c>
      <c r="P133" t="n">
        <v>140.17</v>
      </c>
      <c r="Q133" t="n">
        <v>1324.03</v>
      </c>
      <c r="R133" t="n">
        <v>44.64</v>
      </c>
      <c r="S133" t="n">
        <v>27.17</v>
      </c>
      <c r="T133" t="n">
        <v>8868.280000000001</v>
      </c>
      <c r="U133" t="n">
        <v>0.61</v>
      </c>
      <c r="V133" t="n">
        <v>0.93</v>
      </c>
      <c r="W133" t="n">
        <v>0.15</v>
      </c>
      <c r="X133" t="n">
        <v>0.5600000000000001</v>
      </c>
      <c r="Y133" t="n">
        <v>1</v>
      </c>
      <c r="Z133" t="n">
        <v>10</v>
      </c>
    </row>
    <row r="134">
      <c r="A134" t="n">
        <v>12</v>
      </c>
      <c r="B134" t="n">
        <v>150</v>
      </c>
      <c r="C134" t="inlineStr">
        <is>
          <t xml:space="preserve">CONCLUIDO	</t>
        </is>
      </c>
      <c r="D134" t="n">
        <v>7.8066</v>
      </c>
      <c r="E134" t="n">
        <v>12.81</v>
      </c>
      <c r="F134" t="n">
        <v>8.369999999999999</v>
      </c>
      <c r="G134" t="n">
        <v>19.31</v>
      </c>
      <c r="H134" t="n">
        <v>0.24</v>
      </c>
      <c r="I134" t="n">
        <v>26</v>
      </c>
      <c r="J134" t="n">
        <v>302.96</v>
      </c>
      <c r="K134" t="n">
        <v>61.82</v>
      </c>
      <c r="L134" t="n">
        <v>4</v>
      </c>
      <c r="M134" t="n">
        <v>24</v>
      </c>
      <c r="N134" t="n">
        <v>87.14</v>
      </c>
      <c r="O134" t="n">
        <v>37599.4</v>
      </c>
      <c r="P134" t="n">
        <v>138.54</v>
      </c>
      <c r="Q134" t="n">
        <v>1324.03</v>
      </c>
      <c r="R134" t="n">
        <v>43.34</v>
      </c>
      <c r="S134" t="n">
        <v>27.17</v>
      </c>
      <c r="T134" t="n">
        <v>8230.27</v>
      </c>
      <c r="U134" t="n">
        <v>0.63</v>
      </c>
      <c r="V134" t="n">
        <v>0.93</v>
      </c>
      <c r="W134" t="n">
        <v>0.15</v>
      </c>
      <c r="X134" t="n">
        <v>0.51</v>
      </c>
      <c r="Y134" t="n">
        <v>1</v>
      </c>
      <c r="Z134" t="n">
        <v>10</v>
      </c>
    </row>
    <row r="135">
      <c r="A135" t="n">
        <v>13</v>
      </c>
      <c r="B135" t="n">
        <v>150</v>
      </c>
      <c r="C135" t="inlineStr">
        <is>
          <t xml:space="preserve">CONCLUIDO	</t>
        </is>
      </c>
      <c r="D135" t="n">
        <v>7.9083</v>
      </c>
      <c r="E135" t="n">
        <v>12.64</v>
      </c>
      <c r="F135" t="n">
        <v>8.31</v>
      </c>
      <c r="G135" t="n">
        <v>20.79</v>
      </c>
      <c r="H135" t="n">
        <v>0.25</v>
      </c>
      <c r="I135" t="n">
        <v>24</v>
      </c>
      <c r="J135" t="n">
        <v>303.49</v>
      </c>
      <c r="K135" t="n">
        <v>61.82</v>
      </c>
      <c r="L135" t="n">
        <v>4.25</v>
      </c>
      <c r="M135" t="n">
        <v>22</v>
      </c>
      <c r="N135" t="n">
        <v>87.42</v>
      </c>
      <c r="O135" t="n">
        <v>37664.98</v>
      </c>
      <c r="P135" t="n">
        <v>136.49</v>
      </c>
      <c r="Q135" t="n">
        <v>1323.99</v>
      </c>
      <c r="R135" t="n">
        <v>41.59</v>
      </c>
      <c r="S135" t="n">
        <v>27.17</v>
      </c>
      <c r="T135" t="n">
        <v>7365.01</v>
      </c>
      <c r="U135" t="n">
        <v>0.65</v>
      </c>
      <c r="V135" t="n">
        <v>0.9399999999999999</v>
      </c>
      <c r="W135" t="n">
        <v>0.15</v>
      </c>
      <c r="X135" t="n">
        <v>0.46</v>
      </c>
      <c r="Y135" t="n">
        <v>1</v>
      </c>
      <c r="Z135" t="n">
        <v>10</v>
      </c>
    </row>
    <row r="136">
      <c r="A136" t="n">
        <v>14</v>
      </c>
      <c r="B136" t="n">
        <v>150</v>
      </c>
      <c r="C136" t="inlineStr">
        <is>
          <t xml:space="preserve">CONCLUIDO	</t>
        </is>
      </c>
      <c r="D136" t="n">
        <v>7.9546</v>
      </c>
      <c r="E136" t="n">
        <v>12.57</v>
      </c>
      <c r="F136" t="n">
        <v>8.300000000000001</v>
      </c>
      <c r="G136" t="n">
        <v>21.64</v>
      </c>
      <c r="H136" t="n">
        <v>0.26</v>
      </c>
      <c r="I136" t="n">
        <v>23</v>
      </c>
      <c r="J136" t="n">
        <v>304.03</v>
      </c>
      <c r="K136" t="n">
        <v>61.82</v>
      </c>
      <c r="L136" t="n">
        <v>4.5</v>
      </c>
      <c r="M136" t="n">
        <v>21</v>
      </c>
      <c r="N136" t="n">
        <v>87.7</v>
      </c>
      <c r="O136" t="n">
        <v>37730.68</v>
      </c>
      <c r="P136" t="n">
        <v>135.46</v>
      </c>
      <c r="Q136" t="n">
        <v>1324.02</v>
      </c>
      <c r="R136" t="n">
        <v>41.02</v>
      </c>
      <c r="S136" t="n">
        <v>27.17</v>
      </c>
      <c r="T136" t="n">
        <v>7080.78</v>
      </c>
      <c r="U136" t="n">
        <v>0.66</v>
      </c>
      <c r="V136" t="n">
        <v>0.9399999999999999</v>
      </c>
      <c r="W136" t="n">
        <v>0.15</v>
      </c>
      <c r="X136" t="n">
        <v>0.44</v>
      </c>
      <c r="Y136" t="n">
        <v>1</v>
      </c>
      <c r="Z136" t="n">
        <v>10</v>
      </c>
    </row>
    <row r="137">
      <c r="A137" t="n">
        <v>15</v>
      </c>
      <c r="B137" t="n">
        <v>150</v>
      </c>
      <c r="C137" t="inlineStr">
        <is>
          <t xml:space="preserve">CONCLUIDO	</t>
        </is>
      </c>
      <c r="D137" t="n">
        <v>7.9998</v>
      </c>
      <c r="E137" t="n">
        <v>12.5</v>
      </c>
      <c r="F137" t="n">
        <v>8.279999999999999</v>
      </c>
      <c r="G137" t="n">
        <v>22.58</v>
      </c>
      <c r="H137" t="n">
        <v>0.28</v>
      </c>
      <c r="I137" t="n">
        <v>22</v>
      </c>
      <c r="J137" t="n">
        <v>304.56</v>
      </c>
      <c r="K137" t="n">
        <v>61.82</v>
      </c>
      <c r="L137" t="n">
        <v>4.75</v>
      </c>
      <c r="M137" t="n">
        <v>20</v>
      </c>
      <c r="N137" t="n">
        <v>87.98999999999999</v>
      </c>
      <c r="O137" t="n">
        <v>37796.51</v>
      </c>
      <c r="P137" t="n">
        <v>134.24</v>
      </c>
      <c r="Q137" t="n">
        <v>1323.94</v>
      </c>
      <c r="R137" t="n">
        <v>40.65</v>
      </c>
      <c r="S137" t="n">
        <v>27.17</v>
      </c>
      <c r="T137" t="n">
        <v>6903.87</v>
      </c>
      <c r="U137" t="n">
        <v>0.67</v>
      </c>
      <c r="V137" t="n">
        <v>0.9399999999999999</v>
      </c>
      <c r="W137" t="n">
        <v>0.14</v>
      </c>
      <c r="X137" t="n">
        <v>0.43</v>
      </c>
      <c r="Y137" t="n">
        <v>1</v>
      </c>
      <c r="Z137" t="n">
        <v>10</v>
      </c>
    </row>
    <row r="138">
      <c r="A138" t="n">
        <v>16</v>
      </c>
      <c r="B138" t="n">
        <v>150</v>
      </c>
      <c r="C138" t="inlineStr">
        <is>
          <t xml:space="preserve">CONCLUIDO	</t>
        </is>
      </c>
      <c r="D138" t="n">
        <v>8.1076</v>
      </c>
      <c r="E138" t="n">
        <v>12.33</v>
      </c>
      <c r="F138" t="n">
        <v>8.23</v>
      </c>
      <c r="G138" t="n">
        <v>24.68</v>
      </c>
      <c r="H138" t="n">
        <v>0.29</v>
      </c>
      <c r="I138" t="n">
        <v>20</v>
      </c>
      <c r="J138" t="n">
        <v>305.09</v>
      </c>
      <c r="K138" t="n">
        <v>61.82</v>
      </c>
      <c r="L138" t="n">
        <v>5</v>
      </c>
      <c r="M138" t="n">
        <v>18</v>
      </c>
      <c r="N138" t="n">
        <v>88.27</v>
      </c>
      <c r="O138" t="n">
        <v>37862.45</v>
      </c>
      <c r="P138" t="n">
        <v>132.27</v>
      </c>
      <c r="Q138" t="n">
        <v>1324.19</v>
      </c>
      <c r="R138" t="n">
        <v>38.73</v>
      </c>
      <c r="S138" t="n">
        <v>27.17</v>
      </c>
      <c r="T138" t="n">
        <v>5952.57</v>
      </c>
      <c r="U138" t="n">
        <v>0.7</v>
      </c>
      <c r="V138" t="n">
        <v>0.95</v>
      </c>
      <c r="W138" t="n">
        <v>0.14</v>
      </c>
      <c r="X138" t="n">
        <v>0.37</v>
      </c>
      <c r="Y138" t="n">
        <v>1</v>
      </c>
      <c r="Z138" t="n">
        <v>10</v>
      </c>
    </row>
    <row r="139">
      <c r="A139" t="n">
        <v>17</v>
      </c>
      <c r="B139" t="n">
        <v>150</v>
      </c>
      <c r="C139" t="inlineStr">
        <is>
          <t xml:space="preserve">CONCLUIDO	</t>
        </is>
      </c>
      <c r="D139" t="n">
        <v>8.167899999999999</v>
      </c>
      <c r="E139" t="n">
        <v>12.24</v>
      </c>
      <c r="F139" t="n">
        <v>8.19</v>
      </c>
      <c r="G139" t="n">
        <v>25.86</v>
      </c>
      <c r="H139" t="n">
        <v>0.31</v>
      </c>
      <c r="I139" t="n">
        <v>19</v>
      </c>
      <c r="J139" t="n">
        <v>305.63</v>
      </c>
      <c r="K139" t="n">
        <v>61.82</v>
      </c>
      <c r="L139" t="n">
        <v>5.25</v>
      </c>
      <c r="M139" t="n">
        <v>17</v>
      </c>
      <c r="N139" t="n">
        <v>88.56</v>
      </c>
      <c r="O139" t="n">
        <v>37928.52</v>
      </c>
      <c r="P139" t="n">
        <v>130.69</v>
      </c>
      <c r="Q139" t="n">
        <v>1323.94</v>
      </c>
      <c r="R139" t="n">
        <v>37.66</v>
      </c>
      <c r="S139" t="n">
        <v>27.17</v>
      </c>
      <c r="T139" t="n">
        <v>5420.54</v>
      </c>
      <c r="U139" t="n">
        <v>0.72</v>
      </c>
      <c r="V139" t="n">
        <v>0.95</v>
      </c>
      <c r="W139" t="n">
        <v>0.14</v>
      </c>
      <c r="X139" t="n">
        <v>0.34</v>
      </c>
      <c r="Y139" t="n">
        <v>1</v>
      </c>
      <c r="Z139" t="n">
        <v>10</v>
      </c>
    </row>
    <row r="140">
      <c r="A140" t="n">
        <v>18</v>
      </c>
      <c r="B140" t="n">
        <v>150</v>
      </c>
      <c r="C140" t="inlineStr">
        <is>
          <t xml:space="preserve">CONCLUIDO	</t>
        </is>
      </c>
      <c r="D140" t="n">
        <v>8.227399999999999</v>
      </c>
      <c r="E140" t="n">
        <v>12.15</v>
      </c>
      <c r="F140" t="n">
        <v>8.16</v>
      </c>
      <c r="G140" t="n">
        <v>27.19</v>
      </c>
      <c r="H140" t="n">
        <v>0.32</v>
      </c>
      <c r="I140" t="n">
        <v>18</v>
      </c>
      <c r="J140" t="n">
        <v>306.17</v>
      </c>
      <c r="K140" t="n">
        <v>61.82</v>
      </c>
      <c r="L140" t="n">
        <v>5.5</v>
      </c>
      <c r="M140" t="n">
        <v>16</v>
      </c>
      <c r="N140" t="n">
        <v>88.84</v>
      </c>
      <c r="O140" t="n">
        <v>37994.72</v>
      </c>
      <c r="P140" t="n">
        <v>128.71</v>
      </c>
      <c r="Q140" t="n">
        <v>1324.03</v>
      </c>
      <c r="R140" t="n">
        <v>36.89</v>
      </c>
      <c r="S140" t="n">
        <v>27.17</v>
      </c>
      <c r="T140" t="n">
        <v>5044.3</v>
      </c>
      <c r="U140" t="n">
        <v>0.74</v>
      </c>
      <c r="V140" t="n">
        <v>0.96</v>
      </c>
      <c r="W140" t="n">
        <v>0.13</v>
      </c>
      <c r="X140" t="n">
        <v>0.3</v>
      </c>
      <c r="Y140" t="n">
        <v>1</v>
      </c>
      <c r="Z140" t="n">
        <v>10</v>
      </c>
    </row>
    <row r="141">
      <c r="A141" t="n">
        <v>19</v>
      </c>
      <c r="B141" t="n">
        <v>150</v>
      </c>
      <c r="C141" t="inlineStr">
        <is>
          <t xml:space="preserve">CONCLUIDO	</t>
        </is>
      </c>
      <c r="D141" t="n">
        <v>8.2453</v>
      </c>
      <c r="E141" t="n">
        <v>12.13</v>
      </c>
      <c r="F141" t="n">
        <v>8.19</v>
      </c>
      <c r="G141" t="n">
        <v>28.89</v>
      </c>
      <c r="H141" t="n">
        <v>0.33</v>
      </c>
      <c r="I141" t="n">
        <v>17</v>
      </c>
      <c r="J141" t="n">
        <v>306.7</v>
      </c>
      <c r="K141" t="n">
        <v>61.82</v>
      </c>
      <c r="L141" t="n">
        <v>5.75</v>
      </c>
      <c r="M141" t="n">
        <v>15</v>
      </c>
      <c r="N141" t="n">
        <v>89.13</v>
      </c>
      <c r="O141" t="n">
        <v>38061.04</v>
      </c>
      <c r="P141" t="n">
        <v>128.5</v>
      </c>
      <c r="Q141" t="n">
        <v>1323.97</v>
      </c>
      <c r="R141" t="n">
        <v>37.83</v>
      </c>
      <c r="S141" t="n">
        <v>27.17</v>
      </c>
      <c r="T141" t="n">
        <v>5516.63</v>
      </c>
      <c r="U141" t="n">
        <v>0.72</v>
      </c>
      <c r="V141" t="n">
        <v>0.95</v>
      </c>
      <c r="W141" t="n">
        <v>0.13</v>
      </c>
      <c r="X141" t="n">
        <v>0.33</v>
      </c>
      <c r="Y141" t="n">
        <v>1</v>
      </c>
      <c r="Z141" t="n">
        <v>10</v>
      </c>
    </row>
    <row r="142">
      <c r="A142" t="n">
        <v>20</v>
      </c>
      <c r="B142" t="n">
        <v>150</v>
      </c>
      <c r="C142" t="inlineStr">
        <is>
          <t xml:space="preserve">CONCLUIDO	</t>
        </is>
      </c>
      <c r="D142" t="n">
        <v>8.2453</v>
      </c>
      <c r="E142" t="n">
        <v>12.13</v>
      </c>
      <c r="F142" t="n">
        <v>8.19</v>
      </c>
      <c r="G142" t="n">
        <v>28.89</v>
      </c>
      <c r="H142" t="n">
        <v>0.35</v>
      </c>
      <c r="I142" t="n">
        <v>17</v>
      </c>
      <c r="J142" t="n">
        <v>307.24</v>
      </c>
      <c r="K142" t="n">
        <v>61.82</v>
      </c>
      <c r="L142" t="n">
        <v>6</v>
      </c>
      <c r="M142" t="n">
        <v>15</v>
      </c>
      <c r="N142" t="n">
        <v>89.42</v>
      </c>
      <c r="O142" t="n">
        <v>38127.48</v>
      </c>
      <c r="P142" t="n">
        <v>127.48</v>
      </c>
      <c r="Q142" t="n">
        <v>1324.03</v>
      </c>
      <c r="R142" t="n">
        <v>37.77</v>
      </c>
      <c r="S142" t="n">
        <v>27.17</v>
      </c>
      <c r="T142" t="n">
        <v>5489.96</v>
      </c>
      <c r="U142" t="n">
        <v>0.72</v>
      </c>
      <c r="V142" t="n">
        <v>0.95</v>
      </c>
      <c r="W142" t="n">
        <v>0.13</v>
      </c>
      <c r="X142" t="n">
        <v>0.33</v>
      </c>
      <c r="Y142" t="n">
        <v>1</v>
      </c>
      <c r="Z142" t="n">
        <v>10</v>
      </c>
    </row>
    <row r="143">
      <c r="A143" t="n">
        <v>21</v>
      </c>
      <c r="B143" t="n">
        <v>150</v>
      </c>
      <c r="C143" t="inlineStr">
        <is>
          <t xml:space="preserve">CONCLUIDO	</t>
        </is>
      </c>
      <c r="D143" t="n">
        <v>8.2963</v>
      </c>
      <c r="E143" t="n">
        <v>12.05</v>
      </c>
      <c r="F143" t="n">
        <v>8.17</v>
      </c>
      <c r="G143" t="n">
        <v>30.63</v>
      </c>
      <c r="H143" t="n">
        <v>0.36</v>
      </c>
      <c r="I143" t="n">
        <v>16</v>
      </c>
      <c r="J143" t="n">
        <v>307.78</v>
      </c>
      <c r="K143" t="n">
        <v>61.82</v>
      </c>
      <c r="L143" t="n">
        <v>6.25</v>
      </c>
      <c r="M143" t="n">
        <v>14</v>
      </c>
      <c r="N143" t="n">
        <v>89.70999999999999</v>
      </c>
      <c r="O143" t="n">
        <v>38194.05</v>
      </c>
      <c r="P143" t="n">
        <v>126.17</v>
      </c>
      <c r="Q143" t="n">
        <v>1323.94</v>
      </c>
      <c r="R143" t="n">
        <v>37.15</v>
      </c>
      <c r="S143" t="n">
        <v>27.17</v>
      </c>
      <c r="T143" t="n">
        <v>5182.82</v>
      </c>
      <c r="U143" t="n">
        <v>0.73</v>
      </c>
      <c r="V143" t="n">
        <v>0.96</v>
      </c>
      <c r="W143" t="n">
        <v>0.13</v>
      </c>
      <c r="X143" t="n">
        <v>0.31</v>
      </c>
      <c r="Y143" t="n">
        <v>1</v>
      </c>
      <c r="Z143" t="n">
        <v>10</v>
      </c>
    </row>
    <row r="144">
      <c r="A144" t="n">
        <v>22</v>
      </c>
      <c r="B144" t="n">
        <v>150</v>
      </c>
      <c r="C144" t="inlineStr">
        <is>
          <t xml:space="preserve">CONCLUIDO	</t>
        </is>
      </c>
      <c r="D144" t="n">
        <v>8.3529</v>
      </c>
      <c r="E144" t="n">
        <v>11.97</v>
      </c>
      <c r="F144" t="n">
        <v>8.140000000000001</v>
      </c>
      <c r="G144" t="n">
        <v>32.57</v>
      </c>
      <c r="H144" t="n">
        <v>0.38</v>
      </c>
      <c r="I144" t="n">
        <v>15</v>
      </c>
      <c r="J144" t="n">
        <v>308.32</v>
      </c>
      <c r="K144" t="n">
        <v>61.82</v>
      </c>
      <c r="L144" t="n">
        <v>6.5</v>
      </c>
      <c r="M144" t="n">
        <v>13</v>
      </c>
      <c r="N144" t="n">
        <v>90</v>
      </c>
      <c r="O144" t="n">
        <v>38260.74</v>
      </c>
      <c r="P144" t="n">
        <v>124.35</v>
      </c>
      <c r="Q144" t="n">
        <v>1324.04</v>
      </c>
      <c r="R144" t="n">
        <v>36.25</v>
      </c>
      <c r="S144" t="n">
        <v>27.17</v>
      </c>
      <c r="T144" t="n">
        <v>4740.1</v>
      </c>
      <c r="U144" t="n">
        <v>0.75</v>
      </c>
      <c r="V144" t="n">
        <v>0.96</v>
      </c>
      <c r="W144" t="n">
        <v>0.13</v>
      </c>
      <c r="X144" t="n">
        <v>0.29</v>
      </c>
      <c r="Y144" t="n">
        <v>1</v>
      </c>
      <c r="Z144" t="n">
        <v>10</v>
      </c>
    </row>
    <row r="145">
      <c r="A145" t="n">
        <v>23</v>
      </c>
      <c r="B145" t="n">
        <v>150</v>
      </c>
      <c r="C145" t="inlineStr">
        <is>
          <t xml:space="preserve">CONCLUIDO	</t>
        </is>
      </c>
      <c r="D145" t="n">
        <v>8.353400000000001</v>
      </c>
      <c r="E145" t="n">
        <v>11.97</v>
      </c>
      <c r="F145" t="n">
        <v>8.140000000000001</v>
      </c>
      <c r="G145" t="n">
        <v>32.56</v>
      </c>
      <c r="H145" t="n">
        <v>0.39</v>
      </c>
      <c r="I145" t="n">
        <v>15</v>
      </c>
      <c r="J145" t="n">
        <v>308.86</v>
      </c>
      <c r="K145" t="n">
        <v>61.82</v>
      </c>
      <c r="L145" t="n">
        <v>6.75</v>
      </c>
      <c r="M145" t="n">
        <v>13</v>
      </c>
      <c r="N145" t="n">
        <v>90.29000000000001</v>
      </c>
      <c r="O145" t="n">
        <v>38327.57</v>
      </c>
      <c r="P145" t="n">
        <v>123.57</v>
      </c>
      <c r="Q145" t="n">
        <v>1323.95</v>
      </c>
      <c r="R145" t="n">
        <v>36.25</v>
      </c>
      <c r="S145" t="n">
        <v>27.17</v>
      </c>
      <c r="T145" t="n">
        <v>4736.57</v>
      </c>
      <c r="U145" t="n">
        <v>0.75</v>
      </c>
      <c r="V145" t="n">
        <v>0.96</v>
      </c>
      <c r="W145" t="n">
        <v>0.13</v>
      </c>
      <c r="X145" t="n">
        <v>0.29</v>
      </c>
      <c r="Y145" t="n">
        <v>1</v>
      </c>
      <c r="Z145" t="n">
        <v>10</v>
      </c>
    </row>
    <row r="146">
      <c r="A146" t="n">
        <v>24</v>
      </c>
      <c r="B146" t="n">
        <v>150</v>
      </c>
      <c r="C146" t="inlineStr">
        <is>
          <t xml:space="preserve">CONCLUIDO	</t>
        </is>
      </c>
      <c r="D146" t="n">
        <v>8.411</v>
      </c>
      <c r="E146" t="n">
        <v>11.89</v>
      </c>
      <c r="F146" t="n">
        <v>8.109999999999999</v>
      </c>
      <c r="G146" t="n">
        <v>34.77</v>
      </c>
      <c r="H146" t="n">
        <v>0.4</v>
      </c>
      <c r="I146" t="n">
        <v>14</v>
      </c>
      <c r="J146" t="n">
        <v>309.41</v>
      </c>
      <c r="K146" t="n">
        <v>61.82</v>
      </c>
      <c r="L146" t="n">
        <v>7</v>
      </c>
      <c r="M146" t="n">
        <v>12</v>
      </c>
      <c r="N146" t="n">
        <v>90.59</v>
      </c>
      <c r="O146" t="n">
        <v>38394.52</v>
      </c>
      <c r="P146" t="n">
        <v>122.14</v>
      </c>
      <c r="Q146" t="n">
        <v>1324.05</v>
      </c>
      <c r="R146" t="n">
        <v>35.42</v>
      </c>
      <c r="S146" t="n">
        <v>27.17</v>
      </c>
      <c r="T146" t="n">
        <v>4325.9</v>
      </c>
      <c r="U146" t="n">
        <v>0.77</v>
      </c>
      <c r="V146" t="n">
        <v>0.96</v>
      </c>
      <c r="W146" t="n">
        <v>0.13</v>
      </c>
      <c r="X146" t="n">
        <v>0.26</v>
      </c>
      <c r="Y146" t="n">
        <v>1</v>
      </c>
      <c r="Z146" t="n">
        <v>10</v>
      </c>
    </row>
    <row r="147">
      <c r="A147" t="n">
        <v>25</v>
      </c>
      <c r="B147" t="n">
        <v>150</v>
      </c>
      <c r="C147" t="inlineStr">
        <is>
          <t xml:space="preserve">CONCLUIDO	</t>
        </is>
      </c>
      <c r="D147" t="n">
        <v>8.4734</v>
      </c>
      <c r="E147" t="n">
        <v>11.8</v>
      </c>
      <c r="F147" t="n">
        <v>8.08</v>
      </c>
      <c r="G147" t="n">
        <v>37.3</v>
      </c>
      <c r="H147" t="n">
        <v>0.42</v>
      </c>
      <c r="I147" t="n">
        <v>13</v>
      </c>
      <c r="J147" t="n">
        <v>309.95</v>
      </c>
      <c r="K147" t="n">
        <v>61.82</v>
      </c>
      <c r="L147" t="n">
        <v>7.25</v>
      </c>
      <c r="M147" t="n">
        <v>11</v>
      </c>
      <c r="N147" t="n">
        <v>90.88</v>
      </c>
      <c r="O147" t="n">
        <v>38461.6</v>
      </c>
      <c r="P147" t="n">
        <v>120.32</v>
      </c>
      <c r="Q147" t="n">
        <v>1324.01</v>
      </c>
      <c r="R147" t="n">
        <v>34.35</v>
      </c>
      <c r="S147" t="n">
        <v>27.17</v>
      </c>
      <c r="T147" t="n">
        <v>3798.99</v>
      </c>
      <c r="U147" t="n">
        <v>0.79</v>
      </c>
      <c r="V147" t="n">
        <v>0.97</v>
      </c>
      <c r="W147" t="n">
        <v>0.13</v>
      </c>
      <c r="X147" t="n">
        <v>0.23</v>
      </c>
      <c r="Y147" t="n">
        <v>1</v>
      </c>
      <c r="Z147" t="n">
        <v>10</v>
      </c>
    </row>
    <row r="148">
      <c r="A148" t="n">
        <v>26</v>
      </c>
      <c r="B148" t="n">
        <v>150</v>
      </c>
      <c r="C148" t="inlineStr">
        <is>
          <t xml:space="preserve">CONCLUIDO	</t>
        </is>
      </c>
      <c r="D148" t="n">
        <v>8.4986</v>
      </c>
      <c r="E148" t="n">
        <v>11.77</v>
      </c>
      <c r="F148" t="n">
        <v>8.050000000000001</v>
      </c>
      <c r="G148" t="n">
        <v>37.14</v>
      </c>
      <c r="H148" t="n">
        <v>0.43</v>
      </c>
      <c r="I148" t="n">
        <v>13</v>
      </c>
      <c r="J148" t="n">
        <v>310.5</v>
      </c>
      <c r="K148" t="n">
        <v>61.82</v>
      </c>
      <c r="L148" t="n">
        <v>7.5</v>
      </c>
      <c r="M148" t="n">
        <v>11</v>
      </c>
      <c r="N148" t="n">
        <v>91.18000000000001</v>
      </c>
      <c r="O148" t="n">
        <v>38528.81</v>
      </c>
      <c r="P148" t="n">
        <v>117.94</v>
      </c>
      <c r="Q148" t="n">
        <v>1323.99</v>
      </c>
      <c r="R148" t="n">
        <v>33.32</v>
      </c>
      <c r="S148" t="n">
        <v>27.17</v>
      </c>
      <c r="T148" t="n">
        <v>3283.42</v>
      </c>
      <c r="U148" t="n">
        <v>0.82</v>
      </c>
      <c r="V148" t="n">
        <v>0.97</v>
      </c>
      <c r="W148" t="n">
        <v>0.12</v>
      </c>
      <c r="X148" t="n">
        <v>0.19</v>
      </c>
      <c r="Y148" t="n">
        <v>1</v>
      </c>
      <c r="Z148" t="n">
        <v>10</v>
      </c>
    </row>
    <row r="149">
      <c r="A149" t="n">
        <v>27</v>
      </c>
      <c r="B149" t="n">
        <v>150</v>
      </c>
      <c r="C149" t="inlineStr">
        <is>
          <t xml:space="preserve">CONCLUIDO	</t>
        </is>
      </c>
      <c r="D149" t="n">
        <v>8.509399999999999</v>
      </c>
      <c r="E149" t="n">
        <v>11.75</v>
      </c>
      <c r="F149" t="n">
        <v>8.09</v>
      </c>
      <c r="G149" t="n">
        <v>40.44</v>
      </c>
      <c r="H149" t="n">
        <v>0.44</v>
      </c>
      <c r="I149" t="n">
        <v>12</v>
      </c>
      <c r="J149" t="n">
        <v>311.04</v>
      </c>
      <c r="K149" t="n">
        <v>61.82</v>
      </c>
      <c r="L149" t="n">
        <v>7.75</v>
      </c>
      <c r="M149" t="n">
        <v>10</v>
      </c>
      <c r="N149" t="n">
        <v>91.47</v>
      </c>
      <c r="O149" t="n">
        <v>38596.15</v>
      </c>
      <c r="P149" t="n">
        <v>117.94</v>
      </c>
      <c r="Q149" t="n">
        <v>1323.96</v>
      </c>
      <c r="R149" t="n">
        <v>34.55</v>
      </c>
      <c r="S149" t="n">
        <v>27.17</v>
      </c>
      <c r="T149" t="n">
        <v>3903.63</v>
      </c>
      <c r="U149" t="n">
        <v>0.79</v>
      </c>
      <c r="V149" t="n">
        <v>0.96</v>
      </c>
      <c r="W149" t="n">
        <v>0.13</v>
      </c>
      <c r="X149" t="n">
        <v>0.23</v>
      </c>
      <c r="Y149" t="n">
        <v>1</v>
      </c>
      <c r="Z149" t="n">
        <v>10</v>
      </c>
    </row>
    <row r="150">
      <c r="A150" t="n">
        <v>28</v>
      </c>
      <c r="B150" t="n">
        <v>150</v>
      </c>
      <c r="C150" t="inlineStr">
        <is>
          <t xml:space="preserve">CONCLUIDO	</t>
        </is>
      </c>
      <c r="D150" t="n">
        <v>8.5139</v>
      </c>
      <c r="E150" t="n">
        <v>11.75</v>
      </c>
      <c r="F150" t="n">
        <v>8.08</v>
      </c>
      <c r="G150" t="n">
        <v>40.41</v>
      </c>
      <c r="H150" t="n">
        <v>0.46</v>
      </c>
      <c r="I150" t="n">
        <v>12</v>
      </c>
      <c r="J150" t="n">
        <v>311.59</v>
      </c>
      <c r="K150" t="n">
        <v>61.82</v>
      </c>
      <c r="L150" t="n">
        <v>8</v>
      </c>
      <c r="M150" t="n">
        <v>10</v>
      </c>
      <c r="N150" t="n">
        <v>91.77</v>
      </c>
      <c r="O150" t="n">
        <v>38663.62</v>
      </c>
      <c r="P150" t="n">
        <v>116.64</v>
      </c>
      <c r="Q150" t="n">
        <v>1324.03</v>
      </c>
      <c r="R150" t="n">
        <v>34.46</v>
      </c>
      <c r="S150" t="n">
        <v>27.17</v>
      </c>
      <c r="T150" t="n">
        <v>3858.92</v>
      </c>
      <c r="U150" t="n">
        <v>0.79</v>
      </c>
      <c r="V150" t="n">
        <v>0.97</v>
      </c>
      <c r="W150" t="n">
        <v>0.13</v>
      </c>
      <c r="X150" t="n">
        <v>0.23</v>
      </c>
      <c r="Y150" t="n">
        <v>1</v>
      </c>
      <c r="Z150" t="n">
        <v>10</v>
      </c>
    </row>
    <row r="151">
      <c r="A151" t="n">
        <v>29</v>
      </c>
      <c r="B151" t="n">
        <v>150</v>
      </c>
      <c r="C151" t="inlineStr">
        <is>
          <t xml:space="preserve">CONCLUIDO	</t>
        </is>
      </c>
      <c r="D151" t="n">
        <v>8.5716</v>
      </c>
      <c r="E151" t="n">
        <v>11.67</v>
      </c>
      <c r="F151" t="n">
        <v>8.06</v>
      </c>
      <c r="G151" t="n">
        <v>43.95</v>
      </c>
      <c r="H151" t="n">
        <v>0.47</v>
      </c>
      <c r="I151" t="n">
        <v>11</v>
      </c>
      <c r="J151" t="n">
        <v>312.14</v>
      </c>
      <c r="K151" t="n">
        <v>61.82</v>
      </c>
      <c r="L151" t="n">
        <v>8.25</v>
      </c>
      <c r="M151" t="n">
        <v>9</v>
      </c>
      <c r="N151" t="n">
        <v>92.06999999999999</v>
      </c>
      <c r="O151" t="n">
        <v>38731.35</v>
      </c>
      <c r="P151" t="n">
        <v>114.73</v>
      </c>
      <c r="Q151" t="n">
        <v>1324.02</v>
      </c>
      <c r="R151" t="n">
        <v>33.69</v>
      </c>
      <c r="S151" t="n">
        <v>27.17</v>
      </c>
      <c r="T151" t="n">
        <v>3476.69</v>
      </c>
      <c r="U151" t="n">
        <v>0.8100000000000001</v>
      </c>
      <c r="V151" t="n">
        <v>0.97</v>
      </c>
      <c r="W151" t="n">
        <v>0.12</v>
      </c>
      <c r="X151" t="n">
        <v>0.2</v>
      </c>
      <c r="Y151" t="n">
        <v>1</v>
      </c>
      <c r="Z151" t="n">
        <v>10</v>
      </c>
    </row>
    <row r="152">
      <c r="A152" t="n">
        <v>30</v>
      </c>
      <c r="B152" t="n">
        <v>150</v>
      </c>
      <c r="C152" t="inlineStr">
        <is>
          <t xml:space="preserve">CONCLUIDO	</t>
        </is>
      </c>
      <c r="D152" t="n">
        <v>8.575100000000001</v>
      </c>
      <c r="E152" t="n">
        <v>11.66</v>
      </c>
      <c r="F152" t="n">
        <v>8.050000000000001</v>
      </c>
      <c r="G152" t="n">
        <v>43.93</v>
      </c>
      <c r="H152" t="n">
        <v>0.48</v>
      </c>
      <c r="I152" t="n">
        <v>11</v>
      </c>
      <c r="J152" t="n">
        <v>312.69</v>
      </c>
      <c r="K152" t="n">
        <v>61.82</v>
      </c>
      <c r="L152" t="n">
        <v>8.5</v>
      </c>
      <c r="M152" t="n">
        <v>8</v>
      </c>
      <c r="N152" t="n">
        <v>92.37</v>
      </c>
      <c r="O152" t="n">
        <v>38799.09</v>
      </c>
      <c r="P152" t="n">
        <v>114.12</v>
      </c>
      <c r="Q152" t="n">
        <v>1324.03</v>
      </c>
      <c r="R152" t="n">
        <v>33.4</v>
      </c>
      <c r="S152" t="n">
        <v>27.17</v>
      </c>
      <c r="T152" t="n">
        <v>3331.19</v>
      </c>
      <c r="U152" t="n">
        <v>0.8100000000000001</v>
      </c>
      <c r="V152" t="n">
        <v>0.97</v>
      </c>
      <c r="W152" t="n">
        <v>0.13</v>
      </c>
      <c r="X152" t="n">
        <v>0.2</v>
      </c>
      <c r="Y152" t="n">
        <v>1</v>
      </c>
      <c r="Z152" t="n">
        <v>10</v>
      </c>
    </row>
    <row r="153">
      <c r="A153" t="n">
        <v>31</v>
      </c>
      <c r="B153" t="n">
        <v>150</v>
      </c>
      <c r="C153" t="inlineStr">
        <is>
          <t xml:space="preserve">CONCLUIDO	</t>
        </is>
      </c>
      <c r="D153" t="n">
        <v>8.5671</v>
      </c>
      <c r="E153" t="n">
        <v>11.67</v>
      </c>
      <c r="F153" t="n">
        <v>8.06</v>
      </c>
      <c r="G153" t="n">
        <v>43.99</v>
      </c>
      <c r="H153" t="n">
        <v>0.5</v>
      </c>
      <c r="I153" t="n">
        <v>11</v>
      </c>
      <c r="J153" t="n">
        <v>313.24</v>
      </c>
      <c r="K153" t="n">
        <v>61.82</v>
      </c>
      <c r="L153" t="n">
        <v>8.75</v>
      </c>
      <c r="M153" t="n">
        <v>8</v>
      </c>
      <c r="N153" t="n">
        <v>92.67</v>
      </c>
      <c r="O153" t="n">
        <v>38866.96</v>
      </c>
      <c r="P153" t="n">
        <v>112.06</v>
      </c>
      <c r="Q153" t="n">
        <v>1324</v>
      </c>
      <c r="R153" t="n">
        <v>33.83</v>
      </c>
      <c r="S153" t="n">
        <v>27.17</v>
      </c>
      <c r="T153" t="n">
        <v>3548.49</v>
      </c>
      <c r="U153" t="n">
        <v>0.8</v>
      </c>
      <c r="V153" t="n">
        <v>0.97</v>
      </c>
      <c r="W153" t="n">
        <v>0.13</v>
      </c>
      <c r="X153" t="n">
        <v>0.21</v>
      </c>
      <c r="Y153" t="n">
        <v>1</v>
      </c>
      <c r="Z153" t="n">
        <v>10</v>
      </c>
    </row>
    <row r="154">
      <c r="A154" t="n">
        <v>32</v>
      </c>
      <c r="B154" t="n">
        <v>150</v>
      </c>
      <c r="C154" t="inlineStr">
        <is>
          <t xml:space="preserve">CONCLUIDO	</t>
        </is>
      </c>
      <c r="D154" t="n">
        <v>8.6273</v>
      </c>
      <c r="E154" t="n">
        <v>11.59</v>
      </c>
      <c r="F154" t="n">
        <v>8.039999999999999</v>
      </c>
      <c r="G154" t="n">
        <v>48.23</v>
      </c>
      <c r="H154" t="n">
        <v>0.51</v>
      </c>
      <c r="I154" t="n">
        <v>10</v>
      </c>
      <c r="J154" t="n">
        <v>313.79</v>
      </c>
      <c r="K154" t="n">
        <v>61.82</v>
      </c>
      <c r="L154" t="n">
        <v>9</v>
      </c>
      <c r="M154" t="n">
        <v>4</v>
      </c>
      <c r="N154" t="n">
        <v>92.97</v>
      </c>
      <c r="O154" t="n">
        <v>38934.97</v>
      </c>
      <c r="P154" t="n">
        <v>110.92</v>
      </c>
      <c r="Q154" t="n">
        <v>1323.94</v>
      </c>
      <c r="R154" t="n">
        <v>32.88</v>
      </c>
      <c r="S154" t="n">
        <v>27.17</v>
      </c>
      <c r="T154" t="n">
        <v>3077.41</v>
      </c>
      <c r="U154" t="n">
        <v>0.83</v>
      </c>
      <c r="V154" t="n">
        <v>0.97</v>
      </c>
      <c r="W154" t="n">
        <v>0.13</v>
      </c>
      <c r="X154" t="n">
        <v>0.19</v>
      </c>
      <c r="Y154" t="n">
        <v>1</v>
      </c>
      <c r="Z154" t="n">
        <v>10</v>
      </c>
    </row>
    <row r="155">
      <c r="A155" t="n">
        <v>33</v>
      </c>
      <c r="B155" t="n">
        <v>150</v>
      </c>
      <c r="C155" t="inlineStr">
        <is>
          <t xml:space="preserve">CONCLUIDO	</t>
        </is>
      </c>
      <c r="D155" t="n">
        <v>8.621700000000001</v>
      </c>
      <c r="E155" t="n">
        <v>11.6</v>
      </c>
      <c r="F155" t="n">
        <v>8.050000000000001</v>
      </c>
      <c r="G155" t="n">
        <v>48.27</v>
      </c>
      <c r="H155" t="n">
        <v>0.52</v>
      </c>
      <c r="I155" t="n">
        <v>10</v>
      </c>
      <c r="J155" t="n">
        <v>314.34</v>
      </c>
      <c r="K155" t="n">
        <v>61.82</v>
      </c>
      <c r="L155" t="n">
        <v>9.25</v>
      </c>
      <c r="M155" t="n">
        <v>1</v>
      </c>
      <c r="N155" t="n">
        <v>93.27</v>
      </c>
      <c r="O155" t="n">
        <v>39003.11</v>
      </c>
      <c r="P155" t="n">
        <v>111.2</v>
      </c>
      <c r="Q155" t="n">
        <v>1323.94</v>
      </c>
      <c r="R155" t="n">
        <v>32.94</v>
      </c>
      <c r="S155" t="n">
        <v>27.17</v>
      </c>
      <c r="T155" t="n">
        <v>3109.85</v>
      </c>
      <c r="U155" t="n">
        <v>0.82</v>
      </c>
      <c r="V155" t="n">
        <v>0.97</v>
      </c>
      <c r="W155" t="n">
        <v>0.14</v>
      </c>
      <c r="X155" t="n">
        <v>0.19</v>
      </c>
      <c r="Y155" t="n">
        <v>1</v>
      </c>
      <c r="Z155" t="n">
        <v>10</v>
      </c>
    </row>
    <row r="156">
      <c r="A156" t="n">
        <v>34</v>
      </c>
      <c r="B156" t="n">
        <v>150</v>
      </c>
      <c r="C156" t="inlineStr">
        <is>
          <t xml:space="preserve">CONCLUIDO	</t>
        </is>
      </c>
      <c r="D156" t="n">
        <v>8.621700000000001</v>
      </c>
      <c r="E156" t="n">
        <v>11.6</v>
      </c>
      <c r="F156" t="n">
        <v>8.050000000000001</v>
      </c>
      <c r="G156" t="n">
        <v>48.27</v>
      </c>
      <c r="H156" t="n">
        <v>0.54</v>
      </c>
      <c r="I156" t="n">
        <v>10</v>
      </c>
      <c r="J156" t="n">
        <v>314.9</v>
      </c>
      <c r="K156" t="n">
        <v>61.82</v>
      </c>
      <c r="L156" t="n">
        <v>9.5</v>
      </c>
      <c r="M156" t="n">
        <v>0</v>
      </c>
      <c r="N156" t="n">
        <v>93.56999999999999</v>
      </c>
      <c r="O156" t="n">
        <v>39071.38</v>
      </c>
      <c r="P156" t="n">
        <v>111.36</v>
      </c>
      <c r="Q156" t="n">
        <v>1323.94</v>
      </c>
      <c r="R156" t="n">
        <v>32.95</v>
      </c>
      <c r="S156" t="n">
        <v>27.17</v>
      </c>
      <c r="T156" t="n">
        <v>3111.15</v>
      </c>
      <c r="U156" t="n">
        <v>0.82</v>
      </c>
      <c r="V156" t="n">
        <v>0.97</v>
      </c>
      <c r="W156" t="n">
        <v>0.13</v>
      </c>
      <c r="X156" t="n">
        <v>0.19</v>
      </c>
      <c r="Y156" t="n">
        <v>1</v>
      </c>
      <c r="Z156" t="n">
        <v>10</v>
      </c>
    </row>
    <row r="157">
      <c r="A157" t="n">
        <v>0</v>
      </c>
      <c r="B157" t="n">
        <v>10</v>
      </c>
      <c r="C157" t="inlineStr">
        <is>
          <t xml:space="preserve">CONCLUIDO	</t>
        </is>
      </c>
      <c r="D157" t="n">
        <v>7.2052</v>
      </c>
      <c r="E157" t="n">
        <v>13.88</v>
      </c>
      <c r="F157" t="n">
        <v>10.74</v>
      </c>
      <c r="G157" t="n">
        <v>4.81</v>
      </c>
      <c r="H157" t="n">
        <v>0.64</v>
      </c>
      <c r="I157" t="n">
        <v>134</v>
      </c>
      <c r="J157" t="n">
        <v>26.11</v>
      </c>
      <c r="K157" t="n">
        <v>12.1</v>
      </c>
      <c r="L157" t="n">
        <v>1</v>
      </c>
      <c r="M157" t="n">
        <v>0</v>
      </c>
      <c r="N157" t="n">
        <v>3.01</v>
      </c>
      <c r="O157" t="n">
        <v>3454.41</v>
      </c>
      <c r="P157" t="n">
        <v>31.34</v>
      </c>
      <c r="Q157" t="n">
        <v>1324.85</v>
      </c>
      <c r="R157" t="n">
        <v>111.75</v>
      </c>
      <c r="S157" t="n">
        <v>27.17</v>
      </c>
      <c r="T157" t="n">
        <v>41895.3</v>
      </c>
      <c r="U157" t="n">
        <v>0.24</v>
      </c>
      <c r="V157" t="n">
        <v>0.73</v>
      </c>
      <c r="W157" t="n">
        <v>0.5</v>
      </c>
      <c r="X157" t="n">
        <v>2.88</v>
      </c>
      <c r="Y157" t="n">
        <v>1</v>
      </c>
      <c r="Z157" t="n">
        <v>10</v>
      </c>
    </row>
    <row r="158">
      <c r="A158" t="n">
        <v>0</v>
      </c>
      <c r="B158" t="n">
        <v>45</v>
      </c>
      <c r="C158" t="inlineStr">
        <is>
          <t xml:space="preserve">CONCLUIDO	</t>
        </is>
      </c>
      <c r="D158" t="n">
        <v>8.4444</v>
      </c>
      <c r="E158" t="n">
        <v>11.84</v>
      </c>
      <c r="F158" t="n">
        <v>8.83</v>
      </c>
      <c r="G158" t="n">
        <v>10.59</v>
      </c>
      <c r="H158" t="n">
        <v>0.18</v>
      </c>
      <c r="I158" t="n">
        <v>50</v>
      </c>
      <c r="J158" t="n">
        <v>98.70999999999999</v>
      </c>
      <c r="K158" t="n">
        <v>39.72</v>
      </c>
      <c r="L158" t="n">
        <v>1</v>
      </c>
      <c r="M158" t="n">
        <v>48</v>
      </c>
      <c r="N158" t="n">
        <v>12.99</v>
      </c>
      <c r="O158" t="n">
        <v>12407.75</v>
      </c>
      <c r="P158" t="n">
        <v>67.7</v>
      </c>
      <c r="Q158" t="n">
        <v>1324.45</v>
      </c>
      <c r="R158" t="n">
        <v>57.63</v>
      </c>
      <c r="S158" t="n">
        <v>27.17</v>
      </c>
      <c r="T158" t="n">
        <v>15254.94</v>
      </c>
      <c r="U158" t="n">
        <v>0.47</v>
      </c>
      <c r="V158" t="n">
        <v>0.88</v>
      </c>
      <c r="W158" t="n">
        <v>0.18</v>
      </c>
      <c r="X158" t="n">
        <v>0.97</v>
      </c>
      <c r="Y158" t="n">
        <v>1</v>
      </c>
      <c r="Z158" t="n">
        <v>10</v>
      </c>
    </row>
    <row r="159">
      <c r="A159" t="n">
        <v>1</v>
      </c>
      <c r="B159" t="n">
        <v>45</v>
      </c>
      <c r="C159" t="inlineStr">
        <is>
          <t xml:space="preserve">CONCLUIDO	</t>
        </is>
      </c>
      <c r="D159" t="n">
        <v>8.933</v>
      </c>
      <c r="E159" t="n">
        <v>11.19</v>
      </c>
      <c r="F159" t="n">
        <v>8.470000000000001</v>
      </c>
      <c r="G159" t="n">
        <v>14.11</v>
      </c>
      <c r="H159" t="n">
        <v>0.22</v>
      </c>
      <c r="I159" t="n">
        <v>36</v>
      </c>
      <c r="J159" t="n">
        <v>99.02</v>
      </c>
      <c r="K159" t="n">
        <v>39.72</v>
      </c>
      <c r="L159" t="n">
        <v>1.25</v>
      </c>
      <c r="M159" t="n">
        <v>34</v>
      </c>
      <c r="N159" t="n">
        <v>13.05</v>
      </c>
      <c r="O159" t="n">
        <v>12446.14</v>
      </c>
      <c r="P159" t="n">
        <v>60.35</v>
      </c>
      <c r="Q159" t="n">
        <v>1324</v>
      </c>
      <c r="R159" t="n">
        <v>46.47</v>
      </c>
      <c r="S159" t="n">
        <v>27.17</v>
      </c>
      <c r="T159" t="n">
        <v>9740.82</v>
      </c>
      <c r="U159" t="n">
        <v>0.58</v>
      </c>
      <c r="V159" t="n">
        <v>0.92</v>
      </c>
      <c r="W159" t="n">
        <v>0.15</v>
      </c>
      <c r="X159" t="n">
        <v>0.61</v>
      </c>
      <c r="Y159" t="n">
        <v>1</v>
      </c>
      <c r="Z159" t="n">
        <v>10</v>
      </c>
    </row>
    <row r="160">
      <c r="A160" t="n">
        <v>2</v>
      </c>
      <c r="B160" t="n">
        <v>45</v>
      </c>
      <c r="C160" t="inlineStr">
        <is>
          <t xml:space="preserve">CONCLUIDO	</t>
        </is>
      </c>
      <c r="D160" t="n">
        <v>9.001799999999999</v>
      </c>
      <c r="E160" t="n">
        <v>11.11</v>
      </c>
      <c r="F160" t="n">
        <v>8.48</v>
      </c>
      <c r="G160" t="n">
        <v>16.42</v>
      </c>
      <c r="H160" t="n">
        <v>0.27</v>
      </c>
      <c r="I160" t="n">
        <v>31</v>
      </c>
      <c r="J160" t="n">
        <v>99.33</v>
      </c>
      <c r="K160" t="n">
        <v>39.72</v>
      </c>
      <c r="L160" t="n">
        <v>1.5</v>
      </c>
      <c r="M160" t="n">
        <v>4</v>
      </c>
      <c r="N160" t="n">
        <v>13.11</v>
      </c>
      <c r="O160" t="n">
        <v>12484.55</v>
      </c>
      <c r="P160" t="n">
        <v>58.52</v>
      </c>
      <c r="Q160" t="n">
        <v>1323.99</v>
      </c>
      <c r="R160" t="n">
        <v>45.87</v>
      </c>
      <c r="S160" t="n">
        <v>27.17</v>
      </c>
      <c r="T160" t="n">
        <v>9469.91</v>
      </c>
      <c r="U160" t="n">
        <v>0.59</v>
      </c>
      <c r="V160" t="n">
        <v>0.92</v>
      </c>
      <c r="W160" t="n">
        <v>0.19</v>
      </c>
      <c r="X160" t="n">
        <v>0.63</v>
      </c>
      <c r="Y160" t="n">
        <v>1</v>
      </c>
      <c r="Z160" t="n">
        <v>10</v>
      </c>
    </row>
    <row r="161">
      <c r="A161" t="n">
        <v>3</v>
      </c>
      <c r="B161" t="n">
        <v>45</v>
      </c>
      <c r="C161" t="inlineStr">
        <is>
          <t xml:space="preserve">CONCLUIDO	</t>
        </is>
      </c>
      <c r="D161" t="n">
        <v>9.0002</v>
      </c>
      <c r="E161" t="n">
        <v>11.11</v>
      </c>
      <c r="F161" t="n">
        <v>8.49</v>
      </c>
      <c r="G161" t="n">
        <v>16.42</v>
      </c>
      <c r="H161" t="n">
        <v>0.31</v>
      </c>
      <c r="I161" t="n">
        <v>31</v>
      </c>
      <c r="J161" t="n">
        <v>99.64</v>
      </c>
      <c r="K161" t="n">
        <v>39.72</v>
      </c>
      <c r="L161" t="n">
        <v>1.75</v>
      </c>
      <c r="M161" t="n">
        <v>0</v>
      </c>
      <c r="N161" t="n">
        <v>13.18</v>
      </c>
      <c r="O161" t="n">
        <v>12522.99</v>
      </c>
      <c r="P161" t="n">
        <v>58.51</v>
      </c>
      <c r="Q161" t="n">
        <v>1323.94</v>
      </c>
      <c r="R161" t="n">
        <v>45.85</v>
      </c>
      <c r="S161" t="n">
        <v>27.17</v>
      </c>
      <c r="T161" t="n">
        <v>9456.82</v>
      </c>
      <c r="U161" t="n">
        <v>0.59</v>
      </c>
      <c r="V161" t="n">
        <v>0.92</v>
      </c>
      <c r="W161" t="n">
        <v>0.19</v>
      </c>
      <c r="X161" t="n">
        <v>0.63</v>
      </c>
      <c r="Y161" t="n">
        <v>1</v>
      </c>
      <c r="Z161" t="n">
        <v>10</v>
      </c>
    </row>
    <row r="162">
      <c r="A162" t="n">
        <v>0</v>
      </c>
      <c r="B162" t="n">
        <v>105</v>
      </c>
      <c r="C162" t="inlineStr">
        <is>
          <t xml:space="preserve">CONCLUIDO	</t>
        </is>
      </c>
      <c r="D162" t="n">
        <v>6.0854</v>
      </c>
      <c r="E162" t="n">
        <v>16.43</v>
      </c>
      <c r="F162" t="n">
        <v>9.85</v>
      </c>
      <c r="G162" t="n">
        <v>5.97</v>
      </c>
      <c r="H162" t="n">
        <v>0.09</v>
      </c>
      <c r="I162" t="n">
        <v>99</v>
      </c>
      <c r="J162" t="n">
        <v>204</v>
      </c>
      <c r="K162" t="n">
        <v>55.27</v>
      </c>
      <c r="L162" t="n">
        <v>1</v>
      </c>
      <c r="M162" t="n">
        <v>97</v>
      </c>
      <c r="N162" t="n">
        <v>42.72</v>
      </c>
      <c r="O162" t="n">
        <v>25393.6</v>
      </c>
      <c r="P162" t="n">
        <v>136.57</v>
      </c>
      <c r="Q162" t="n">
        <v>1324.33</v>
      </c>
      <c r="R162" t="n">
        <v>89.86</v>
      </c>
      <c r="S162" t="n">
        <v>27.17</v>
      </c>
      <c r="T162" t="n">
        <v>31120.98</v>
      </c>
      <c r="U162" t="n">
        <v>0.3</v>
      </c>
      <c r="V162" t="n">
        <v>0.79</v>
      </c>
      <c r="W162" t="n">
        <v>0.26</v>
      </c>
      <c r="X162" t="n">
        <v>2</v>
      </c>
      <c r="Y162" t="n">
        <v>1</v>
      </c>
      <c r="Z162" t="n">
        <v>10</v>
      </c>
    </row>
    <row r="163">
      <c r="A163" t="n">
        <v>1</v>
      </c>
      <c r="B163" t="n">
        <v>105</v>
      </c>
      <c r="C163" t="inlineStr">
        <is>
          <t xml:space="preserve">CONCLUIDO	</t>
        </is>
      </c>
      <c r="D163" t="n">
        <v>6.6828</v>
      </c>
      <c r="E163" t="n">
        <v>14.96</v>
      </c>
      <c r="F163" t="n">
        <v>9.359999999999999</v>
      </c>
      <c r="G163" t="n">
        <v>7.49</v>
      </c>
      <c r="H163" t="n">
        <v>0.11</v>
      </c>
      <c r="I163" t="n">
        <v>75</v>
      </c>
      <c r="J163" t="n">
        <v>204.39</v>
      </c>
      <c r="K163" t="n">
        <v>55.27</v>
      </c>
      <c r="L163" t="n">
        <v>1.25</v>
      </c>
      <c r="M163" t="n">
        <v>73</v>
      </c>
      <c r="N163" t="n">
        <v>42.87</v>
      </c>
      <c r="O163" t="n">
        <v>25442.42</v>
      </c>
      <c r="P163" t="n">
        <v>128.19</v>
      </c>
      <c r="Q163" t="n">
        <v>1324.2</v>
      </c>
      <c r="R163" t="n">
        <v>74.20999999999999</v>
      </c>
      <c r="S163" t="n">
        <v>27.17</v>
      </c>
      <c r="T163" t="n">
        <v>23417.31</v>
      </c>
      <c r="U163" t="n">
        <v>0.37</v>
      </c>
      <c r="V163" t="n">
        <v>0.83</v>
      </c>
      <c r="W163" t="n">
        <v>0.23</v>
      </c>
      <c r="X163" t="n">
        <v>1.5</v>
      </c>
      <c r="Y163" t="n">
        <v>1</v>
      </c>
      <c r="Z163" t="n">
        <v>10</v>
      </c>
    </row>
    <row r="164">
      <c r="A164" t="n">
        <v>2</v>
      </c>
      <c r="B164" t="n">
        <v>105</v>
      </c>
      <c r="C164" t="inlineStr">
        <is>
          <t xml:space="preserve">CONCLUIDO	</t>
        </is>
      </c>
      <c r="D164" t="n">
        <v>7.1221</v>
      </c>
      <c r="E164" t="n">
        <v>14.04</v>
      </c>
      <c r="F164" t="n">
        <v>9.039999999999999</v>
      </c>
      <c r="G164" t="n">
        <v>9.039999999999999</v>
      </c>
      <c r="H164" t="n">
        <v>0.13</v>
      </c>
      <c r="I164" t="n">
        <v>60</v>
      </c>
      <c r="J164" t="n">
        <v>204.79</v>
      </c>
      <c r="K164" t="n">
        <v>55.27</v>
      </c>
      <c r="L164" t="n">
        <v>1.5</v>
      </c>
      <c r="M164" t="n">
        <v>58</v>
      </c>
      <c r="N164" t="n">
        <v>43.02</v>
      </c>
      <c r="O164" t="n">
        <v>25491.3</v>
      </c>
      <c r="P164" t="n">
        <v>122.32</v>
      </c>
      <c r="Q164" t="n">
        <v>1324.31</v>
      </c>
      <c r="R164" t="n">
        <v>64.43000000000001</v>
      </c>
      <c r="S164" t="n">
        <v>27.17</v>
      </c>
      <c r="T164" t="n">
        <v>18601.11</v>
      </c>
      <c r="U164" t="n">
        <v>0.42</v>
      </c>
      <c r="V164" t="n">
        <v>0.86</v>
      </c>
      <c r="W164" t="n">
        <v>0.2</v>
      </c>
      <c r="X164" t="n">
        <v>1.19</v>
      </c>
      <c r="Y164" t="n">
        <v>1</v>
      </c>
      <c r="Z164" t="n">
        <v>10</v>
      </c>
    </row>
    <row r="165">
      <c r="A165" t="n">
        <v>3</v>
      </c>
      <c r="B165" t="n">
        <v>105</v>
      </c>
      <c r="C165" t="inlineStr">
        <is>
          <t xml:space="preserve">CONCLUIDO	</t>
        </is>
      </c>
      <c r="D165" t="n">
        <v>7.4456</v>
      </c>
      <c r="E165" t="n">
        <v>13.43</v>
      </c>
      <c r="F165" t="n">
        <v>8.84</v>
      </c>
      <c r="G165" t="n">
        <v>10.61</v>
      </c>
      <c r="H165" t="n">
        <v>0.15</v>
      </c>
      <c r="I165" t="n">
        <v>50</v>
      </c>
      <c r="J165" t="n">
        <v>205.18</v>
      </c>
      <c r="K165" t="n">
        <v>55.27</v>
      </c>
      <c r="L165" t="n">
        <v>1.75</v>
      </c>
      <c r="M165" t="n">
        <v>48</v>
      </c>
      <c r="N165" t="n">
        <v>43.16</v>
      </c>
      <c r="O165" t="n">
        <v>25540.22</v>
      </c>
      <c r="P165" t="n">
        <v>118.03</v>
      </c>
      <c r="Q165" t="n">
        <v>1324.28</v>
      </c>
      <c r="R165" t="n">
        <v>58.1</v>
      </c>
      <c r="S165" t="n">
        <v>27.17</v>
      </c>
      <c r="T165" t="n">
        <v>15489.94</v>
      </c>
      <c r="U165" t="n">
        <v>0.47</v>
      </c>
      <c r="V165" t="n">
        <v>0.88</v>
      </c>
      <c r="W165" t="n">
        <v>0.18</v>
      </c>
      <c r="X165" t="n">
        <v>0.98</v>
      </c>
      <c r="Y165" t="n">
        <v>1</v>
      </c>
      <c r="Z165" t="n">
        <v>10</v>
      </c>
    </row>
    <row r="166">
      <c r="A166" t="n">
        <v>4</v>
      </c>
      <c r="B166" t="n">
        <v>105</v>
      </c>
      <c r="C166" t="inlineStr">
        <is>
          <t xml:space="preserve">CONCLUIDO	</t>
        </is>
      </c>
      <c r="D166" t="n">
        <v>7.7409</v>
      </c>
      <c r="E166" t="n">
        <v>12.92</v>
      </c>
      <c r="F166" t="n">
        <v>8.65</v>
      </c>
      <c r="G166" t="n">
        <v>12.36</v>
      </c>
      <c r="H166" t="n">
        <v>0.17</v>
      </c>
      <c r="I166" t="n">
        <v>42</v>
      </c>
      <c r="J166" t="n">
        <v>205.58</v>
      </c>
      <c r="K166" t="n">
        <v>55.27</v>
      </c>
      <c r="L166" t="n">
        <v>2</v>
      </c>
      <c r="M166" t="n">
        <v>40</v>
      </c>
      <c r="N166" t="n">
        <v>43.31</v>
      </c>
      <c r="O166" t="n">
        <v>25589.2</v>
      </c>
      <c r="P166" t="n">
        <v>113.94</v>
      </c>
      <c r="Q166" t="n">
        <v>1324.06</v>
      </c>
      <c r="R166" t="n">
        <v>51.99</v>
      </c>
      <c r="S166" t="n">
        <v>27.17</v>
      </c>
      <c r="T166" t="n">
        <v>12472.93</v>
      </c>
      <c r="U166" t="n">
        <v>0.52</v>
      </c>
      <c r="V166" t="n">
        <v>0.9</v>
      </c>
      <c r="W166" t="n">
        <v>0.17</v>
      </c>
      <c r="X166" t="n">
        <v>0.8</v>
      </c>
      <c r="Y166" t="n">
        <v>1</v>
      </c>
      <c r="Z166" t="n">
        <v>10</v>
      </c>
    </row>
    <row r="167">
      <c r="A167" t="n">
        <v>5</v>
      </c>
      <c r="B167" t="n">
        <v>105</v>
      </c>
      <c r="C167" t="inlineStr">
        <is>
          <t xml:space="preserve">CONCLUIDO	</t>
        </is>
      </c>
      <c r="D167" t="n">
        <v>8.0296</v>
      </c>
      <c r="E167" t="n">
        <v>12.45</v>
      </c>
      <c r="F167" t="n">
        <v>8.43</v>
      </c>
      <c r="G167" t="n">
        <v>14.05</v>
      </c>
      <c r="H167" t="n">
        <v>0.19</v>
      </c>
      <c r="I167" t="n">
        <v>36</v>
      </c>
      <c r="J167" t="n">
        <v>205.98</v>
      </c>
      <c r="K167" t="n">
        <v>55.27</v>
      </c>
      <c r="L167" t="n">
        <v>2.25</v>
      </c>
      <c r="M167" t="n">
        <v>34</v>
      </c>
      <c r="N167" t="n">
        <v>43.46</v>
      </c>
      <c r="O167" t="n">
        <v>25638.22</v>
      </c>
      <c r="P167" t="n">
        <v>109.24</v>
      </c>
      <c r="Q167" t="n">
        <v>1324.11</v>
      </c>
      <c r="R167" t="n">
        <v>44.95</v>
      </c>
      <c r="S167" t="n">
        <v>27.17</v>
      </c>
      <c r="T167" t="n">
        <v>8984.9</v>
      </c>
      <c r="U167" t="n">
        <v>0.6</v>
      </c>
      <c r="V167" t="n">
        <v>0.93</v>
      </c>
      <c r="W167" t="n">
        <v>0.16</v>
      </c>
      <c r="X167" t="n">
        <v>0.58</v>
      </c>
      <c r="Y167" t="n">
        <v>1</v>
      </c>
      <c r="Z167" t="n">
        <v>10</v>
      </c>
    </row>
    <row r="168">
      <c r="A168" t="n">
        <v>6</v>
      </c>
      <c r="B168" t="n">
        <v>105</v>
      </c>
      <c r="C168" t="inlineStr">
        <is>
          <t xml:space="preserve">CONCLUIDO	</t>
        </is>
      </c>
      <c r="D168" t="n">
        <v>8.0436</v>
      </c>
      <c r="E168" t="n">
        <v>12.43</v>
      </c>
      <c r="F168" t="n">
        <v>8.529999999999999</v>
      </c>
      <c r="G168" t="n">
        <v>15.51</v>
      </c>
      <c r="H168" t="n">
        <v>0.22</v>
      </c>
      <c r="I168" t="n">
        <v>33</v>
      </c>
      <c r="J168" t="n">
        <v>206.38</v>
      </c>
      <c r="K168" t="n">
        <v>55.27</v>
      </c>
      <c r="L168" t="n">
        <v>2.5</v>
      </c>
      <c r="M168" t="n">
        <v>31</v>
      </c>
      <c r="N168" t="n">
        <v>43.6</v>
      </c>
      <c r="O168" t="n">
        <v>25687.3</v>
      </c>
      <c r="P168" t="n">
        <v>109.36</v>
      </c>
      <c r="Q168" t="n">
        <v>1324.1</v>
      </c>
      <c r="R168" t="n">
        <v>48.55</v>
      </c>
      <c r="S168" t="n">
        <v>27.17</v>
      </c>
      <c r="T168" t="n">
        <v>10798.95</v>
      </c>
      <c r="U168" t="n">
        <v>0.5600000000000001</v>
      </c>
      <c r="V168" t="n">
        <v>0.91</v>
      </c>
      <c r="W168" t="n">
        <v>0.16</v>
      </c>
      <c r="X168" t="n">
        <v>0.68</v>
      </c>
      <c r="Y168" t="n">
        <v>1</v>
      </c>
      <c r="Z168" t="n">
        <v>10</v>
      </c>
    </row>
    <row r="169">
      <c r="A169" t="n">
        <v>7</v>
      </c>
      <c r="B169" t="n">
        <v>105</v>
      </c>
      <c r="C169" t="inlineStr">
        <is>
          <t xml:space="preserve">CONCLUIDO	</t>
        </is>
      </c>
      <c r="D169" t="n">
        <v>8.2104</v>
      </c>
      <c r="E169" t="n">
        <v>12.18</v>
      </c>
      <c r="F169" t="n">
        <v>8.44</v>
      </c>
      <c r="G169" t="n">
        <v>17.46</v>
      </c>
      <c r="H169" t="n">
        <v>0.24</v>
      </c>
      <c r="I169" t="n">
        <v>29</v>
      </c>
      <c r="J169" t="n">
        <v>206.78</v>
      </c>
      <c r="K169" t="n">
        <v>55.27</v>
      </c>
      <c r="L169" t="n">
        <v>2.75</v>
      </c>
      <c r="M169" t="n">
        <v>27</v>
      </c>
      <c r="N169" t="n">
        <v>43.75</v>
      </c>
      <c r="O169" t="n">
        <v>25736.42</v>
      </c>
      <c r="P169" t="n">
        <v>106.43</v>
      </c>
      <c r="Q169" t="n">
        <v>1324.09</v>
      </c>
      <c r="R169" t="n">
        <v>45.58</v>
      </c>
      <c r="S169" t="n">
        <v>27.17</v>
      </c>
      <c r="T169" t="n">
        <v>9333.639999999999</v>
      </c>
      <c r="U169" t="n">
        <v>0.6</v>
      </c>
      <c r="V169" t="n">
        <v>0.92</v>
      </c>
      <c r="W169" t="n">
        <v>0.16</v>
      </c>
      <c r="X169" t="n">
        <v>0.59</v>
      </c>
      <c r="Y169" t="n">
        <v>1</v>
      </c>
      <c r="Z169" t="n">
        <v>10</v>
      </c>
    </row>
    <row r="170">
      <c r="A170" t="n">
        <v>8</v>
      </c>
      <c r="B170" t="n">
        <v>105</v>
      </c>
      <c r="C170" t="inlineStr">
        <is>
          <t xml:space="preserve">CONCLUIDO	</t>
        </is>
      </c>
      <c r="D170" t="n">
        <v>8.341100000000001</v>
      </c>
      <c r="E170" t="n">
        <v>11.99</v>
      </c>
      <c r="F170" t="n">
        <v>8.369999999999999</v>
      </c>
      <c r="G170" t="n">
        <v>19.31</v>
      </c>
      <c r="H170" t="n">
        <v>0.26</v>
      </c>
      <c r="I170" t="n">
        <v>26</v>
      </c>
      <c r="J170" t="n">
        <v>207.17</v>
      </c>
      <c r="K170" t="n">
        <v>55.27</v>
      </c>
      <c r="L170" t="n">
        <v>3</v>
      </c>
      <c r="M170" t="n">
        <v>24</v>
      </c>
      <c r="N170" t="n">
        <v>43.9</v>
      </c>
      <c r="O170" t="n">
        <v>25785.6</v>
      </c>
      <c r="P170" t="n">
        <v>104.04</v>
      </c>
      <c r="Q170" t="n">
        <v>1323.97</v>
      </c>
      <c r="R170" t="n">
        <v>43.36</v>
      </c>
      <c r="S170" t="n">
        <v>27.17</v>
      </c>
      <c r="T170" t="n">
        <v>8239.51</v>
      </c>
      <c r="U170" t="n">
        <v>0.63</v>
      </c>
      <c r="V170" t="n">
        <v>0.93</v>
      </c>
      <c r="W170" t="n">
        <v>0.15</v>
      </c>
      <c r="X170" t="n">
        <v>0.52</v>
      </c>
      <c r="Y170" t="n">
        <v>1</v>
      </c>
      <c r="Z170" t="n">
        <v>10</v>
      </c>
    </row>
    <row r="171">
      <c r="A171" t="n">
        <v>9</v>
      </c>
      <c r="B171" t="n">
        <v>105</v>
      </c>
      <c r="C171" t="inlineStr">
        <is>
          <t xml:space="preserve">CONCLUIDO	</t>
        </is>
      </c>
      <c r="D171" t="n">
        <v>8.4442</v>
      </c>
      <c r="E171" t="n">
        <v>11.84</v>
      </c>
      <c r="F171" t="n">
        <v>8.300000000000001</v>
      </c>
      <c r="G171" t="n">
        <v>20.76</v>
      </c>
      <c r="H171" t="n">
        <v>0.28</v>
      </c>
      <c r="I171" t="n">
        <v>24</v>
      </c>
      <c r="J171" t="n">
        <v>207.57</v>
      </c>
      <c r="K171" t="n">
        <v>55.27</v>
      </c>
      <c r="L171" t="n">
        <v>3.25</v>
      </c>
      <c r="M171" t="n">
        <v>22</v>
      </c>
      <c r="N171" t="n">
        <v>44.05</v>
      </c>
      <c r="O171" t="n">
        <v>25834.83</v>
      </c>
      <c r="P171" t="n">
        <v>101.46</v>
      </c>
      <c r="Q171" t="n">
        <v>1324</v>
      </c>
      <c r="R171" t="n">
        <v>41.33</v>
      </c>
      <c r="S171" t="n">
        <v>27.17</v>
      </c>
      <c r="T171" t="n">
        <v>7233.5</v>
      </c>
      <c r="U171" t="n">
        <v>0.66</v>
      </c>
      <c r="V171" t="n">
        <v>0.9399999999999999</v>
      </c>
      <c r="W171" t="n">
        <v>0.15</v>
      </c>
      <c r="X171" t="n">
        <v>0.45</v>
      </c>
      <c r="Y171" t="n">
        <v>1</v>
      </c>
      <c r="Z171" t="n">
        <v>10</v>
      </c>
    </row>
    <row r="172">
      <c r="A172" t="n">
        <v>10</v>
      </c>
      <c r="B172" t="n">
        <v>105</v>
      </c>
      <c r="C172" t="inlineStr">
        <is>
          <t xml:space="preserve">CONCLUIDO	</t>
        </is>
      </c>
      <c r="D172" t="n">
        <v>8.520300000000001</v>
      </c>
      <c r="E172" t="n">
        <v>11.74</v>
      </c>
      <c r="F172" t="n">
        <v>8.279999999999999</v>
      </c>
      <c r="G172" t="n">
        <v>22.58</v>
      </c>
      <c r="H172" t="n">
        <v>0.3</v>
      </c>
      <c r="I172" t="n">
        <v>22</v>
      </c>
      <c r="J172" t="n">
        <v>207.97</v>
      </c>
      <c r="K172" t="n">
        <v>55.27</v>
      </c>
      <c r="L172" t="n">
        <v>3.5</v>
      </c>
      <c r="M172" t="n">
        <v>20</v>
      </c>
      <c r="N172" t="n">
        <v>44.2</v>
      </c>
      <c r="O172" t="n">
        <v>25884.1</v>
      </c>
      <c r="P172" t="n">
        <v>99.48</v>
      </c>
      <c r="Q172" t="n">
        <v>1323.94</v>
      </c>
      <c r="R172" t="n">
        <v>40.56</v>
      </c>
      <c r="S172" t="n">
        <v>27.17</v>
      </c>
      <c r="T172" t="n">
        <v>6859.55</v>
      </c>
      <c r="U172" t="n">
        <v>0.67</v>
      </c>
      <c r="V172" t="n">
        <v>0.9399999999999999</v>
      </c>
      <c r="W172" t="n">
        <v>0.14</v>
      </c>
      <c r="X172" t="n">
        <v>0.43</v>
      </c>
      <c r="Y172" t="n">
        <v>1</v>
      </c>
      <c r="Z172" t="n">
        <v>10</v>
      </c>
    </row>
    <row r="173">
      <c r="A173" t="n">
        <v>11</v>
      </c>
      <c r="B173" t="n">
        <v>105</v>
      </c>
      <c r="C173" t="inlineStr">
        <is>
          <t xml:space="preserve">CONCLUIDO	</t>
        </is>
      </c>
      <c r="D173" t="n">
        <v>8.617800000000001</v>
      </c>
      <c r="E173" t="n">
        <v>11.6</v>
      </c>
      <c r="F173" t="n">
        <v>8.23</v>
      </c>
      <c r="G173" t="n">
        <v>24.68</v>
      </c>
      <c r="H173" t="n">
        <v>0.32</v>
      </c>
      <c r="I173" t="n">
        <v>20</v>
      </c>
      <c r="J173" t="n">
        <v>208.37</v>
      </c>
      <c r="K173" t="n">
        <v>55.27</v>
      </c>
      <c r="L173" t="n">
        <v>3.75</v>
      </c>
      <c r="M173" t="n">
        <v>18</v>
      </c>
      <c r="N173" t="n">
        <v>44.35</v>
      </c>
      <c r="O173" t="n">
        <v>25933.43</v>
      </c>
      <c r="P173" t="n">
        <v>96.8</v>
      </c>
      <c r="Q173" t="n">
        <v>1324.03</v>
      </c>
      <c r="R173" t="n">
        <v>38.95</v>
      </c>
      <c r="S173" t="n">
        <v>27.17</v>
      </c>
      <c r="T173" t="n">
        <v>6061.73</v>
      </c>
      <c r="U173" t="n">
        <v>0.7</v>
      </c>
      <c r="V173" t="n">
        <v>0.95</v>
      </c>
      <c r="W173" t="n">
        <v>0.14</v>
      </c>
      <c r="X173" t="n">
        <v>0.37</v>
      </c>
      <c r="Y173" t="n">
        <v>1</v>
      </c>
      <c r="Z173" t="n">
        <v>10</v>
      </c>
    </row>
    <row r="174">
      <c r="A174" t="n">
        <v>12</v>
      </c>
      <c r="B174" t="n">
        <v>105</v>
      </c>
      <c r="C174" t="inlineStr">
        <is>
          <t xml:space="preserve">CONCLUIDO	</t>
        </is>
      </c>
      <c r="D174" t="n">
        <v>8.7296</v>
      </c>
      <c r="E174" t="n">
        <v>11.46</v>
      </c>
      <c r="F174" t="n">
        <v>8.16</v>
      </c>
      <c r="G174" t="n">
        <v>27.2</v>
      </c>
      <c r="H174" t="n">
        <v>0.34</v>
      </c>
      <c r="I174" t="n">
        <v>18</v>
      </c>
      <c r="J174" t="n">
        <v>208.77</v>
      </c>
      <c r="K174" t="n">
        <v>55.27</v>
      </c>
      <c r="L174" t="n">
        <v>4</v>
      </c>
      <c r="M174" t="n">
        <v>16</v>
      </c>
      <c r="N174" t="n">
        <v>44.5</v>
      </c>
      <c r="O174" t="n">
        <v>25982.82</v>
      </c>
      <c r="P174" t="n">
        <v>93.73</v>
      </c>
      <c r="Q174" t="n">
        <v>1324.01</v>
      </c>
      <c r="R174" t="n">
        <v>37.07</v>
      </c>
      <c r="S174" t="n">
        <v>27.17</v>
      </c>
      <c r="T174" t="n">
        <v>5134.08</v>
      </c>
      <c r="U174" t="n">
        <v>0.73</v>
      </c>
      <c r="V174" t="n">
        <v>0.96</v>
      </c>
      <c r="W174" t="n">
        <v>0.13</v>
      </c>
      <c r="X174" t="n">
        <v>0.31</v>
      </c>
      <c r="Y174" t="n">
        <v>1</v>
      </c>
      <c r="Z174" t="n">
        <v>10</v>
      </c>
    </row>
    <row r="175">
      <c r="A175" t="n">
        <v>13</v>
      </c>
      <c r="B175" t="n">
        <v>105</v>
      </c>
      <c r="C175" t="inlineStr">
        <is>
          <t xml:space="preserve">CONCLUIDO	</t>
        </is>
      </c>
      <c r="D175" t="n">
        <v>8.7425</v>
      </c>
      <c r="E175" t="n">
        <v>11.44</v>
      </c>
      <c r="F175" t="n">
        <v>8.18</v>
      </c>
      <c r="G175" t="n">
        <v>28.89</v>
      </c>
      <c r="H175" t="n">
        <v>0.36</v>
      </c>
      <c r="I175" t="n">
        <v>17</v>
      </c>
      <c r="J175" t="n">
        <v>209.17</v>
      </c>
      <c r="K175" t="n">
        <v>55.27</v>
      </c>
      <c r="L175" t="n">
        <v>4.25</v>
      </c>
      <c r="M175" t="n">
        <v>15</v>
      </c>
      <c r="N175" t="n">
        <v>44.65</v>
      </c>
      <c r="O175" t="n">
        <v>26032.25</v>
      </c>
      <c r="P175" t="n">
        <v>92.70999999999999</v>
      </c>
      <c r="Q175" t="n">
        <v>1324.02</v>
      </c>
      <c r="R175" t="n">
        <v>37.69</v>
      </c>
      <c r="S175" t="n">
        <v>27.17</v>
      </c>
      <c r="T175" t="n">
        <v>5449.47</v>
      </c>
      <c r="U175" t="n">
        <v>0.72</v>
      </c>
      <c r="V175" t="n">
        <v>0.95</v>
      </c>
      <c r="W175" t="n">
        <v>0.13</v>
      </c>
      <c r="X175" t="n">
        <v>0.33</v>
      </c>
      <c r="Y175" t="n">
        <v>1</v>
      </c>
      <c r="Z175" t="n">
        <v>10</v>
      </c>
    </row>
    <row r="176">
      <c r="A176" t="n">
        <v>14</v>
      </c>
      <c r="B176" t="n">
        <v>105</v>
      </c>
      <c r="C176" t="inlineStr">
        <is>
          <t xml:space="preserve">CONCLUIDO	</t>
        </is>
      </c>
      <c r="D176" t="n">
        <v>8.787599999999999</v>
      </c>
      <c r="E176" t="n">
        <v>11.38</v>
      </c>
      <c r="F176" t="n">
        <v>8.17</v>
      </c>
      <c r="G176" t="n">
        <v>30.62</v>
      </c>
      <c r="H176" t="n">
        <v>0.38</v>
      </c>
      <c r="I176" t="n">
        <v>16</v>
      </c>
      <c r="J176" t="n">
        <v>209.58</v>
      </c>
      <c r="K176" t="n">
        <v>55.27</v>
      </c>
      <c r="L176" t="n">
        <v>4.5</v>
      </c>
      <c r="M176" t="n">
        <v>14</v>
      </c>
      <c r="N176" t="n">
        <v>44.8</v>
      </c>
      <c r="O176" t="n">
        <v>26081.73</v>
      </c>
      <c r="P176" t="n">
        <v>90.19</v>
      </c>
      <c r="Q176" t="n">
        <v>1324.14</v>
      </c>
      <c r="R176" t="n">
        <v>37.01</v>
      </c>
      <c r="S176" t="n">
        <v>27.17</v>
      </c>
      <c r="T176" t="n">
        <v>5111.19</v>
      </c>
      <c r="U176" t="n">
        <v>0.73</v>
      </c>
      <c r="V176" t="n">
        <v>0.96</v>
      </c>
      <c r="W176" t="n">
        <v>0.13</v>
      </c>
      <c r="X176" t="n">
        <v>0.31</v>
      </c>
      <c r="Y176" t="n">
        <v>1</v>
      </c>
      <c r="Z176" t="n">
        <v>10</v>
      </c>
    </row>
    <row r="177">
      <c r="A177" t="n">
        <v>15</v>
      </c>
      <c r="B177" t="n">
        <v>105</v>
      </c>
      <c r="C177" t="inlineStr">
        <is>
          <t xml:space="preserve">CONCLUIDO	</t>
        </is>
      </c>
      <c r="D177" t="n">
        <v>8.8376</v>
      </c>
      <c r="E177" t="n">
        <v>11.32</v>
      </c>
      <c r="F177" t="n">
        <v>8.140000000000001</v>
      </c>
      <c r="G177" t="n">
        <v>32.57</v>
      </c>
      <c r="H177" t="n">
        <v>0.4</v>
      </c>
      <c r="I177" t="n">
        <v>15</v>
      </c>
      <c r="J177" t="n">
        <v>209.98</v>
      </c>
      <c r="K177" t="n">
        <v>55.27</v>
      </c>
      <c r="L177" t="n">
        <v>4.75</v>
      </c>
      <c r="M177" t="n">
        <v>10</v>
      </c>
      <c r="N177" t="n">
        <v>44.95</v>
      </c>
      <c r="O177" t="n">
        <v>26131.27</v>
      </c>
      <c r="P177" t="n">
        <v>88.23999999999999</v>
      </c>
      <c r="Q177" t="n">
        <v>1323.98</v>
      </c>
      <c r="R177" t="n">
        <v>36.1</v>
      </c>
      <c r="S177" t="n">
        <v>27.17</v>
      </c>
      <c r="T177" t="n">
        <v>4663.43</v>
      </c>
      <c r="U177" t="n">
        <v>0.75</v>
      </c>
      <c r="V177" t="n">
        <v>0.96</v>
      </c>
      <c r="W177" t="n">
        <v>0.14</v>
      </c>
      <c r="X177" t="n">
        <v>0.29</v>
      </c>
      <c r="Y177" t="n">
        <v>1</v>
      </c>
      <c r="Z177" t="n">
        <v>10</v>
      </c>
    </row>
    <row r="178">
      <c r="A178" t="n">
        <v>16</v>
      </c>
      <c r="B178" t="n">
        <v>105</v>
      </c>
      <c r="C178" t="inlineStr">
        <is>
          <t xml:space="preserve">CONCLUIDO	</t>
        </is>
      </c>
      <c r="D178" t="n">
        <v>8.879200000000001</v>
      </c>
      <c r="E178" t="n">
        <v>11.26</v>
      </c>
      <c r="F178" t="n">
        <v>8.130000000000001</v>
      </c>
      <c r="G178" t="n">
        <v>34.84</v>
      </c>
      <c r="H178" t="n">
        <v>0.42</v>
      </c>
      <c r="I178" t="n">
        <v>14</v>
      </c>
      <c r="J178" t="n">
        <v>210.38</v>
      </c>
      <c r="K178" t="n">
        <v>55.27</v>
      </c>
      <c r="L178" t="n">
        <v>5</v>
      </c>
      <c r="M178" t="n">
        <v>4</v>
      </c>
      <c r="N178" t="n">
        <v>45.11</v>
      </c>
      <c r="O178" t="n">
        <v>26180.86</v>
      </c>
      <c r="P178" t="n">
        <v>87.12</v>
      </c>
      <c r="Q178" t="n">
        <v>1323.98</v>
      </c>
      <c r="R178" t="n">
        <v>35.55</v>
      </c>
      <c r="S178" t="n">
        <v>27.17</v>
      </c>
      <c r="T178" t="n">
        <v>4391.72</v>
      </c>
      <c r="U178" t="n">
        <v>0.76</v>
      </c>
      <c r="V178" t="n">
        <v>0.96</v>
      </c>
      <c r="W178" t="n">
        <v>0.14</v>
      </c>
      <c r="X178" t="n">
        <v>0.28</v>
      </c>
      <c r="Y178" t="n">
        <v>1</v>
      </c>
      <c r="Z178" t="n">
        <v>10</v>
      </c>
    </row>
    <row r="179">
      <c r="A179" t="n">
        <v>17</v>
      </c>
      <c r="B179" t="n">
        <v>105</v>
      </c>
      <c r="C179" t="inlineStr">
        <is>
          <t xml:space="preserve">CONCLUIDO	</t>
        </is>
      </c>
      <c r="D179" t="n">
        <v>8.8764</v>
      </c>
      <c r="E179" t="n">
        <v>11.27</v>
      </c>
      <c r="F179" t="n">
        <v>8.130000000000001</v>
      </c>
      <c r="G179" t="n">
        <v>34.86</v>
      </c>
      <c r="H179" t="n">
        <v>0.44</v>
      </c>
      <c r="I179" t="n">
        <v>14</v>
      </c>
      <c r="J179" t="n">
        <v>210.78</v>
      </c>
      <c r="K179" t="n">
        <v>55.27</v>
      </c>
      <c r="L179" t="n">
        <v>5.25</v>
      </c>
      <c r="M179" t="n">
        <v>1</v>
      </c>
      <c r="N179" t="n">
        <v>45.26</v>
      </c>
      <c r="O179" t="n">
        <v>26230.5</v>
      </c>
      <c r="P179" t="n">
        <v>87.03</v>
      </c>
      <c r="Q179" t="n">
        <v>1324.05</v>
      </c>
      <c r="R179" t="n">
        <v>35.59</v>
      </c>
      <c r="S179" t="n">
        <v>27.17</v>
      </c>
      <c r="T179" t="n">
        <v>4411.09</v>
      </c>
      <c r="U179" t="n">
        <v>0.76</v>
      </c>
      <c r="V179" t="n">
        <v>0.96</v>
      </c>
      <c r="W179" t="n">
        <v>0.14</v>
      </c>
      <c r="X179" t="n">
        <v>0.28</v>
      </c>
      <c r="Y179" t="n">
        <v>1</v>
      </c>
      <c r="Z179" t="n">
        <v>10</v>
      </c>
    </row>
    <row r="180">
      <c r="A180" t="n">
        <v>18</v>
      </c>
      <c r="B180" t="n">
        <v>105</v>
      </c>
      <c r="C180" t="inlineStr">
        <is>
          <t xml:space="preserve">CONCLUIDO	</t>
        </is>
      </c>
      <c r="D180" t="n">
        <v>8.8751</v>
      </c>
      <c r="E180" t="n">
        <v>11.27</v>
      </c>
      <c r="F180" t="n">
        <v>8.130000000000001</v>
      </c>
      <c r="G180" t="n">
        <v>34.86</v>
      </c>
      <c r="H180" t="n">
        <v>0.46</v>
      </c>
      <c r="I180" t="n">
        <v>14</v>
      </c>
      <c r="J180" t="n">
        <v>211.18</v>
      </c>
      <c r="K180" t="n">
        <v>55.27</v>
      </c>
      <c r="L180" t="n">
        <v>5.5</v>
      </c>
      <c r="M180" t="n">
        <v>0</v>
      </c>
      <c r="N180" t="n">
        <v>45.41</v>
      </c>
      <c r="O180" t="n">
        <v>26280.2</v>
      </c>
      <c r="P180" t="n">
        <v>87.19</v>
      </c>
      <c r="Q180" t="n">
        <v>1324.05</v>
      </c>
      <c r="R180" t="n">
        <v>35.58</v>
      </c>
      <c r="S180" t="n">
        <v>27.17</v>
      </c>
      <c r="T180" t="n">
        <v>4410.29</v>
      </c>
      <c r="U180" t="n">
        <v>0.76</v>
      </c>
      <c r="V180" t="n">
        <v>0.96</v>
      </c>
      <c r="W180" t="n">
        <v>0.15</v>
      </c>
      <c r="X180" t="n">
        <v>0.28</v>
      </c>
      <c r="Y180" t="n">
        <v>1</v>
      </c>
      <c r="Z180" t="n">
        <v>10</v>
      </c>
    </row>
    <row r="181">
      <c r="A181" t="n">
        <v>0</v>
      </c>
      <c r="B181" t="n">
        <v>60</v>
      </c>
      <c r="C181" t="inlineStr">
        <is>
          <t xml:space="preserve">CONCLUIDO	</t>
        </is>
      </c>
      <c r="D181" t="n">
        <v>7.7486</v>
      </c>
      <c r="E181" t="n">
        <v>12.91</v>
      </c>
      <c r="F181" t="n">
        <v>9.140000000000001</v>
      </c>
      <c r="G181" t="n">
        <v>8.57</v>
      </c>
      <c r="H181" t="n">
        <v>0.14</v>
      </c>
      <c r="I181" t="n">
        <v>64</v>
      </c>
      <c r="J181" t="n">
        <v>124.63</v>
      </c>
      <c r="K181" t="n">
        <v>45</v>
      </c>
      <c r="L181" t="n">
        <v>1</v>
      </c>
      <c r="M181" t="n">
        <v>62</v>
      </c>
      <c r="N181" t="n">
        <v>18.64</v>
      </c>
      <c r="O181" t="n">
        <v>15605.44</v>
      </c>
      <c r="P181" t="n">
        <v>87.15000000000001</v>
      </c>
      <c r="Q181" t="n">
        <v>1324.41</v>
      </c>
      <c r="R181" t="n">
        <v>67.09</v>
      </c>
      <c r="S181" t="n">
        <v>27.17</v>
      </c>
      <c r="T181" t="n">
        <v>19914.29</v>
      </c>
      <c r="U181" t="n">
        <v>0.4</v>
      </c>
      <c r="V181" t="n">
        <v>0.85</v>
      </c>
      <c r="W181" t="n">
        <v>0.21</v>
      </c>
      <c r="X181" t="n">
        <v>1.28</v>
      </c>
      <c r="Y181" t="n">
        <v>1</v>
      </c>
      <c r="Z181" t="n">
        <v>10</v>
      </c>
    </row>
    <row r="182">
      <c r="A182" t="n">
        <v>1</v>
      </c>
      <c r="B182" t="n">
        <v>60</v>
      </c>
      <c r="C182" t="inlineStr">
        <is>
          <t xml:space="preserve">CONCLUIDO	</t>
        </is>
      </c>
      <c r="D182" t="n">
        <v>8.228899999999999</v>
      </c>
      <c r="E182" t="n">
        <v>12.15</v>
      </c>
      <c r="F182" t="n">
        <v>8.789999999999999</v>
      </c>
      <c r="G182" t="n">
        <v>10.99</v>
      </c>
      <c r="H182" t="n">
        <v>0.18</v>
      </c>
      <c r="I182" t="n">
        <v>48</v>
      </c>
      <c r="J182" t="n">
        <v>124.96</v>
      </c>
      <c r="K182" t="n">
        <v>45</v>
      </c>
      <c r="L182" t="n">
        <v>1.25</v>
      </c>
      <c r="M182" t="n">
        <v>46</v>
      </c>
      <c r="N182" t="n">
        <v>18.71</v>
      </c>
      <c r="O182" t="n">
        <v>15645.96</v>
      </c>
      <c r="P182" t="n">
        <v>80.89</v>
      </c>
      <c r="Q182" t="n">
        <v>1324.03</v>
      </c>
      <c r="R182" t="n">
        <v>56.52</v>
      </c>
      <c r="S182" t="n">
        <v>27.17</v>
      </c>
      <c r="T182" t="n">
        <v>14706.14</v>
      </c>
      <c r="U182" t="n">
        <v>0.48</v>
      </c>
      <c r="V182" t="n">
        <v>0.89</v>
      </c>
      <c r="W182" t="n">
        <v>0.18</v>
      </c>
      <c r="X182" t="n">
        <v>0.9399999999999999</v>
      </c>
      <c r="Y182" t="n">
        <v>1</v>
      </c>
      <c r="Z182" t="n">
        <v>10</v>
      </c>
    </row>
    <row r="183">
      <c r="A183" t="n">
        <v>2</v>
      </c>
      <c r="B183" t="n">
        <v>60</v>
      </c>
      <c r="C183" t="inlineStr">
        <is>
          <t xml:space="preserve">CONCLUIDO	</t>
        </is>
      </c>
      <c r="D183" t="n">
        <v>8.6645</v>
      </c>
      <c r="E183" t="n">
        <v>11.54</v>
      </c>
      <c r="F183" t="n">
        <v>8.460000000000001</v>
      </c>
      <c r="G183" t="n">
        <v>13.72</v>
      </c>
      <c r="H183" t="n">
        <v>0.21</v>
      </c>
      <c r="I183" t="n">
        <v>37</v>
      </c>
      <c r="J183" t="n">
        <v>125.29</v>
      </c>
      <c r="K183" t="n">
        <v>45</v>
      </c>
      <c r="L183" t="n">
        <v>1.5</v>
      </c>
      <c r="M183" t="n">
        <v>35</v>
      </c>
      <c r="N183" t="n">
        <v>18.79</v>
      </c>
      <c r="O183" t="n">
        <v>15686.51</v>
      </c>
      <c r="P183" t="n">
        <v>74.40000000000001</v>
      </c>
      <c r="Q183" t="n">
        <v>1324.15</v>
      </c>
      <c r="R183" t="n">
        <v>45.93</v>
      </c>
      <c r="S183" t="n">
        <v>27.17</v>
      </c>
      <c r="T183" t="n">
        <v>9467.190000000001</v>
      </c>
      <c r="U183" t="n">
        <v>0.59</v>
      </c>
      <c r="V183" t="n">
        <v>0.92</v>
      </c>
      <c r="W183" t="n">
        <v>0.16</v>
      </c>
      <c r="X183" t="n">
        <v>0.61</v>
      </c>
      <c r="Y183" t="n">
        <v>1</v>
      </c>
      <c r="Z183" t="n">
        <v>10</v>
      </c>
    </row>
    <row r="184">
      <c r="A184" t="n">
        <v>3</v>
      </c>
      <c r="B184" t="n">
        <v>60</v>
      </c>
      <c r="C184" t="inlineStr">
        <is>
          <t xml:space="preserve">CONCLUIDO	</t>
        </is>
      </c>
      <c r="D184" t="n">
        <v>8.757400000000001</v>
      </c>
      <c r="E184" t="n">
        <v>11.42</v>
      </c>
      <c r="F184" t="n">
        <v>8.49</v>
      </c>
      <c r="G184" t="n">
        <v>16.44</v>
      </c>
      <c r="H184" t="n">
        <v>0.25</v>
      </c>
      <c r="I184" t="n">
        <v>31</v>
      </c>
      <c r="J184" t="n">
        <v>125.62</v>
      </c>
      <c r="K184" t="n">
        <v>45</v>
      </c>
      <c r="L184" t="n">
        <v>1.75</v>
      </c>
      <c r="M184" t="n">
        <v>29</v>
      </c>
      <c r="N184" t="n">
        <v>18.87</v>
      </c>
      <c r="O184" t="n">
        <v>15727.09</v>
      </c>
      <c r="P184" t="n">
        <v>72.34</v>
      </c>
      <c r="Q184" t="n">
        <v>1324.1</v>
      </c>
      <c r="R184" t="n">
        <v>47.24</v>
      </c>
      <c r="S184" t="n">
        <v>27.17</v>
      </c>
      <c r="T184" t="n">
        <v>10152.04</v>
      </c>
      <c r="U184" t="n">
        <v>0.58</v>
      </c>
      <c r="V184" t="n">
        <v>0.92</v>
      </c>
      <c r="W184" t="n">
        <v>0.16</v>
      </c>
      <c r="X184" t="n">
        <v>0.64</v>
      </c>
      <c r="Y184" t="n">
        <v>1</v>
      </c>
      <c r="Z184" t="n">
        <v>10</v>
      </c>
    </row>
    <row r="185">
      <c r="A185" t="n">
        <v>4</v>
      </c>
      <c r="B185" t="n">
        <v>60</v>
      </c>
      <c r="C185" t="inlineStr">
        <is>
          <t xml:space="preserve">CONCLUIDO	</t>
        </is>
      </c>
      <c r="D185" t="n">
        <v>8.954599999999999</v>
      </c>
      <c r="E185" t="n">
        <v>11.17</v>
      </c>
      <c r="F185" t="n">
        <v>8.369999999999999</v>
      </c>
      <c r="G185" t="n">
        <v>19.32</v>
      </c>
      <c r="H185" t="n">
        <v>0.28</v>
      </c>
      <c r="I185" t="n">
        <v>26</v>
      </c>
      <c r="J185" t="n">
        <v>125.95</v>
      </c>
      <c r="K185" t="n">
        <v>45</v>
      </c>
      <c r="L185" t="n">
        <v>2</v>
      </c>
      <c r="M185" t="n">
        <v>21</v>
      </c>
      <c r="N185" t="n">
        <v>18.95</v>
      </c>
      <c r="O185" t="n">
        <v>15767.7</v>
      </c>
      <c r="P185" t="n">
        <v>67.66</v>
      </c>
      <c r="Q185" t="n">
        <v>1324.11</v>
      </c>
      <c r="R185" t="n">
        <v>43.35</v>
      </c>
      <c r="S185" t="n">
        <v>27.17</v>
      </c>
      <c r="T185" t="n">
        <v>8231.040000000001</v>
      </c>
      <c r="U185" t="n">
        <v>0.63</v>
      </c>
      <c r="V185" t="n">
        <v>0.93</v>
      </c>
      <c r="W185" t="n">
        <v>0.15</v>
      </c>
      <c r="X185" t="n">
        <v>0.52</v>
      </c>
      <c r="Y185" t="n">
        <v>1</v>
      </c>
      <c r="Z185" t="n">
        <v>10</v>
      </c>
    </row>
    <row r="186">
      <c r="A186" t="n">
        <v>5</v>
      </c>
      <c r="B186" t="n">
        <v>60</v>
      </c>
      <c r="C186" t="inlineStr">
        <is>
          <t xml:space="preserve">CONCLUIDO	</t>
        </is>
      </c>
      <c r="D186" t="n">
        <v>9.005000000000001</v>
      </c>
      <c r="E186" t="n">
        <v>11.1</v>
      </c>
      <c r="F186" t="n">
        <v>8.359999999999999</v>
      </c>
      <c r="G186" t="n">
        <v>20.9</v>
      </c>
      <c r="H186" t="n">
        <v>0.31</v>
      </c>
      <c r="I186" t="n">
        <v>24</v>
      </c>
      <c r="J186" t="n">
        <v>126.28</v>
      </c>
      <c r="K186" t="n">
        <v>45</v>
      </c>
      <c r="L186" t="n">
        <v>2.25</v>
      </c>
      <c r="M186" t="n">
        <v>1</v>
      </c>
      <c r="N186" t="n">
        <v>19.03</v>
      </c>
      <c r="O186" t="n">
        <v>15808.34</v>
      </c>
      <c r="P186" t="n">
        <v>65.83</v>
      </c>
      <c r="Q186" t="n">
        <v>1324.09</v>
      </c>
      <c r="R186" t="n">
        <v>42.21</v>
      </c>
      <c r="S186" t="n">
        <v>27.17</v>
      </c>
      <c r="T186" t="n">
        <v>7675.01</v>
      </c>
      <c r="U186" t="n">
        <v>0.64</v>
      </c>
      <c r="V186" t="n">
        <v>0.93</v>
      </c>
      <c r="W186" t="n">
        <v>0.17</v>
      </c>
      <c r="X186" t="n">
        <v>0.51</v>
      </c>
      <c r="Y186" t="n">
        <v>1</v>
      </c>
      <c r="Z186" t="n">
        <v>10</v>
      </c>
    </row>
    <row r="187">
      <c r="A187" t="n">
        <v>6</v>
      </c>
      <c r="B187" t="n">
        <v>60</v>
      </c>
      <c r="C187" t="inlineStr">
        <is>
          <t xml:space="preserve">CONCLUIDO	</t>
        </is>
      </c>
      <c r="D187" t="n">
        <v>9.0036</v>
      </c>
      <c r="E187" t="n">
        <v>11.11</v>
      </c>
      <c r="F187" t="n">
        <v>8.359999999999999</v>
      </c>
      <c r="G187" t="n">
        <v>20.9</v>
      </c>
      <c r="H187" t="n">
        <v>0.35</v>
      </c>
      <c r="I187" t="n">
        <v>24</v>
      </c>
      <c r="J187" t="n">
        <v>126.61</v>
      </c>
      <c r="K187" t="n">
        <v>45</v>
      </c>
      <c r="L187" t="n">
        <v>2.5</v>
      </c>
      <c r="M187" t="n">
        <v>0</v>
      </c>
      <c r="N187" t="n">
        <v>19.11</v>
      </c>
      <c r="O187" t="n">
        <v>15849</v>
      </c>
      <c r="P187" t="n">
        <v>65.98</v>
      </c>
      <c r="Q187" t="n">
        <v>1324.07</v>
      </c>
      <c r="R187" t="n">
        <v>42.26</v>
      </c>
      <c r="S187" t="n">
        <v>27.17</v>
      </c>
      <c r="T187" t="n">
        <v>7700.37</v>
      </c>
      <c r="U187" t="n">
        <v>0.64</v>
      </c>
      <c r="V187" t="n">
        <v>0.93</v>
      </c>
      <c r="W187" t="n">
        <v>0.18</v>
      </c>
      <c r="X187" t="n">
        <v>0.51</v>
      </c>
      <c r="Y187" t="n">
        <v>1</v>
      </c>
      <c r="Z187" t="n">
        <v>10</v>
      </c>
    </row>
    <row r="188">
      <c r="A188" t="n">
        <v>0</v>
      </c>
      <c r="B188" t="n">
        <v>135</v>
      </c>
      <c r="C188" t="inlineStr">
        <is>
          <t xml:space="preserve">CONCLUIDO	</t>
        </is>
      </c>
      <c r="D188" t="n">
        <v>5.1028</v>
      </c>
      <c r="E188" t="n">
        <v>19.6</v>
      </c>
      <c r="F188" t="n">
        <v>10.42</v>
      </c>
      <c r="G188" t="n">
        <v>5</v>
      </c>
      <c r="H188" t="n">
        <v>0.07000000000000001</v>
      </c>
      <c r="I188" t="n">
        <v>125</v>
      </c>
      <c r="J188" t="n">
        <v>263.32</v>
      </c>
      <c r="K188" t="n">
        <v>59.89</v>
      </c>
      <c r="L188" t="n">
        <v>1</v>
      </c>
      <c r="M188" t="n">
        <v>123</v>
      </c>
      <c r="N188" t="n">
        <v>67.43000000000001</v>
      </c>
      <c r="O188" t="n">
        <v>32710.1</v>
      </c>
      <c r="P188" t="n">
        <v>172.18</v>
      </c>
      <c r="Q188" t="n">
        <v>1324.69</v>
      </c>
      <c r="R188" t="n">
        <v>107.52</v>
      </c>
      <c r="S188" t="n">
        <v>27.17</v>
      </c>
      <c r="T188" t="n">
        <v>39823.83</v>
      </c>
      <c r="U188" t="n">
        <v>0.25</v>
      </c>
      <c r="V188" t="n">
        <v>0.75</v>
      </c>
      <c r="W188" t="n">
        <v>0.31</v>
      </c>
      <c r="X188" t="n">
        <v>2.57</v>
      </c>
      <c r="Y188" t="n">
        <v>1</v>
      </c>
      <c r="Z188" t="n">
        <v>10</v>
      </c>
    </row>
    <row r="189">
      <c r="A189" t="n">
        <v>1</v>
      </c>
      <c r="B189" t="n">
        <v>135</v>
      </c>
      <c r="C189" t="inlineStr">
        <is>
          <t xml:space="preserve">CONCLUIDO	</t>
        </is>
      </c>
      <c r="D189" t="n">
        <v>5.7828</v>
      </c>
      <c r="E189" t="n">
        <v>17.29</v>
      </c>
      <c r="F189" t="n">
        <v>9.74</v>
      </c>
      <c r="G189" t="n">
        <v>6.28</v>
      </c>
      <c r="H189" t="n">
        <v>0.08</v>
      </c>
      <c r="I189" t="n">
        <v>93</v>
      </c>
      <c r="J189" t="n">
        <v>263.79</v>
      </c>
      <c r="K189" t="n">
        <v>59.89</v>
      </c>
      <c r="L189" t="n">
        <v>1.25</v>
      </c>
      <c r="M189" t="n">
        <v>91</v>
      </c>
      <c r="N189" t="n">
        <v>67.65000000000001</v>
      </c>
      <c r="O189" t="n">
        <v>32767.75</v>
      </c>
      <c r="P189" t="n">
        <v>159.59</v>
      </c>
      <c r="Q189" t="n">
        <v>1324.49</v>
      </c>
      <c r="R189" t="n">
        <v>86.12</v>
      </c>
      <c r="S189" t="n">
        <v>27.17</v>
      </c>
      <c r="T189" t="n">
        <v>29281.8</v>
      </c>
      <c r="U189" t="n">
        <v>0.32</v>
      </c>
      <c r="V189" t="n">
        <v>0.8</v>
      </c>
      <c r="W189" t="n">
        <v>0.26</v>
      </c>
      <c r="X189" t="n">
        <v>1.88</v>
      </c>
      <c r="Y189" t="n">
        <v>1</v>
      </c>
      <c r="Z189" t="n">
        <v>10</v>
      </c>
    </row>
    <row r="190">
      <c r="A190" t="n">
        <v>2</v>
      </c>
      <c r="B190" t="n">
        <v>135</v>
      </c>
      <c r="C190" t="inlineStr">
        <is>
          <t xml:space="preserve">CONCLUIDO	</t>
        </is>
      </c>
      <c r="D190" t="n">
        <v>6.2753</v>
      </c>
      <c r="E190" t="n">
        <v>15.94</v>
      </c>
      <c r="F190" t="n">
        <v>9.34</v>
      </c>
      <c r="G190" t="n">
        <v>7.57</v>
      </c>
      <c r="H190" t="n">
        <v>0.1</v>
      </c>
      <c r="I190" t="n">
        <v>74</v>
      </c>
      <c r="J190" t="n">
        <v>264.25</v>
      </c>
      <c r="K190" t="n">
        <v>59.89</v>
      </c>
      <c r="L190" t="n">
        <v>1.5</v>
      </c>
      <c r="M190" t="n">
        <v>72</v>
      </c>
      <c r="N190" t="n">
        <v>67.87</v>
      </c>
      <c r="O190" t="n">
        <v>32825.49</v>
      </c>
      <c r="P190" t="n">
        <v>151.94</v>
      </c>
      <c r="Q190" t="n">
        <v>1324.19</v>
      </c>
      <c r="R190" t="n">
        <v>73.54000000000001</v>
      </c>
      <c r="S190" t="n">
        <v>27.17</v>
      </c>
      <c r="T190" t="n">
        <v>23088.32</v>
      </c>
      <c r="U190" t="n">
        <v>0.37</v>
      </c>
      <c r="V190" t="n">
        <v>0.84</v>
      </c>
      <c r="W190" t="n">
        <v>0.23</v>
      </c>
      <c r="X190" t="n">
        <v>1.49</v>
      </c>
      <c r="Y190" t="n">
        <v>1</v>
      </c>
      <c r="Z190" t="n">
        <v>10</v>
      </c>
    </row>
    <row r="191">
      <c r="A191" t="n">
        <v>3</v>
      </c>
      <c r="B191" t="n">
        <v>135</v>
      </c>
      <c r="C191" t="inlineStr">
        <is>
          <t xml:space="preserve">CONCLUIDO	</t>
        </is>
      </c>
      <c r="D191" t="n">
        <v>6.6637</v>
      </c>
      <c r="E191" t="n">
        <v>15.01</v>
      </c>
      <c r="F191" t="n">
        <v>9.07</v>
      </c>
      <c r="G191" t="n">
        <v>8.92</v>
      </c>
      <c r="H191" t="n">
        <v>0.12</v>
      </c>
      <c r="I191" t="n">
        <v>61</v>
      </c>
      <c r="J191" t="n">
        <v>264.72</v>
      </c>
      <c r="K191" t="n">
        <v>59.89</v>
      </c>
      <c r="L191" t="n">
        <v>1.75</v>
      </c>
      <c r="M191" t="n">
        <v>59</v>
      </c>
      <c r="N191" t="n">
        <v>68.09</v>
      </c>
      <c r="O191" t="n">
        <v>32883.31</v>
      </c>
      <c r="P191" t="n">
        <v>146.36</v>
      </c>
      <c r="Q191" t="n">
        <v>1324.21</v>
      </c>
      <c r="R191" t="n">
        <v>65.12</v>
      </c>
      <c r="S191" t="n">
        <v>27.17</v>
      </c>
      <c r="T191" t="n">
        <v>18941.82</v>
      </c>
      <c r="U191" t="n">
        <v>0.42</v>
      </c>
      <c r="V191" t="n">
        <v>0.86</v>
      </c>
      <c r="W191" t="n">
        <v>0.21</v>
      </c>
      <c r="X191" t="n">
        <v>1.22</v>
      </c>
      <c r="Y191" t="n">
        <v>1</v>
      </c>
      <c r="Z191" t="n">
        <v>10</v>
      </c>
    </row>
    <row r="192">
      <c r="A192" t="n">
        <v>4</v>
      </c>
      <c r="B192" t="n">
        <v>135</v>
      </c>
      <c r="C192" t="inlineStr">
        <is>
          <t xml:space="preserve">CONCLUIDO	</t>
        </is>
      </c>
      <c r="D192" t="n">
        <v>6.9685</v>
      </c>
      <c r="E192" t="n">
        <v>14.35</v>
      </c>
      <c r="F192" t="n">
        <v>8.869999999999999</v>
      </c>
      <c r="G192" t="n">
        <v>10.23</v>
      </c>
      <c r="H192" t="n">
        <v>0.13</v>
      </c>
      <c r="I192" t="n">
        <v>52</v>
      </c>
      <c r="J192" t="n">
        <v>265.19</v>
      </c>
      <c r="K192" t="n">
        <v>59.89</v>
      </c>
      <c r="L192" t="n">
        <v>2</v>
      </c>
      <c r="M192" t="n">
        <v>50</v>
      </c>
      <c r="N192" t="n">
        <v>68.31</v>
      </c>
      <c r="O192" t="n">
        <v>32941.21</v>
      </c>
      <c r="P192" t="n">
        <v>142.01</v>
      </c>
      <c r="Q192" t="n">
        <v>1324.13</v>
      </c>
      <c r="R192" t="n">
        <v>58.92</v>
      </c>
      <c r="S192" t="n">
        <v>27.17</v>
      </c>
      <c r="T192" t="n">
        <v>15889.7</v>
      </c>
      <c r="U192" t="n">
        <v>0.46</v>
      </c>
      <c r="V192" t="n">
        <v>0.88</v>
      </c>
      <c r="W192" t="n">
        <v>0.19</v>
      </c>
      <c r="X192" t="n">
        <v>1.01</v>
      </c>
      <c r="Y192" t="n">
        <v>1</v>
      </c>
      <c r="Z192" t="n">
        <v>10</v>
      </c>
    </row>
    <row r="193">
      <c r="A193" t="n">
        <v>5</v>
      </c>
      <c r="B193" t="n">
        <v>135</v>
      </c>
      <c r="C193" t="inlineStr">
        <is>
          <t xml:space="preserve">CONCLUIDO	</t>
        </is>
      </c>
      <c r="D193" t="n">
        <v>7.1763</v>
      </c>
      <c r="E193" t="n">
        <v>13.93</v>
      </c>
      <c r="F193" t="n">
        <v>8.76</v>
      </c>
      <c r="G193" t="n">
        <v>11.42</v>
      </c>
      <c r="H193" t="n">
        <v>0.15</v>
      </c>
      <c r="I193" t="n">
        <v>46</v>
      </c>
      <c r="J193" t="n">
        <v>265.66</v>
      </c>
      <c r="K193" t="n">
        <v>59.89</v>
      </c>
      <c r="L193" t="n">
        <v>2.25</v>
      </c>
      <c r="M193" t="n">
        <v>44</v>
      </c>
      <c r="N193" t="n">
        <v>68.53</v>
      </c>
      <c r="O193" t="n">
        <v>32999.19</v>
      </c>
      <c r="P193" t="n">
        <v>139.21</v>
      </c>
      <c r="Q193" t="n">
        <v>1324.18</v>
      </c>
      <c r="R193" t="n">
        <v>55.27</v>
      </c>
      <c r="S193" t="n">
        <v>27.17</v>
      </c>
      <c r="T193" t="n">
        <v>14092.62</v>
      </c>
      <c r="U193" t="n">
        <v>0.49</v>
      </c>
      <c r="V193" t="n">
        <v>0.89</v>
      </c>
      <c r="W193" t="n">
        <v>0.18</v>
      </c>
      <c r="X193" t="n">
        <v>0.9</v>
      </c>
      <c r="Y193" t="n">
        <v>1</v>
      </c>
      <c r="Z193" t="n">
        <v>10</v>
      </c>
    </row>
    <row r="194">
      <c r="A194" t="n">
        <v>6</v>
      </c>
      <c r="B194" t="n">
        <v>135</v>
      </c>
      <c r="C194" t="inlineStr">
        <is>
          <t xml:space="preserve">CONCLUIDO	</t>
        </is>
      </c>
      <c r="D194" t="n">
        <v>7.4169</v>
      </c>
      <c r="E194" t="n">
        <v>13.48</v>
      </c>
      <c r="F194" t="n">
        <v>8.609999999999999</v>
      </c>
      <c r="G194" t="n">
        <v>12.91</v>
      </c>
      <c r="H194" t="n">
        <v>0.17</v>
      </c>
      <c r="I194" t="n">
        <v>40</v>
      </c>
      <c r="J194" t="n">
        <v>266.13</v>
      </c>
      <c r="K194" t="n">
        <v>59.89</v>
      </c>
      <c r="L194" t="n">
        <v>2.5</v>
      </c>
      <c r="M194" t="n">
        <v>38</v>
      </c>
      <c r="N194" t="n">
        <v>68.75</v>
      </c>
      <c r="O194" t="n">
        <v>33057.26</v>
      </c>
      <c r="P194" t="n">
        <v>135.66</v>
      </c>
      <c r="Q194" t="n">
        <v>1324.14</v>
      </c>
      <c r="R194" t="n">
        <v>50.52</v>
      </c>
      <c r="S194" t="n">
        <v>27.17</v>
      </c>
      <c r="T194" t="n">
        <v>11746.02</v>
      </c>
      <c r="U194" t="n">
        <v>0.54</v>
      </c>
      <c r="V194" t="n">
        <v>0.91</v>
      </c>
      <c r="W194" t="n">
        <v>0.17</v>
      </c>
      <c r="X194" t="n">
        <v>0.75</v>
      </c>
      <c r="Y194" t="n">
        <v>1</v>
      </c>
      <c r="Z194" t="n">
        <v>10</v>
      </c>
    </row>
    <row r="195">
      <c r="A195" t="n">
        <v>7</v>
      </c>
      <c r="B195" t="n">
        <v>135</v>
      </c>
      <c r="C195" t="inlineStr">
        <is>
          <t xml:space="preserve">CONCLUIDO	</t>
        </is>
      </c>
      <c r="D195" t="n">
        <v>7.6168</v>
      </c>
      <c r="E195" t="n">
        <v>13.13</v>
      </c>
      <c r="F195" t="n">
        <v>8.460000000000001</v>
      </c>
      <c r="G195" t="n">
        <v>14.09</v>
      </c>
      <c r="H195" t="n">
        <v>0.18</v>
      </c>
      <c r="I195" t="n">
        <v>36</v>
      </c>
      <c r="J195" t="n">
        <v>266.6</v>
      </c>
      <c r="K195" t="n">
        <v>59.89</v>
      </c>
      <c r="L195" t="n">
        <v>2.75</v>
      </c>
      <c r="M195" t="n">
        <v>34</v>
      </c>
      <c r="N195" t="n">
        <v>68.97</v>
      </c>
      <c r="O195" t="n">
        <v>33115.41</v>
      </c>
      <c r="P195" t="n">
        <v>131.82</v>
      </c>
      <c r="Q195" t="n">
        <v>1324.18</v>
      </c>
      <c r="R195" t="n">
        <v>45.96</v>
      </c>
      <c r="S195" t="n">
        <v>27.17</v>
      </c>
      <c r="T195" t="n">
        <v>9487.940000000001</v>
      </c>
      <c r="U195" t="n">
        <v>0.59</v>
      </c>
      <c r="V195" t="n">
        <v>0.92</v>
      </c>
      <c r="W195" t="n">
        <v>0.16</v>
      </c>
      <c r="X195" t="n">
        <v>0.6</v>
      </c>
      <c r="Y195" t="n">
        <v>1</v>
      </c>
      <c r="Z195" t="n">
        <v>10</v>
      </c>
    </row>
    <row r="196">
      <c r="A196" t="n">
        <v>8</v>
      </c>
      <c r="B196" t="n">
        <v>135</v>
      </c>
      <c r="C196" t="inlineStr">
        <is>
          <t xml:space="preserve">CONCLUIDO	</t>
        </is>
      </c>
      <c r="D196" t="n">
        <v>7.6321</v>
      </c>
      <c r="E196" t="n">
        <v>13.1</v>
      </c>
      <c r="F196" t="n">
        <v>8.58</v>
      </c>
      <c r="G196" t="n">
        <v>15.6</v>
      </c>
      <c r="H196" t="n">
        <v>0.2</v>
      </c>
      <c r="I196" t="n">
        <v>33</v>
      </c>
      <c r="J196" t="n">
        <v>267.08</v>
      </c>
      <c r="K196" t="n">
        <v>59.89</v>
      </c>
      <c r="L196" t="n">
        <v>3</v>
      </c>
      <c r="M196" t="n">
        <v>31</v>
      </c>
      <c r="N196" t="n">
        <v>69.19</v>
      </c>
      <c r="O196" t="n">
        <v>33173.65</v>
      </c>
      <c r="P196" t="n">
        <v>133.12</v>
      </c>
      <c r="Q196" t="n">
        <v>1324.14</v>
      </c>
      <c r="R196" t="n">
        <v>50.13</v>
      </c>
      <c r="S196" t="n">
        <v>27.17</v>
      </c>
      <c r="T196" t="n">
        <v>11588.53</v>
      </c>
      <c r="U196" t="n">
        <v>0.54</v>
      </c>
      <c r="V196" t="n">
        <v>0.91</v>
      </c>
      <c r="W196" t="n">
        <v>0.17</v>
      </c>
      <c r="X196" t="n">
        <v>0.73</v>
      </c>
      <c r="Y196" t="n">
        <v>1</v>
      </c>
      <c r="Z196" t="n">
        <v>10</v>
      </c>
    </row>
    <row r="197">
      <c r="A197" t="n">
        <v>9</v>
      </c>
      <c r="B197" t="n">
        <v>135</v>
      </c>
      <c r="C197" t="inlineStr">
        <is>
          <t xml:space="preserve">CONCLUIDO	</t>
        </is>
      </c>
      <c r="D197" t="n">
        <v>7.7954</v>
      </c>
      <c r="E197" t="n">
        <v>12.83</v>
      </c>
      <c r="F197" t="n">
        <v>8.460000000000001</v>
      </c>
      <c r="G197" t="n">
        <v>16.92</v>
      </c>
      <c r="H197" t="n">
        <v>0.22</v>
      </c>
      <c r="I197" t="n">
        <v>30</v>
      </c>
      <c r="J197" t="n">
        <v>267.55</v>
      </c>
      <c r="K197" t="n">
        <v>59.89</v>
      </c>
      <c r="L197" t="n">
        <v>3.25</v>
      </c>
      <c r="M197" t="n">
        <v>28</v>
      </c>
      <c r="N197" t="n">
        <v>69.41</v>
      </c>
      <c r="O197" t="n">
        <v>33231.97</v>
      </c>
      <c r="P197" t="n">
        <v>130.13</v>
      </c>
      <c r="Q197" t="n">
        <v>1324.03</v>
      </c>
      <c r="R197" t="n">
        <v>46.25</v>
      </c>
      <c r="S197" t="n">
        <v>27.17</v>
      </c>
      <c r="T197" t="n">
        <v>9663.68</v>
      </c>
      <c r="U197" t="n">
        <v>0.59</v>
      </c>
      <c r="V197" t="n">
        <v>0.92</v>
      </c>
      <c r="W197" t="n">
        <v>0.16</v>
      </c>
      <c r="X197" t="n">
        <v>0.6</v>
      </c>
      <c r="Y197" t="n">
        <v>1</v>
      </c>
      <c r="Z197" t="n">
        <v>10</v>
      </c>
    </row>
    <row r="198">
      <c r="A198" t="n">
        <v>10</v>
      </c>
      <c r="B198" t="n">
        <v>135</v>
      </c>
      <c r="C198" t="inlineStr">
        <is>
          <t xml:space="preserve">CONCLUIDO	</t>
        </is>
      </c>
      <c r="D198" t="n">
        <v>7.8868</v>
      </c>
      <c r="E198" t="n">
        <v>12.68</v>
      </c>
      <c r="F198" t="n">
        <v>8.41</v>
      </c>
      <c r="G198" t="n">
        <v>18.02</v>
      </c>
      <c r="H198" t="n">
        <v>0.23</v>
      </c>
      <c r="I198" t="n">
        <v>28</v>
      </c>
      <c r="J198" t="n">
        <v>268.02</v>
      </c>
      <c r="K198" t="n">
        <v>59.89</v>
      </c>
      <c r="L198" t="n">
        <v>3.5</v>
      </c>
      <c r="M198" t="n">
        <v>26</v>
      </c>
      <c r="N198" t="n">
        <v>69.64</v>
      </c>
      <c r="O198" t="n">
        <v>33290.38</v>
      </c>
      <c r="P198" t="n">
        <v>128.23</v>
      </c>
      <c r="Q198" t="n">
        <v>1323.98</v>
      </c>
      <c r="R198" t="n">
        <v>44.63</v>
      </c>
      <c r="S198" t="n">
        <v>27.17</v>
      </c>
      <c r="T198" t="n">
        <v>8863.27</v>
      </c>
      <c r="U198" t="n">
        <v>0.61</v>
      </c>
      <c r="V198" t="n">
        <v>0.93</v>
      </c>
      <c r="W198" t="n">
        <v>0.16</v>
      </c>
      <c r="X198" t="n">
        <v>0.5600000000000001</v>
      </c>
      <c r="Y198" t="n">
        <v>1</v>
      </c>
      <c r="Z198" t="n">
        <v>10</v>
      </c>
    </row>
    <row r="199">
      <c r="A199" t="n">
        <v>11</v>
      </c>
      <c r="B199" t="n">
        <v>135</v>
      </c>
      <c r="C199" t="inlineStr">
        <is>
          <t xml:space="preserve">CONCLUIDO	</t>
        </is>
      </c>
      <c r="D199" t="n">
        <v>8.029400000000001</v>
      </c>
      <c r="E199" t="n">
        <v>12.45</v>
      </c>
      <c r="F199" t="n">
        <v>8.34</v>
      </c>
      <c r="G199" t="n">
        <v>20.01</v>
      </c>
      <c r="H199" t="n">
        <v>0.25</v>
      </c>
      <c r="I199" t="n">
        <v>25</v>
      </c>
      <c r="J199" t="n">
        <v>268.5</v>
      </c>
      <c r="K199" t="n">
        <v>59.89</v>
      </c>
      <c r="L199" t="n">
        <v>3.75</v>
      </c>
      <c r="M199" t="n">
        <v>23</v>
      </c>
      <c r="N199" t="n">
        <v>69.86</v>
      </c>
      <c r="O199" t="n">
        <v>33348.87</v>
      </c>
      <c r="P199" t="n">
        <v>125.7</v>
      </c>
      <c r="Q199" t="n">
        <v>1324.01</v>
      </c>
      <c r="R199" t="n">
        <v>42.31</v>
      </c>
      <c r="S199" t="n">
        <v>27.17</v>
      </c>
      <c r="T199" t="n">
        <v>7717.62</v>
      </c>
      <c r="U199" t="n">
        <v>0.64</v>
      </c>
      <c r="V199" t="n">
        <v>0.9399999999999999</v>
      </c>
      <c r="W199" t="n">
        <v>0.15</v>
      </c>
      <c r="X199" t="n">
        <v>0.48</v>
      </c>
      <c r="Y199" t="n">
        <v>1</v>
      </c>
      <c r="Z199" t="n">
        <v>10</v>
      </c>
    </row>
    <row r="200">
      <c r="A200" t="n">
        <v>12</v>
      </c>
      <c r="B200" t="n">
        <v>135</v>
      </c>
      <c r="C200" t="inlineStr">
        <is>
          <t xml:space="preserve">CONCLUIDO	</t>
        </is>
      </c>
      <c r="D200" t="n">
        <v>8.075699999999999</v>
      </c>
      <c r="E200" t="n">
        <v>12.38</v>
      </c>
      <c r="F200" t="n">
        <v>8.32</v>
      </c>
      <c r="G200" t="n">
        <v>20.79</v>
      </c>
      <c r="H200" t="n">
        <v>0.26</v>
      </c>
      <c r="I200" t="n">
        <v>24</v>
      </c>
      <c r="J200" t="n">
        <v>268.97</v>
      </c>
      <c r="K200" t="n">
        <v>59.89</v>
      </c>
      <c r="L200" t="n">
        <v>4</v>
      </c>
      <c r="M200" t="n">
        <v>22</v>
      </c>
      <c r="N200" t="n">
        <v>70.09</v>
      </c>
      <c r="O200" t="n">
        <v>33407.45</v>
      </c>
      <c r="P200" t="n">
        <v>124.36</v>
      </c>
      <c r="Q200" t="n">
        <v>1324.09</v>
      </c>
      <c r="R200" t="n">
        <v>41.65</v>
      </c>
      <c r="S200" t="n">
        <v>27.17</v>
      </c>
      <c r="T200" t="n">
        <v>7392.92</v>
      </c>
      <c r="U200" t="n">
        <v>0.65</v>
      </c>
      <c r="V200" t="n">
        <v>0.9399999999999999</v>
      </c>
      <c r="W200" t="n">
        <v>0.15</v>
      </c>
      <c r="X200" t="n">
        <v>0.46</v>
      </c>
      <c r="Y200" t="n">
        <v>1</v>
      </c>
      <c r="Z200" t="n">
        <v>10</v>
      </c>
    </row>
    <row r="201">
      <c r="A201" t="n">
        <v>13</v>
      </c>
      <c r="B201" t="n">
        <v>135</v>
      </c>
      <c r="C201" t="inlineStr">
        <is>
          <t xml:space="preserve">CONCLUIDO	</t>
        </is>
      </c>
      <c r="D201" t="n">
        <v>8.1722</v>
      </c>
      <c r="E201" t="n">
        <v>12.24</v>
      </c>
      <c r="F201" t="n">
        <v>8.27</v>
      </c>
      <c r="G201" t="n">
        <v>22.56</v>
      </c>
      <c r="H201" t="n">
        <v>0.28</v>
      </c>
      <c r="I201" t="n">
        <v>22</v>
      </c>
      <c r="J201" t="n">
        <v>269.45</v>
      </c>
      <c r="K201" t="n">
        <v>59.89</v>
      </c>
      <c r="L201" t="n">
        <v>4.25</v>
      </c>
      <c r="M201" t="n">
        <v>20</v>
      </c>
      <c r="N201" t="n">
        <v>70.31</v>
      </c>
      <c r="O201" t="n">
        <v>33466.11</v>
      </c>
      <c r="P201" t="n">
        <v>122.53</v>
      </c>
      <c r="Q201" t="n">
        <v>1324.02</v>
      </c>
      <c r="R201" t="n">
        <v>40.36</v>
      </c>
      <c r="S201" t="n">
        <v>27.17</v>
      </c>
      <c r="T201" t="n">
        <v>6755.67</v>
      </c>
      <c r="U201" t="n">
        <v>0.67</v>
      </c>
      <c r="V201" t="n">
        <v>0.9399999999999999</v>
      </c>
      <c r="W201" t="n">
        <v>0.14</v>
      </c>
      <c r="X201" t="n">
        <v>0.42</v>
      </c>
      <c r="Y201" t="n">
        <v>1</v>
      </c>
      <c r="Z201" t="n">
        <v>10</v>
      </c>
    </row>
    <row r="202">
      <c r="A202" t="n">
        <v>14</v>
      </c>
      <c r="B202" t="n">
        <v>135</v>
      </c>
      <c r="C202" t="inlineStr">
        <is>
          <t xml:space="preserve">CONCLUIDO	</t>
        </is>
      </c>
      <c r="D202" t="n">
        <v>8.216699999999999</v>
      </c>
      <c r="E202" t="n">
        <v>12.17</v>
      </c>
      <c r="F202" t="n">
        <v>8.26</v>
      </c>
      <c r="G202" t="n">
        <v>23.59</v>
      </c>
      <c r="H202" t="n">
        <v>0.3</v>
      </c>
      <c r="I202" t="n">
        <v>21</v>
      </c>
      <c r="J202" t="n">
        <v>269.92</v>
      </c>
      <c r="K202" t="n">
        <v>59.89</v>
      </c>
      <c r="L202" t="n">
        <v>4.5</v>
      </c>
      <c r="M202" t="n">
        <v>19</v>
      </c>
      <c r="N202" t="n">
        <v>70.54000000000001</v>
      </c>
      <c r="O202" t="n">
        <v>33524.86</v>
      </c>
      <c r="P202" t="n">
        <v>121.04</v>
      </c>
      <c r="Q202" t="n">
        <v>1323.98</v>
      </c>
      <c r="R202" t="n">
        <v>39.82</v>
      </c>
      <c r="S202" t="n">
        <v>27.17</v>
      </c>
      <c r="T202" t="n">
        <v>6491.72</v>
      </c>
      <c r="U202" t="n">
        <v>0.68</v>
      </c>
      <c r="V202" t="n">
        <v>0.95</v>
      </c>
      <c r="W202" t="n">
        <v>0.14</v>
      </c>
      <c r="X202" t="n">
        <v>0.4</v>
      </c>
      <c r="Y202" t="n">
        <v>1</v>
      </c>
      <c r="Z202" t="n">
        <v>10</v>
      </c>
    </row>
    <row r="203">
      <c r="A203" t="n">
        <v>15</v>
      </c>
      <c r="B203" t="n">
        <v>135</v>
      </c>
      <c r="C203" t="inlineStr">
        <is>
          <t xml:space="preserve">CONCLUIDO	</t>
        </is>
      </c>
      <c r="D203" t="n">
        <v>8.3268</v>
      </c>
      <c r="E203" t="n">
        <v>12.01</v>
      </c>
      <c r="F203" t="n">
        <v>8.199999999999999</v>
      </c>
      <c r="G203" t="n">
        <v>25.88</v>
      </c>
      <c r="H203" t="n">
        <v>0.31</v>
      </c>
      <c r="I203" t="n">
        <v>19</v>
      </c>
      <c r="J203" t="n">
        <v>270.4</v>
      </c>
      <c r="K203" t="n">
        <v>59.89</v>
      </c>
      <c r="L203" t="n">
        <v>4.75</v>
      </c>
      <c r="M203" t="n">
        <v>17</v>
      </c>
      <c r="N203" t="n">
        <v>70.76000000000001</v>
      </c>
      <c r="O203" t="n">
        <v>33583.7</v>
      </c>
      <c r="P203" t="n">
        <v>118.86</v>
      </c>
      <c r="Q203" t="n">
        <v>1324.04</v>
      </c>
      <c r="R203" t="n">
        <v>37.68</v>
      </c>
      <c r="S203" t="n">
        <v>27.17</v>
      </c>
      <c r="T203" t="n">
        <v>5430.5</v>
      </c>
      <c r="U203" t="n">
        <v>0.72</v>
      </c>
      <c r="V203" t="n">
        <v>0.95</v>
      </c>
      <c r="W203" t="n">
        <v>0.14</v>
      </c>
      <c r="X203" t="n">
        <v>0.34</v>
      </c>
      <c r="Y203" t="n">
        <v>1</v>
      </c>
      <c r="Z203" t="n">
        <v>10</v>
      </c>
    </row>
    <row r="204">
      <c r="A204" t="n">
        <v>16</v>
      </c>
      <c r="B204" t="n">
        <v>135</v>
      </c>
      <c r="C204" t="inlineStr">
        <is>
          <t xml:space="preserve">CONCLUIDO	</t>
        </is>
      </c>
      <c r="D204" t="n">
        <v>8.3787</v>
      </c>
      <c r="E204" t="n">
        <v>11.94</v>
      </c>
      <c r="F204" t="n">
        <v>8.17</v>
      </c>
      <c r="G204" t="n">
        <v>27.24</v>
      </c>
      <c r="H204" t="n">
        <v>0.33</v>
      </c>
      <c r="I204" t="n">
        <v>18</v>
      </c>
      <c r="J204" t="n">
        <v>270.88</v>
      </c>
      <c r="K204" t="n">
        <v>59.89</v>
      </c>
      <c r="L204" t="n">
        <v>5</v>
      </c>
      <c r="M204" t="n">
        <v>16</v>
      </c>
      <c r="N204" t="n">
        <v>70.98999999999999</v>
      </c>
      <c r="O204" t="n">
        <v>33642.62</v>
      </c>
      <c r="P204" t="n">
        <v>116.87</v>
      </c>
      <c r="Q204" t="n">
        <v>1323.96</v>
      </c>
      <c r="R204" t="n">
        <v>37.43</v>
      </c>
      <c r="S204" t="n">
        <v>27.17</v>
      </c>
      <c r="T204" t="n">
        <v>5313.98</v>
      </c>
      <c r="U204" t="n">
        <v>0.73</v>
      </c>
      <c r="V204" t="n">
        <v>0.95</v>
      </c>
      <c r="W204" t="n">
        <v>0.13</v>
      </c>
      <c r="X204" t="n">
        <v>0.32</v>
      </c>
      <c r="Y204" t="n">
        <v>1</v>
      </c>
      <c r="Z204" t="n">
        <v>10</v>
      </c>
    </row>
    <row r="205">
      <c r="A205" t="n">
        <v>17</v>
      </c>
      <c r="B205" t="n">
        <v>135</v>
      </c>
      <c r="C205" t="inlineStr">
        <is>
          <t xml:space="preserve">CONCLUIDO	</t>
        </is>
      </c>
      <c r="D205" t="n">
        <v>8.392200000000001</v>
      </c>
      <c r="E205" t="n">
        <v>11.92</v>
      </c>
      <c r="F205" t="n">
        <v>8.199999999999999</v>
      </c>
      <c r="G205" t="n">
        <v>28.95</v>
      </c>
      <c r="H205" t="n">
        <v>0.34</v>
      </c>
      <c r="I205" t="n">
        <v>17</v>
      </c>
      <c r="J205" t="n">
        <v>271.36</v>
      </c>
      <c r="K205" t="n">
        <v>59.89</v>
      </c>
      <c r="L205" t="n">
        <v>5.25</v>
      </c>
      <c r="M205" t="n">
        <v>15</v>
      </c>
      <c r="N205" t="n">
        <v>71.22</v>
      </c>
      <c r="O205" t="n">
        <v>33701.64</v>
      </c>
      <c r="P205" t="n">
        <v>116.67</v>
      </c>
      <c r="Q205" t="n">
        <v>1324.07</v>
      </c>
      <c r="R205" t="n">
        <v>38.3</v>
      </c>
      <c r="S205" t="n">
        <v>27.17</v>
      </c>
      <c r="T205" t="n">
        <v>5754.14</v>
      </c>
      <c r="U205" t="n">
        <v>0.71</v>
      </c>
      <c r="V205" t="n">
        <v>0.95</v>
      </c>
      <c r="W205" t="n">
        <v>0.14</v>
      </c>
      <c r="X205" t="n">
        <v>0.35</v>
      </c>
      <c r="Y205" t="n">
        <v>1</v>
      </c>
      <c r="Z205" t="n">
        <v>10</v>
      </c>
    </row>
    <row r="206">
      <c r="A206" t="n">
        <v>18</v>
      </c>
      <c r="B206" t="n">
        <v>135</v>
      </c>
      <c r="C206" t="inlineStr">
        <is>
          <t xml:space="preserve">CONCLUIDO	</t>
        </is>
      </c>
      <c r="D206" t="n">
        <v>8.4549</v>
      </c>
      <c r="E206" t="n">
        <v>11.83</v>
      </c>
      <c r="F206" t="n">
        <v>8.17</v>
      </c>
      <c r="G206" t="n">
        <v>30.62</v>
      </c>
      <c r="H206" t="n">
        <v>0.36</v>
      </c>
      <c r="I206" t="n">
        <v>16</v>
      </c>
      <c r="J206" t="n">
        <v>271.84</v>
      </c>
      <c r="K206" t="n">
        <v>59.89</v>
      </c>
      <c r="L206" t="n">
        <v>5.5</v>
      </c>
      <c r="M206" t="n">
        <v>14</v>
      </c>
      <c r="N206" t="n">
        <v>71.45</v>
      </c>
      <c r="O206" t="n">
        <v>33760.74</v>
      </c>
      <c r="P206" t="n">
        <v>114.6</v>
      </c>
      <c r="Q206" t="n">
        <v>1323.94</v>
      </c>
      <c r="R206" t="n">
        <v>37.05</v>
      </c>
      <c r="S206" t="n">
        <v>27.17</v>
      </c>
      <c r="T206" t="n">
        <v>5131.61</v>
      </c>
      <c r="U206" t="n">
        <v>0.73</v>
      </c>
      <c r="V206" t="n">
        <v>0.96</v>
      </c>
      <c r="W206" t="n">
        <v>0.14</v>
      </c>
      <c r="X206" t="n">
        <v>0.31</v>
      </c>
      <c r="Y206" t="n">
        <v>1</v>
      </c>
      <c r="Z206" t="n">
        <v>10</v>
      </c>
    </row>
    <row r="207">
      <c r="A207" t="n">
        <v>19</v>
      </c>
      <c r="B207" t="n">
        <v>135</v>
      </c>
      <c r="C207" t="inlineStr">
        <is>
          <t xml:space="preserve">CONCLUIDO	</t>
        </is>
      </c>
      <c r="D207" t="n">
        <v>8.5124</v>
      </c>
      <c r="E207" t="n">
        <v>11.75</v>
      </c>
      <c r="F207" t="n">
        <v>8.140000000000001</v>
      </c>
      <c r="G207" t="n">
        <v>32.54</v>
      </c>
      <c r="H207" t="n">
        <v>0.38</v>
      </c>
      <c r="I207" t="n">
        <v>15</v>
      </c>
      <c r="J207" t="n">
        <v>272.32</v>
      </c>
      <c r="K207" t="n">
        <v>59.89</v>
      </c>
      <c r="L207" t="n">
        <v>5.75</v>
      </c>
      <c r="M207" t="n">
        <v>13</v>
      </c>
      <c r="N207" t="n">
        <v>71.68000000000001</v>
      </c>
      <c r="O207" t="n">
        <v>33820.05</v>
      </c>
      <c r="P207" t="n">
        <v>112.36</v>
      </c>
      <c r="Q207" t="n">
        <v>1324.01</v>
      </c>
      <c r="R207" t="n">
        <v>36.09</v>
      </c>
      <c r="S207" t="n">
        <v>27.17</v>
      </c>
      <c r="T207" t="n">
        <v>4658.29</v>
      </c>
      <c r="U207" t="n">
        <v>0.75</v>
      </c>
      <c r="V207" t="n">
        <v>0.96</v>
      </c>
      <c r="W207" t="n">
        <v>0.13</v>
      </c>
      <c r="X207" t="n">
        <v>0.28</v>
      </c>
      <c r="Y207" t="n">
        <v>1</v>
      </c>
      <c r="Z207" t="n">
        <v>10</v>
      </c>
    </row>
    <row r="208">
      <c r="A208" t="n">
        <v>20</v>
      </c>
      <c r="B208" t="n">
        <v>135</v>
      </c>
      <c r="C208" t="inlineStr">
        <is>
          <t xml:space="preserve">CONCLUIDO	</t>
        </is>
      </c>
      <c r="D208" t="n">
        <v>8.5098</v>
      </c>
      <c r="E208" t="n">
        <v>11.75</v>
      </c>
      <c r="F208" t="n">
        <v>8.140000000000001</v>
      </c>
      <c r="G208" t="n">
        <v>32.56</v>
      </c>
      <c r="H208" t="n">
        <v>0.39</v>
      </c>
      <c r="I208" t="n">
        <v>15</v>
      </c>
      <c r="J208" t="n">
        <v>272.8</v>
      </c>
      <c r="K208" t="n">
        <v>59.89</v>
      </c>
      <c r="L208" t="n">
        <v>6</v>
      </c>
      <c r="M208" t="n">
        <v>13</v>
      </c>
      <c r="N208" t="n">
        <v>71.91</v>
      </c>
      <c r="O208" t="n">
        <v>33879.33</v>
      </c>
      <c r="P208" t="n">
        <v>111.79</v>
      </c>
      <c r="Q208" t="n">
        <v>1323.94</v>
      </c>
      <c r="R208" t="n">
        <v>36.22</v>
      </c>
      <c r="S208" t="n">
        <v>27.17</v>
      </c>
      <c r="T208" t="n">
        <v>4721.63</v>
      </c>
      <c r="U208" t="n">
        <v>0.75</v>
      </c>
      <c r="V208" t="n">
        <v>0.96</v>
      </c>
      <c r="W208" t="n">
        <v>0.13</v>
      </c>
      <c r="X208" t="n">
        <v>0.29</v>
      </c>
      <c r="Y208" t="n">
        <v>1</v>
      </c>
      <c r="Z208" t="n">
        <v>10</v>
      </c>
    </row>
    <row r="209">
      <c r="A209" t="n">
        <v>21</v>
      </c>
      <c r="B209" t="n">
        <v>135</v>
      </c>
      <c r="C209" t="inlineStr">
        <is>
          <t xml:space="preserve">CONCLUIDO	</t>
        </is>
      </c>
      <c r="D209" t="n">
        <v>8.566700000000001</v>
      </c>
      <c r="E209" t="n">
        <v>11.67</v>
      </c>
      <c r="F209" t="n">
        <v>8.109999999999999</v>
      </c>
      <c r="G209" t="n">
        <v>34.77</v>
      </c>
      <c r="H209" t="n">
        <v>0.41</v>
      </c>
      <c r="I209" t="n">
        <v>14</v>
      </c>
      <c r="J209" t="n">
        <v>273.28</v>
      </c>
      <c r="K209" t="n">
        <v>59.89</v>
      </c>
      <c r="L209" t="n">
        <v>6.25</v>
      </c>
      <c r="M209" t="n">
        <v>12</v>
      </c>
      <c r="N209" t="n">
        <v>72.14</v>
      </c>
      <c r="O209" t="n">
        <v>33938.7</v>
      </c>
      <c r="P209" t="n">
        <v>110.12</v>
      </c>
      <c r="Q209" t="n">
        <v>1323.94</v>
      </c>
      <c r="R209" t="n">
        <v>35.31</v>
      </c>
      <c r="S209" t="n">
        <v>27.17</v>
      </c>
      <c r="T209" t="n">
        <v>4272.77</v>
      </c>
      <c r="U209" t="n">
        <v>0.77</v>
      </c>
      <c r="V209" t="n">
        <v>0.96</v>
      </c>
      <c r="W209" t="n">
        <v>0.13</v>
      </c>
      <c r="X209" t="n">
        <v>0.26</v>
      </c>
      <c r="Y209" t="n">
        <v>1</v>
      </c>
      <c r="Z209" t="n">
        <v>10</v>
      </c>
    </row>
    <row r="210">
      <c r="A210" t="n">
        <v>22</v>
      </c>
      <c r="B210" t="n">
        <v>135</v>
      </c>
      <c r="C210" t="inlineStr">
        <is>
          <t xml:space="preserve">CONCLUIDO	</t>
        </is>
      </c>
      <c r="D210" t="n">
        <v>8.6279</v>
      </c>
      <c r="E210" t="n">
        <v>11.59</v>
      </c>
      <c r="F210" t="n">
        <v>8.08</v>
      </c>
      <c r="G210" t="n">
        <v>37.29</v>
      </c>
      <c r="H210" t="n">
        <v>0.42</v>
      </c>
      <c r="I210" t="n">
        <v>13</v>
      </c>
      <c r="J210" t="n">
        <v>273.76</v>
      </c>
      <c r="K210" t="n">
        <v>59.89</v>
      </c>
      <c r="L210" t="n">
        <v>6.5</v>
      </c>
      <c r="M210" t="n">
        <v>11</v>
      </c>
      <c r="N210" t="n">
        <v>72.37</v>
      </c>
      <c r="O210" t="n">
        <v>33998.16</v>
      </c>
      <c r="P210" t="n">
        <v>107.9</v>
      </c>
      <c r="Q210" t="n">
        <v>1324.02</v>
      </c>
      <c r="R210" t="n">
        <v>34.26</v>
      </c>
      <c r="S210" t="n">
        <v>27.17</v>
      </c>
      <c r="T210" t="n">
        <v>3755.16</v>
      </c>
      <c r="U210" t="n">
        <v>0.79</v>
      </c>
      <c r="V210" t="n">
        <v>0.97</v>
      </c>
      <c r="W210" t="n">
        <v>0.13</v>
      </c>
      <c r="X210" t="n">
        <v>0.23</v>
      </c>
      <c r="Y210" t="n">
        <v>1</v>
      </c>
      <c r="Z210" t="n">
        <v>10</v>
      </c>
    </row>
    <row r="211">
      <c r="A211" t="n">
        <v>23</v>
      </c>
      <c r="B211" t="n">
        <v>135</v>
      </c>
      <c r="C211" t="inlineStr">
        <is>
          <t xml:space="preserve">CONCLUIDO	</t>
        </is>
      </c>
      <c r="D211" t="n">
        <v>8.629799999999999</v>
      </c>
      <c r="E211" t="n">
        <v>11.59</v>
      </c>
      <c r="F211" t="n">
        <v>8.08</v>
      </c>
      <c r="G211" t="n">
        <v>37.28</v>
      </c>
      <c r="H211" t="n">
        <v>0.44</v>
      </c>
      <c r="I211" t="n">
        <v>13</v>
      </c>
      <c r="J211" t="n">
        <v>274.24</v>
      </c>
      <c r="K211" t="n">
        <v>59.89</v>
      </c>
      <c r="L211" t="n">
        <v>6.75</v>
      </c>
      <c r="M211" t="n">
        <v>11</v>
      </c>
      <c r="N211" t="n">
        <v>72.61</v>
      </c>
      <c r="O211" t="n">
        <v>34057.71</v>
      </c>
      <c r="P211" t="n">
        <v>105.46</v>
      </c>
      <c r="Q211" t="n">
        <v>1323.99</v>
      </c>
      <c r="R211" t="n">
        <v>34.38</v>
      </c>
      <c r="S211" t="n">
        <v>27.17</v>
      </c>
      <c r="T211" t="n">
        <v>3814.43</v>
      </c>
      <c r="U211" t="n">
        <v>0.79</v>
      </c>
      <c r="V211" t="n">
        <v>0.97</v>
      </c>
      <c r="W211" t="n">
        <v>0.12</v>
      </c>
      <c r="X211" t="n">
        <v>0.22</v>
      </c>
      <c r="Y211" t="n">
        <v>1</v>
      </c>
      <c r="Z211" t="n">
        <v>10</v>
      </c>
    </row>
    <row r="212">
      <c r="A212" t="n">
        <v>24</v>
      </c>
      <c r="B212" t="n">
        <v>135</v>
      </c>
      <c r="C212" t="inlineStr">
        <is>
          <t xml:space="preserve">CONCLUIDO	</t>
        </is>
      </c>
      <c r="D212" t="n">
        <v>8.6553</v>
      </c>
      <c r="E212" t="n">
        <v>11.55</v>
      </c>
      <c r="F212" t="n">
        <v>8.09</v>
      </c>
      <c r="G212" t="n">
        <v>40.47</v>
      </c>
      <c r="H212" t="n">
        <v>0.45</v>
      </c>
      <c r="I212" t="n">
        <v>12</v>
      </c>
      <c r="J212" t="n">
        <v>274.73</v>
      </c>
      <c r="K212" t="n">
        <v>59.89</v>
      </c>
      <c r="L212" t="n">
        <v>7</v>
      </c>
      <c r="M212" t="n">
        <v>10</v>
      </c>
      <c r="N212" t="n">
        <v>72.84</v>
      </c>
      <c r="O212" t="n">
        <v>34117.35</v>
      </c>
      <c r="P212" t="n">
        <v>104.94</v>
      </c>
      <c r="Q212" t="n">
        <v>1323.94</v>
      </c>
      <c r="R212" t="n">
        <v>34.83</v>
      </c>
      <c r="S212" t="n">
        <v>27.17</v>
      </c>
      <c r="T212" t="n">
        <v>4042.42</v>
      </c>
      <c r="U212" t="n">
        <v>0.78</v>
      </c>
      <c r="V212" t="n">
        <v>0.96</v>
      </c>
      <c r="W212" t="n">
        <v>0.13</v>
      </c>
      <c r="X212" t="n">
        <v>0.24</v>
      </c>
      <c r="Y212" t="n">
        <v>1</v>
      </c>
      <c r="Z212" t="n">
        <v>10</v>
      </c>
    </row>
    <row r="213">
      <c r="A213" t="n">
        <v>25</v>
      </c>
      <c r="B213" t="n">
        <v>135</v>
      </c>
      <c r="C213" t="inlineStr">
        <is>
          <t xml:space="preserve">CONCLUIDO	</t>
        </is>
      </c>
      <c r="D213" t="n">
        <v>8.661099999999999</v>
      </c>
      <c r="E213" t="n">
        <v>11.55</v>
      </c>
      <c r="F213" t="n">
        <v>8.09</v>
      </c>
      <c r="G213" t="n">
        <v>40.43</v>
      </c>
      <c r="H213" t="n">
        <v>0.47</v>
      </c>
      <c r="I213" t="n">
        <v>12</v>
      </c>
      <c r="J213" t="n">
        <v>275.21</v>
      </c>
      <c r="K213" t="n">
        <v>59.89</v>
      </c>
      <c r="L213" t="n">
        <v>7.25</v>
      </c>
      <c r="M213" t="n">
        <v>8</v>
      </c>
      <c r="N213" t="n">
        <v>73.08</v>
      </c>
      <c r="O213" t="n">
        <v>34177.09</v>
      </c>
      <c r="P213" t="n">
        <v>102.91</v>
      </c>
      <c r="Q213" t="n">
        <v>1324</v>
      </c>
      <c r="R213" t="n">
        <v>34.54</v>
      </c>
      <c r="S213" t="n">
        <v>27.17</v>
      </c>
      <c r="T213" t="n">
        <v>3896.33</v>
      </c>
      <c r="U213" t="n">
        <v>0.79</v>
      </c>
      <c r="V213" t="n">
        <v>0.97</v>
      </c>
      <c r="W213" t="n">
        <v>0.13</v>
      </c>
      <c r="X213" t="n">
        <v>0.23</v>
      </c>
      <c r="Y213" t="n">
        <v>1</v>
      </c>
      <c r="Z213" t="n">
        <v>10</v>
      </c>
    </row>
    <row r="214">
      <c r="A214" t="n">
        <v>26</v>
      </c>
      <c r="B214" t="n">
        <v>135</v>
      </c>
      <c r="C214" t="inlineStr">
        <is>
          <t xml:space="preserve">CONCLUIDO	</t>
        </is>
      </c>
      <c r="D214" t="n">
        <v>8.715199999999999</v>
      </c>
      <c r="E214" t="n">
        <v>11.47</v>
      </c>
      <c r="F214" t="n">
        <v>8.06</v>
      </c>
      <c r="G214" t="n">
        <v>43.99</v>
      </c>
      <c r="H214" t="n">
        <v>0.48</v>
      </c>
      <c r="I214" t="n">
        <v>11</v>
      </c>
      <c r="J214" t="n">
        <v>275.7</v>
      </c>
      <c r="K214" t="n">
        <v>59.89</v>
      </c>
      <c r="L214" t="n">
        <v>7.5</v>
      </c>
      <c r="M214" t="n">
        <v>1</v>
      </c>
      <c r="N214" t="n">
        <v>73.31</v>
      </c>
      <c r="O214" t="n">
        <v>34236.91</v>
      </c>
      <c r="P214" t="n">
        <v>101.97</v>
      </c>
      <c r="Q214" t="n">
        <v>1324.01</v>
      </c>
      <c r="R214" t="n">
        <v>33.55</v>
      </c>
      <c r="S214" t="n">
        <v>27.17</v>
      </c>
      <c r="T214" t="n">
        <v>3409.94</v>
      </c>
      <c r="U214" t="n">
        <v>0.8100000000000001</v>
      </c>
      <c r="V214" t="n">
        <v>0.97</v>
      </c>
      <c r="W214" t="n">
        <v>0.14</v>
      </c>
      <c r="X214" t="n">
        <v>0.21</v>
      </c>
      <c r="Y214" t="n">
        <v>1</v>
      </c>
      <c r="Z214" t="n">
        <v>10</v>
      </c>
    </row>
    <row r="215">
      <c r="A215" t="n">
        <v>27</v>
      </c>
      <c r="B215" t="n">
        <v>135</v>
      </c>
      <c r="C215" t="inlineStr">
        <is>
          <t xml:space="preserve">CONCLUIDO	</t>
        </is>
      </c>
      <c r="D215" t="n">
        <v>8.714399999999999</v>
      </c>
      <c r="E215" t="n">
        <v>11.48</v>
      </c>
      <c r="F215" t="n">
        <v>8.07</v>
      </c>
      <c r="G215" t="n">
        <v>44</v>
      </c>
      <c r="H215" t="n">
        <v>0.5</v>
      </c>
      <c r="I215" t="n">
        <v>11</v>
      </c>
      <c r="J215" t="n">
        <v>276.18</v>
      </c>
      <c r="K215" t="n">
        <v>59.89</v>
      </c>
      <c r="L215" t="n">
        <v>7.75</v>
      </c>
      <c r="M215" t="n">
        <v>1</v>
      </c>
      <c r="N215" t="n">
        <v>73.55</v>
      </c>
      <c r="O215" t="n">
        <v>34296.82</v>
      </c>
      <c r="P215" t="n">
        <v>102.06</v>
      </c>
      <c r="Q215" t="n">
        <v>1324.01</v>
      </c>
      <c r="R215" t="n">
        <v>33.65</v>
      </c>
      <c r="S215" t="n">
        <v>27.17</v>
      </c>
      <c r="T215" t="n">
        <v>3456.69</v>
      </c>
      <c r="U215" t="n">
        <v>0.8100000000000001</v>
      </c>
      <c r="V215" t="n">
        <v>0.97</v>
      </c>
      <c r="W215" t="n">
        <v>0.13</v>
      </c>
      <c r="X215" t="n">
        <v>0.21</v>
      </c>
      <c r="Y215" t="n">
        <v>1</v>
      </c>
      <c r="Z215" t="n">
        <v>10</v>
      </c>
    </row>
    <row r="216">
      <c r="A216" t="n">
        <v>28</v>
      </c>
      <c r="B216" t="n">
        <v>135</v>
      </c>
      <c r="C216" t="inlineStr">
        <is>
          <t xml:space="preserve">CONCLUIDO	</t>
        </is>
      </c>
      <c r="D216" t="n">
        <v>8.7125</v>
      </c>
      <c r="E216" t="n">
        <v>11.48</v>
      </c>
      <c r="F216" t="n">
        <v>8.07</v>
      </c>
      <c r="G216" t="n">
        <v>44.01</v>
      </c>
      <c r="H216" t="n">
        <v>0.51</v>
      </c>
      <c r="I216" t="n">
        <v>11</v>
      </c>
      <c r="J216" t="n">
        <v>276.67</v>
      </c>
      <c r="K216" t="n">
        <v>59.89</v>
      </c>
      <c r="L216" t="n">
        <v>8</v>
      </c>
      <c r="M216" t="n">
        <v>0</v>
      </c>
      <c r="N216" t="n">
        <v>73.78</v>
      </c>
      <c r="O216" t="n">
        <v>34356.83</v>
      </c>
      <c r="P216" t="n">
        <v>102.28</v>
      </c>
      <c r="Q216" t="n">
        <v>1324.01</v>
      </c>
      <c r="R216" t="n">
        <v>33.67</v>
      </c>
      <c r="S216" t="n">
        <v>27.17</v>
      </c>
      <c r="T216" t="n">
        <v>3468.09</v>
      </c>
      <c r="U216" t="n">
        <v>0.8100000000000001</v>
      </c>
      <c r="V216" t="n">
        <v>0.97</v>
      </c>
      <c r="W216" t="n">
        <v>0.14</v>
      </c>
      <c r="X216" t="n">
        <v>0.22</v>
      </c>
      <c r="Y216" t="n">
        <v>1</v>
      </c>
      <c r="Z216" t="n">
        <v>10</v>
      </c>
    </row>
    <row r="217">
      <c r="A217" t="n">
        <v>0</v>
      </c>
      <c r="B217" t="n">
        <v>80</v>
      </c>
      <c r="C217" t="inlineStr">
        <is>
          <t xml:space="preserve">CONCLUIDO	</t>
        </is>
      </c>
      <c r="D217" t="n">
        <v>6.9622</v>
      </c>
      <c r="E217" t="n">
        <v>14.36</v>
      </c>
      <c r="F217" t="n">
        <v>9.460000000000001</v>
      </c>
      <c r="G217" t="n">
        <v>7.1</v>
      </c>
      <c r="H217" t="n">
        <v>0.11</v>
      </c>
      <c r="I217" t="n">
        <v>80</v>
      </c>
      <c r="J217" t="n">
        <v>159.12</v>
      </c>
      <c r="K217" t="n">
        <v>50.28</v>
      </c>
      <c r="L217" t="n">
        <v>1</v>
      </c>
      <c r="M217" t="n">
        <v>78</v>
      </c>
      <c r="N217" t="n">
        <v>27.84</v>
      </c>
      <c r="O217" t="n">
        <v>19859.16</v>
      </c>
      <c r="P217" t="n">
        <v>109.53</v>
      </c>
      <c r="Q217" t="n">
        <v>1324.24</v>
      </c>
      <c r="R217" t="n">
        <v>77.54000000000001</v>
      </c>
      <c r="S217" t="n">
        <v>27.17</v>
      </c>
      <c r="T217" t="n">
        <v>25055.52</v>
      </c>
      <c r="U217" t="n">
        <v>0.35</v>
      </c>
      <c r="V217" t="n">
        <v>0.83</v>
      </c>
      <c r="W217" t="n">
        <v>0.23</v>
      </c>
      <c r="X217" t="n">
        <v>1.61</v>
      </c>
      <c r="Y217" t="n">
        <v>1</v>
      </c>
      <c r="Z217" t="n">
        <v>10</v>
      </c>
    </row>
    <row r="218">
      <c r="A218" t="n">
        <v>1</v>
      </c>
      <c r="B218" t="n">
        <v>80</v>
      </c>
      <c r="C218" t="inlineStr">
        <is>
          <t xml:space="preserve">CONCLUIDO	</t>
        </is>
      </c>
      <c r="D218" t="n">
        <v>7.5191</v>
      </c>
      <c r="E218" t="n">
        <v>13.3</v>
      </c>
      <c r="F218" t="n">
        <v>9.039999999999999</v>
      </c>
      <c r="G218" t="n">
        <v>9.039999999999999</v>
      </c>
      <c r="H218" t="n">
        <v>0.14</v>
      </c>
      <c r="I218" t="n">
        <v>60</v>
      </c>
      <c r="J218" t="n">
        <v>159.48</v>
      </c>
      <c r="K218" t="n">
        <v>50.28</v>
      </c>
      <c r="L218" t="n">
        <v>1.25</v>
      </c>
      <c r="M218" t="n">
        <v>58</v>
      </c>
      <c r="N218" t="n">
        <v>27.95</v>
      </c>
      <c r="O218" t="n">
        <v>19902.91</v>
      </c>
      <c r="P218" t="n">
        <v>102.62</v>
      </c>
      <c r="Q218" t="n">
        <v>1324.19</v>
      </c>
      <c r="R218" t="n">
        <v>64.31</v>
      </c>
      <c r="S218" t="n">
        <v>27.17</v>
      </c>
      <c r="T218" t="n">
        <v>18540.96</v>
      </c>
      <c r="U218" t="n">
        <v>0.42</v>
      </c>
      <c r="V218" t="n">
        <v>0.86</v>
      </c>
      <c r="W218" t="n">
        <v>0.2</v>
      </c>
      <c r="X218" t="n">
        <v>1.19</v>
      </c>
      <c r="Y218" t="n">
        <v>1</v>
      </c>
      <c r="Z218" t="n">
        <v>10</v>
      </c>
    </row>
    <row r="219">
      <c r="A219" t="n">
        <v>2</v>
      </c>
      <c r="B219" t="n">
        <v>80</v>
      </c>
      <c r="C219" t="inlineStr">
        <is>
          <t xml:space="preserve">CONCLUIDO	</t>
        </is>
      </c>
      <c r="D219" t="n">
        <v>7.8966</v>
      </c>
      <c r="E219" t="n">
        <v>12.66</v>
      </c>
      <c r="F219" t="n">
        <v>8.789999999999999</v>
      </c>
      <c r="G219" t="n">
        <v>10.99</v>
      </c>
      <c r="H219" t="n">
        <v>0.17</v>
      </c>
      <c r="I219" t="n">
        <v>48</v>
      </c>
      <c r="J219" t="n">
        <v>159.83</v>
      </c>
      <c r="K219" t="n">
        <v>50.28</v>
      </c>
      <c r="L219" t="n">
        <v>1.5</v>
      </c>
      <c r="M219" t="n">
        <v>46</v>
      </c>
      <c r="N219" t="n">
        <v>28.05</v>
      </c>
      <c r="O219" t="n">
        <v>19946.71</v>
      </c>
      <c r="P219" t="n">
        <v>97.73999999999999</v>
      </c>
      <c r="Q219" t="n">
        <v>1324.04</v>
      </c>
      <c r="R219" t="n">
        <v>56.6</v>
      </c>
      <c r="S219" t="n">
        <v>27.17</v>
      </c>
      <c r="T219" t="n">
        <v>14746.59</v>
      </c>
      <c r="U219" t="n">
        <v>0.48</v>
      </c>
      <c r="V219" t="n">
        <v>0.89</v>
      </c>
      <c r="W219" t="n">
        <v>0.18</v>
      </c>
      <c r="X219" t="n">
        <v>0.9399999999999999</v>
      </c>
      <c r="Y219" t="n">
        <v>1</v>
      </c>
      <c r="Z219" t="n">
        <v>10</v>
      </c>
    </row>
    <row r="220">
      <c r="A220" t="n">
        <v>3</v>
      </c>
      <c r="B220" t="n">
        <v>80</v>
      </c>
      <c r="C220" t="inlineStr">
        <is>
          <t xml:space="preserve">CONCLUIDO	</t>
        </is>
      </c>
      <c r="D220" t="n">
        <v>8.2278</v>
      </c>
      <c r="E220" t="n">
        <v>12.15</v>
      </c>
      <c r="F220" t="n">
        <v>8.57</v>
      </c>
      <c r="G220" t="n">
        <v>13.19</v>
      </c>
      <c r="H220" t="n">
        <v>0.19</v>
      </c>
      <c r="I220" t="n">
        <v>39</v>
      </c>
      <c r="J220" t="n">
        <v>160.19</v>
      </c>
      <c r="K220" t="n">
        <v>50.28</v>
      </c>
      <c r="L220" t="n">
        <v>1.75</v>
      </c>
      <c r="M220" t="n">
        <v>37</v>
      </c>
      <c r="N220" t="n">
        <v>28.16</v>
      </c>
      <c r="O220" t="n">
        <v>19990.53</v>
      </c>
      <c r="P220" t="n">
        <v>92.92</v>
      </c>
      <c r="Q220" t="n">
        <v>1324.13</v>
      </c>
      <c r="R220" t="n">
        <v>49.49</v>
      </c>
      <c r="S220" t="n">
        <v>27.17</v>
      </c>
      <c r="T220" t="n">
        <v>11237.62</v>
      </c>
      <c r="U220" t="n">
        <v>0.55</v>
      </c>
      <c r="V220" t="n">
        <v>0.91</v>
      </c>
      <c r="W220" t="n">
        <v>0.17</v>
      </c>
      <c r="X220" t="n">
        <v>0.72</v>
      </c>
      <c r="Y220" t="n">
        <v>1</v>
      </c>
      <c r="Z220" t="n">
        <v>10</v>
      </c>
    </row>
    <row r="221">
      <c r="A221" t="n">
        <v>4</v>
      </c>
      <c r="B221" t="n">
        <v>80</v>
      </c>
      <c r="C221" t="inlineStr">
        <is>
          <t xml:space="preserve">CONCLUIDO	</t>
        </is>
      </c>
      <c r="D221" t="n">
        <v>8.223100000000001</v>
      </c>
      <c r="E221" t="n">
        <v>12.16</v>
      </c>
      <c r="F221" t="n">
        <v>8.710000000000001</v>
      </c>
      <c r="G221" t="n">
        <v>14.93</v>
      </c>
      <c r="H221" t="n">
        <v>0.22</v>
      </c>
      <c r="I221" t="n">
        <v>35</v>
      </c>
      <c r="J221" t="n">
        <v>160.54</v>
      </c>
      <c r="K221" t="n">
        <v>50.28</v>
      </c>
      <c r="L221" t="n">
        <v>2</v>
      </c>
      <c r="M221" t="n">
        <v>33</v>
      </c>
      <c r="N221" t="n">
        <v>28.26</v>
      </c>
      <c r="O221" t="n">
        <v>20034.4</v>
      </c>
      <c r="P221" t="n">
        <v>92.76000000000001</v>
      </c>
      <c r="Q221" t="n">
        <v>1324.01</v>
      </c>
      <c r="R221" t="n">
        <v>55.45</v>
      </c>
      <c r="S221" t="n">
        <v>27.17</v>
      </c>
      <c r="T221" t="n">
        <v>14240.18</v>
      </c>
      <c r="U221" t="n">
        <v>0.49</v>
      </c>
      <c r="V221" t="n">
        <v>0.9</v>
      </c>
      <c r="W221" t="n">
        <v>0.14</v>
      </c>
      <c r="X221" t="n">
        <v>0.86</v>
      </c>
      <c r="Y221" t="n">
        <v>1</v>
      </c>
      <c r="Z221" t="n">
        <v>10</v>
      </c>
    </row>
    <row r="222">
      <c r="A222" t="n">
        <v>5</v>
      </c>
      <c r="B222" t="n">
        <v>80</v>
      </c>
      <c r="C222" t="inlineStr">
        <is>
          <t xml:space="preserve">CONCLUIDO	</t>
        </is>
      </c>
      <c r="D222" t="n">
        <v>8.5472</v>
      </c>
      <c r="E222" t="n">
        <v>11.7</v>
      </c>
      <c r="F222" t="n">
        <v>8.44</v>
      </c>
      <c r="G222" t="n">
        <v>17.46</v>
      </c>
      <c r="H222" t="n">
        <v>0.25</v>
      </c>
      <c r="I222" t="n">
        <v>29</v>
      </c>
      <c r="J222" t="n">
        <v>160.9</v>
      </c>
      <c r="K222" t="n">
        <v>50.28</v>
      </c>
      <c r="L222" t="n">
        <v>2.25</v>
      </c>
      <c r="M222" t="n">
        <v>27</v>
      </c>
      <c r="N222" t="n">
        <v>28.37</v>
      </c>
      <c r="O222" t="n">
        <v>20078.3</v>
      </c>
      <c r="P222" t="n">
        <v>87.2</v>
      </c>
      <c r="Q222" t="n">
        <v>1324.19</v>
      </c>
      <c r="R222" t="n">
        <v>45.66</v>
      </c>
      <c r="S222" t="n">
        <v>27.17</v>
      </c>
      <c r="T222" t="n">
        <v>9372.91</v>
      </c>
      <c r="U222" t="n">
        <v>0.6</v>
      </c>
      <c r="V222" t="n">
        <v>0.92</v>
      </c>
      <c r="W222" t="n">
        <v>0.15</v>
      </c>
      <c r="X222" t="n">
        <v>0.59</v>
      </c>
      <c r="Y222" t="n">
        <v>1</v>
      </c>
      <c r="Z222" t="n">
        <v>10</v>
      </c>
    </row>
    <row r="223">
      <c r="A223" t="n">
        <v>6</v>
      </c>
      <c r="B223" t="n">
        <v>80</v>
      </c>
      <c r="C223" t="inlineStr">
        <is>
          <t xml:space="preserve">CONCLUIDO	</t>
        </is>
      </c>
      <c r="D223" t="n">
        <v>8.7188</v>
      </c>
      <c r="E223" t="n">
        <v>11.47</v>
      </c>
      <c r="F223" t="n">
        <v>8.34</v>
      </c>
      <c r="G223" t="n">
        <v>20.01</v>
      </c>
      <c r="H223" t="n">
        <v>0.27</v>
      </c>
      <c r="I223" t="n">
        <v>25</v>
      </c>
      <c r="J223" t="n">
        <v>161.26</v>
      </c>
      <c r="K223" t="n">
        <v>50.28</v>
      </c>
      <c r="L223" t="n">
        <v>2.5</v>
      </c>
      <c r="M223" t="n">
        <v>23</v>
      </c>
      <c r="N223" t="n">
        <v>28.48</v>
      </c>
      <c r="O223" t="n">
        <v>20122.23</v>
      </c>
      <c r="P223" t="n">
        <v>83.78</v>
      </c>
      <c r="Q223" t="n">
        <v>1324.09</v>
      </c>
      <c r="R223" t="n">
        <v>42.33</v>
      </c>
      <c r="S223" t="n">
        <v>27.17</v>
      </c>
      <c r="T223" t="n">
        <v>7728.35</v>
      </c>
      <c r="U223" t="n">
        <v>0.64</v>
      </c>
      <c r="V223" t="n">
        <v>0.9399999999999999</v>
      </c>
      <c r="W223" t="n">
        <v>0.15</v>
      </c>
      <c r="X223" t="n">
        <v>0.49</v>
      </c>
      <c r="Y223" t="n">
        <v>1</v>
      </c>
      <c r="Z223" t="n">
        <v>10</v>
      </c>
    </row>
    <row r="224">
      <c r="A224" t="n">
        <v>7</v>
      </c>
      <c r="B224" t="n">
        <v>80</v>
      </c>
      <c r="C224" t="inlineStr">
        <is>
          <t xml:space="preserve">CONCLUIDO	</t>
        </is>
      </c>
      <c r="D224" t="n">
        <v>8.842599999999999</v>
      </c>
      <c r="E224" t="n">
        <v>11.31</v>
      </c>
      <c r="F224" t="n">
        <v>8.279999999999999</v>
      </c>
      <c r="G224" t="n">
        <v>22.57</v>
      </c>
      <c r="H224" t="n">
        <v>0.3</v>
      </c>
      <c r="I224" t="n">
        <v>22</v>
      </c>
      <c r="J224" t="n">
        <v>161.61</v>
      </c>
      <c r="K224" t="n">
        <v>50.28</v>
      </c>
      <c r="L224" t="n">
        <v>2.75</v>
      </c>
      <c r="M224" t="n">
        <v>20</v>
      </c>
      <c r="N224" t="n">
        <v>28.58</v>
      </c>
      <c r="O224" t="n">
        <v>20166.2</v>
      </c>
      <c r="P224" t="n">
        <v>80.54000000000001</v>
      </c>
      <c r="Q224" t="n">
        <v>1324</v>
      </c>
      <c r="R224" t="n">
        <v>40.36</v>
      </c>
      <c r="S224" t="n">
        <v>27.17</v>
      </c>
      <c r="T224" t="n">
        <v>6757.74</v>
      </c>
      <c r="U224" t="n">
        <v>0.67</v>
      </c>
      <c r="V224" t="n">
        <v>0.9399999999999999</v>
      </c>
      <c r="W224" t="n">
        <v>0.14</v>
      </c>
      <c r="X224" t="n">
        <v>0.42</v>
      </c>
      <c r="Y224" t="n">
        <v>1</v>
      </c>
      <c r="Z224" t="n">
        <v>10</v>
      </c>
    </row>
    <row r="225">
      <c r="A225" t="n">
        <v>8</v>
      </c>
      <c r="B225" t="n">
        <v>80</v>
      </c>
      <c r="C225" t="inlineStr">
        <is>
          <t xml:space="preserve">CONCLUIDO	</t>
        </is>
      </c>
      <c r="D225" t="n">
        <v>8.929</v>
      </c>
      <c r="E225" t="n">
        <v>11.2</v>
      </c>
      <c r="F225" t="n">
        <v>8.23</v>
      </c>
      <c r="G225" t="n">
        <v>24.69</v>
      </c>
      <c r="H225" t="n">
        <v>0.33</v>
      </c>
      <c r="I225" t="n">
        <v>20</v>
      </c>
      <c r="J225" t="n">
        <v>161.97</v>
      </c>
      <c r="K225" t="n">
        <v>50.28</v>
      </c>
      <c r="L225" t="n">
        <v>3</v>
      </c>
      <c r="M225" t="n">
        <v>18</v>
      </c>
      <c r="N225" t="n">
        <v>28.69</v>
      </c>
      <c r="O225" t="n">
        <v>20210.21</v>
      </c>
      <c r="P225" t="n">
        <v>77.23</v>
      </c>
      <c r="Q225" t="n">
        <v>1323.97</v>
      </c>
      <c r="R225" t="n">
        <v>38.91</v>
      </c>
      <c r="S225" t="n">
        <v>27.17</v>
      </c>
      <c r="T225" t="n">
        <v>6040.77</v>
      </c>
      <c r="U225" t="n">
        <v>0.7</v>
      </c>
      <c r="V225" t="n">
        <v>0.95</v>
      </c>
      <c r="W225" t="n">
        <v>0.14</v>
      </c>
      <c r="X225" t="n">
        <v>0.38</v>
      </c>
      <c r="Y225" t="n">
        <v>1</v>
      </c>
      <c r="Z225" t="n">
        <v>10</v>
      </c>
    </row>
    <row r="226">
      <c r="A226" t="n">
        <v>9</v>
      </c>
      <c r="B226" t="n">
        <v>80</v>
      </c>
      <c r="C226" t="inlineStr">
        <is>
          <t xml:space="preserve">CONCLUIDO	</t>
        </is>
      </c>
      <c r="D226" t="n">
        <v>9.0543</v>
      </c>
      <c r="E226" t="n">
        <v>11.04</v>
      </c>
      <c r="F226" t="n">
        <v>8.140000000000001</v>
      </c>
      <c r="G226" t="n">
        <v>27.13</v>
      </c>
      <c r="H226" t="n">
        <v>0.35</v>
      </c>
      <c r="I226" t="n">
        <v>18</v>
      </c>
      <c r="J226" t="n">
        <v>162.33</v>
      </c>
      <c r="K226" t="n">
        <v>50.28</v>
      </c>
      <c r="L226" t="n">
        <v>3.25</v>
      </c>
      <c r="M226" t="n">
        <v>4</v>
      </c>
      <c r="N226" t="n">
        <v>28.8</v>
      </c>
      <c r="O226" t="n">
        <v>20254.26</v>
      </c>
      <c r="P226" t="n">
        <v>73.93000000000001</v>
      </c>
      <c r="Q226" t="n">
        <v>1324.12</v>
      </c>
      <c r="R226" t="n">
        <v>35.76</v>
      </c>
      <c r="S226" t="n">
        <v>27.17</v>
      </c>
      <c r="T226" t="n">
        <v>4478.23</v>
      </c>
      <c r="U226" t="n">
        <v>0.76</v>
      </c>
      <c r="V226" t="n">
        <v>0.96</v>
      </c>
      <c r="W226" t="n">
        <v>0.14</v>
      </c>
      <c r="X226" t="n">
        <v>0.29</v>
      </c>
      <c r="Y226" t="n">
        <v>1</v>
      </c>
      <c r="Z226" t="n">
        <v>10</v>
      </c>
    </row>
    <row r="227">
      <c r="A227" t="n">
        <v>10</v>
      </c>
      <c r="B227" t="n">
        <v>80</v>
      </c>
      <c r="C227" t="inlineStr">
        <is>
          <t xml:space="preserve">CONCLUIDO	</t>
        </is>
      </c>
      <c r="D227" t="n">
        <v>9.008599999999999</v>
      </c>
      <c r="E227" t="n">
        <v>11.1</v>
      </c>
      <c r="F227" t="n">
        <v>8.199999999999999</v>
      </c>
      <c r="G227" t="n">
        <v>27.32</v>
      </c>
      <c r="H227" t="n">
        <v>0.38</v>
      </c>
      <c r="I227" t="n">
        <v>18</v>
      </c>
      <c r="J227" t="n">
        <v>162.68</v>
      </c>
      <c r="K227" t="n">
        <v>50.28</v>
      </c>
      <c r="L227" t="n">
        <v>3.5</v>
      </c>
      <c r="M227" t="n">
        <v>0</v>
      </c>
      <c r="N227" t="n">
        <v>28.9</v>
      </c>
      <c r="O227" t="n">
        <v>20298.34</v>
      </c>
      <c r="P227" t="n">
        <v>74.64</v>
      </c>
      <c r="Q227" t="n">
        <v>1324.09</v>
      </c>
      <c r="R227" t="n">
        <v>37.51</v>
      </c>
      <c r="S227" t="n">
        <v>27.17</v>
      </c>
      <c r="T227" t="n">
        <v>5353.85</v>
      </c>
      <c r="U227" t="n">
        <v>0.72</v>
      </c>
      <c r="V227" t="n">
        <v>0.95</v>
      </c>
      <c r="W227" t="n">
        <v>0.15</v>
      </c>
      <c r="X227" t="n">
        <v>0.34</v>
      </c>
      <c r="Y227" t="n">
        <v>1</v>
      </c>
      <c r="Z227" t="n">
        <v>10</v>
      </c>
    </row>
    <row r="228">
      <c r="A228" t="n">
        <v>0</v>
      </c>
      <c r="B228" t="n">
        <v>115</v>
      </c>
      <c r="C228" t="inlineStr">
        <is>
          <t xml:space="preserve">CONCLUIDO	</t>
        </is>
      </c>
      <c r="D228" t="n">
        <v>5.7224</v>
      </c>
      <c r="E228" t="n">
        <v>17.48</v>
      </c>
      <c r="F228" t="n">
        <v>10.07</v>
      </c>
      <c r="G228" t="n">
        <v>5.6</v>
      </c>
      <c r="H228" t="n">
        <v>0.08</v>
      </c>
      <c r="I228" t="n">
        <v>108</v>
      </c>
      <c r="J228" t="n">
        <v>222.93</v>
      </c>
      <c r="K228" t="n">
        <v>56.94</v>
      </c>
      <c r="L228" t="n">
        <v>1</v>
      </c>
      <c r="M228" t="n">
        <v>106</v>
      </c>
      <c r="N228" t="n">
        <v>49.99</v>
      </c>
      <c r="O228" t="n">
        <v>27728.69</v>
      </c>
      <c r="P228" t="n">
        <v>148.61</v>
      </c>
      <c r="Q228" t="n">
        <v>1324.56</v>
      </c>
      <c r="R228" t="n">
        <v>96.73</v>
      </c>
      <c r="S228" t="n">
        <v>27.17</v>
      </c>
      <c r="T228" t="n">
        <v>34510.92</v>
      </c>
      <c r="U228" t="n">
        <v>0.28</v>
      </c>
      <c r="V228" t="n">
        <v>0.77</v>
      </c>
      <c r="W228" t="n">
        <v>0.28</v>
      </c>
      <c r="X228" t="n">
        <v>2.22</v>
      </c>
      <c r="Y228" t="n">
        <v>1</v>
      </c>
      <c r="Z228" t="n">
        <v>10</v>
      </c>
    </row>
    <row r="229">
      <c r="A229" t="n">
        <v>1</v>
      </c>
      <c r="B229" t="n">
        <v>115</v>
      </c>
      <c r="C229" t="inlineStr">
        <is>
          <t xml:space="preserve">CONCLUIDO	</t>
        </is>
      </c>
      <c r="D229" t="n">
        <v>6.3655</v>
      </c>
      <c r="E229" t="n">
        <v>15.71</v>
      </c>
      <c r="F229" t="n">
        <v>9.49</v>
      </c>
      <c r="G229" t="n">
        <v>7.03</v>
      </c>
      <c r="H229" t="n">
        <v>0.1</v>
      </c>
      <c r="I229" t="n">
        <v>81</v>
      </c>
      <c r="J229" t="n">
        <v>223.35</v>
      </c>
      <c r="K229" t="n">
        <v>56.94</v>
      </c>
      <c r="L229" t="n">
        <v>1.25</v>
      </c>
      <c r="M229" t="n">
        <v>79</v>
      </c>
      <c r="N229" t="n">
        <v>50.15</v>
      </c>
      <c r="O229" t="n">
        <v>27780.03</v>
      </c>
      <c r="P229" t="n">
        <v>138.62</v>
      </c>
      <c r="Q229" t="n">
        <v>1324.24</v>
      </c>
      <c r="R229" t="n">
        <v>78.3</v>
      </c>
      <c r="S229" t="n">
        <v>27.17</v>
      </c>
      <c r="T229" t="n">
        <v>25431.67</v>
      </c>
      <c r="U229" t="n">
        <v>0.35</v>
      </c>
      <c r="V229" t="n">
        <v>0.82</v>
      </c>
      <c r="W229" t="n">
        <v>0.24</v>
      </c>
      <c r="X229" t="n">
        <v>1.64</v>
      </c>
      <c r="Y229" t="n">
        <v>1</v>
      </c>
      <c r="Z229" t="n">
        <v>10</v>
      </c>
    </row>
    <row r="230">
      <c r="A230" t="n">
        <v>2</v>
      </c>
      <c r="B230" t="n">
        <v>115</v>
      </c>
      <c r="C230" t="inlineStr">
        <is>
          <t xml:space="preserve">CONCLUIDO	</t>
        </is>
      </c>
      <c r="D230" t="n">
        <v>6.8046</v>
      </c>
      <c r="E230" t="n">
        <v>14.7</v>
      </c>
      <c r="F230" t="n">
        <v>9.18</v>
      </c>
      <c r="G230" t="n">
        <v>8.48</v>
      </c>
      <c r="H230" t="n">
        <v>0.12</v>
      </c>
      <c r="I230" t="n">
        <v>65</v>
      </c>
      <c r="J230" t="n">
        <v>223.76</v>
      </c>
      <c r="K230" t="n">
        <v>56.94</v>
      </c>
      <c r="L230" t="n">
        <v>1.5</v>
      </c>
      <c r="M230" t="n">
        <v>63</v>
      </c>
      <c r="N230" t="n">
        <v>50.32</v>
      </c>
      <c r="O230" t="n">
        <v>27831.42</v>
      </c>
      <c r="P230" t="n">
        <v>132.67</v>
      </c>
      <c r="Q230" t="n">
        <v>1324.13</v>
      </c>
      <c r="R230" t="n">
        <v>68.76000000000001</v>
      </c>
      <c r="S230" t="n">
        <v>27.17</v>
      </c>
      <c r="T230" t="n">
        <v>20741.27</v>
      </c>
      <c r="U230" t="n">
        <v>0.4</v>
      </c>
      <c r="V230" t="n">
        <v>0.85</v>
      </c>
      <c r="W230" t="n">
        <v>0.21</v>
      </c>
      <c r="X230" t="n">
        <v>1.33</v>
      </c>
      <c r="Y230" t="n">
        <v>1</v>
      </c>
      <c r="Z230" t="n">
        <v>10</v>
      </c>
    </row>
    <row r="231">
      <c r="A231" t="n">
        <v>3</v>
      </c>
      <c r="B231" t="n">
        <v>115</v>
      </c>
      <c r="C231" t="inlineStr">
        <is>
          <t xml:space="preserve">CONCLUIDO	</t>
        </is>
      </c>
      <c r="D231" t="n">
        <v>7.2088</v>
      </c>
      <c r="E231" t="n">
        <v>13.87</v>
      </c>
      <c r="F231" t="n">
        <v>8.880000000000001</v>
      </c>
      <c r="G231" t="n">
        <v>10.06</v>
      </c>
      <c r="H231" t="n">
        <v>0.14</v>
      </c>
      <c r="I231" t="n">
        <v>53</v>
      </c>
      <c r="J231" t="n">
        <v>224.18</v>
      </c>
      <c r="K231" t="n">
        <v>56.94</v>
      </c>
      <c r="L231" t="n">
        <v>1.75</v>
      </c>
      <c r="M231" t="n">
        <v>51</v>
      </c>
      <c r="N231" t="n">
        <v>50.49</v>
      </c>
      <c r="O231" t="n">
        <v>27882.87</v>
      </c>
      <c r="P231" t="n">
        <v>126.91</v>
      </c>
      <c r="Q231" t="n">
        <v>1324.32</v>
      </c>
      <c r="R231" t="n">
        <v>59.4</v>
      </c>
      <c r="S231" t="n">
        <v>27.17</v>
      </c>
      <c r="T231" t="n">
        <v>16123.5</v>
      </c>
      <c r="U231" t="n">
        <v>0.46</v>
      </c>
      <c r="V231" t="n">
        <v>0.88</v>
      </c>
      <c r="W231" t="n">
        <v>0.19</v>
      </c>
      <c r="X231" t="n">
        <v>1.03</v>
      </c>
      <c r="Y231" t="n">
        <v>1</v>
      </c>
      <c r="Z231" t="n">
        <v>10</v>
      </c>
    </row>
    <row r="232">
      <c r="A232" t="n">
        <v>4</v>
      </c>
      <c r="B232" t="n">
        <v>115</v>
      </c>
      <c r="C232" t="inlineStr">
        <is>
          <t xml:space="preserve">CONCLUIDO	</t>
        </is>
      </c>
      <c r="D232" t="n">
        <v>7.4445</v>
      </c>
      <c r="E232" t="n">
        <v>13.43</v>
      </c>
      <c r="F232" t="n">
        <v>8.75</v>
      </c>
      <c r="G232" t="n">
        <v>11.42</v>
      </c>
      <c r="H232" t="n">
        <v>0.16</v>
      </c>
      <c r="I232" t="n">
        <v>46</v>
      </c>
      <c r="J232" t="n">
        <v>224.6</v>
      </c>
      <c r="K232" t="n">
        <v>56.94</v>
      </c>
      <c r="L232" t="n">
        <v>2</v>
      </c>
      <c r="M232" t="n">
        <v>44</v>
      </c>
      <c r="N232" t="n">
        <v>50.65</v>
      </c>
      <c r="O232" t="n">
        <v>27934.37</v>
      </c>
      <c r="P232" t="n">
        <v>123.81</v>
      </c>
      <c r="Q232" t="n">
        <v>1324.11</v>
      </c>
      <c r="R232" t="n">
        <v>55.25</v>
      </c>
      <c r="S232" t="n">
        <v>27.17</v>
      </c>
      <c r="T232" t="n">
        <v>14080.6</v>
      </c>
      <c r="U232" t="n">
        <v>0.49</v>
      </c>
      <c r="V232" t="n">
        <v>0.89</v>
      </c>
      <c r="W232" t="n">
        <v>0.18</v>
      </c>
      <c r="X232" t="n">
        <v>0.9</v>
      </c>
      <c r="Y232" t="n">
        <v>1</v>
      </c>
      <c r="Z232" t="n">
        <v>10</v>
      </c>
    </row>
    <row r="233">
      <c r="A233" t="n">
        <v>5</v>
      </c>
      <c r="B233" t="n">
        <v>115</v>
      </c>
      <c r="C233" t="inlineStr">
        <is>
          <t xml:space="preserve">CONCLUIDO	</t>
        </is>
      </c>
      <c r="D233" t="n">
        <v>7.6733</v>
      </c>
      <c r="E233" t="n">
        <v>13.03</v>
      </c>
      <c r="F233" t="n">
        <v>8.619999999999999</v>
      </c>
      <c r="G233" t="n">
        <v>12.92</v>
      </c>
      <c r="H233" t="n">
        <v>0.18</v>
      </c>
      <c r="I233" t="n">
        <v>40</v>
      </c>
      <c r="J233" t="n">
        <v>225.01</v>
      </c>
      <c r="K233" t="n">
        <v>56.94</v>
      </c>
      <c r="L233" t="n">
        <v>2.25</v>
      </c>
      <c r="M233" t="n">
        <v>38</v>
      </c>
      <c r="N233" t="n">
        <v>50.82</v>
      </c>
      <c r="O233" t="n">
        <v>27985.94</v>
      </c>
      <c r="P233" t="n">
        <v>120.3</v>
      </c>
      <c r="Q233" t="n">
        <v>1324.14</v>
      </c>
      <c r="R233" t="n">
        <v>50.78</v>
      </c>
      <c r="S233" t="n">
        <v>27.17</v>
      </c>
      <c r="T233" t="n">
        <v>11876.13</v>
      </c>
      <c r="U233" t="n">
        <v>0.54</v>
      </c>
      <c r="V233" t="n">
        <v>0.91</v>
      </c>
      <c r="W233" t="n">
        <v>0.18</v>
      </c>
      <c r="X233" t="n">
        <v>0.76</v>
      </c>
      <c r="Y233" t="n">
        <v>1</v>
      </c>
      <c r="Z233" t="n">
        <v>10</v>
      </c>
    </row>
    <row r="234">
      <c r="A234" t="n">
        <v>6</v>
      </c>
      <c r="B234" t="n">
        <v>115</v>
      </c>
      <c r="C234" t="inlineStr">
        <is>
          <t xml:space="preserve">CONCLUIDO	</t>
        </is>
      </c>
      <c r="D234" t="n">
        <v>7.8787</v>
      </c>
      <c r="E234" t="n">
        <v>12.69</v>
      </c>
      <c r="F234" t="n">
        <v>8.5</v>
      </c>
      <c r="G234" t="n">
        <v>14.56</v>
      </c>
      <c r="H234" t="n">
        <v>0.2</v>
      </c>
      <c r="I234" t="n">
        <v>35</v>
      </c>
      <c r="J234" t="n">
        <v>225.43</v>
      </c>
      <c r="K234" t="n">
        <v>56.94</v>
      </c>
      <c r="L234" t="n">
        <v>2.5</v>
      </c>
      <c r="M234" t="n">
        <v>33</v>
      </c>
      <c r="N234" t="n">
        <v>50.99</v>
      </c>
      <c r="O234" t="n">
        <v>28037.57</v>
      </c>
      <c r="P234" t="n">
        <v>117.15</v>
      </c>
      <c r="Q234" t="n">
        <v>1323.94</v>
      </c>
      <c r="R234" t="n">
        <v>47.84</v>
      </c>
      <c r="S234" t="n">
        <v>27.17</v>
      </c>
      <c r="T234" t="n">
        <v>10431.13</v>
      </c>
      <c r="U234" t="n">
        <v>0.57</v>
      </c>
      <c r="V234" t="n">
        <v>0.92</v>
      </c>
      <c r="W234" t="n">
        <v>0.14</v>
      </c>
      <c r="X234" t="n">
        <v>0.64</v>
      </c>
      <c r="Y234" t="n">
        <v>1</v>
      </c>
      <c r="Z234" t="n">
        <v>10</v>
      </c>
    </row>
    <row r="235">
      <c r="A235" t="n">
        <v>7</v>
      </c>
      <c r="B235" t="n">
        <v>115</v>
      </c>
      <c r="C235" t="inlineStr">
        <is>
          <t xml:space="preserve">CONCLUIDO	</t>
        </is>
      </c>
      <c r="D235" t="n">
        <v>7.9546</v>
      </c>
      <c r="E235" t="n">
        <v>12.57</v>
      </c>
      <c r="F235" t="n">
        <v>8.51</v>
      </c>
      <c r="G235" t="n">
        <v>15.95</v>
      </c>
      <c r="H235" t="n">
        <v>0.22</v>
      </c>
      <c r="I235" t="n">
        <v>32</v>
      </c>
      <c r="J235" t="n">
        <v>225.85</v>
      </c>
      <c r="K235" t="n">
        <v>56.94</v>
      </c>
      <c r="L235" t="n">
        <v>2.75</v>
      </c>
      <c r="M235" t="n">
        <v>30</v>
      </c>
      <c r="N235" t="n">
        <v>51.16</v>
      </c>
      <c r="O235" t="n">
        <v>28089.25</v>
      </c>
      <c r="P235" t="n">
        <v>116.24</v>
      </c>
      <c r="Q235" t="n">
        <v>1324.11</v>
      </c>
      <c r="R235" t="n">
        <v>47.79</v>
      </c>
      <c r="S235" t="n">
        <v>27.17</v>
      </c>
      <c r="T235" t="n">
        <v>10422.21</v>
      </c>
      <c r="U235" t="n">
        <v>0.57</v>
      </c>
      <c r="V235" t="n">
        <v>0.92</v>
      </c>
      <c r="W235" t="n">
        <v>0.16</v>
      </c>
      <c r="X235" t="n">
        <v>0.65</v>
      </c>
      <c r="Y235" t="n">
        <v>1</v>
      </c>
      <c r="Z235" t="n">
        <v>10</v>
      </c>
    </row>
    <row r="236">
      <c r="A236" t="n">
        <v>8</v>
      </c>
      <c r="B236" t="n">
        <v>115</v>
      </c>
      <c r="C236" t="inlineStr">
        <is>
          <t xml:space="preserve">CONCLUIDO	</t>
        </is>
      </c>
      <c r="D236" t="n">
        <v>8.1372</v>
      </c>
      <c r="E236" t="n">
        <v>12.29</v>
      </c>
      <c r="F236" t="n">
        <v>8.4</v>
      </c>
      <c r="G236" t="n">
        <v>18</v>
      </c>
      <c r="H236" t="n">
        <v>0.24</v>
      </c>
      <c r="I236" t="n">
        <v>28</v>
      </c>
      <c r="J236" t="n">
        <v>226.27</v>
      </c>
      <c r="K236" t="n">
        <v>56.94</v>
      </c>
      <c r="L236" t="n">
        <v>3</v>
      </c>
      <c r="M236" t="n">
        <v>26</v>
      </c>
      <c r="N236" t="n">
        <v>51.33</v>
      </c>
      <c r="O236" t="n">
        <v>28140.99</v>
      </c>
      <c r="P236" t="n">
        <v>113.12</v>
      </c>
      <c r="Q236" t="n">
        <v>1324.04</v>
      </c>
      <c r="R236" t="n">
        <v>44.39</v>
      </c>
      <c r="S236" t="n">
        <v>27.17</v>
      </c>
      <c r="T236" t="n">
        <v>8743.879999999999</v>
      </c>
      <c r="U236" t="n">
        <v>0.61</v>
      </c>
      <c r="V236" t="n">
        <v>0.93</v>
      </c>
      <c r="W236" t="n">
        <v>0.15</v>
      </c>
      <c r="X236" t="n">
        <v>0.55</v>
      </c>
      <c r="Y236" t="n">
        <v>1</v>
      </c>
      <c r="Z236" t="n">
        <v>10</v>
      </c>
    </row>
    <row r="237">
      <c r="A237" t="n">
        <v>9</v>
      </c>
      <c r="B237" t="n">
        <v>115</v>
      </c>
      <c r="C237" t="inlineStr">
        <is>
          <t xml:space="preserve">CONCLUIDO	</t>
        </is>
      </c>
      <c r="D237" t="n">
        <v>8.2201</v>
      </c>
      <c r="E237" t="n">
        <v>12.17</v>
      </c>
      <c r="F237" t="n">
        <v>8.359999999999999</v>
      </c>
      <c r="G237" t="n">
        <v>19.3</v>
      </c>
      <c r="H237" t="n">
        <v>0.25</v>
      </c>
      <c r="I237" t="n">
        <v>26</v>
      </c>
      <c r="J237" t="n">
        <v>226.69</v>
      </c>
      <c r="K237" t="n">
        <v>56.94</v>
      </c>
      <c r="L237" t="n">
        <v>3.25</v>
      </c>
      <c r="M237" t="n">
        <v>24</v>
      </c>
      <c r="N237" t="n">
        <v>51.5</v>
      </c>
      <c r="O237" t="n">
        <v>28192.8</v>
      </c>
      <c r="P237" t="n">
        <v>111.29</v>
      </c>
      <c r="Q237" t="n">
        <v>1323.98</v>
      </c>
      <c r="R237" t="n">
        <v>43.14</v>
      </c>
      <c r="S237" t="n">
        <v>27.17</v>
      </c>
      <c r="T237" t="n">
        <v>8125.55</v>
      </c>
      <c r="U237" t="n">
        <v>0.63</v>
      </c>
      <c r="V237" t="n">
        <v>0.93</v>
      </c>
      <c r="W237" t="n">
        <v>0.15</v>
      </c>
      <c r="X237" t="n">
        <v>0.51</v>
      </c>
      <c r="Y237" t="n">
        <v>1</v>
      </c>
      <c r="Z237" t="n">
        <v>10</v>
      </c>
    </row>
    <row r="238">
      <c r="A238" t="n">
        <v>10</v>
      </c>
      <c r="B238" t="n">
        <v>115</v>
      </c>
      <c r="C238" t="inlineStr">
        <is>
          <t xml:space="preserve">CONCLUIDO	</t>
        </is>
      </c>
      <c r="D238" t="n">
        <v>8.316599999999999</v>
      </c>
      <c r="E238" t="n">
        <v>12.02</v>
      </c>
      <c r="F238" t="n">
        <v>8.31</v>
      </c>
      <c r="G238" t="n">
        <v>20.77</v>
      </c>
      <c r="H238" t="n">
        <v>0.27</v>
      </c>
      <c r="I238" t="n">
        <v>24</v>
      </c>
      <c r="J238" t="n">
        <v>227.11</v>
      </c>
      <c r="K238" t="n">
        <v>56.94</v>
      </c>
      <c r="L238" t="n">
        <v>3.5</v>
      </c>
      <c r="M238" t="n">
        <v>22</v>
      </c>
      <c r="N238" t="n">
        <v>51.67</v>
      </c>
      <c r="O238" t="n">
        <v>28244.66</v>
      </c>
      <c r="P238" t="n">
        <v>109.01</v>
      </c>
      <c r="Q238" t="n">
        <v>1324.09</v>
      </c>
      <c r="R238" t="n">
        <v>41.41</v>
      </c>
      <c r="S238" t="n">
        <v>27.17</v>
      </c>
      <c r="T238" t="n">
        <v>7274.45</v>
      </c>
      <c r="U238" t="n">
        <v>0.66</v>
      </c>
      <c r="V238" t="n">
        <v>0.9399999999999999</v>
      </c>
      <c r="W238" t="n">
        <v>0.15</v>
      </c>
      <c r="X238" t="n">
        <v>0.46</v>
      </c>
      <c r="Y238" t="n">
        <v>1</v>
      </c>
      <c r="Z238" t="n">
        <v>10</v>
      </c>
    </row>
    <row r="239">
      <c r="A239" t="n">
        <v>11</v>
      </c>
      <c r="B239" t="n">
        <v>115</v>
      </c>
      <c r="C239" t="inlineStr">
        <is>
          <t xml:space="preserve">CONCLUIDO	</t>
        </is>
      </c>
      <c r="D239" t="n">
        <v>8.4061</v>
      </c>
      <c r="E239" t="n">
        <v>11.9</v>
      </c>
      <c r="F239" t="n">
        <v>8.27</v>
      </c>
      <c r="G239" t="n">
        <v>22.55</v>
      </c>
      <c r="H239" t="n">
        <v>0.29</v>
      </c>
      <c r="I239" t="n">
        <v>22</v>
      </c>
      <c r="J239" t="n">
        <v>227.53</v>
      </c>
      <c r="K239" t="n">
        <v>56.94</v>
      </c>
      <c r="L239" t="n">
        <v>3.75</v>
      </c>
      <c r="M239" t="n">
        <v>20</v>
      </c>
      <c r="N239" t="n">
        <v>51.84</v>
      </c>
      <c r="O239" t="n">
        <v>28296.58</v>
      </c>
      <c r="P239" t="n">
        <v>106.9</v>
      </c>
      <c r="Q239" t="n">
        <v>1324.04</v>
      </c>
      <c r="R239" t="n">
        <v>40.26</v>
      </c>
      <c r="S239" t="n">
        <v>27.17</v>
      </c>
      <c r="T239" t="n">
        <v>6707.57</v>
      </c>
      <c r="U239" t="n">
        <v>0.67</v>
      </c>
      <c r="V239" t="n">
        <v>0.9399999999999999</v>
      </c>
      <c r="W239" t="n">
        <v>0.14</v>
      </c>
      <c r="X239" t="n">
        <v>0.42</v>
      </c>
      <c r="Y239" t="n">
        <v>1</v>
      </c>
      <c r="Z239" t="n">
        <v>10</v>
      </c>
    </row>
    <row r="240">
      <c r="A240" t="n">
        <v>12</v>
      </c>
      <c r="B240" t="n">
        <v>115</v>
      </c>
      <c r="C240" t="inlineStr">
        <is>
          <t xml:space="preserve">CONCLUIDO	</t>
        </is>
      </c>
      <c r="D240" t="n">
        <v>8.4964</v>
      </c>
      <c r="E240" t="n">
        <v>11.77</v>
      </c>
      <c r="F240" t="n">
        <v>8.23</v>
      </c>
      <c r="G240" t="n">
        <v>24.69</v>
      </c>
      <c r="H240" t="n">
        <v>0.31</v>
      </c>
      <c r="I240" t="n">
        <v>20</v>
      </c>
      <c r="J240" t="n">
        <v>227.95</v>
      </c>
      <c r="K240" t="n">
        <v>56.94</v>
      </c>
      <c r="L240" t="n">
        <v>4</v>
      </c>
      <c r="M240" t="n">
        <v>18</v>
      </c>
      <c r="N240" t="n">
        <v>52.01</v>
      </c>
      <c r="O240" t="n">
        <v>28348.56</v>
      </c>
      <c r="P240" t="n">
        <v>104.95</v>
      </c>
      <c r="Q240" t="n">
        <v>1323.96</v>
      </c>
      <c r="R240" t="n">
        <v>38.97</v>
      </c>
      <c r="S240" t="n">
        <v>27.17</v>
      </c>
      <c r="T240" t="n">
        <v>6074.12</v>
      </c>
      <c r="U240" t="n">
        <v>0.7</v>
      </c>
      <c r="V240" t="n">
        <v>0.95</v>
      </c>
      <c r="W240" t="n">
        <v>0.14</v>
      </c>
      <c r="X240" t="n">
        <v>0.38</v>
      </c>
      <c r="Y240" t="n">
        <v>1</v>
      </c>
      <c r="Z240" t="n">
        <v>10</v>
      </c>
    </row>
    <row r="241">
      <c r="A241" t="n">
        <v>13</v>
      </c>
      <c r="B241" t="n">
        <v>115</v>
      </c>
      <c r="C241" t="inlineStr">
        <is>
          <t xml:space="preserve">CONCLUIDO	</t>
        </is>
      </c>
      <c r="D241" t="n">
        <v>8.6449</v>
      </c>
      <c r="E241" t="n">
        <v>11.57</v>
      </c>
      <c r="F241" t="n">
        <v>8.119999999999999</v>
      </c>
      <c r="G241" t="n">
        <v>27.06</v>
      </c>
      <c r="H241" t="n">
        <v>0.33</v>
      </c>
      <c r="I241" t="n">
        <v>18</v>
      </c>
      <c r="J241" t="n">
        <v>228.38</v>
      </c>
      <c r="K241" t="n">
        <v>56.94</v>
      </c>
      <c r="L241" t="n">
        <v>4.25</v>
      </c>
      <c r="M241" t="n">
        <v>16</v>
      </c>
      <c r="N241" t="n">
        <v>52.18</v>
      </c>
      <c r="O241" t="n">
        <v>28400.61</v>
      </c>
      <c r="P241" t="n">
        <v>100.99</v>
      </c>
      <c r="Q241" t="n">
        <v>1324.03</v>
      </c>
      <c r="R241" t="n">
        <v>35.23</v>
      </c>
      <c r="S241" t="n">
        <v>27.17</v>
      </c>
      <c r="T241" t="n">
        <v>4212.6</v>
      </c>
      <c r="U241" t="n">
        <v>0.77</v>
      </c>
      <c r="V241" t="n">
        <v>0.96</v>
      </c>
      <c r="W241" t="n">
        <v>0.13</v>
      </c>
      <c r="X241" t="n">
        <v>0.26</v>
      </c>
      <c r="Y241" t="n">
        <v>1</v>
      </c>
      <c r="Z241" t="n">
        <v>10</v>
      </c>
    </row>
    <row r="242">
      <c r="A242" t="n">
        <v>14</v>
      </c>
      <c r="B242" t="n">
        <v>115</v>
      </c>
      <c r="C242" t="inlineStr">
        <is>
          <t xml:space="preserve">CONCLUIDO	</t>
        </is>
      </c>
      <c r="D242" t="n">
        <v>8.5761</v>
      </c>
      <c r="E242" t="n">
        <v>11.66</v>
      </c>
      <c r="F242" t="n">
        <v>8.210000000000001</v>
      </c>
      <c r="G242" t="n">
        <v>27.36</v>
      </c>
      <c r="H242" t="n">
        <v>0.35</v>
      </c>
      <c r="I242" t="n">
        <v>18</v>
      </c>
      <c r="J242" t="n">
        <v>228.8</v>
      </c>
      <c r="K242" t="n">
        <v>56.94</v>
      </c>
      <c r="L242" t="n">
        <v>4.5</v>
      </c>
      <c r="M242" t="n">
        <v>16</v>
      </c>
      <c r="N242" t="n">
        <v>52.36</v>
      </c>
      <c r="O242" t="n">
        <v>28452.71</v>
      </c>
      <c r="P242" t="n">
        <v>101.41</v>
      </c>
      <c r="Q242" t="n">
        <v>1323.94</v>
      </c>
      <c r="R242" t="n">
        <v>38.56</v>
      </c>
      <c r="S242" t="n">
        <v>27.17</v>
      </c>
      <c r="T242" t="n">
        <v>5875.68</v>
      </c>
      <c r="U242" t="n">
        <v>0.7</v>
      </c>
      <c r="V242" t="n">
        <v>0.95</v>
      </c>
      <c r="W242" t="n">
        <v>0.13</v>
      </c>
      <c r="X242" t="n">
        <v>0.36</v>
      </c>
      <c r="Y242" t="n">
        <v>1</v>
      </c>
      <c r="Z242" t="n">
        <v>10</v>
      </c>
    </row>
    <row r="243">
      <c r="A243" t="n">
        <v>15</v>
      </c>
      <c r="B243" t="n">
        <v>115</v>
      </c>
      <c r="C243" t="inlineStr">
        <is>
          <t xml:space="preserve">CONCLUIDO	</t>
        </is>
      </c>
      <c r="D243" t="n">
        <v>8.6701</v>
      </c>
      <c r="E243" t="n">
        <v>11.53</v>
      </c>
      <c r="F243" t="n">
        <v>8.17</v>
      </c>
      <c r="G243" t="n">
        <v>30.64</v>
      </c>
      <c r="H243" t="n">
        <v>0.37</v>
      </c>
      <c r="I243" t="n">
        <v>16</v>
      </c>
      <c r="J243" t="n">
        <v>229.22</v>
      </c>
      <c r="K243" t="n">
        <v>56.94</v>
      </c>
      <c r="L243" t="n">
        <v>4.75</v>
      </c>
      <c r="M243" t="n">
        <v>14</v>
      </c>
      <c r="N243" t="n">
        <v>52.53</v>
      </c>
      <c r="O243" t="n">
        <v>28504.87</v>
      </c>
      <c r="P243" t="n">
        <v>99.02</v>
      </c>
      <c r="Q243" t="n">
        <v>1324.03</v>
      </c>
      <c r="R243" t="n">
        <v>37.1</v>
      </c>
      <c r="S243" t="n">
        <v>27.17</v>
      </c>
      <c r="T243" t="n">
        <v>5160.29</v>
      </c>
      <c r="U243" t="n">
        <v>0.73</v>
      </c>
      <c r="V243" t="n">
        <v>0.96</v>
      </c>
      <c r="W243" t="n">
        <v>0.14</v>
      </c>
      <c r="X243" t="n">
        <v>0.32</v>
      </c>
      <c r="Y243" t="n">
        <v>1</v>
      </c>
      <c r="Z243" t="n">
        <v>10</v>
      </c>
    </row>
    <row r="244">
      <c r="A244" t="n">
        <v>16</v>
      </c>
      <c r="B244" t="n">
        <v>115</v>
      </c>
      <c r="C244" t="inlineStr">
        <is>
          <t xml:space="preserve">CONCLUIDO	</t>
        </is>
      </c>
      <c r="D244" t="n">
        <v>8.7235</v>
      </c>
      <c r="E244" t="n">
        <v>11.46</v>
      </c>
      <c r="F244" t="n">
        <v>8.140000000000001</v>
      </c>
      <c r="G244" t="n">
        <v>32.58</v>
      </c>
      <c r="H244" t="n">
        <v>0.39</v>
      </c>
      <c r="I244" t="n">
        <v>15</v>
      </c>
      <c r="J244" t="n">
        <v>229.65</v>
      </c>
      <c r="K244" t="n">
        <v>56.94</v>
      </c>
      <c r="L244" t="n">
        <v>5</v>
      </c>
      <c r="M244" t="n">
        <v>13</v>
      </c>
      <c r="N244" t="n">
        <v>52.7</v>
      </c>
      <c r="O244" t="n">
        <v>28557.1</v>
      </c>
      <c r="P244" t="n">
        <v>96.44</v>
      </c>
      <c r="Q244" t="n">
        <v>1324.12</v>
      </c>
      <c r="R244" t="n">
        <v>36.33</v>
      </c>
      <c r="S244" t="n">
        <v>27.17</v>
      </c>
      <c r="T244" t="n">
        <v>4777.9</v>
      </c>
      <c r="U244" t="n">
        <v>0.75</v>
      </c>
      <c r="V244" t="n">
        <v>0.96</v>
      </c>
      <c r="W244" t="n">
        <v>0.13</v>
      </c>
      <c r="X244" t="n">
        <v>0.29</v>
      </c>
      <c r="Y244" t="n">
        <v>1</v>
      </c>
      <c r="Z244" t="n">
        <v>10</v>
      </c>
    </row>
    <row r="245">
      <c r="A245" t="n">
        <v>17</v>
      </c>
      <c r="B245" t="n">
        <v>115</v>
      </c>
      <c r="C245" t="inlineStr">
        <is>
          <t xml:space="preserve">CONCLUIDO	</t>
        </is>
      </c>
      <c r="D245" t="n">
        <v>8.783300000000001</v>
      </c>
      <c r="E245" t="n">
        <v>11.39</v>
      </c>
      <c r="F245" t="n">
        <v>8.109999999999999</v>
      </c>
      <c r="G245" t="n">
        <v>34.76</v>
      </c>
      <c r="H245" t="n">
        <v>0.41</v>
      </c>
      <c r="I245" t="n">
        <v>14</v>
      </c>
      <c r="J245" t="n">
        <v>230.07</v>
      </c>
      <c r="K245" t="n">
        <v>56.94</v>
      </c>
      <c r="L245" t="n">
        <v>5.25</v>
      </c>
      <c r="M245" t="n">
        <v>11</v>
      </c>
      <c r="N245" t="n">
        <v>52.88</v>
      </c>
      <c r="O245" t="n">
        <v>28609.38</v>
      </c>
      <c r="P245" t="n">
        <v>94.76000000000001</v>
      </c>
      <c r="Q245" t="n">
        <v>1323.94</v>
      </c>
      <c r="R245" t="n">
        <v>35.23</v>
      </c>
      <c r="S245" t="n">
        <v>27.17</v>
      </c>
      <c r="T245" t="n">
        <v>4232.77</v>
      </c>
      <c r="U245" t="n">
        <v>0.77</v>
      </c>
      <c r="V245" t="n">
        <v>0.96</v>
      </c>
      <c r="W245" t="n">
        <v>0.13</v>
      </c>
      <c r="X245" t="n">
        <v>0.26</v>
      </c>
      <c r="Y245" t="n">
        <v>1</v>
      </c>
      <c r="Z245" t="n">
        <v>10</v>
      </c>
    </row>
    <row r="246">
      <c r="A246" t="n">
        <v>18</v>
      </c>
      <c r="B246" t="n">
        <v>115</v>
      </c>
      <c r="C246" t="inlineStr">
        <is>
          <t xml:space="preserve">CONCLUIDO	</t>
        </is>
      </c>
      <c r="D246" t="n">
        <v>8.8337</v>
      </c>
      <c r="E246" t="n">
        <v>11.32</v>
      </c>
      <c r="F246" t="n">
        <v>8.09</v>
      </c>
      <c r="G246" t="n">
        <v>37.33</v>
      </c>
      <c r="H246" t="n">
        <v>0.42</v>
      </c>
      <c r="I246" t="n">
        <v>13</v>
      </c>
      <c r="J246" t="n">
        <v>230.49</v>
      </c>
      <c r="K246" t="n">
        <v>56.94</v>
      </c>
      <c r="L246" t="n">
        <v>5.5</v>
      </c>
      <c r="M246" t="n">
        <v>8</v>
      </c>
      <c r="N246" t="n">
        <v>53.05</v>
      </c>
      <c r="O246" t="n">
        <v>28661.73</v>
      </c>
      <c r="P246" t="n">
        <v>92.05</v>
      </c>
      <c r="Q246" t="n">
        <v>1324.02</v>
      </c>
      <c r="R246" t="n">
        <v>34.46</v>
      </c>
      <c r="S246" t="n">
        <v>27.17</v>
      </c>
      <c r="T246" t="n">
        <v>3852.68</v>
      </c>
      <c r="U246" t="n">
        <v>0.79</v>
      </c>
      <c r="V246" t="n">
        <v>0.96</v>
      </c>
      <c r="W246" t="n">
        <v>0.13</v>
      </c>
      <c r="X246" t="n">
        <v>0.24</v>
      </c>
      <c r="Y246" t="n">
        <v>1</v>
      </c>
      <c r="Z246" t="n">
        <v>10</v>
      </c>
    </row>
    <row r="247">
      <c r="A247" t="n">
        <v>19</v>
      </c>
      <c r="B247" t="n">
        <v>115</v>
      </c>
      <c r="C247" t="inlineStr">
        <is>
          <t xml:space="preserve">CONCLUIDO	</t>
        </is>
      </c>
      <c r="D247" t="n">
        <v>8.836499999999999</v>
      </c>
      <c r="E247" t="n">
        <v>11.32</v>
      </c>
      <c r="F247" t="n">
        <v>8.09</v>
      </c>
      <c r="G247" t="n">
        <v>37.32</v>
      </c>
      <c r="H247" t="n">
        <v>0.44</v>
      </c>
      <c r="I247" t="n">
        <v>13</v>
      </c>
      <c r="J247" t="n">
        <v>230.92</v>
      </c>
      <c r="K247" t="n">
        <v>56.94</v>
      </c>
      <c r="L247" t="n">
        <v>5.75</v>
      </c>
      <c r="M247" t="n">
        <v>4</v>
      </c>
      <c r="N247" t="n">
        <v>53.23</v>
      </c>
      <c r="O247" t="n">
        <v>28714.14</v>
      </c>
      <c r="P247" t="n">
        <v>91.94</v>
      </c>
      <c r="Q247" t="n">
        <v>1323.94</v>
      </c>
      <c r="R247" t="n">
        <v>34.13</v>
      </c>
      <c r="S247" t="n">
        <v>27.17</v>
      </c>
      <c r="T247" t="n">
        <v>3686.38</v>
      </c>
      <c r="U247" t="n">
        <v>0.8</v>
      </c>
      <c r="V247" t="n">
        <v>0.97</v>
      </c>
      <c r="W247" t="n">
        <v>0.14</v>
      </c>
      <c r="X247" t="n">
        <v>0.23</v>
      </c>
      <c r="Y247" t="n">
        <v>1</v>
      </c>
      <c r="Z247" t="n">
        <v>10</v>
      </c>
    </row>
    <row r="248">
      <c r="A248" t="n">
        <v>20</v>
      </c>
      <c r="B248" t="n">
        <v>115</v>
      </c>
      <c r="C248" t="inlineStr">
        <is>
          <t xml:space="preserve">CONCLUIDO	</t>
        </is>
      </c>
      <c r="D248" t="n">
        <v>8.8203</v>
      </c>
      <c r="E248" t="n">
        <v>11.34</v>
      </c>
      <c r="F248" t="n">
        <v>8.109999999999999</v>
      </c>
      <c r="G248" t="n">
        <v>37.41</v>
      </c>
      <c r="H248" t="n">
        <v>0.46</v>
      </c>
      <c r="I248" t="n">
        <v>13</v>
      </c>
      <c r="J248" t="n">
        <v>231.34</v>
      </c>
      <c r="K248" t="n">
        <v>56.94</v>
      </c>
      <c r="L248" t="n">
        <v>6</v>
      </c>
      <c r="M248" t="n">
        <v>1</v>
      </c>
      <c r="N248" t="n">
        <v>53.4</v>
      </c>
      <c r="O248" t="n">
        <v>28766.61</v>
      </c>
      <c r="P248" t="n">
        <v>92.04000000000001</v>
      </c>
      <c r="Q248" t="n">
        <v>1323.94</v>
      </c>
      <c r="R248" t="n">
        <v>34.74</v>
      </c>
      <c r="S248" t="n">
        <v>27.17</v>
      </c>
      <c r="T248" t="n">
        <v>3991.41</v>
      </c>
      <c r="U248" t="n">
        <v>0.78</v>
      </c>
      <c r="V248" t="n">
        <v>0.96</v>
      </c>
      <c r="W248" t="n">
        <v>0.14</v>
      </c>
      <c r="X248" t="n">
        <v>0.25</v>
      </c>
      <c r="Y248" t="n">
        <v>1</v>
      </c>
      <c r="Z248" t="n">
        <v>10</v>
      </c>
    </row>
    <row r="249">
      <c r="A249" t="n">
        <v>21</v>
      </c>
      <c r="B249" t="n">
        <v>115</v>
      </c>
      <c r="C249" t="inlineStr">
        <is>
          <t xml:space="preserve">CONCLUIDO	</t>
        </is>
      </c>
      <c r="D249" t="n">
        <v>8.8123</v>
      </c>
      <c r="E249" t="n">
        <v>11.35</v>
      </c>
      <c r="F249" t="n">
        <v>8.119999999999999</v>
      </c>
      <c r="G249" t="n">
        <v>37.46</v>
      </c>
      <c r="H249" t="n">
        <v>0.48</v>
      </c>
      <c r="I249" t="n">
        <v>13</v>
      </c>
      <c r="J249" t="n">
        <v>231.77</v>
      </c>
      <c r="K249" t="n">
        <v>56.94</v>
      </c>
      <c r="L249" t="n">
        <v>6.25</v>
      </c>
      <c r="M249" t="n">
        <v>0</v>
      </c>
      <c r="N249" t="n">
        <v>53.58</v>
      </c>
      <c r="O249" t="n">
        <v>28819.14</v>
      </c>
      <c r="P249" t="n">
        <v>92.09999999999999</v>
      </c>
      <c r="Q249" t="n">
        <v>1323.94</v>
      </c>
      <c r="R249" t="n">
        <v>35.08</v>
      </c>
      <c r="S249" t="n">
        <v>27.17</v>
      </c>
      <c r="T249" t="n">
        <v>4165.1</v>
      </c>
      <c r="U249" t="n">
        <v>0.77</v>
      </c>
      <c r="V249" t="n">
        <v>0.96</v>
      </c>
      <c r="W249" t="n">
        <v>0.14</v>
      </c>
      <c r="X249" t="n">
        <v>0.26</v>
      </c>
      <c r="Y249" t="n">
        <v>1</v>
      </c>
      <c r="Z249" t="n">
        <v>10</v>
      </c>
    </row>
    <row r="250">
      <c r="A250" t="n">
        <v>0</v>
      </c>
      <c r="B250" t="n">
        <v>35</v>
      </c>
      <c r="C250" t="inlineStr">
        <is>
          <t xml:space="preserve">CONCLUIDO	</t>
        </is>
      </c>
      <c r="D250" t="n">
        <v>8.854100000000001</v>
      </c>
      <c r="E250" t="n">
        <v>11.29</v>
      </c>
      <c r="F250" t="n">
        <v>8.699999999999999</v>
      </c>
      <c r="G250" t="n">
        <v>12.73</v>
      </c>
      <c r="H250" t="n">
        <v>0.22</v>
      </c>
      <c r="I250" t="n">
        <v>41</v>
      </c>
      <c r="J250" t="n">
        <v>80.84</v>
      </c>
      <c r="K250" t="n">
        <v>35.1</v>
      </c>
      <c r="L250" t="n">
        <v>1</v>
      </c>
      <c r="M250" t="n">
        <v>17</v>
      </c>
      <c r="N250" t="n">
        <v>9.74</v>
      </c>
      <c r="O250" t="n">
        <v>10204.21</v>
      </c>
      <c r="P250" t="n">
        <v>53.36</v>
      </c>
      <c r="Q250" t="n">
        <v>1324.13</v>
      </c>
      <c r="R250" t="n">
        <v>52.64</v>
      </c>
      <c r="S250" t="n">
        <v>27.17</v>
      </c>
      <c r="T250" t="n">
        <v>12801.1</v>
      </c>
      <c r="U250" t="n">
        <v>0.52</v>
      </c>
      <c r="V250" t="n">
        <v>0.9</v>
      </c>
      <c r="W250" t="n">
        <v>0.2</v>
      </c>
      <c r="X250" t="n">
        <v>0.84</v>
      </c>
      <c r="Y250" t="n">
        <v>1</v>
      </c>
      <c r="Z250" t="n">
        <v>10</v>
      </c>
    </row>
    <row r="251">
      <c r="A251" t="n">
        <v>1</v>
      </c>
      <c r="B251" t="n">
        <v>35</v>
      </c>
      <c r="C251" t="inlineStr">
        <is>
          <t xml:space="preserve">CONCLUIDO	</t>
        </is>
      </c>
      <c r="D251" t="n">
        <v>8.8931</v>
      </c>
      <c r="E251" t="n">
        <v>11.24</v>
      </c>
      <c r="F251" t="n">
        <v>8.68</v>
      </c>
      <c r="G251" t="n">
        <v>13.36</v>
      </c>
      <c r="H251" t="n">
        <v>0.27</v>
      </c>
      <c r="I251" t="n">
        <v>39</v>
      </c>
      <c r="J251" t="n">
        <v>81.14</v>
      </c>
      <c r="K251" t="n">
        <v>35.1</v>
      </c>
      <c r="L251" t="n">
        <v>1.25</v>
      </c>
      <c r="M251" t="n">
        <v>0</v>
      </c>
      <c r="N251" t="n">
        <v>9.789999999999999</v>
      </c>
      <c r="O251" t="n">
        <v>10241.25</v>
      </c>
      <c r="P251" t="n">
        <v>53.1</v>
      </c>
      <c r="Q251" t="n">
        <v>1323.98</v>
      </c>
      <c r="R251" t="n">
        <v>51.73</v>
      </c>
      <c r="S251" t="n">
        <v>27.17</v>
      </c>
      <c r="T251" t="n">
        <v>12360.36</v>
      </c>
      <c r="U251" t="n">
        <v>0.53</v>
      </c>
      <c r="V251" t="n">
        <v>0.9</v>
      </c>
      <c r="W251" t="n">
        <v>0.22</v>
      </c>
      <c r="X251" t="n">
        <v>0.83</v>
      </c>
      <c r="Y251" t="n">
        <v>1</v>
      </c>
      <c r="Z251" t="n">
        <v>10</v>
      </c>
    </row>
    <row r="252">
      <c r="A252" t="n">
        <v>0</v>
      </c>
      <c r="B252" t="n">
        <v>50</v>
      </c>
      <c r="C252" t="inlineStr">
        <is>
          <t xml:space="preserve">CONCLUIDO	</t>
        </is>
      </c>
      <c r="D252" t="n">
        <v>8.200100000000001</v>
      </c>
      <c r="E252" t="n">
        <v>12.2</v>
      </c>
      <c r="F252" t="n">
        <v>8.94</v>
      </c>
      <c r="G252" t="n">
        <v>9.75</v>
      </c>
      <c r="H252" t="n">
        <v>0.16</v>
      </c>
      <c r="I252" t="n">
        <v>55</v>
      </c>
      <c r="J252" t="n">
        <v>107.41</v>
      </c>
      <c r="K252" t="n">
        <v>41.65</v>
      </c>
      <c r="L252" t="n">
        <v>1</v>
      </c>
      <c r="M252" t="n">
        <v>53</v>
      </c>
      <c r="N252" t="n">
        <v>14.77</v>
      </c>
      <c r="O252" t="n">
        <v>13481.73</v>
      </c>
      <c r="P252" t="n">
        <v>74.51000000000001</v>
      </c>
      <c r="Q252" t="n">
        <v>1324.44</v>
      </c>
      <c r="R252" t="n">
        <v>60.92</v>
      </c>
      <c r="S252" t="n">
        <v>27.17</v>
      </c>
      <c r="T252" t="n">
        <v>16874.98</v>
      </c>
      <c r="U252" t="n">
        <v>0.45</v>
      </c>
      <c r="V252" t="n">
        <v>0.87</v>
      </c>
      <c r="W252" t="n">
        <v>0.2</v>
      </c>
      <c r="X252" t="n">
        <v>1.08</v>
      </c>
      <c r="Y252" t="n">
        <v>1</v>
      </c>
      <c r="Z252" t="n">
        <v>10</v>
      </c>
    </row>
    <row r="253">
      <c r="A253" t="n">
        <v>1</v>
      </c>
      <c r="B253" t="n">
        <v>50</v>
      </c>
      <c r="C253" t="inlineStr">
        <is>
          <t xml:space="preserve">CONCLUIDO	</t>
        </is>
      </c>
      <c r="D253" t="n">
        <v>8.6797</v>
      </c>
      <c r="E253" t="n">
        <v>11.52</v>
      </c>
      <c r="F253" t="n">
        <v>8.6</v>
      </c>
      <c r="G253" t="n">
        <v>12.89</v>
      </c>
      <c r="H253" t="n">
        <v>0.2</v>
      </c>
      <c r="I253" t="n">
        <v>40</v>
      </c>
      <c r="J253" t="n">
        <v>107.73</v>
      </c>
      <c r="K253" t="n">
        <v>41.65</v>
      </c>
      <c r="L253" t="n">
        <v>1.25</v>
      </c>
      <c r="M253" t="n">
        <v>38</v>
      </c>
      <c r="N253" t="n">
        <v>14.83</v>
      </c>
      <c r="O253" t="n">
        <v>13520.81</v>
      </c>
      <c r="P253" t="n">
        <v>68.01000000000001</v>
      </c>
      <c r="Q253" t="n">
        <v>1324.16</v>
      </c>
      <c r="R253" t="n">
        <v>50.2</v>
      </c>
      <c r="S253" t="n">
        <v>27.17</v>
      </c>
      <c r="T253" t="n">
        <v>11589.08</v>
      </c>
      <c r="U253" t="n">
        <v>0.54</v>
      </c>
      <c r="V253" t="n">
        <v>0.91</v>
      </c>
      <c r="W253" t="n">
        <v>0.17</v>
      </c>
      <c r="X253" t="n">
        <v>0.74</v>
      </c>
      <c r="Y253" t="n">
        <v>1</v>
      </c>
      <c r="Z253" t="n">
        <v>10</v>
      </c>
    </row>
    <row r="254">
      <c r="A254" t="n">
        <v>2</v>
      </c>
      <c r="B254" t="n">
        <v>50</v>
      </c>
      <c r="C254" t="inlineStr">
        <is>
          <t xml:space="preserve">CONCLUIDO	</t>
        </is>
      </c>
      <c r="D254" t="n">
        <v>8.880800000000001</v>
      </c>
      <c r="E254" t="n">
        <v>11.26</v>
      </c>
      <c r="F254" t="n">
        <v>8.51</v>
      </c>
      <c r="G254" t="n">
        <v>15.96</v>
      </c>
      <c r="H254" t="n">
        <v>0.24</v>
      </c>
      <c r="I254" t="n">
        <v>32</v>
      </c>
      <c r="J254" t="n">
        <v>108.05</v>
      </c>
      <c r="K254" t="n">
        <v>41.65</v>
      </c>
      <c r="L254" t="n">
        <v>1.5</v>
      </c>
      <c r="M254" t="n">
        <v>29</v>
      </c>
      <c r="N254" t="n">
        <v>14.9</v>
      </c>
      <c r="O254" t="n">
        <v>13559.91</v>
      </c>
      <c r="P254" t="n">
        <v>63.86</v>
      </c>
      <c r="Q254" t="n">
        <v>1323.94</v>
      </c>
      <c r="R254" t="n">
        <v>47.95</v>
      </c>
      <c r="S254" t="n">
        <v>27.17</v>
      </c>
      <c r="T254" t="n">
        <v>10504.98</v>
      </c>
      <c r="U254" t="n">
        <v>0.57</v>
      </c>
      <c r="V254" t="n">
        <v>0.92</v>
      </c>
      <c r="W254" t="n">
        <v>0.16</v>
      </c>
      <c r="X254" t="n">
        <v>0.66</v>
      </c>
      <c r="Y254" t="n">
        <v>1</v>
      </c>
      <c r="Z254" t="n">
        <v>10</v>
      </c>
    </row>
    <row r="255">
      <c r="A255" t="n">
        <v>3</v>
      </c>
      <c r="B255" t="n">
        <v>50</v>
      </c>
      <c r="C255" t="inlineStr">
        <is>
          <t xml:space="preserve">CONCLUIDO	</t>
        </is>
      </c>
      <c r="D255" t="n">
        <v>9.0176</v>
      </c>
      <c r="E255" t="n">
        <v>11.09</v>
      </c>
      <c r="F255" t="n">
        <v>8.43</v>
      </c>
      <c r="G255" t="n">
        <v>18.07</v>
      </c>
      <c r="H255" t="n">
        <v>0.28</v>
      </c>
      <c r="I255" t="n">
        <v>28</v>
      </c>
      <c r="J255" t="n">
        <v>108.37</v>
      </c>
      <c r="K255" t="n">
        <v>41.65</v>
      </c>
      <c r="L255" t="n">
        <v>1.75</v>
      </c>
      <c r="M255" t="n">
        <v>4</v>
      </c>
      <c r="N255" t="n">
        <v>14.97</v>
      </c>
      <c r="O255" t="n">
        <v>13599.17</v>
      </c>
      <c r="P255" t="n">
        <v>61.01</v>
      </c>
      <c r="Q255" t="n">
        <v>1324.1</v>
      </c>
      <c r="R255" t="n">
        <v>44.37</v>
      </c>
      <c r="S255" t="n">
        <v>27.17</v>
      </c>
      <c r="T255" t="n">
        <v>8733.700000000001</v>
      </c>
      <c r="U255" t="n">
        <v>0.61</v>
      </c>
      <c r="V255" t="n">
        <v>0.93</v>
      </c>
      <c r="W255" t="n">
        <v>0.18</v>
      </c>
      <c r="X255" t="n">
        <v>0.58</v>
      </c>
      <c r="Y255" t="n">
        <v>1</v>
      </c>
      <c r="Z255" t="n">
        <v>10</v>
      </c>
    </row>
    <row r="256">
      <c r="A256" t="n">
        <v>4</v>
      </c>
      <c r="B256" t="n">
        <v>50</v>
      </c>
      <c r="C256" t="inlineStr">
        <is>
          <t xml:space="preserve">CONCLUIDO	</t>
        </is>
      </c>
      <c r="D256" t="n">
        <v>9.013299999999999</v>
      </c>
      <c r="E256" t="n">
        <v>11.09</v>
      </c>
      <c r="F256" t="n">
        <v>8.44</v>
      </c>
      <c r="G256" t="n">
        <v>18.08</v>
      </c>
      <c r="H256" t="n">
        <v>0.32</v>
      </c>
      <c r="I256" t="n">
        <v>28</v>
      </c>
      <c r="J256" t="n">
        <v>108.68</v>
      </c>
      <c r="K256" t="n">
        <v>41.65</v>
      </c>
      <c r="L256" t="n">
        <v>2</v>
      </c>
      <c r="M256" t="n">
        <v>0</v>
      </c>
      <c r="N256" t="n">
        <v>15.03</v>
      </c>
      <c r="O256" t="n">
        <v>13638.32</v>
      </c>
      <c r="P256" t="n">
        <v>61.16</v>
      </c>
      <c r="Q256" t="n">
        <v>1323.94</v>
      </c>
      <c r="R256" t="n">
        <v>44.42</v>
      </c>
      <c r="S256" t="n">
        <v>27.17</v>
      </c>
      <c r="T256" t="n">
        <v>8755.92</v>
      </c>
      <c r="U256" t="n">
        <v>0.61</v>
      </c>
      <c r="V256" t="n">
        <v>0.92</v>
      </c>
      <c r="W256" t="n">
        <v>0.19</v>
      </c>
      <c r="X256" t="n">
        <v>0.58</v>
      </c>
      <c r="Y256" t="n">
        <v>1</v>
      </c>
      <c r="Z256" t="n">
        <v>10</v>
      </c>
    </row>
    <row r="257">
      <c r="A257" t="n">
        <v>0</v>
      </c>
      <c r="B257" t="n">
        <v>25</v>
      </c>
      <c r="C257" t="inlineStr">
        <is>
          <t xml:space="preserve">CONCLUIDO	</t>
        </is>
      </c>
      <c r="D257" t="n">
        <v>8.662599999999999</v>
      </c>
      <c r="E257" t="n">
        <v>11.54</v>
      </c>
      <c r="F257" t="n">
        <v>9</v>
      </c>
      <c r="G257" t="n">
        <v>10</v>
      </c>
      <c r="H257" t="n">
        <v>0.28</v>
      </c>
      <c r="I257" t="n">
        <v>54</v>
      </c>
      <c r="J257" t="n">
        <v>61.76</v>
      </c>
      <c r="K257" t="n">
        <v>28.92</v>
      </c>
      <c r="L257" t="n">
        <v>1</v>
      </c>
      <c r="M257" t="n">
        <v>0</v>
      </c>
      <c r="N257" t="n">
        <v>6.84</v>
      </c>
      <c r="O257" t="n">
        <v>7851.41</v>
      </c>
      <c r="P257" t="n">
        <v>46.86</v>
      </c>
      <c r="Q257" t="n">
        <v>1324.17</v>
      </c>
      <c r="R257" t="n">
        <v>60.78</v>
      </c>
      <c r="S257" t="n">
        <v>27.17</v>
      </c>
      <c r="T257" t="n">
        <v>16807.07</v>
      </c>
      <c r="U257" t="n">
        <v>0.45</v>
      </c>
      <c r="V257" t="n">
        <v>0.87</v>
      </c>
      <c r="W257" t="n">
        <v>0.26</v>
      </c>
      <c r="X257" t="n">
        <v>1.14</v>
      </c>
      <c r="Y257" t="n">
        <v>1</v>
      </c>
      <c r="Z257" t="n">
        <v>10</v>
      </c>
    </row>
    <row r="258">
      <c r="A258" t="n">
        <v>0</v>
      </c>
      <c r="B258" t="n">
        <v>85</v>
      </c>
      <c r="C258" t="inlineStr">
        <is>
          <t xml:space="preserve">CONCLUIDO	</t>
        </is>
      </c>
      <c r="D258" t="n">
        <v>6.7658</v>
      </c>
      <c r="E258" t="n">
        <v>14.78</v>
      </c>
      <c r="F258" t="n">
        <v>9.56</v>
      </c>
      <c r="G258" t="n">
        <v>6.83</v>
      </c>
      <c r="H258" t="n">
        <v>0.11</v>
      </c>
      <c r="I258" t="n">
        <v>84</v>
      </c>
      <c r="J258" t="n">
        <v>167.88</v>
      </c>
      <c r="K258" t="n">
        <v>51.39</v>
      </c>
      <c r="L258" t="n">
        <v>1</v>
      </c>
      <c r="M258" t="n">
        <v>82</v>
      </c>
      <c r="N258" t="n">
        <v>30.49</v>
      </c>
      <c r="O258" t="n">
        <v>20939.59</v>
      </c>
      <c r="P258" t="n">
        <v>115.17</v>
      </c>
      <c r="Q258" t="n">
        <v>1324.17</v>
      </c>
      <c r="R258" t="n">
        <v>80.34999999999999</v>
      </c>
      <c r="S258" t="n">
        <v>27.17</v>
      </c>
      <c r="T258" t="n">
        <v>26440.95</v>
      </c>
      <c r="U258" t="n">
        <v>0.34</v>
      </c>
      <c r="V258" t="n">
        <v>0.82</v>
      </c>
      <c r="W258" t="n">
        <v>0.25</v>
      </c>
      <c r="X258" t="n">
        <v>1.71</v>
      </c>
      <c r="Y258" t="n">
        <v>1</v>
      </c>
      <c r="Z258" t="n">
        <v>10</v>
      </c>
    </row>
    <row r="259">
      <c r="A259" t="n">
        <v>1</v>
      </c>
      <c r="B259" t="n">
        <v>85</v>
      </c>
      <c r="C259" t="inlineStr">
        <is>
          <t xml:space="preserve">CONCLUIDO	</t>
        </is>
      </c>
      <c r="D259" t="n">
        <v>7.3424</v>
      </c>
      <c r="E259" t="n">
        <v>13.62</v>
      </c>
      <c r="F259" t="n">
        <v>9.109999999999999</v>
      </c>
      <c r="G259" t="n">
        <v>8.68</v>
      </c>
      <c r="H259" t="n">
        <v>0.13</v>
      </c>
      <c r="I259" t="n">
        <v>63</v>
      </c>
      <c r="J259" t="n">
        <v>168.25</v>
      </c>
      <c r="K259" t="n">
        <v>51.39</v>
      </c>
      <c r="L259" t="n">
        <v>1.25</v>
      </c>
      <c r="M259" t="n">
        <v>61</v>
      </c>
      <c r="N259" t="n">
        <v>30.6</v>
      </c>
      <c r="O259" t="n">
        <v>20984.25</v>
      </c>
      <c r="P259" t="n">
        <v>107.82</v>
      </c>
      <c r="Q259" t="n">
        <v>1324.44</v>
      </c>
      <c r="R259" t="n">
        <v>66.51000000000001</v>
      </c>
      <c r="S259" t="n">
        <v>27.17</v>
      </c>
      <c r="T259" t="n">
        <v>19628.27</v>
      </c>
      <c r="U259" t="n">
        <v>0.41</v>
      </c>
      <c r="V259" t="n">
        <v>0.86</v>
      </c>
      <c r="W259" t="n">
        <v>0.21</v>
      </c>
      <c r="X259" t="n">
        <v>1.26</v>
      </c>
      <c r="Y259" t="n">
        <v>1</v>
      </c>
      <c r="Z259" t="n">
        <v>10</v>
      </c>
    </row>
    <row r="260">
      <c r="A260" t="n">
        <v>2</v>
      </c>
      <c r="B260" t="n">
        <v>85</v>
      </c>
      <c r="C260" t="inlineStr">
        <is>
          <t xml:space="preserve">CONCLUIDO	</t>
        </is>
      </c>
      <c r="D260" t="n">
        <v>7.7564</v>
      </c>
      <c r="E260" t="n">
        <v>12.89</v>
      </c>
      <c r="F260" t="n">
        <v>8.83</v>
      </c>
      <c r="G260" t="n">
        <v>10.59</v>
      </c>
      <c r="H260" t="n">
        <v>0.16</v>
      </c>
      <c r="I260" t="n">
        <v>50</v>
      </c>
      <c r="J260" t="n">
        <v>168.61</v>
      </c>
      <c r="K260" t="n">
        <v>51.39</v>
      </c>
      <c r="L260" t="n">
        <v>1.5</v>
      </c>
      <c r="M260" t="n">
        <v>48</v>
      </c>
      <c r="N260" t="n">
        <v>30.71</v>
      </c>
      <c r="O260" t="n">
        <v>21028.94</v>
      </c>
      <c r="P260" t="n">
        <v>102.46</v>
      </c>
      <c r="Q260" t="n">
        <v>1324.13</v>
      </c>
      <c r="R260" t="n">
        <v>57.46</v>
      </c>
      <c r="S260" t="n">
        <v>27.17</v>
      </c>
      <c r="T260" t="n">
        <v>15166.83</v>
      </c>
      <c r="U260" t="n">
        <v>0.47</v>
      </c>
      <c r="V260" t="n">
        <v>0.88</v>
      </c>
      <c r="W260" t="n">
        <v>0.19</v>
      </c>
      <c r="X260" t="n">
        <v>0.97</v>
      </c>
      <c r="Y260" t="n">
        <v>1</v>
      </c>
      <c r="Z260" t="n">
        <v>10</v>
      </c>
    </row>
    <row r="261">
      <c r="A261" t="n">
        <v>3</v>
      </c>
      <c r="B261" t="n">
        <v>85</v>
      </c>
      <c r="C261" t="inlineStr">
        <is>
          <t xml:space="preserve">CONCLUIDO	</t>
        </is>
      </c>
      <c r="D261" t="n">
        <v>8.0223</v>
      </c>
      <c r="E261" t="n">
        <v>12.47</v>
      </c>
      <c r="F261" t="n">
        <v>8.67</v>
      </c>
      <c r="G261" t="n">
        <v>12.38</v>
      </c>
      <c r="H261" t="n">
        <v>0.18</v>
      </c>
      <c r="I261" t="n">
        <v>42</v>
      </c>
      <c r="J261" t="n">
        <v>168.97</v>
      </c>
      <c r="K261" t="n">
        <v>51.39</v>
      </c>
      <c r="L261" t="n">
        <v>1.75</v>
      </c>
      <c r="M261" t="n">
        <v>40</v>
      </c>
      <c r="N261" t="n">
        <v>30.83</v>
      </c>
      <c r="O261" t="n">
        <v>21073.68</v>
      </c>
      <c r="P261" t="n">
        <v>98.73</v>
      </c>
      <c r="Q261" t="n">
        <v>1324.08</v>
      </c>
      <c r="R261" t="n">
        <v>52.44</v>
      </c>
      <c r="S261" t="n">
        <v>27.17</v>
      </c>
      <c r="T261" t="n">
        <v>12695.9</v>
      </c>
      <c r="U261" t="n">
        <v>0.52</v>
      </c>
      <c r="V261" t="n">
        <v>0.9</v>
      </c>
      <c r="W261" t="n">
        <v>0.18</v>
      </c>
      <c r="X261" t="n">
        <v>0.82</v>
      </c>
      <c r="Y261" t="n">
        <v>1</v>
      </c>
      <c r="Z261" t="n">
        <v>10</v>
      </c>
    </row>
    <row r="262">
      <c r="A262" t="n">
        <v>4</v>
      </c>
      <c r="B262" t="n">
        <v>85</v>
      </c>
      <c r="C262" t="inlineStr">
        <is>
          <t xml:space="preserve">CONCLUIDO	</t>
        </is>
      </c>
      <c r="D262" t="n">
        <v>8.318899999999999</v>
      </c>
      <c r="E262" t="n">
        <v>12.02</v>
      </c>
      <c r="F262" t="n">
        <v>8.460000000000001</v>
      </c>
      <c r="G262" t="n">
        <v>14.51</v>
      </c>
      <c r="H262" t="n">
        <v>0.21</v>
      </c>
      <c r="I262" t="n">
        <v>35</v>
      </c>
      <c r="J262" t="n">
        <v>169.33</v>
      </c>
      <c r="K262" t="n">
        <v>51.39</v>
      </c>
      <c r="L262" t="n">
        <v>2</v>
      </c>
      <c r="M262" t="n">
        <v>33</v>
      </c>
      <c r="N262" t="n">
        <v>30.94</v>
      </c>
      <c r="O262" t="n">
        <v>21118.46</v>
      </c>
      <c r="P262" t="n">
        <v>94.13</v>
      </c>
      <c r="Q262" t="n">
        <v>1324.07</v>
      </c>
      <c r="R262" t="n">
        <v>46.6</v>
      </c>
      <c r="S262" t="n">
        <v>27.17</v>
      </c>
      <c r="T262" t="n">
        <v>9812.129999999999</v>
      </c>
      <c r="U262" t="n">
        <v>0.58</v>
      </c>
      <c r="V262" t="n">
        <v>0.92</v>
      </c>
      <c r="W262" t="n">
        <v>0.14</v>
      </c>
      <c r="X262" t="n">
        <v>0.61</v>
      </c>
      <c r="Y262" t="n">
        <v>1</v>
      </c>
      <c r="Z262" t="n">
        <v>10</v>
      </c>
    </row>
    <row r="263">
      <c r="A263" t="n">
        <v>5</v>
      </c>
      <c r="B263" t="n">
        <v>85</v>
      </c>
      <c r="C263" t="inlineStr">
        <is>
          <t xml:space="preserve">CONCLUIDO	</t>
        </is>
      </c>
      <c r="D263" t="n">
        <v>8.3963</v>
      </c>
      <c r="E263" t="n">
        <v>11.91</v>
      </c>
      <c r="F263" t="n">
        <v>8.49</v>
      </c>
      <c r="G263" t="n">
        <v>16.43</v>
      </c>
      <c r="H263" t="n">
        <v>0.24</v>
      </c>
      <c r="I263" t="n">
        <v>31</v>
      </c>
      <c r="J263" t="n">
        <v>169.7</v>
      </c>
      <c r="K263" t="n">
        <v>51.39</v>
      </c>
      <c r="L263" t="n">
        <v>2.25</v>
      </c>
      <c r="M263" t="n">
        <v>29</v>
      </c>
      <c r="N263" t="n">
        <v>31.05</v>
      </c>
      <c r="O263" t="n">
        <v>21163.27</v>
      </c>
      <c r="P263" t="n">
        <v>92.8</v>
      </c>
      <c r="Q263" t="n">
        <v>1324.05</v>
      </c>
      <c r="R263" t="n">
        <v>47.08</v>
      </c>
      <c r="S263" t="n">
        <v>27.17</v>
      </c>
      <c r="T263" t="n">
        <v>10071.28</v>
      </c>
      <c r="U263" t="n">
        <v>0.58</v>
      </c>
      <c r="V263" t="n">
        <v>0.92</v>
      </c>
      <c r="W263" t="n">
        <v>0.16</v>
      </c>
      <c r="X263" t="n">
        <v>0.63</v>
      </c>
      <c r="Y263" t="n">
        <v>1</v>
      </c>
      <c r="Z263" t="n">
        <v>10</v>
      </c>
    </row>
    <row r="264">
      <c r="A264" t="n">
        <v>6</v>
      </c>
      <c r="B264" t="n">
        <v>85</v>
      </c>
      <c r="C264" t="inlineStr">
        <is>
          <t xml:space="preserve">CONCLUIDO	</t>
        </is>
      </c>
      <c r="D264" t="n">
        <v>8.569000000000001</v>
      </c>
      <c r="E264" t="n">
        <v>11.67</v>
      </c>
      <c r="F264" t="n">
        <v>8.380000000000001</v>
      </c>
      <c r="G264" t="n">
        <v>18.63</v>
      </c>
      <c r="H264" t="n">
        <v>0.26</v>
      </c>
      <c r="I264" t="n">
        <v>27</v>
      </c>
      <c r="J264" t="n">
        <v>170.06</v>
      </c>
      <c r="K264" t="n">
        <v>51.39</v>
      </c>
      <c r="L264" t="n">
        <v>2.5</v>
      </c>
      <c r="M264" t="n">
        <v>25</v>
      </c>
      <c r="N264" t="n">
        <v>31.17</v>
      </c>
      <c r="O264" t="n">
        <v>21208.12</v>
      </c>
      <c r="P264" t="n">
        <v>89.45</v>
      </c>
      <c r="Q264" t="n">
        <v>1324.08</v>
      </c>
      <c r="R264" t="n">
        <v>43.83</v>
      </c>
      <c r="S264" t="n">
        <v>27.17</v>
      </c>
      <c r="T264" t="n">
        <v>8468.059999999999</v>
      </c>
      <c r="U264" t="n">
        <v>0.62</v>
      </c>
      <c r="V264" t="n">
        <v>0.93</v>
      </c>
      <c r="W264" t="n">
        <v>0.15</v>
      </c>
      <c r="X264" t="n">
        <v>0.53</v>
      </c>
      <c r="Y264" t="n">
        <v>1</v>
      </c>
      <c r="Z264" t="n">
        <v>10</v>
      </c>
    </row>
    <row r="265">
      <c r="A265" t="n">
        <v>7</v>
      </c>
      <c r="B265" t="n">
        <v>85</v>
      </c>
      <c r="C265" t="inlineStr">
        <is>
          <t xml:space="preserve">CONCLUIDO	</t>
        </is>
      </c>
      <c r="D265" t="n">
        <v>8.698600000000001</v>
      </c>
      <c r="E265" t="n">
        <v>11.5</v>
      </c>
      <c r="F265" t="n">
        <v>8.31</v>
      </c>
      <c r="G265" t="n">
        <v>20.78</v>
      </c>
      <c r="H265" t="n">
        <v>0.29</v>
      </c>
      <c r="I265" t="n">
        <v>24</v>
      </c>
      <c r="J265" t="n">
        <v>170.42</v>
      </c>
      <c r="K265" t="n">
        <v>51.39</v>
      </c>
      <c r="L265" t="n">
        <v>2.75</v>
      </c>
      <c r="M265" t="n">
        <v>22</v>
      </c>
      <c r="N265" t="n">
        <v>31.28</v>
      </c>
      <c r="O265" t="n">
        <v>21253.01</v>
      </c>
      <c r="P265" t="n">
        <v>86.31999999999999</v>
      </c>
      <c r="Q265" t="n">
        <v>1324.06</v>
      </c>
      <c r="R265" t="n">
        <v>41.43</v>
      </c>
      <c r="S265" t="n">
        <v>27.17</v>
      </c>
      <c r="T265" t="n">
        <v>7281.93</v>
      </c>
      <c r="U265" t="n">
        <v>0.66</v>
      </c>
      <c r="V265" t="n">
        <v>0.9399999999999999</v>
      </c>
      <c r="W265" t="n">
        <v>0.15</v>
      </c>
      <c r="X265" t="n">
        <v>0.46</v>
      </c>
      <c r="Y265" t="n">
        <v>1</v>
      </c>
      <c r="Z265" t="n">
        <v>10</v>
      </c>
    </row>
    <row r="266">
      <c r="A266" t="n">
        <v>8</v>
      </c>
      <c r="B266" t="n">
        <v>85</v>
      </c>
      <c r="C266" t="inlineStr">
        <is>
          <t xml:space="preserve">CONCLUIDO	</t>
        </is>
      </c>
      <c r="D266" t="n">
        <v>8.823499999999999</v>
      </c>
      <c r="E266" t="n">
        <v>11.33</v>
      </c>
      <c r="F266" t="n">
        <v>8.25</v>
      </c>
      <c r="G266" t="n">
        <v>23.57</v>
      </c>
      <c r="H266" t="n">
        <v>0.31</v>
      </c>
      <c r="I266" t="n">
        <v>21</v>
      </c>
      <c r="J266" t="n">
        <v>170.79</v>
      </c>
      <c r="K266" t="n">
        <v>51.39</v>
      </c>
      <c r="L266" t="n">
        <v>3</v>
      </c>
      <c r="M266" t="n">
        <v>19</v>
      </c>
      <c r="N266" t="n">
        <v>31.4</v>
      </c>
      <c r="O266" t="n">
        <v>21297.94</v>
      </c>
      <c r="P266" t="n">
        <v>83.05</v>
      </c>
      <c r="Q266" t="n">
        <v>1324.1</v>
      </c>
      <c r="R266" t="n">
        <v>39.52</v>
      </c>
      <c r="S266" t="n">
        <v>27.17</v>
      </c>
      <c r="T266" t="n">
        <v>6342.82</v>
      </c>
      <c r="U266" t="n">
        <v>0.6899999999999999</v>
      </c>
      <c r="V266" t="n">
        <v>0.95</v>
      </c>
      <c r="W266" t="n">
        <v>0.14</v>
      </c>
      <c r="X266" t="n">
        <v>0.4</v>
      </c>
      <c r="Y266" t="n">
        <v>1</v>
      </c>
      <c r="Z266" t="n">
        <v>10</v>
      </c>
    </row>
    <row r="267">
      <c r="A267" t="n">
        <v>9</v>
      </c>
      <c r="B267" t="n">
        <v>85</v>
      </c>
      <c r="C267" t="inlineStr">
        <is>
          <t xml:space="preserve">CONCLUIDO	</t>
        </is>
      </c>
      <c r="D267" t="n">
        <v>8.9528</v>
      </c>
      <c r="E267" t="n">
        <v>11.17</v>
      </c>
      <c r="F267" t="n">
        <v>8.15</v>
      </c>
      <c r="G267" t="n">
        <v>25.75</v>
      </c>
      <c r="H267" t="n">
        <v>0.34</v>
      </c>
      <c r="I267" t="n">
        <v>19</v>
      </c>
      <c r="J267" t="n">
        <v>171.15</v>
      </c>
      <c r="K267" t="n">
        <v>51.39</v>
      </c>
      <c r="L267" t="n">
        <v>3.25</v>
      </c>
      <c r="M267" t="n">
        <v>16</v>
      </c>
      <c r="N267" t="n">
        <v>31.51</v>
      </c>
      <c r="O267" t="n">
        <v>21342.91</v>
      </c>
      <c r="P267" t="n">
        <v>79.31999999999999</v>
      </c>
      <c r="Q267" t="n">
        <v>1323.95</v>
      </c>
      <c r="R267" t="n">
        <v>36.24</v>
      </c>
      <c r="S267" t="n">
        <v>27.17</v>
      </c>
      <c r="T267" t="n">
        <v>4713.54</v>
      </c>
      <c r="U267" t="n">
        <v>0.75</v>
      </c>
      <c r="V267" t="n">
        <v>0.96</v>
      </c>
      <c r="W267" t="n">
        <v>0.14</v>
      </c>
      <c r="X267" t="n">
        <v>0.3</v>
      </c>
      <c r="Y267" t="n">
        <v>1</v>
      </c>
      <c r="Z267" t="n">
        <v>10</v>
      </c>
    </row>
    <row r="268">
      <c r="A268" t="n">
        <v>10</v>
      </c>
      <c r="B268" t="n">
        <v>85</v>
      </c>
      <c r="C268" t="inlineStr">
        <is>
          <t xml:space="preserve">CONCLUIDO	</t>
        </is>
      </c>
      <c r="D268" t="n">
        <v>8.922800000000001</v>
      </c>
      <c r="E268" t="n">
        <v>11.21</v>
      </c>
      <c r="F268" t="n">
        <v>8.220000000000001</v>
      </c>
      <c r="G268" t="n">
        <v>27.42</v>
      </c>
      <c r="H268" t="n">
        <v>0.36</v>
      </c>
      <c r="I268" t="n">
        <v>18</v>
      </c>
      <c r="J268" t="n">
        <v>171.52</v>
      </c>
      <c r="K268" t="n">
        <v>51.39</v>
      </c>
      <c r="L268" t="n">
        <v>3.5</v>
      </c>
      <c r="M268" t="n">
        <v>10</v>
      </c>
      <c r="N268" t="n">
        <v>31.63</v>
      </c>
      <c r="O268" t="n">
        <v>21387.92</v>
      </c>
      <c r="P268" t="n">
        <v>78.11</v>
      </c>
      <c r="Q268" t="n">
        <v>1324.07</v>
      </c>
      <c r="R268" t="n">
        <v>38.76</v>
      </c>
      <c r="S268" t="n">
        <v>27.17</v>
      </c>
      <c r="T268" t="n">
        <v>5975.69</v>
      </c>
      <c r="U268" t="n">
        <v>0.7</v>
      </c>
      <c r="V268" t="n">
        <v>0.95</v>
      </c>
      <c r="W268" t="n">
        <v>0.14</v>
      </c>
      <c r="X268" t="n">
        <v>0.37</v>
      </c>
      <c r="Y268" t="n">
        <v>1</v>
      </c>
      <c r="Z268" t="n">
        <v>10</v>
      </c>
    </row>
    <row r="269">
      <c r="A269" t="n">
        <v>11</v>
      </c>
      <c r="B269" t="n">
        <v>85</v>
      </c>
      <c r="C269" t="inlineStr">
        <is>
          <t xml:space="preserve">CONCLUIDO	</t>
        </is>
      </c>
      <c r="D269" t="n">
        <v>8.964399999999999</v>
      </c>
      <c r="E269" t="n">
        <v>11.16</v>
      </c>
      <c r="F269" t="n">
        <v>8.210000000000001</v>
      </c>
      <c r="G269" t="n">
        <v>28.96</v>
      </c>
      <c r="H269" t="n">
        <v>0.39</v>
      </c>
      <c r="I269" t="n">
        <v>17</v>
      </c>
      <c r="J269" t="n">
        <v>171.88</v>
      </c>
      <c r="K269" t="n">
        <v>51.39</v>
      </c>
      <c r="L269" t="n">
        <v>3.75</v>
      </c>
      <c r="M269" t="n">
        <v>1</v>
      </c>
      <c r="N269" t="n">
        <v>31.74</v>
      </c>
      <c r="O269" t="n">
        <v>21432.96</v>
      </c>
      <c r="P269" t="n">
        <v>77.76000000000001</v>
      </c>
      <c r="Q269" t="n">
        <v>1323.94</v>
      </c>
      <c r="R269" t="n">
        <v>37.85</v>
      </c>
      <c r="S269" t="n">
        <v>27.17</v>
      </c>
      <c r="T269" t="n">
        <v>5530.43</v>
      </c>
      <c r="U269" t="n">
        <v>0.72</v>
      </c>
      <c r="V269" t="n">
        <v>0.95</v>
      </c>
      <c r="W269" t="n">
        <v>0.15</v>
      </c>
      <c r="X269" t="n">
        <v>0.35</v>
      </c>
      <c r="Y269" t="n">
        <v>1</v>
      </c>
      <c r="Z269" t="n">
        <v>10</v>
      </c>
    </row>
    <row r="270">
      <c r="A270" t="n">
        <v>12</v>
      </c>
      <c r="B270" t="n">
        <v>85</v>
      </c>
      <c r="C270" t="inlineStr">
        <is>
          <t xml:space="preserve">CONCLUIDO	</t>
        </is>
      </c>
      <c r="D270" t="n">
        <v>8.9648</v>
      </c>
      <c r="E270" t="n">
        <v>11.15</v>
      </c>
      <c r="F270" t="n">
        <v>8.210000000000001</v>
      </c>
      <c r="G270" t="n">
        <v>28.96</v>
      </c>
      <c r="H270" t="n">
        <v>0.41</v>
      </c>
      <c r="I270" t="n">
        <v>17</v>
      </c>
      <c r="J270" t="n">
        <v>172.25</v>
      </c>
      <c r="K270" t="n">
        <v>51.39</v>
      </c>
      <c r="L270" t="n">
        <v>4</v>
      </c>
      <c r="M270" t="n">
        <v>0</v>
      </c>
      <c r="N270" t="n">
        <v>31.86</v>
      </c>
      <c r="O270" t="n">
        <v>21478.05</v>
      </c>
      <c r="P270" t="n">
        <v>77.79000000000001</v>
      </c>
      <c r="Q270" t="n">
        <v>1324.03</v>
      </c>
      <c r="R270" t="n">
        <v>37.85</v>
      </c>
      <c r="S270" t="n">
        <v>27.17</v>
      </c>
      <c r="T270" t="n">
        <v>5529.28</v>
      </c>
      <c r="U270" t="n">
        <v>0.72</v>
      </c>
      <c r="V270" t="n">
        <v>0.95</v>
      </c>
      <c r="W270" t="n">
        <v>0.15</v>
      </c>
      <c r="X270" t="n">
        <v>0.35</v>
      </c>
      <c r="Y270" t="n">
        <v>1</v>
      </c>
      <c r="Z270" t="n">
        <v>10</v>
      </c>
    </row>
    <row r="271">
      <c r="A271" t="n">
        <v>0</v>
      </c>
      <c r="B271" t="n">
        <v>20</v>
      </c>
      <c r="C271" t="inlineStr">
        <is>
          <t xml:space="preserve">CONCLUIDO	</t>
        </is>
      </c>
      <c r="D271" t="n">
        <v>8.409800000000001</v>
      </c>
      <c r="E271" t="n">
        <v>11.89</v>
      </c>
      <c r="F271" t="n">
        <v>9.31</v>
      </c>
      <c r="G271" t="n">
        <v>8.220000000000001</v>
      </c>
      <c r="H271" t="n">
        <v>0.34</v>
      </c>
      <c r="I271" t="n">
        <v>68</v>
      </c>
      <c r="J271" t="n">
        <v>51.33</v>
      </c>
      <c r="K271" t="n">
        <v>24.83</v>
      </c>
      <c r="L271" t="n">
        <v>1</v>
      </c>
      <c r="M271" t="n">
        <v>0</v>
      </c>
      <c r="N271" t="n">
        <v>5.51</v>
      </c>
      <c r="O271" t="n">
        <v>6564.78</v>
      </c>
      <c r="P271" t="n">
        <v>43.2</v>
      </c>
      <c r="Q271" t="n">
        <v>1324.26</v>
      </c>
      <c r="R271" t="n">
        <v>70.02</v>
      </c>
      <c r="S271" t="n">
        <v>27.17</v>
      </c>
      <c r="T271" t="n">
        <v>21357.43</v>
      </c>
      <c r="U271" t="n">
        <v>0.39</v>
      </c>
      <c r="V271" t="n">
        <v>0.84</v>
      </c>
      <c r="W271" t="n">
        <v>0.31</v>
      </c>
      <c r="X271" t="n">
        <v>1.46</v>
      </c>
      <c r="Y271" t="n">
        <v>1</v>
      </c>
      <c r="Z271" t="n">
        <v>10</v>
      </c>
    </row>
    <row r="272">
      <c r="A272" t="n">
        <v>0</v>
      </c>
      <c r="B272" t="n">
        <v>120</v>
      </c>
      <c r="C272" t="inlineStr">
        <is>
          <t xml:space="preserve">CONCLUIDO	</t>
        </is>
      </c>
      <c r="D272" t="n">
        <v>5.5988</v>
      </c>
      <c r="E272" t="n">
        <v>17.86</v>
      </c>
      <c r="F272" t="n">
        <v>10.1</v>
      </c>
      <c r="G272" t="n">
        <v>5.46</v>
      </c>
      <c r="H272" t="n">
        <v>0.08</v>
      </c>
      <c r="I272" t="n">
        <v>111</v>
      </c>
      <c r="J272" t="n">
        <v>232.68</v>
      </c>
      <c r="K272" t="n">
        <v>57.72</v>
      </c>
      <c r="L272" t="n">
        <v>1</v>
      </c>
      <c r="M272" t="n">
        <v>109</v>
      </c>
      <c r="N272" t="n">
        <v>53.95</v>
      </c>
      <c r="O272" t="n">
        <v>28931.02</v>
      </c>
      <c r="P272" t="n">
        <v>153.37</v>
      </c>
      <c r="Q272" t="n">
        <v>1324.39</v>
      </c>
      <c r="R272" t="n">
        <v>97.33</v>
      </c>
      <c r="S272" t="n">
        <v>27.17</v>
      </c>
      <c r="T272" t="n">
        <v>34800.21</v>
      </c>
      <c r="U272" t="n">
        <v>0.28</v>
      </c>
      <c r="V272" t="n">
        <v>0.77</v>
      </c>
      <c r="W272" t="n">
        <v>0.28</v>
      </c>
      <c r="X272" t="n">
        <v>2.24</v>
      </c>
      <c r="Y272" t="n">
        <v>1</v>
      </c>
      <c r="Z272" t="n">
        <v>10</v>
      </c>
    </row>
    <row r="273">
      <c r="A273" t="n">
        <v>1</v>
      </c>
      <c r="B273" t="n">
        <v>120</v>
      </c>
      <c r="C273" t="inlineStr">
        <is>
          <t xml:space="preserve">CONCLUIDO	</t>
        </is>
      </c>
      <c r="D273" t="n">
        <v>6.2123</v>
      </c>
      <c r="E273" t="n">
        <v>16.1</v>
      </c>
      <c r="F273" t="n">
        <v>9.56</v>
      </c>
      <c r="G273" t="n">
        <v>6.83</v>
      </c>
      <c r="H273" t="n">
        <v>0.1</v>
      </c>
      <c r="I273" t="n">
        <v>84</v>
      </c>
      <c r="J273" t="n">
        <v>233.1</v>
      </c>
      <c r="K273" t="n">
        <v>57.72</v>
      </c>
      <c r="L273" t="n">
        <v>1.25</v>
      </c>
      <c r="M273" t="n">
        <v>82</v>
      </c>
      <c r="N273" t="n">
        <v>54.13</v>
      </c>
      <c r="O273" t="n">
        <v>28983.75</v>
      </c>
      <c r="P273" t="n">
        <v>143.85</v>
      </c>
      <c r="Q273" t="n">
        <v>1324.22</v>
      </c>
      <c r="R273" t="n">
        <v>80.37</v>
      </c>
      <c r="S273" t="n">
        <v>27.17</v>
      </c>
      <c r="T273" t="n">
        <v>26455.4</v>
      </c>
      <c r="U273" t="n">
        <v>0.34</v>
      </c>
      <c r="V273" t="n">
        <v>0.82</v>
      </c>
      <c r="W273" t="n">
        <v>0.25</v>
      </c>
      <c r="X273" t="n">
        <v>1.71</v>
      </c>
      <c r="Y273" t="n">
        <v>1</v>
      </c>
      <c r="Z273" t="n">
        <v>10</v>
      </c>
    </row>
    <row r="274">
      <c r="A274" t="n">
        <v>2</v>
      </c>
      <c r="B274" t="n">
        <v>120</v>
      </c>
      <c r="C274" t="inlineStr">
        <is>
          <t xml:space="preserve">CONCLUIDO	</t>
        </is>
      </c>
      <c r="D274" t="n">
        <v>6.6829</v>
      </c>
      <c r="E274" t="n">
        <v>14.96</v>
      </c>
      <c r="F274" t="n">
        <v>9.199999999999999</v>
      </c>
      <c r="G274" t="n">
        <v>8.24</v>
      </c>
      <c r="H274" t="n">
        <v>0.11</v>
      </c>
      <c r="I274" t="n">
        <v>67</v>
      </c>
      <c r="J274" t="n">
        <v>233.53</v>
      </c>
      <c r="K274" t="n">
        <v>57.72</v>
      </c>
      <c r="L274" t="n">
        <v>1.5</v>
      </c>
      <c r="M274" t="n">
        <v>65</v>
      </c>
      <c r="N274" t="n">
        <v>54.31</v>
      </c>
      <c r="O274" t="n">
        <v>29036.54</v>
      </c>
      <c r="P274" t="n">
        <v>137.13</v>
      </c>
      <c r="Q274" t="n">
        <v>1324.14</v>
      </c>
      <c r="R274" t="n">
        <v>69.34</v>
      </c>
      <c r="S274" t="n">
        <v>27.17</v>
      </c>
      <c r="T274" t="n">
        <v>21024.8</v>
      </c>
      <c r="U274" t="n">
        <v>0.39</v>
      </c>
      <c r="V274" t="n">
        <v>0.85</v>
      </c>
      <c r="W274" t="n">
        <v>0.22</v>
      </c>
      <c r="X274" t="n">
        <v>1.35</v>
      </c>
      <c r="Y274" t="n">
        <v>1</v>
      </c>
      <c r="Z274" t="n">
        <v>10</v>
      </c>
    </row>
    <row r="275">
      <c r="A275" t="n">
        <v>3</v>
      </c>
      <c r="B275" t="n">
        <v>120</v>
      </c>
      <c r="C275" t="inlineStr">
        <is>
          <t xml:space="preserve">CONCLUIDO	</t>
        </is>
      </c>
      <c r="D275" t="n">
        <v>7.0678</v>
      </c>
      <c r="E275" t="n">
        <v>14.15</v>
      </c>
      <c r="F275" t="n">
        <v>8.93</v>
      </c>
      <c r="G275" t="n">
        <v>9.75</v>
      </c>
      <c r="H275" t="n">
        <v>0.13</v>
      </c>
      <c r="I275" t="n">
        <v>55</v>
      </c>
      <c r="J275" t="n">
        <v>233.96</v>
      </c>
      <c r="K275" t="n">
        <v>57.72</v>
      </c>
      <c r="L275" t="n">
        <v>1.75</v>
      </c>
      <c r="M275" t="n">
        <v>53</v>
      </c>
      <c r="N275" t="n">
        <v>54.49</v>
      </c>
      <c r="O275" t="n">
        <v>29089.39</v>
      </c>
      <c r="P275" t="n">
        <v>131.8</v>
      </c>
      <c r="Q275" t="n">
        <v>1324.25</v>
      </c>
      <c r="R275" t="n">
        <v>60.89</v>
      </c>
      <c r="S275" t="n">
        <v>27.17</v>
      </c>
      <c r="T275" t="n">
        <v>16858.07</v>
      </c>
      <c r="U275" t="n">
        <v>0.45</v>
      </c>
      <c r="V275" t="n">
        <v>0.87</v>
      </c>
      <c r="W275" t="n">
        <v>0.2</v>
      </c>
      <c r="X275" t="n">
        <v>1.08</v>
      </c>
      <c r="Y275" t="n">
        <v>1</v>
      </c>
      <c r="Z275" t="n">
        <v>10</v>
      </c>
    </row>
    <row r="276">
      <c r="A276" t="n">
        <v>4</v>
      </c>
      <c r="B276" t="n">
        <v>120</v>
      </c>
      <c r="C276" t="inlineStr">
        <is>
          <t xml:space="preserve">CONCLUIDO	</t>
        </is>
      </c>
      <c r="D276" t="n">
        <v>7.3414</v>
      </c>
      <c r="E276" t="n">
        <v>13.62</v>
      </c>
      <c r="F276" t="n">
        <v>8.77</v>
      </c>
      <c r="G276" t="n">
        <v>11.2</v>
      </c>
      <c r="H276" t="n">
        <v>0.15</v>
      </c>
      <c r="I276" t="n">
        <v>47</v>
      </c>
      <c r="J276" t="n">
        <v>234.39</v>
      </c>
      <c r="K276" t="n">
        <v>57.72</v>
      </c>
      <c r="L276" t="n">
        <v>2</v>
      </c>
      <c r="M276" t="n">
        <v>45</v>
      </c>
      <c r="N276" t="n">
        <v>54.67</v>
      </c>
      <c r="O276" t="n">
        <v>29142.31</v>
      </c>
      <c r="P276" t="n">
        <v>128.11</v>
      </c>
      <c r="Q276" t="n">
        <v>1324.04</v>
      </c>
      <c r="R276" t="n">
        <v>55.62</v>
      </c>
      <c r="S276" t="n">
        <v>27.17</v>
      </c>
      <c r="T276" t="n">
        <v>14263.09</v>
      </c>
      <c r="U276" t="n">
        <v>0.49</v>
      </c>
      <c r="V276" t="n">
        <v>0.89</v>
      </c>
      <c r="W276" t="n">
        <v>0.19</v>
      </c>
      <c r="X276" t="n">
        <v>0.92</v>
      </c>
      <c r="Y276" t="n">
        <v>1</v>
      </c>
      <c r="Z276" t="n">
        <v>10</v>
      </c>
    </row>
    <row r="277">
      <c r="A277" t="n">
        <v>5</v>
      </c>
      <c r="B277" t="n">
        <v>120</v>
      </c>
      <c r="C277" t="inlineStr">
        <is>
          <t xml:space="preserve">CONCLUIDO	</t>
        </is>
      </c>
      <c r="D277" t="n">
        <v>7.5695</v>
      </c>
      <c r="E277" t="n">
        <v>13.21</v>
      </c>
      <c r="F277" t="n">
        <v>8.630000000000001</v>
      </c>
      <c r="G277" t="n">
        <v>12.64</v>
      </c>
      <c r="H277" t="n">
        <v>0.17</v>
      </c>
      <c r="I277" t="n">
        <v>41</v>
      </c>
      <c r="J277" t="n">
        <v>234.82</v>
      </c>
      <c r="K277" t="n">
        <v>57.72</v>
      </c>
      <c r="L277" t="n">
        <v>2.25</v>
      </c>
      <c r="M277" t="n">
        <v>39</v>
      </c>
      <c r="N277" t="n">
        <v>54.85</v>
      </c>
      <c r="O277" t="n">
        <v>29195.29</v>
      </c>
      <c r="P277" t="n">
        <v>124.79</v>
      </c>
      <c r="Q277" t="n">
        <v>1324.13</v>
      </c>
      <c r="R277" t="n">
        <v>51.49</v>
      </c>
      <c r="S277" t="n">
        <v>27.17</v>
      </c>
      <c r="T277" t="n">
        <v>12230.17</v>
      </c>
      <c r="U277" t="n">
        <v>0.53</v>
      </c>
      <c r="V277" t="n">
        <v>0.9</v>
      </c>
      <c r="W277" t="n">
        <v>0.17</v>
      </c>
      <c r="X277" t="n">
        <v>0.78</v>
      </c>
      <c r="Y277" t="n">
        <v>1</v>
      </c>
      <c r="Z277" t="n">
        <v>10</v>
      </c>
    </row>
    <row r="278">
      <c r="A278" t="n">
        <v>6</v>
      </c>
      <c r="B278" t="n">
        <v>120</v>
      </c>
      <c r="C278" t="inlineStr">
        <is>
          <t xml:space="preserve">CONCLUIDO	</t>
        </is>
      </c>
      <c r="D278" t="n">
        <v>7.8164</v>
      </c>
      <c r="E278" t="n">
        <v>12.79</v>
      </c>
      <c r="F278" t="n">
        <v>8.44</v>
      </c>
      <c r="G278" t="n">
        <v>14.07</v>
      </c>
      <c r="H278" t="n">
        <v>0.19</v>
      </c>
      <c r="I278" t="n">
        <v>36</v>
      </c>
      <c r="J278" t="n">
        <v>235.25</v>
      </c>
      <c r="K278" t="n">
        <v>57.72</v>
      </c>
      <c r="L278" t="n">
        <v>2.5</v>
      </c>
      <c r="M278" t="n">
        <v>34</v>
      </c>
      <c r="N278" t="n">
        <v>55.03</v>
      </c>
      <c r="O278" t="n">
        <v>29248.33</v>
      </c>
      <c r="P278" t="n">
        <v>120.44</v>
      </c>
      <c r="Q278" t="n">
        <v>1324.07</v>
      </c>
      <c r="R278" t="n">
        <v>45.59</v>
      </c>
      <c r="S278" t="n">
        <v>27.17</v>
      </c>
      <c r="T278" t="n">
        <v>9304.809999999999</v>
      </c>
      <c r="U278" t="n">
        <v>0.6</v>
      </c>
      <c r="V278" t="n">
        <v>0.92</v>
      </c>
      <c r="W278" t="n">
        <v>0.15</v>
      </c>
      <c r="X278" t="n">
        <v>0.59</v>
      </c>
      <c r="Y278" t="n">
        <v>1</v>
      </c>
      <c r="Z278" t="n">
        <v>10</v>
      </c>
    </row>
    <row r="279">
      <c r="A279" t="n">
        <v>7</v>
      </c>
      <c r="B279" t="n">
        <v>120</v>
      </c>
      <c r="C279" t="inlineStr">
        <is>
          <t xml:space="preserve">CONCLUIDO	</t>
        </is>
      </c>
      <c r="D279" t="n">
        <v>7.8382</v>
      </c>
      <c r="E279" t="n">
        <v>12.76</v>
      </c>
      <c r="F279" t="n">
        <v>8.550000000000001</v>
      </c>
      <c r="G279" t="n">
        <v>15.54</v>
      </c>
      <c r="H279" t="n">
        <v>0.21</v>
      </c>
      <c r="I279" t="n">
        <v>33</v>
      </c>
      <c r="J279" t="n">
        <v>235.68</v>
      </c>
      <c r="K279" t="n">
        <v>57.72</v>
      </c>
      <c r="L279" t="n">
        <v>2.75</v>
      </c>
      <c r="M279" t="n">
        <v>31</v>
      </c>
      <c r="N279" t="n">
        <v>55.21</v>
      </c>
      <c r="O279" t="n">
        <v>29301.44</v>
      </c>
      <c r="P279" t="n">
        <v>121.2</v>
      </c>
      <c r="Q279" t="n">
        <v>1324.09</v>
      </c>
      <c r="R279" t="n">
        <v>48.9</v>
      </c>
      <c r="S279" t="n">
        <v>27.17</v>
      </c>
      <c r="T279" t="n">
        <v>10973.14</v>
      </c>
      <c r="U279" t="n">
        <v>0.5600000000000001</v>
      </c>
      <c r="V279" t="n">
        <v>0.91</v>
      </c>
      <c r="W279" t="n">
        <v>0.17</v>
      </c>
      <c r="X279" t="n">
        <v>0.6899999999999999</v>
      </c>
      <c r="Y279" t="n">
        <v>1</v>
      </c>
      <c r="Z279" t="n">
        <v>10</v>
      </c>
    </row>
    <row r="280">
      <c r="A280" t="n">
        <v>8</v>
      </c>
      <c r="B280" t="n">
        <v>120</v>
      </c>
      <c r="C280" t="inlineStr">
        <is>
          <t xml:space="preserve">CONCLUIDO	</t>
        </is>
      </c>
      <c r="D280" t="n">
        <v>7.9787</v>
      </c>
      <c r="E280" t="n">
        <v>12.53</v>
      </c>
      <c r="F280" t="n">
        <v>8.460000000000001</v>
      </c>
      <c r="G280" t="n">
        <v>16.92</v>
      </c>
      <c r="H280" t="n">
        <v>0.23</v>
      </c>
      <c r="I280" t="n">
        <v>30</v>
      </c>
      <c r="J280" t="n">
        <v>236.11</v>
      </c>
      <c r="K280" t="n">
        <v>57.72</v>
      </c>
      <c r="L280" t="n">
        <v>3</v>
      </c>
      <c r="M280" t="n">
        <v>28</v>
      </c>
      <c r="N280" t="n">
        <v>55.39</v>
      </c>
      <c r="O280" t="n">
        <v>29354.61</v>
      </c>
      <c r="P280" t="n">
        <v>118.39</v>
      </c>
      <c r="Q280" t="n">
        <v>1324.08</v>
      </c>
      <c r="R280" t="n">
        <v>46.19</v>
      </c>
      <c r="S280" t="n">
        <v>27.17</v>
      </c>
      <c r="T280" t="n">
        <v>9631.290000000001</v>
      </c>
      <c r="U280" t="n">
        <v>0.59</v>
      </c>
      <c r="V280" t="n">
        <v>0.92</v>
      </c>
      <c r="W280" t="n">
        <v>0.16</v>
      </c>
      <c r="X280" t="n">
        <v>0.6</v>
      </c>
      <c r="Y280" t="n">
        <v>1</v>
      </c>
      <c r="Z280" t="n">
        <v>10</v>
      </c>
    </row>
    <row r="281">
      <c r="A281" t="n">
        <v>9</v>
      </c>
      <c r="B281" t="n">
        <v>120</v>
      </c>
      <c r="C281" t="inlineStr">
        <is>
          <t xml:space="preserve">CONCLUIDO	</t>
        </is>
      </c>
      <c r="D281" t="n">
        <v>8.117599999999999</v>
      </c>
      <c r="E281" t="n">
        <v>12.32</v>
      </c>
      <c r="F281" t="n">
        <v>8.380000000000001</v>
      </c>
      <c r="G281" t="n">
        <v>18.62</v>
      </c>
      <c r="H281" t="n">
        <v>0.24</v>
      </c>
      <c r="I281" t="n">
        <v>27</v>
      </c>
      <c r="J281" t="n">
        <v>236.54</v>
      </c>
      <c r="K281" t="n">
        <v>57.72</v>
      </c>
      <c r="L281" t="n">
        <v>3.25</v>
      </c>
      <c r="M281" t="n">
        <v>25</v>
      </c>
      <c r="N281" t="n">
        <v>55.57</v>
      </c>
      <c r="O281" t="n">
        <v>29407.85</v>
      </c>
      <c r="P281" t="n">
        <v>116.03</v>
      </c>
      <c r="Q281" t="n">
        <v>1324.02</v>
      </c>
      <c r="R281" t="n">
        <v>43.79</v>
      </c>
      <c r="S281" t="n">
        <v>27.17</v>
      </c>
      <c r="T281" t="n">
        <v>8447.389999999999</v>
      </c>
      <c r="U281" t="n">
        <v>0.62</v>
      </c>
      <c r="V281" t="n">
        <v>0.93</v>
      </c>
      <c r="W281" t="n">
        <v>0.15</v>
      </c>
      <c r="X281" t="n">
        <v>0.53</v>
      </c>
      <c r="Y281" t="n">
        <v>1</v>
      </c>
      <c r="Z281" t="n">
        <v>10</v>
      </c>
    </row>
    <row r="282">
      <c r="A282" t="n">
        <v>10</v>
      </c>
      <c r="B282" t="n">
        <v>120</v>
      </c>
      <c r="C282" t="inlineStr">
        <is>
          <t xml:space="preserve">CONCLUIDO	</t>
        </is>
      </c>
      <c r="D282" t="n">
        <v>8.202500000000001</v>
      </c>
      <c r="E282" t="n">
        <v>12.19</v>
      </c>
      <c r="F282" t="n">
        <v>8.34</v>
      </c>
      <c r="G282" t="n">
        <v>20.02</v>
      </c>
      <c r="H282" t="n">
        <v>0.26</v>
      </c>
      <c r="I282" t="n">
        <v>25</v>
      </c>
      <c r="J282" t="n">
        <v>236.98</v>
      </c>
      <c r="K282" t="n">
        <v>57.72</v>
      </c>
      <c r="L282" t="n">
        <v>3.5</v>
      </c>
      <c r="M282" t="n">
        <v>23</v>
      </c>
      <c r="N282" t="n">
        <v>55.75</v>
      </c>
      <c r="O282" t="n">
        <v>29461.15</v>
      </c>
      <c r="P282" t="n">
        <v>114.13</v>
      </c>
      <c r="Q282" t="n">
        <v>1324.21</v>
      </c>
      <c r="R282" t="n">
        <v>42.53</v>
      </c>
      <c r="S282" t="n">
        <v>27.17</v>
      </c>
      <c r="T282" t="n">
        <v>7826.87</v>
      </c>
      <c r="U282" t="n">
        <v>0.64</v>
      </c>
      <c r="V282" t="n">
        <v>0.9399999999999999</v>
      </c>
      <c r="W282" t="n">
        <v>0.15</v>
      </c>
      <c r="X282" t="n">
        <v>0.49</v>
      </c>
      <c r="Y282" t="n">
        <v>1</v>
      </c>
      <c r="Z282" t="n">
        <v>10</v>
      </c>
    </row>
    <row r="283">
      <c r="A283" t="n">
        <v>11</v>
      </c>
      <c r="B283" t="n">
        <v>120</v>
      </c>
      <c r="C283" t="inlineStr">
        <is>
          <t xml:space="preserve">CONCLUIDO	</t>
        </is>
      </c>
      <c r="D283" t="n">
        <v>8.2951</v>
      </c>
      <c r="E283" t="n">
        <v>12.06</v>
      </c>
      <c r="F283" t="n">
        <v>8.300000000000001</v>
      </c>
      <c r="G283" t="n">
        <v>21.65</v>
      </c>
      <c r="H283" t="n">
        <v>0.28</v>
      </c>
      <c r="I283" t="n">
        <v>23</v>
      </c>
      <c r="J283" t="n">
        <v>237.41</v>
      </c>
      <c r="K283" t="n">
        <v>57.72</v>
      </c>
      <c r="L283" t="n">
        <v>3.75</v>
      </c>
      <c r="M283" t="n">
        <v>21</v>
      </c>
      <c r="N283" t="n">
        <v>55.93</v>
      </c>
      <c r="O283" t="n">
        <v>29514.51</v>
      </c>
      <c r="P283" t="n">
        <v>111.9</v>
      </c>
      <c r="Q283" t="n">
        <v>1323.94</v>
      </c>
      <c r="R283" t="n">
        <v>41.2</v>
      </c>
      <c r="S283" t="n">
        <v>27.17</v>
      </c>
      <c r="T283" t="n">
        <v>7174.85</v>
      </c>
      <c r="U283" t="n">
        <v>0.66</v>
      </c>
      <c r="V283" t="n">
        <v>0.9399999999999999</v>
      </c>
      <c r="W283" t="n">
        <v>0.14</v>
      </c>
      <c r="X283" t="n">
        <v>0.45</v>
      </c>
      <c r="Y283" t="n">
        <v>1</v>
      </c>
      <c r="Z283" t="n">
        <v>10</v>
      </c>
    </row>
    <row r="284">
      <c r="A284" t="n">
        <v>12</v>
      </c>
      <c r="B284" t="n">
        <v>120</v>
      </c>
      <c r="C284" t="inlineStr">
        <is>
          <t xml:space="preserve">CONCLUIDO	</t>
        </is>
      </c>
      <c r="D284" t="n">
        <v>8.389099999999999</v>
      </c>
      <c r="E284" t="n">
        <v>11.92</v>
      </c>
      <c r="F284" t="n">
        <v>8.25</v>
      </c>
      <c r="G284" t="n">
        <v>23.58</v>
      </c>
      <c r="H284" t="n">
        <v>0.3</v>
      </c>
      <c r="I284" t="n">
        <v>21</v>
      </c>
      <c r="J284" t="n">
        <v>237.84</v>
      </c>
      <c r="K284" t="n">
        <v>57.72</v>
      </c>
      <c r="L284" t="n">
        <v>4</v>
      </c>
      <c r="M284" t="n">
        <v>19</v>
      </c>
      <c r="N284" t="n">
        <v>56.12</v>
      </c>
      <c r="O284" t="n">
        <v>29567.95</v>
      </c>
      <c r="P284" t="n">
        <v>109.86</v>
      </c>
      <c r="Q284" t="n">
        <v>1324.06</v>
      </c>
      <c r="R284" t="n">
        <v>39.79</v>
      </c>
      <c r="S284" t="n">
        <v>27.17</v>
      </c>
      <c r="T284" t="n">
        <v>6478.54</v>
      </c>
      <c r="U284" t="n">
        <v>0.68</v>
      </c>
      <c r="V284" t="n">
        <v>0.95</v>
      </c>
      <c r="W284" t="n">
        <v>0.14</v>
      </c>
      <c r="X284" t="n">
        <v>0.4</v>
      </c>
      <c r="Y284" t="n">
        <v>1</v>
      </c>
      <c r="Z284" t="n">
        <v>10</v>
      </c>
    </row>
    <row r="285">
      <c r="A285" t="n">
        <v>13</v>
      </c>
      <c r="B285" t="n">
        <v>120</v>
      </c>
      <c r="C285" t="inlineStr">
        <is>
          <t xml:space="preserve">CONCLUIDO	</t>
        </is>
      </c>
      <c r="D285" t="n">
        <v>8.439</v>
      </c>
      <c r="E285" t="n">
        <v>11.85</v>
      </c>
      <c r="F285" t="n">
        <v>8.23</v>
      </c>
      <c r="G285" t="n">
        <v>24.69</v>
      </c>
      <c r="H285" t="n">
        <v>0.32</v>
      </c>
      <c r="I285" t="n">
        <v>20</v>
      </c>
      <c r="J285" t="n">
        <v>238.28</v>
      </c>
      <c r="K285" t="n">
        <v>57.72</v>
      </c>
      <c r="L285" t="n">
        <v>4.25</v>
      </c>
      <c r="M285" t="n">
        <v>18</v>
      </c>
      <c r="N285" t="n">
        <v>56.3</v>
      </c>
      <c r="O285" t="n">
        <v>29621.44</v>
      </c>
      <c r="P285" t="n">
        <v>107.91</v>
      </c>
      <c r="Q285" t="n">
        <v>1324.07</v>
      </c>
      <c r="R285" t="n">
        <v>38.91</v>
      </c>
      <c r="S285" t="n">
        <v>27.17</v>
      </c>
      <c r="T285" t="n">
        <v>6042.2</v>
      </c>
      <c r="U285" t="n">
        <v>0.7</v>
      </c>
      <c r="V285" t="n">
        <v>0.95</v>
      </c>
      <c r="W285" t="n">
        <v>0.14</v>
      </c>
      <c r="X285" t="n">
        <v>0.38</v>
      </c>
      <c r="Y285" t="n">
        <v>1</v>
      </c>
      <c r="Z285" t="n">
        <v>10</v>
      </c>
    </row>
    <row r="286">
      <c r="A286" t="n">
        <v>14</v>
      </c>
      <c r="B286" t="n">
        <v>120</v>
      </c>
      <c r="C286" t="inlineStr">
        <is>
          <t xml:space="preserve">CONCLUIDO	</t>
        </is>
      </c>
      <c r="D286" t="n">
        <v>8.5482</v>
      </c>
      <c r="E286" t="n">
        <v>11.7</v>
      </c>
      <c r="F286" t="n">
        <v>8.17</v>
      </c>
      <c r="G286" t="n">
        <v>27.23</v>
      </c>
      <c r="H286" t="n">
        <v>0.34</v>
      </c>
      <c r="I286" t="n">
        <v>18</v>
      </c>
      <c r="J286" t="n">
        <v>238.71</v>
      </c>
      <c r="K286" t="n">
        <v>57.72</v>
      </c>
      <c r="L286" t="n">
        <v>4.5</v>
      </c>
      <c r="M286" t="n">
        <v>16</v>
      </c>
      <c r="N286" t="n">
        <v>56.49</v>
      </c>
      <c r="O286" t="n">
        <v>29675.01</v>
      </c>
      <c r="P286" t="n">
        <v>105.26</v>
      </c>
      <c r="Q286" t="n">
        <v>1323.98</v>
      </c>
      <c r="R286" t="n">
        <v>37.32</v>
      </c>
      <c r="S286" t="n">
        <v>27.17</v>
      </c>
      <c r="T286" t="n">
        <v>5260.24</v>
      </c>
      <c r="U286" t="n">
        <v>0.73</v>
      </c>
      <c r="V286" t="n">
        <v>0.96</v>
      </c>
      <c r="W286" t="n">
        <v>0.13</v>
      </c>
      <c r="X286" t="n">
        <v>0.32</v>
      </c>
      <c r="Y286" t="n">
        <v>1</v>
      </c>
      <c r="Z286" t="n">
        <v>10</v>
      </c>
    </row>
    <row r="287">
      <c r="A287" t="n">
        <v>15</v>
      </c>
      <c r="B287" t="n">
        <v>120</v>
      </c>
      <c r="C287" t="inlineStr">
        <is>
          <t xml:space="preserve">CONCLUIDO	</t>
        </is>
      </c>
      <c r="D287" t="n">
        <v>8.5665</v>
      </c>
      <c r="E287" t="n">
        <v>11.67</v>
      </c>
      <c r="F287" t="n">
        <v>8.19</v>
      </c>
      <c r="G287" t="n">
        <v>28.91</v>
      </c>
      <c r="H287" t="n">
        <v>0.35</v>
      </c>
      <c r="I287" t="n">
        <v>17</v>
      </c>
      <c r="J287" t="n">
        <v>239.14</v>
      </c>
      <c r="K287" t="n">
        <v>57.72</v>
      </c>
      <c r="L287" t="n">
        <v>4.75</v>
      </c>
      <c r="M287" t="n">
        <v>15</v>
      </c>
      <c r="N287" t="n">
        <v>56.67</v>
      </c>
      <c r="O287" t="n">
        <v>29728.63</v>
      </c>
      <c r="P287" t="n">
        <v>104.81</v>
      </c>
      <c r="Q287" t="n">
        <v>1323.94</v>
      </c>
      <c r="R287" t="n">
        <v>37.73</v>
      </c>
      <c r="S287" t="n">
        <v>27.17</v>
      </c>
      <c r="T287" t="n">
        <v>5469.82</v>
      </c>
      <c r="U287" t="n">
        <v>0.72</v>
      </c>
      <c r="V287" t="n">
        <v>0.95</v>
      </c>
      <c r="W287" t="n">
        <v>0.14</v>
      </c>
      <c r="X287" t="n">
        <v>0.34</v>
      </c>
      <c r="Y287" t="n">
        <v>1</v>
      </c>
      <c r="Z287" t="n">
        <v>10</v>
      </c>
    </row>
    <row r="288">
      <c r="A288" t="n">
        <v>16</v>
      </c>
      <c r="B288" t="n">
        <v>120</v>
      </c>
      <c r="C288" t="inlineStr">
        <is>
          <t xml:space="preserve">CONCLUIDO	</t>
        </is>
      </c>
      <c r="D288" t="n">
        <v>8.626099999999999</v>
      </c>
      <c r="E288" t="n">
        <v>11.59</v>
      </c>
      <c r="F288" t="n">
        <v>8.15</v>
      </c>
      <c r="G288" t="n">
        <v>30.58</v>
      </c>
      <c r="H288" t="n">
        <v>0.37</v>
      </c>
      <c r="I288" t="n">
        <v>16</v>
      </c>
      <c r="J288" t="n">
        <v>239.58</v>
      </c>
      <c r="K288" t="n">
        <v>57.72</v>
      </c>
      <c r="L288" t="n">
        <v>5</v>
      </c>
      <c r="M288" t="n">
        <v>14</v>
      </c>
      <c r="N288" t="n">
        <v>56.86</v>
      </c>
      <c r="O288" t="n">
        <v>29782.33</v>
      </c>
      <c r="P288" t="n">
        <v>102.63</v>
      </c>
      <c r="Q288" t="n">
        <v>1323.94</v>
      </c>
      <c r="R288" t="n">
        <v>36.65</v>
      </c>
      <c r="S288" t="n">
        <v>27.17</v>
      </c>
      <c r="T288" t="n">
        <v>4933.8</v>
      </c>
      <c r="U288" t="n">
        <v>0.74</v>
      </c>
      <c r="V288" t="n">
        <v>0.96</v>
      </c>
      <c r="W288" t="n">
        <v>0.13</v>
      </c>
      <c r="X288" t="n">
        <v>0.3</v>
      </c>
      <c r="Y288" t="n">
        <v>1</v>
      </c>
      <c r="Z288" t="n">
        <v>10</v>
      </c>
    </row>
    <row r="289">
      <c r="A289" t="n">
        <v>17</v>
      </c>
      <c r="B289" t="n">
        <v>120</v>
      </c>
      <c r="C289" t="inlineStr">
        <is>
          <t xml:space="preserve">CONCLUIDO	</t>
        </is>
      </c>
      <c r="D289" t="n">
        <v>8.674099999999999</v>
      </c>
      <c r="E289" t="n">
        <v>11.53</v>
      </c>
      <c r="F289" t="n">
        <v>8.140000000000001</v>
      </c>
      <c r="G289" t="n">
        <v>32.55</v>
      </c>
      <c r="H289" t="n">
        <v>0.39</v>
      </c>
      <c r="I289" t="n">
        <v>15</v>
      </c>
      <c r="J289" t="n">
        <v>240.02</v>
      </c>
      <c r="K289" t="n">
        <v>57.72</v>
      </c>
      <c r="L289" t="n">
        <v>5.25</v>
      </c>
      <c r="M289" t="n">
        <v>13</v>
      </c>
      <c r="N289" t="n">
        <v>57.04</v>
      </c>
      <c r="O289" t="n">
        <v>29836.09</v>
      </c>
      <c r="P289" t="n">
        <v>100.26</v>
      </c>
      <c r="Q289" t="n">
        <v>1323.94</v>
      </c>
      <c r="R289" t="n">
        <v>36.1</v>
      </c>
      <c r="S289" t="n">
        <v>27.17</v>
      </c>
      <c r="T289" t="n">
        <v>4660.78</v>
      </c>
      <c r="U289" t="n">
        <v>0.75</v>
      </c>
      <c r="V289" t="n">
        <v>0.96</v>
      </c>
      <c r="W289" t="n">
        <v>0.13</v>
      </c>
      <c r="X289" t="n">
        <v>0.28</v>
      </c>
      <c r="Y289" t="n">
        <v>1</v>
      </c>
      <c r="Z289" t="n">
        <v>10</v>
      </c>
    </row>
    <row r="290">
      <c r="A290" t="n">
        <v>18</v>
      </c>
      <c r="B290" t="n">
        <v>120</v>
      </c>
      <c r="C290" t="inlineStr">
        <is>
          <t xml:space="preserve">CONCLUIDO	</t>
        </is>
      </c>
      <c r="D290" t="n">
        <v>8.726000000000001</v>
      </c>
      <c r="E290" t="n">
        <v>11.46</v>
      </c>
      <c r="F290" t="n">
        <v>8.109999999999999</v>
      </c>
      <c r="G290" t="n">
        <v>34.77</v>
      </c>
      <c r="H290" t="n">
        <v>0.41</v>
      </c>
      <c r="I290" t="n">
        <v>14</v>
      </c>
      <c r="J290" t="n">
        <v>240.45</v>
      </c>
      <c r="K290" t="n">
        <v>57.72</v>
      </c>
      <c r="L290" t="n">
        <v>5.5</v>
      </c>
      <c r="M290" t="n">
        <v>12</v>
      </c>
      <c r="N290" t="n">
        <v>57.23</v>
      </c>
      <c r="O290" t="n">
        <v>29890.04</v>
      </c>
      <c r="P290" t="n">
        <v>98.66</v>
      </c>
      <c r="Q290" t="n">
        <v>1323.94</v>
      </c>
      <c r="R290" t="n">
        <v>35.3</v>
      </c>
      <c r="S290" t="n">
        <v>27.17</v>
      </c>
      <c r="T290" t="n">
        <v>4269.72</v>
      </c>
      <c r="U290" t="n">
        <v>0.77</v>
      </c>
      <c r="V290" t="n">
        <v>0.96</v>
      </c>
      <c r="W290" t="n">
        <v>0.13</v>
      </c>
      <c r="X290" t="n">
        <v>0.26</v>
      </c>
      <c r="Y290" t="n">
        <v>1</v>
      </c>
      <c r="Z290" t="n">
        <v>10</v>
      </c>
    </row>
    <row r="291">
      <c r="A291" t="n">
        <v>19</v>
      </c>
      <c r="B291" t="n">
        <v>120</v>
      </c>
      <c r="C291" t="inlineStr">
        <is>
          <t xml:space="preserve">CONCLUIDO	</t>
        </is>
      </c>
      <c r="D291" t="n">
        <v>8.7852</v>
      </c>
      <c r="E291" t="n">
        <v>11.38</v>
      </c>
      <c r="F291" t="n">
        <v>8.08</v>
      </c>
      <c r="G291" t="n">
        <v>37.3</v>
      </c>
      <c r="H291" t="n">
        <v>0.42</v>
      </c>
      <c r="I291" t="n">
        <v>13</v>
      </c>
      <c r="J291" t="n">
        <v>240.89</v>
      </c>
      <c r="K291" t="n">
        <v>57.72</v>
      </c>
      <c r="L291" t="n">
        <v>5.75</v>
      </c>
      <c r="M291" t="n">
        <v>11</v>
      </c>
      <c r="N291" t="n">
        <v>57.42</v>
      </c>
      <c r="O291" t="n">
        <v>29943.94</v>
      </c>
      <c r="P291" t="n">
        <v>95.97</v>
      </c>
      <c r="Q291" t="n">
        <v>1324.04</v>
      </c>
      <c r="R291" t="n">
        <v>34.29</v>
      </c>
      <c r="S291" t="n">
        <v>27.17</v>
      </c>
      <c r="T291" t="n">
        <v>3770.35</v>
      </c>
      <c r="U291" t="n">
        <v>0.79</v>
      </c>
      <c r="V291" t="n">
        <v>0.97</v>
      </c>
      <c r="W291" t="n">
        <v>0.13</v>
      </c>
      <c r="X291" t="n">
        <v>0.23</v>
      </c>
      <c r="Y291" t="n">
        <v>1</v>
      </c>
      <c r="Z291" t="n">
        <v>10</v>
      </c>
    </row>
    <row r="292">
      <c r="A292" t="n">
        <v>20</v>
      </c>
      <c r="B292" t="n">
        <v>120</v>
      </c>
      <c r="C292" t="inlineStr">
        <is>
          <t xml:space="preserve">CONCLUIDO	</t>
        </is>
      </c>
      <c r="D292" t="n">
        <v>8.8071</v>
      </c>
      <c r="E292" t="n">
        <v>11.35</v>
      </c>
      <c r="F292" t="n">
        <v>8.050000000000001</v>
      </c>
      <c r="G292" t="n">
        <v>37.17</v>
      </c>
      <c r="H292" t="n">
        <v>0.44</v>
      </c>
      <c r="I292" t="n">
        <v>13</v>
      </c>
      <c r="J292" t="n">
        <v>241.33</v>
      </c>
      <c r="K292" t="n">
        <v>57.72</v>
      </c>
      <c r="L292" t="n">
        <v>6</v>
      </c>
      <c r="M292" t="n">
        <v>5</v>
      </c>
      <c r="N292" t="n">
        <v>57.6</v>
      </c>
      <c r="O292" t="n">
        <v>29997.9</v>
      </c>
      <c r="P292" t="n">
        <v>94.28</v>
      </c>
      <c r="Q292" t="n">
        <v>1323.96</v>
      </c>
      <c r="R292" t="n">
        <v>33.01</v>
      </c>
      <c r="S292" t="n">
        <v>27.17</v>
      </c>
      <c r="T292" t="n">
        <v>3125.72</v>
      </c>
      <c r="U292" t="n">
        <v>0.82</v>
      </c>
      <c r="V292" t="n">
        <v>0.97</v>
      </c>
      <c r="W292" t="n">
        <v>0.14</v>
      </c>
      <c r="X292" t="n">
        <v>0.2</v>
      </c>
      <c r="Y292" t="n">
        <v>1</v>
      </c>
      <c r="Z292" t="n">
        <v>10</v>
      </c>
    </row>
    <row r="293">
      <c r="A293" t="n">
        <v>21</v>
      </c>
      <c r="B293" t="n">
        <v>120</v>
      </c>
      <c r="C293" t="inlineStr">
        <is>
          <t xml:space="preserve">CONCLUIDO	</t>
        </is>
      </c>
      <c r="D293" t="n">
        <v>8.791</v>
      </c>
      <c r="E293" t="n">
        <v>11.38</v>
      </c>
      <c r="F293" t="n">
        <v>8.07</v>
      </c>
      <c r="G293" t="n">
        <v>37.27</v>
      </c>
      <c r="H293" t="n">
        <v>0.46</v>
      </c>
      <c r="I293" t="n">
        <v>13</v>
      </c>
      <c r="J293" t="n">
        <v>241.77</v>
      </c>
      <c r="K293" t="n">
        <v>57.72</v>
      </c>
      <c r="L293" t="n">
        <v>6.25</v>
      </c>
      <c r="M293" t="n">
        <v>2</v>
      </c>
      <c r="N293" t="n">
        <v>57.79</v>
      </c>
      <c r="O293" t="n">
        <v>30051.93</v>
      </c>
      <c r="P293" t="n">
        <v>93.53</v>
      </c>
      <c r="Q293" t="n">
        <v>1323.94</v>
      </c>
      <c r="R293" t="n">
        <v>33.89</v>
      </c>
      <c r="S293" t="n">
        <v>27.17</v>
      </c>
      <c r="T293" t="n">
        <v>3566.78</v>
      </c>
      <c r="U293" t="n">
        <v>0.8</v>
      </c>
      <c r="V293" t="n">
        <v>0.97</v>
      </c>
      <c r="W293" t="n">
        <v>0.13</v>
      </c>
      <c r="X293" t="n">
        <v>0.22</v>
      </c>
      <c r="Y293" t="n">
        <v>1</v>
      </c>
      <c r="Z293" t="n">
        <v>10</v>
      </c>
    </row>
    <row r="294">
      <c r="A294" t="n">
        <v>22</v>
      </c>
      <c r="B294" t="n">
        <v>120</v>
      </c>
      <c r="C294" t="inlineStr">
        <is>
          <t xml:space="preserve">CONCLUIDO	</t>
        </is>
      </c>
      <c r="D294" t="n">
        <v>8.7677</v>
      </c>
      <c r="E294" t="n">
        <v>11.41</v>
      </c>
      <c r="F294" t="n">
        <v>8.1</v>
      </c>
      <c r="G294" t="n">
        <v>37.41</v>
      </c>
      <c r="H294" t="n">
        <v>0.48</v>
      </c>
      <c r="I294" t="n">
        <v>13</v>
      </c>
      <c r="J294" t="n">
        <v>242.2</v>
      </c>
      <c r="K294" t="n">
        <v>57.72</v>
      </c>
      <c r="L294" t="n">
        <v>6.5</v>
      </c>
      <c r="M294" t="n">
        <v>0</v>
      </c>
      <c r="N294" t="n">
        <v>57.98</v>
      </c>
      <c r="O294" t="n">
        <v>30106.03</v>
      </c>
      <c r="P294" t="n">
        <v>93.8</v>
      </c>
      <c r="Q294" t="n">
        <v>1324.09</v>
      </c>
      <c r="R294" t="n">
        <v>34.85</v>
      </c>
      <c r="S294" t="n">
        <v>27.17</v>
      </c>
      <c r="T294" t="n">
        <v>4049.29</v>
      </c>
      <c r="U294" t="n">
        <v>0.78</v>
      </c>
      <c r="V294" t="n">
        <v>0.96</v>
      </c>
      <c r="W294" t="n">
        <v>0.14</v>
      </c>
      <c r="X294" t="n">
        <v>0.25</v>
      </c>
      <c r="Y294" t="n">
        <v>1</v>
      </c>
      <c r="Z294" t="n">
        <v>10</v>
      </c>
    </row>
    <row r="295">
      <c r="A295" t="n">
        <v>0</v>
      </c>
      <c r="B295" t="n">
        <v>145</v>
      </c>
      <c r="C295" t="inlineStr">
        <is>
          <t xml:space="preserve">CONCLUIDO	</t>
        </is>
      </c>
      <c r="D295" t="n">
        <v>4.8113</v>
      </c>
      <c r="E295" t="n">
        <v>20.78</v>
      </c>
      <c r="F295" t="n">
        <v>10.61</v>
      </c>
      <c r="G295" t="n">
        <v>4.75</v>
      </c>
      <c r="H295" t="n">
        <v>0.06</v>
      </c>
      <c r="I295" t="n">
        <v>134</v>
      </c>
      <c r="J295" t="n">
        <v>285.18</v>
      </c>
      <c r="K295" t="n">
        <v>61.2</v>
      </c>
      <c r="L295" t="n">
        <v>1</v>
      </c>
      <c r="M295" t="n">
        <v>132</v>
      </c>
      <c r="N295" t="n">
        <v>77.98</v>
      </c>
      <c r="O295" t="n">
        <v>35406.83</v>
      </c>
      <c r="P295" t="n">
        <v>184.87</v>
      </c>
      <c r="Q295" t="n">
        <v>1324.78</v>
      </c>
      <c r="R295" t="n">
        <v>113.52</v>
      </c>
      <c r="S295" t="n">
        <v>27.17</v>
      </c>
      <c r="T295" t="n">
        <v>42778.58</v>
      </c>
      <c r="U295" t="n">
        <v>0.24</v>
      </c>
      <c r="V295" t="n">
        <v>0.74</v>
      </c>
      <c r="W295" t="n">
        <v>0.32</v>
      </c>
      <c r="X295" t="n">
        <v>2.76</v>
      </c>
      <c r="Y295" t="n">
        <v>1</v>
      </c>
      <c r="Z295" t="n">
        <v>10</v>
      </c>
    </row>
    <row r="296">
      <c r="A296" t="n">
        <v>1</v>
      </c>
      <c r="B296" t="n">
        <v>145</v>
      </c>
      <c r="C296" t="inlineStr">
        <is>
          <t xml:space="preserve">CONCLUIDO	</t>
        </is>
      </c>
      <c r="D296" t="n">
        <v>5.5121</v>
      </c>
      <c r="E296" t="n">
        <v>18.14</v>
      </c>
      <c r="F296" t="n">
        <v>9.859999999999999</v>
      </c>
      <c r="G296" t="n">
        <v>5.97</v>
      </c>
      <c r="H296" t="n">
        <v>0.08</v>
      </c>
      <c r="I296" t="n">
        <v>99</v>
      </c>
      <c r="J296" t="n">
        <v>285.68</v>
      </c>
      <c r="K296" t="n">
        <v>61.2</v>
      </c>
      <c r="L296" t="n">
        <v>1.25</v>
      </c>
      <c r="M296" t="n">
        <v>97</v>
      </c>
      <c r="N296" t="n">
        <v>78.23999999999999</v>
      </c>
      <c r="O296" t="n">
        <v>35468.6</v>
      </c>
      <c r="P296" t="n">
        <v>170.5</v>
      </c>
      <c r="Q296" t="n">
        <v>1324.34</v>
      </c>
      <c r="R296" t="n">
        <v>90.04000000000001</v>
      </c>
      <c r="S296" t="n">
        <v>27.17</v>
      </c>
      <c r="T296" t="n">
        <v>31214.68</v>
      </c>
      <c r="U296" t="n">
        <v>0.3</v>
      </c>
      <c r="V296" t="n">
        <v>0.79</v>
      </c>
      <c r="W296" t="n">
        <v>0.26</v>
      </c>
      <c r="X296" t="n">
        <v>2</v>
      </c>
      <c r="Y296" t="n">
        <v>1</v>
      </c>
      <c r="Z296" t="n">
        <v>10</v>
      </c>
    </row>
    <row r="297">
      <c r="A297" t="n">
        <v>2</v>
      </c>
      <c r="B297" t="n">
        <v>145</v>
      </c>
      <c r="C297" t="inlineStr">
        <is>
          <t xml:space="preserve">CONCLUIDO	</t>
        </is>
      </c>
      <c r="D297" t="n">
        <v>6.0055</v>
      </c>
      <c r="E297" t="n">
        <v>16.65</v>
      </c>
      <c r="F297" t="n">
        <v>9.449999999999999</v>
      </c>
      <c r="G297" t="n">
        <v>7.17</v>
      </c>
      <c r="H297" t="n">
        <v>0.09</v>
      </c>
      <c r="I297" t="n">
        <v>79</v>
      </c>
      <c r="J297" t="n">
        <v>286.19</v>
      </c>
      <c r="K297" t="n">
        <v>61.2</v>
      </c>
      <c r="L297" t="n">
        <v>1.5</v>
      </c>
      <c r="M297" t="n">
        <v>77</v>
      </c>
      <c r="N297" t="n">
        <v>78.48999999999999</v>
      </c>
      <c r="O297" t="n">
        <v>35530.47</v>
      </c>
      <c r="P297" t="n">
        <v>162.35</v>
      </c>
      <c r="Q297" t="n">
        <v>1324.39</v>
      </c>
      <c r="R297" t="n">
        <v>76.88</v>
      </c>
      <c r="S297" t="n">
        <v>27.17</v>
      </c>
      <c r="T297" t="n">
        <v>24732.55</v>
      </c>
      <c r="U297" t="n">
        <v>0.35</v>
      </c>
      <c r="V297" t="n">
        <v>0.83</v>
      </c>
      <c r="W297" t="n">
        <v>0.24</v>
      </c>
      <c r="X297" t="n">
        <v>1.59</v>
      </c>
      <c r="Y297" t="n">
        <v>1</v>
      </c>
      <c r="Z297" t="n">
        <v>10</v>
      </c>
    </row>
    <row r="298">
      <c r="A298" t="n">
        <v>3</v>
      </c>
      <c r="B298" t="n">
        <v>145</v>
      </c>
      <c r="C298" t="inlineStr">
        <is>
          <t xml:space="preserve">CONCLUIDO	</t>
        </is>
      </c>
      <c r="D298" t="n">
        <v>6.3698</v>
      </c>
      <c r="E298" t="n">
        <v>15.7</v>
      </c>
      <c r="F298" t="n">
        <v>9.19</v>
      </c>
      <c r="G298" t="n">
        <v>8.359999999999999</v>
      </c>
      <c r="H298" t="n">
        <v>0.11</v>
      </c>
      <c r="I298" t="n">
        <v>66</v>
      </c>
      <c r="J298" t="n">
        <v>286.69</v>
      </c>
      <c r="K298" t="n">
        <v>61.2</v>
      </c>
      <c r="L298" t="n">
        <v>1.75</v>
      </c>
      <c r="M298" t="n">
        <v>64</v>
      </c>
      <c r="N298" t="n">
        <v>78.73999999999999</v>
      </c>
      <c r="O298" t="n">
        <v>35592.57</v>
      </c>
      <c r="P298" t="n">
        <v>156.96</v>
      </c>
      <c r="Q298" t="n">
        <v>1324.08</v>
      </c>
      <c r="R298" t="n">
        <v>69.14</v>
      </c>
      <c r="S298" t="n">
        <v>27.17</v>
      </c>
      <c r="T298" t="n">
        <v>20929.77</v>
      </c>
      <c r="U298" t="n">
        <v>0.39</v>
      </c>
      <c r="V298" t="n">
        <v>0.85</v>
      </c>
      <c r="W298" t="n">
        <v>0.21</v>
      </c>
      <c r="X298" t="n">
        <v>1.34</v>
      </c>
      <c r="Y298" t="n">
        <v>1</v>
      </c>
      <c r="Z298" t="n">
        <v>10</v>
      </c>
    </row>
    <row r="299">
      <c r="A299" t="n">
        <v>4</v>
      </c>
      <c r="B299" t="n">
        <v>145</v>
      </c>
      <c r="C299" t="inlineStr">
        <is>
          <t xml:space="preserve">CONCLUIDO	</t>
        </is>
      </c>
      <c r="D299" t="n">
        <v>6.6972</v>
      </c>
      <c r="E299" t="n">
        <v>14.93</v>
      </c>
      <c r="F299" t="n">
        <v>8.960000000000001</v>
      </c>
      <c r="G299" t="n">
        <v>9.609999999999999</v>
      </c>
      <c r="H299" t="n">
        <v>0.12</v>
      </c>
      <c r="I299" t="n">
        <v>56</v>
      </c>
      <c r="J299" t="n">
        <v>287.19</v>
      </c>
      <c r="K299" t="n">
        <v>61.2</v>
      </c>
      <c r="L299" t="n">
        <v>2</v>
      </c>
      <c r="M299" t="n">
        <v>54</v>
      </c>
      <c r="N299" t="n">
        <v>78.98999999999999</v>
      </c>
      <c r="O299" t="n">
        <v>35654.65</v>
      </c>
      <c r="P299" t="n">
        <v>152.07</v>
      </c>
      <c r="Q299" t="n">
        <v>1324.09</v>
      </c>
      <c r="R299" t="n">
        <v>61.9</v>
      </c>
      <c r="S299" t="n">
        <v>27.17</v>
      </c>
      <c r="T299" t="n">
        <v>17356.56</v>
      </c>
      <c r="U299" t="n">
        <v>0.44</v>
      </c>
      <c r="V299" t="n">
        <v>0.87</v>
      </c>
      <c r="W299" t="n">
        <v>0.2</v>
      </c>
      <c r="X299" t="n">
        <v>1.11</v>
      </c>
      <c r="Y299" t="n">
        <v>1</v>
      </c>
      <c r="Z299" t="n">
        <v>10</v>
      </c>
    </row>
    <row r="300">
      <c r="A300" t="n">
        <v>5</v>
      </c>
      <c r="B300" t="n">
        <v>145</v>
      </c>
      <c r="C300" t="inlineStr">
        <is>
          <t xml:space="preserve">CONCLUIDO	</t>
        </is>
      </c>
      <c r="D300" t="n">
        <v>6.9391</v>
      </c>
      <c r="E300" t="n">
        <v>14.41</v>
      </c>
      <c r="F300" t="n">
        <v>8.82</v>
      </c>
      <c r="G300" t="n">
        <v>10.8</v>
      </c>
      <c r="H300" t="n">
        <v>0.14</v>
      </c>
      <c r="I300" t="n">
        <v>49</v>
      </c>
      <c r="J300" t="n">
        <v>287.7</v>
      </c>
      <c r="K300" t="n">
        <v>61.2</v>
      </c>
      <c r="L300" t="n">
        <v>2.25</v>
      </c>
      <c r="M300" t="n">
        <v>47</v>
      </c>
      <c r="N300" t="n">
        <v>79.25</v>
      </c>
      <c r="O300" t="n">
        <v>35716.83</v>
      </c>
      <c r="P300" t="n">
        <v>148.6</v>
      </c>
      <c r="Q300" t="n">
        <v>1324.16</v>
      </c>
      <c r="R300" t="n">
        <v>57.37</v>
      </c>
      <c r="S300" t="n">
        <v>27.17</v>
      </c>
      <c r="T300" t="n">
        <v>15129.91</v>
      </c>
      <c r="U300" t="n">
        <v>0.47</v>
      </c>
      <c r="V300" t="n">
        <v>0.88</v>
      </c>
      <c r="W300" t="n">
        <v>0.19</v>
      </c>
      <c r="X300" t="n">
        <v>0.97</v>
      </c>
      <c r="Y300" t="n">
        <v>1</v>
      </c>
      <c r="Z300" t="n">
        <v>10</v>
      </c>
    </row>
    <row r="301">
      <c r="A301" t="n">
        <v>6</v>
      </c>
      <c r="B301" t="n">
        <v>145</v>
      </c>
      <c r="C301" t="inlineStr">
        <is>
          <t xml:space="preserve">CONCLUIDO	</t>
        </is>
      </c>
      <c r="D301" t="n">
        <v>7.1672</v>
      </c>
      <c r="E301" t="n">
        <v>13.95</v>
      </c>
      <c r="F301" t="n">
        <v>8.69</v>
      </c>
      <c r="G301" t="n">
        <v>12.12</v>
      </c>
      <c r="H301" t="n">
        <v>0.15</v>
      </c>
      <c r="I301" t="n">
        <v>43</v>
      </c>
      <c r="J301" t="n">
        <v>288.2</v>
      </c>
      <c r="K301" t="n">
        <v>61.2</v>
      </c>
      <c r="L301" t="n">
        <v>2.5</v>
      </c>
      <c r="M301" t="n">
        <v>41</v>
      </c>
      <c r="N301" t="n">
        <v>79.5</v>
      </c>
      <c r="O301" t="n">
        <v>35779.11</v>
      </c>
      <c r="P301" t="n">
        <v>145.26</v>
      </c>
      <c r="Q301" t="n">
        <v>1324.23</v>
      </c>
      <c r="R301" t="n">
        <v>53.12</v>
      </c>
      <c r="S301" t="n">
        <v>27.17</v>
      </c>
      <c r="T301" t="n">
        <v>13032.53</v>
      </c>
      <c r="U301" t="n">
        <v>0.51</v>
      </c>
      <c r="V301" t="n">
        <v>0.9</v>
      </c>
      <c r="W301" t="n">
        <v>0.18</v>
      </c>
      <c r="X301" t="n">
        <v>0.83</v>
      </c>
      <c r="Y301" t="n">
        <v>1</v>
      </c>
      <c r="Z301" t="n">
        <v>10</v>
      </c>
    </row>
    <row r="302">
      <c r="A302" t="n">
        <v>7</v>
      </c>
      <c r="B302" t="n">
        <v>145</v>
      </c>
      <c r="C302" t="inlineStr">
        <is>
          <t xml:space="preserve">CONCLUIDO	</t>
        </is>
      </c>
      <c r="D302" t="n">
        <v>7.3851</v>
      </c>
      <c r="E302" t="n">
        <v>13.54</v>
      </c>
      <c r="F302" t="n">
        <v>8.539999999999999</v>
      </c>
      <c r="G302" t="n">
        <v>13.49</v>
      </c>
      <c r="H302" t="n">
        <v>0.17</v>
      </c>
      <c r="I302" t="n">
        <v>38</v>
      </c>
      <c r="J302" t="n">
        <v>288.71</v>
      </c>
      <c r="K302" t="n">
        <v>61.2</v>
      </c>
      <c r="L302" t="n">
        <v>2.75</v>
      </c>
      <c r="M302" t="n">
        <v>36</v>
      </c>
      <c r="N302" t="n">
        <v>79.76000000000001</v>
      </c>
      <c r="O302" t="n">
        <v>35841.5</v>
      </c>
      <c r="P302" t="n">
        <v>141.94</v>
      </c>
      <c r="Q302" t="n">
        <v>1324.02</v>
      </c>
      <c r="R302" t="n">
        <v>48.36</v>
      </c>
      <c r="S302" t="n">
        <v>27.17</v>
      </c>
      <c r="T302" t="n">
        <v>10678.2</v>
      </c>
      <c r="U302" t="n">
        <v>0.5600000000000001</v>
      </c>
      <c r="V302" t="n">
        <v>0.91</v>
      </c>
      <c r="W302" t="n">
        <v>0.17</v>
      </c>
      <c r="X302" t="n">
        <v>0.6899999999999999</v>
      </c>
      <c r="Y302" t="n">
        <v>1</v>
      </c>
      <c r="Z302" t="n">
        <v>10</v>
      </c>
    </row>
    <row r="303">
      <c r="A303" t="n">
        <v>8</v>
      </c>
      <c r="B303" t="n">
        <v>145</v>
      </c>
      <c r="C303" t="inlineStr">
        <is>
          <t xml:space="preserve">CONCLUIDO	</t>
        </is>
      </c>
      <c r="D303" t="n">
        <v>7.4905</v>
      </c>
      <c r="E303" t="n">
        <v>13.35</v>
      </c>
      <c r="F303" t="n">
        <v>8.52</v>
      </c>
      <c r="G303" t="n">
        <v>14.6</v>
      </c>
      <c r="H303" t="n">
        <v>0.18</v>
      </c>
      <c r="I303" t="n">
        <v>35</v>
      </c>
      <c r="J303" t="n">
        <v>289.21</v>
      </c>
      <c r="K303" t="n">
        <v>61.2</v>
      </c>
      <c r="L303" t="n">
        <v>3</v>
      </c>
      <c r="M303" t="n">
        <v>33</v>
      </c>
      <c r="N303" t="n">
        <v>80.02</v>
      </c>
      <c r="O303" t="n">
        <v>35903.99</v>
      </c>
      <c r="P303" t="n">
        <v>140.34</v>
      </c>
      <c r="Q303" t="n">
        <v>1324.14</v>
      </c>
      <c r="R303" t="n">
        <v>48.48</v>
      </c>
      <c r="S303" t="n">
        <v>27.17</v>
      </c>
      <c r="T303" t="n">
        <v>10750.83</v>
      </c>
      <c r="U303" t="n">
        <v>0.5600000000000001</v>
      </c>
      <c r="V303" t="n">
        <v>0.92</v>
      </c>
      <c r="W303" t="n">
        <v>0.14</v>
      </c>
      <c r="X303" t="n">
        <v>0.66</v>
      </c>
      <c r="Y303" t="n">
        <v>1</v>
      </c>
      <c r="Z303" t="n">
        <v>10</v>
      </c>
    </row>
    <row r="304">
      <c r="A304" t="n">
        <v>9</v>
      </c>
      <c r="B304" t="n">
        <v>145</v>
      </c>
      <c r="C304" t="inlineStr">
        <is>
          <t xml:space="preserve">CONCLUIDO	</t>
        </is>
      </c>
      <c r="D304" t="n">
        <v>7.5723</v>
      </c>
      <c r="E304" t="n">
        <v>13.21</v>
      </c>
      <c r="F304" t="n">
        <v>8.529999999999999</v>
      </c>
      <c r="G304" t="n">
        <v>16</v>
      </c>
      <c r="H304" t="n">
        <v>0.2</v>
      </c>
      <c r="I304" t="n">
        <v>32</v>
      </c>
      <c r="J304" t="n">
        <v>289.72</v>
      </c>
      <c r="K304" t="n">
        <v>61.2</v>
      </c>
      <c r="L304" t="n">
        <v>3.25</v>
      </c>
      <c r="M304" t="n">
        <v>30</v>
      </c>
      <c r="N304" t="n">
        <v>80.27</v>
      </c>
      <c r="O304" t="n">
        <v>35966.59</v>
      </c>
      <c r="P304" t="n">
        <v>139.86</v>
      </c>
      <c r="Q304" t="n">
        <v>1324.03</v>
      </c>
      <c r="R304" t="n">
        <v>48.63</v>
      </c>
      <c r="S304" t="n">
        <v>27.17</v>
      </c>
      <c r="T304" t="n">
        <v>10844.05</v>
      </c>
      <c r="U304" t="n">
        <v>0.5600000000000001</v>
      </c>
      <c r="V304" t="n">
        <v>0.91</v>
      </c>
      <c r="W304" t="n">
        <v>0.16</v>
      </c>
      <c r="X304" t="n">
        <v>0.68</v>
      </c>
      <c r="Y304" t="n">
        <v>1</v>
      </c>
      <c r="Z304" t="n">
        <v>10</v>
      </c>
    </row>
    <row r="305">
      <c r="A305" t="n">
        <v>10</v>
      </c>
      <c r="B305" t="n">
        <v>145</v>
      </c>
      <c r="C305" t="inlineStr">
        <is>
          <t xml:space="preserve">CONCLUIDO	</t>
        </is>
      </c>
      <c r="D305" t="n">
        <v>7.678</v>
      </c>
      <c r="E305" t="n">
        <v>13.02</v>
      </c>
      <c r="F305" t="n">
        <v>8.460000000000001</v>
      </c>
      <c r="G305" t="n">
        <v>16.92</v>
      </c>
      <c r="H305" t="n">
        <v>0.21</v>
      </c>
      <c r="I305" t="n">
        <v>30</v>
      </c>
      <c r="J305" t="n">
        <v>290.23</v>
      </c>
      <c r="K305" t="n">
        <v>61.2</v>
      </c>
      <c r="L305" t="n">
        <v>3.5</v>
      </c>
      <c r="M305" t="n">
        <v>28</v>
      </c>
      <c r="N305" t="n">
        <v>80.53</v>
      </c>
      <c r="O305" t="n">
        <v>36029.29</v>
      </c>
      <c r="P305" t="n">
        <v>137.57</v>
      </c>
      <c r="Q305" t="n">
        <v>1323.99</v>
      </c>
      <c r="R305" t="n">
        <v>46.32</v>
      </c>
      <c r="S305" t="n">
        <v>27.17</v>
      </c>
      <c r="T305" t="n">
        <v>9699.719999999999</v>
      </c>
      <c r="U305" t="n">
        <v>0.59</v>
      </c>
      <c r="V305" t="n">
        <v>0.92</v>
      </c>
      <c r="W305" t="n">
        <v>0.15</v>
      </c>
      <c r="X305" t="n">
        <v>0.61</v>
      </c>
      <c r="Y305" t="n">
        <v>1</v>
      </c>
      <c r="Z305" t="n">
        <v>10</v>
      </c>
    </row>
    <row r="306">
      <c r="A306" t="n">
        <v>11</v>
      </c>
      <c r="B306" t="n">
        <v>145</v>
      </c>
      <c r="C306" t="inlineStr">
        <is>
          <t xml:space="preserve">CONCLUIDO	</t>
        </is>
      </c>
      <c r="D306" t="n">
        <v>7.8198</v>
      </c>
      <c r="E306" t="n">
        <v>12.79</v>
      </c>
      <c r="F306" t="n">
        <v>8.380000000000001</v>
      </c>
      <c r="G306" t="n">
        <v>18.63</v>
      </c>
      <c r="H306" t="n">
        <v>0.23</v>
      </c>
      <c r="I306" t="n">
        <v>27</v>
      </c>
      <c r="J306" t="n">
        <v>290.74</v>
      </c>
      <c r="K306" t="n">
        <v>61.2</v>
      </c>
      <c r="L306" t="n">
        <v>3.75</v>
      </c>
      <c r="M306" t="n">
        <v>25</v>
      </c>
      <c r="N306" t="n">
        <v>80.79000000000001</v>
      </c>
      <c r="O306" t="n">
        <v>36092.1</v>
      </c>
      <c r="P306" t="n">
        <v>135.4</v>
      </c>
      <c r="Q306" t="n">
        <v>1324.25</v>
      </c>
      <c r="R306" t="n">
        <v>43.77</v>
      </c>
      <c r="S306" t="n">
        <v>27.17</v>
      </c>
      <c r="T306" t="n">
        <v>8437.82</v>
      </c>
      <c r="U306" t="n">
        <v>0.62</v>
      </c>
      <c r="V306" t="n">
        <v>0.93</v>
      </c>
      <c r="W306" t="n">
        <v>0.15</v>
      </c>
      <c r="X306" t="n">
        <v>0.53</v>
      </c>
      <c r="Y306" t="n">
        <v>1</v>
      </c>
      <c r="Z306" t="n">
        <v>10</v>
      </c>
    </row>
    <row r="307">
      <c r="A307" t="n">
        <v>12</v>
      </c>
      <c r="B307" t="n">
        <v>145</v>
      </c>
      <c r="C307" t="inlineStr">
        <is>
          <t xml:space="preserve">CONCLUIDO	</t>
        </is>
      </c>
      <c r="D307" t="n">
        <v>7.914</v>
      </c>
      <c r="E307" t="n">
        <v>12.64</v>
      </c>
      <c r="F307" t="n">
        <v>8.34</v>
      </c>
      <c r="G307" t="n">
        <v>20.01</v>
      </c>
      <c r="H307" t="n">
        <v>0.24</v>
      </c>
      <c r="I307" t="n">
        <v>25</v>
      </c>
      <c r="J307" t="n">
        <v>291.25</v>
      </c>
      <c r="K307" t="n">
        <v>61.2</v>
      </c>
      <c r="L307" t="n">
        <v>4</v>
      </c>
      <c r="M307" t="n">
        <v>23</v>
      </c>
      <c r="N307" t="n">
        <v>81.05</v>
      </c>
      <c r="O307" t="n">
        <v>36155.02</v>
      </c>
      <c r="P307" t="n">
        <v>133.59</v>
      </c>
      <c r="Q307" t="n">
        <v>1324.21</v>
      </c>
      <c r="R307" t="n">
        <v>42.44</v>
      </c>
      <c r="S307" t="n">
        <v>27.17</v>
      </c>
      <c r="T307" t="n">
        <v>7784.97</v>
      </c>
      <c r="U307" t="n">
        <v>0.64</v>
      </c>
      <c r="V307" t="n">
        <v>0.9399999999999999</v>
      </c>
      <c r="W307" t="n">
        <v>0.15</v>
      </c>
      <c r="X307" t="n">
        <v>0.49</v>
      </c>
      <c r="Y307" t="n">
        <v>1</v>
      </c>
      <c r="Z307" t="n">
        <v>10</v>
      </c>
    </row>
    <row r="308">
      <c r="A308" t="n">
        <v>13</v>
      </c>
      <c r="B308" t="n">
        <v>145</v>
      </c>
      <c r="C308" t="inlineStr">
        <is>
          <t xml:space="preserve">CONCLUIDO	</t>
        </is>
      </c>
      <c r="D308" t="n">
        <v>7.9639</v>
      </c>
      <c r="E308" t="n">
        <v>12.56</v>
      </c>
      <c r="F308" t="n">
        <v>8.31</v>
      </c>
      <c r="G308" t="n">
        <v>20.79</v>
      </c>
      <c r="H308" t="n">
        <v>0.26</v>
      </c>
      <c r="I308" t="n">
        <v>24</v>
      </c>
      <c r="J308" t="n">
        <v>291.76</v>
      </c>
      <c r="K308" t="n">
        <v>61.2</v>
      </c>
      <c r="L308" t="n">
        <v>4.25</v>
      </c>
      <c r="M308" t="n">
        <v>22</v>
      </c>
      <c r="N308" t="n">
        <v>81.31</v>
      </c>
      <c r="O308" t="n">
        <v>36218.04</v>
      </c>
      <c r="P308" t="n">
        <v>132.15</v>
      </c>
      <c r="Q308" t="n">
        <v>1324.1</v>
      </c>
      <c r="R308" t="n">
        <v>41.62</v>
      </c>
      <c r="S308" t="n">
        <v>27.17</v>
      </c>
      <c r="T308" t="n">
        <v>7377.53</v>
      </c>
      <c r="U308" t="n">
        <v>0.65</v>
      </c>
      <c r="V308" t="n">
        <v>0.9399999999999999</v>
      </c>
      <c r="W308" t="n">
        <v>0.15</v>
      </c>
      <c r="X308" t="n">
        <v>0.46</v>
      </c>
      <c r="Y308" t="n">
        <v>1</v>
      </c>
      <c r="Z308" t="n">
        <v>10</v>
      </c>
    </row>
    <row r="309">
      <c r="A309" t="n">
        <v>14</v>
      </c>
      <c r="B309" t="n">
        <v>145</v>
      </c>
      <c r="C309" t="inlineStr">
        <is>
          <t xml:space="preserve">CONCLUIDO	</t>
        </is>
      </c>
      <c r="D309" t="n">
        <v>8.059100000000001</v>
      </c>
      <c r="E309" t="n">
        <v>12.41</v>
      </c>
      <c r="F309" t="n">
        <v>8.27</v>
      </c>
      <c r="G309" t="n">
        <v>22.56</v>
      </c>
      <c r="H309" t="n">
        <v>0.27</v>
      </c>
      <c r="I309" t="n">
        <v>22</v>
      </c>
      <c r="J309" t="n">
        <v>292.27</v>
      </c>
      <c r="K309" t="n">
        <v>61.2</v>
      </c>
      <c r="L309" t="n">
        <v>4.5</v>
      </c>
      <c r="M309" t="n">
        <v>20</v>
      </c>
      <c r="N309" t="n">
        <v>81.56999999999999</v>
      </c>
      <c r="O309" t="n">
        <v>36281.16</v>
      </c>
      <c r="P309" t="n">
        <v>130.46</v>
      </c>
      <c r="Q309" t="n">
        <v>1323.94</v>
      </c>
      <c r="R309" t="n">
        <v>40.35</v>
      </c>
      <c r="S309" t="n">
        <v>27.17</v>
      </c>
      <c r="T309" t="n">
        <v>6755.41</v>
      </c>
      <c r="U309" t="n">
        <v>0.67</v>
      </c>
      <c r="V309" t="n">
        <v>0.9399999999999999</v>
      </c>
      <c r="W309" t="n">
        <v>0.14</v>
      </c>
      <c r="X309" t="n">
        <v>0.42</v>
      </c>
      <c r="Y309" t="n">
        <v>1</v>
      </c>
      <c r="Z309" t="n">
        <v>10</v>
      </c>
    </row>
    <row r="310">
      <c r="A310" t="n">
        <v>15</v>
      </c>
      <c r="B310" t="n">
        <v>145</v>
      </c>
      <c r="C310" t="inlineStr">
        <is>
          <t xml:space="preserve">CONCLUIDO	</t>
        </is>
      </c>
      <c r="D310" t="n">
        <v>8.1081</v>
      </c>
      <c r="E310" t="n">
        <v>12.33</v>
      </c>
      <c r="F310" t="n">
        <v>8.25</v>
      </c>
      <c r="G310" t="n">
        <v>23.58</v>
      </c>
      <c r="H310" t="n">
        <v>0.29</v>
      </c>
      <c r="I310" t="n">
        <v>21</v>
      </c>
      <c r="J310" t="n">
        <v>292.79</v>
      </c>
      <c r="K310" t="n">
        <v>61.2</v>
      </c>
      <c r="L310" t="n">
        <v>4.75</v>
      </c>
      <c r="M310" t="n">
        <v>19</v>
      </c>
      <c r="N310" t="n">
        <v>81.84</v>
      </c>
      <c r="O310" t="n">
        <v>36344.4</v>
      </c>
      <c r="P310" t="n">
        <v>129.12</v>
      </c>
      <c r="Q310" t="n">
        <v>1324.03</v>
      </c>
      <c r="R310" t="n">
        <v>39.65</v>
      </c>
      <c r="S310" t="n">
        <v>27.17</v>
      </c>
      <c r="T310" t="n">
        <v>6406.88</v>
      </c>
      <c r="U310" t="n">
        <v>0.6899999999999999</v>
      </c>
      <c r="V310" t="n">
        <v>0.95</v>
      </c>
      <c r="W310" t="n">
        <v>0.14</v>
      </c>
      <c r="X310" t="n">
        <v>0.4</v>
      </c>
      <c r="Y310" t="n">
        <v>1</v>
      </c>
      <c r="Z310" t="n">
        <v>10</v>
      </c>
    </row>
    <row r="311">
      <c r="A311" t="n">
        <v>16</v>
      </c>
      <c r="B311" t="n">
        <v>145</v>
      </c>
      <c r="C311" t="inlineStr">
        <is>
          <t xml:space="preserve">CONCLUIDO	</t>
        </is>
      </c>
      <c r="D311" t="n">
        <v>8.158300000000001</v>
      </c>
      <c r="E311" t="n">
        <v>12.26</v>
      </c>
      <c r="F311" t="n">
        <v>8.23</v>
      </c>
      <c r="G311" t="n">
        <v>24.69</v>
      </c>
      <c r="H311" t="n">
        <v>0.3</v>
      </c>
      <c r="I311" t="n">
        <v>20</v>
      </c>
      <c r="J311" t="n">
        <v>293.3</v>
      </c>
      <c r="K311" t="n">
        <v>61.2</v>
      </c>
      <c r="L311" t="n">
        <v>5</v>
      </c>
      <c r="M311" t="n">
        <v>18</v>
      </c>
      <c r="N311" t="n">
        <v>82.09999999999999</v>
      </c>
      <c r="O311" t="n">
        <v>36407.75</v>
      </c>
      <c r="P311" t="n">
        <v>127.43</v>
      </c>
      <c r="Q311" t="n">
        <v>1323.95</v>
      </c>
      <c r="R311" t="n">
        <v>39.01</v>
      </c>
      <c r="S311" t="n">
        <v>27.17</v>
      </c>
      <c r="T311" t="n">
        <v>6091.27</v>
      </c>
      <c r="U311" t="n">
        <v>0.7</v>
      </c>
      <c r="V311" t="n">
        <v>0.95</v>
      </c>
      <c r="W311" t="n">
        <v>0.14</v>
      </c>
      <c r="X311" t="n">
        <v>0.38</v>
      </c>
      <c r="Y311" t="n">
        <v>1</v>
      </c>
      <c r="Z311" t="n">
        <v>10</v>
      </c>
    </row>
    <row r="312">
      <c r="A312" t="n">
        <v>17</v>
      </c>
      <c r="B312" t="n">
        <v>145</v>
      </c>
      <c r="C312" t="inlineStr">
        <is>
          <t xml:space="preserve">CONCLUIDO	</t>
        </is>
      </c>
      <c r="D312" t="n">
        <v>8.3116</v>
      </c>
      <c r="E312" t="n">
        <v>12.03</v>
      </c>
      <c r="F312" t="n">
        <v>8.109999999999999</v>
      </c>
      <c r="G312" t="n">
        <v>27.04</v>
      </c>
      <c r="H312" t="n">
        <v>0.32</v>
      </c>
      <c r="I312" t="n">
        <v>18</v>
      </c>
      <c r="J312" t="n">
        <v>293.81</v>
      </c>
      <c r="K312" t="n">
        <v>61.2</v>
      </c>
      <c r="L312" t="n">
        <v>5.25</v>
      </c>
      <c r="M312" t="n">
        <v>16</v>
      </c>
      <c r="N312" t="n">
        <v>82.36</v>
      </c>
      <c r="O312" t="n">
        <v>36471.2</v>
      </c>
      <c r="P312" t="n">
        <v>124.08</v>
      </c>
      <c r="Q312" t="n">
        <v>1323.94</v>
      </c>
      <c r="R312" t="n">
        <v>35.17</v>
      </c>
      <c r="S312" t="n">
        <v>27.17</v>
      </c>
      <c r="T312" t="n">
        <v>4185.13</v>
      </c>
      <c r="U312" t="n">
        <v>0.77</v>
      </c>
      <c r="V312" t="n">
        <v>0.96</v>
      </c>
      <c r="W312" t="n">
        <v>0.13</v>
      </c>
      <c r="X312" t="n">
        <v>0.26</v>
      </c>
      <c r="Y312" t="n">
        <v>1</v>
      </c>
      <c r="Z312" t="n">
        <v>10</v>
      </c>
    </row>
    <row r="313">
      <c r="A313" t="n">
        <v>18</v>
      </c>
      <c r="B313" t="n">
        <v>145</v>
      </c>
      <c r="C313" t="inlineStr">
        <is>
          <t xml:space="preserve">CONCLUIDO	</t>
        </is>
      </c>
      <c r="D313" t="n">
        <v>8.2288</v>
      </c>
      <c r="E313" t="n">
        <v>12.15</v>
      </c>
      <c r="F313" t="n">
        <v>8.23</v>
      </c>
      <c r="G313" t="n">
        <v>27.44</v>
      </c>
      <c r="H313" t="n">
        <v>0.33</v>
      </c>
      <c r="I313" t="n">
        <v>18</v>
      </c>
      <c r="J313" t="n">
        <v>294.33</v>
      </c>
      <c r="K313" t="n">
        <v>61.2</v>
      </c>
      <c r="L313" t="n">
        <v>5.5</v>
      </c>
      <c r="M313" t="n">
        <v>16</v>
      </c>
      <c r="N313" t="n">
        <v>82.63</v>
      </c>
      <c r="O313" t="n">
        <v>36534.76</v>
      </c>
      <c r="P313" t="n">
        <v>125.82</v>
      </c>
      <c r="Q313" t="n">
        <v>1324.02</v>
      </c>
      <c r="R313" t="n">
        <v>39.22</v>
      </c>
      <c r="S313" t="n">
        <v>27.17</v>
      </c>
      <c r="T313" t="n">
        <v>6210.06</v>
      </c>
      <c r="U313" t="n">
        <v>0.6899999999999999</v>
      </c>
      <c r="V313" t="n">
        <v>0.95</v>
      </c>
      <c r="W313" t="n">
        <v>0.14</v>
      </c>
      <c r="X313" t="n">
        <v>0.38</v>
      </c>
      <c r="Y313" t="n">
        <v>1</v>
      </c>
      <c r="Z313" t="n">
        <v>10</v>
      </c>
    </row>
    <row r="314">
      <c r="A314" t="n">
        <v>19</v>
      </c>
      <c r="B314" t="n">
        <v>145</v>
      </c>
      <c r="C314" t="inlineStr">
        <is>
          <t xml:space="preserve">CONCLUIDO	</t>
        </is>
      </c>
      <c r="D314" t="n">
        <v>8.2934</v>
      </c>
      <c r="E314" t="n">
        <v>12.06</v>
      </c>
      <c r="F314" t="n">
        <v>8.19</v>
      </c>
      <c r="G314" t="n">
        <v>28.91</v>
      </c>
      <c r="H314" t="n">
        <v>0.35</v>
      </c>
      <c r="I314" t="n">
        <v>17</v>
      </c>
      <c r="J314" t="n">
        <v>294.84</v>
      </c>
      <c r="K314" t="n">
        <v>61.2</v>
      </c>
      <c r="L314" t="n">
        <v>5.75</v>
      </c>
      <c r="M314" t="n">
        <v>15</v>
      </c>
      <c r="N314" t="n">
        <v>82.90000000000001</v>
      </c>
      <c r="O314" t="n">
        <v>36598.44</v>
      </c>
      <c r="P314" t="n">
        <v>123.82</v>
      </c>
      <c r="Q314" t="n">
        <v>1323.97</v>
      </c>
      <c r="R314" t="n">
        <v>37.93</v>
      </c>
      <c r="S314" t="n">
        <v>27.17</v>
      </c>
      <c r="T314" t="n">
        <v>5569.26</v>
      </c>
      <c r="U314" t="n">
        <v>0.72</v>
      </c>
      <c r="V314" t="n">
        <v>0.95</v>
      </c>
      <c r="W314" t="n">
        <v>0.14</v>
      </c>
      <c r="X314" t="n">
        <v>0.34</v>
      </c>
      <c r="Y314" t="n">
        <v>1</v>
      </c>
      <c r="Z314" t="n">
        <v>10</v>
      </c>
    </row>
    <row r="315">
      <c r="A315" t="n">
        <v>20</v>
      </c>
      <c r="B315" t="n">
        <v>145</v>
      </c>
      <c r="C315" t="inlineStr">
        <is>
          <t xml:space="preserve">CONCLUIDO	</t>
        </is>
      </c>
      <c r="D315" t="n">
        <v>8.3546</v>
      </c>
      <c r="E315" t="n">
        <v>11.97</v>
      </c>
      <c r="F315" t="n">
        <v>8.16</v>
      </c>
      <c r="G315" t="n">
        <v>30.59</v>
      </c>
      <c r="H315" t="n">
        <v>0.36</v>
      </c>
      <c r="I315" t="n">
        <v>16</v>
      </c>
      <c r="J315" t="n">
        <v>295.36</v>
      </c>
      <c r="K315" t="n">
        <v>61.2</v>
      </c>
      <c r="L315" t="n">
        <v>6</v>
      </c>
      <c r="M315" t="n">
        <v>14</v>
      </c>
      <c r="N315" t="n">
        <v>83.16</v>
      </c>
      <c r="O315" t="n">
        <v>36662.22</v>
      </c>
      <c r="P315" t="n">
        <v>122.12</v>
      </c>
      <c r="Q315" t="n">
        <v>1323.94</v>
      </c>
      <c r="R315" t="n">
        <v>36.84</v>
      </c>
      <c r="S315" t="n">
        <v>27.17</v>
      </c>
      <c r="T315" t="n">
        <v>5030.2</v>
      </c>
      <c r="U315" t="n">
        <v>0.74</v>
      </c>
      <c r="V315" t="n">
        <v>0.96</v>
      </c>
      <c r="W315" t="n">
        <v>0.13</v>
      </c>
      <c r="X315" t="n">
        <v>0.31</v>
      </c>
      <c r="Y315" t="n">
        <v>1</v>
      </c>
      <c r="Z315" t="n">
        <v>10</v>
      </c>
    </row>
    <row r="316">
      <c r="A316" t="n">
        <v>21</v>
      </c>
      <c r="B316" t="n">
        <v>145</v>
      </c>
      <c r="C316" t="inlineStr">
        <is>
          <t xml:space="preserve">CONCLUIDO	</t>
        </is>
      </c>
      <c r="D316" t="n">
        <v>8.4049</v>
      </c>
      <c r="E316" t="n">
        <v>11.9</v>
      </c>
      <c r="F316" t="n">
        <v>8.140000000000001</v>
      </c>
      <c r="G316" t="n">
        <v>32.56</v>
      </c>
      <c r="H316" t="n">
        <v>0.38</v>
      </c>
      <c r="I316" t="n">
        <v>15</v>
      </c>
      <c r="J316" t="n">
        <v>295.88</v>
      </c>
      <c r="K316" t="n">
        <v>61.2</v>
      </c>
      <c r="L316" t="n">
        <v>6.25</v>
      </c>
      <c r="M316" t="n">
        <v>13</v>
      </c>
      <c r="N316" t="n">
        <v>83.43000000000001</v>
      </c>
      <c r="O316" t="n">
        <v>36726.12</v>
      </c>
      <c r="P316" t="n">
        <v>120.23</v>
      </c>
      <c r="Q316" t="n">
        <v>1324</v>
      </c>
      <c r="R316" t="n">
        <v>36.25</v>
      </c>
      <c r="S316" t="n">
        <v>27.17</v>
      </c>
      <c r="T316" t="n">
        <v>4739.83</v>
      </c>
      <c r="U316" t="n">
        <v>0.75</v>
      </c>
      <c r="V316" t="n">
        <v>0.96</v>
      </c>
      <c r="W316" t="n">
        <v>0.13</v>
      </c>
      <c r="X316" t="n">
        <v>0.29</v>
      </c>
      <c r="Y316" t="n">
        <v>1</v>
      </c>
      <c r="Z316" t="n">
        <v>10</v>
      </c>
    </row>
    <row r="317">
      <c r="A317" t="n">
        <v>22</v>
      </c>
      <c r="B317" t="n">
        <v>145</v>
      </c>
      <c r="C317" t="inlineStr">
        <is>
          <t xml:space="preserve">CONCLUIDO	</t>
        </is>
      </c>
      <c r="D317" t="n">
        <v>8.4077</v>
      </c>
      <c r="E317" t="n">
        <v>11.89</v>
      </c>
      <c r="F317" t="n">
        <v>8.140000000000001</v>
      </c>
      <c r="G317" t="n">
        <v>32.55</v>
      </c>
      <c r="H317" t="n">
        <v>0.39</v>
      </c>
      <c r="I317" t="n">
        <v>15</v>
      </c>
      <c r="J317" t="n">
        <v>296.4</v>
      </c>
      <c r="K317" t="n">
        <v>61.2</v>
      </c>
      <c r="L317" t="n">
        <v>6.5</v>
      </c>
      <c r="M317" t="n">
        <v>13</v>
      </c>
      <c r="N317" t="n">
        <v>83.7</v>
      </c>
      <c r="O317" t="n">
        <v>36790.13</v>
      </c>
      <c r="P317" t="n">
        <v>119.38</v>
      </c>
      <c r="Q317" t="n">
        <v>1323.94</v>
      </c>
      <c r="R317" t="n">
        <v>36.16</v>
      </c>
      <c r="S317" t="n">
        <v>27.17</v>
      </c>
      <c r="T317" t="n">
        <v>4690.69</v>
      </c>
      <c r="U317" t="n">
        <v>0.75</v>
      </c>
      <c r="V317" t="n">
        <v>0.96</v>
      </c>
      <c r="W317" t="n">
        <v>0.13</v>
      </c>
      <c r="X317" t="n">
        <v>0.28</v>
      </c>
      <c r="Y317" t="n">
        <v>1</v>
      </c>
      <c r="Z317" t="n">
        <v>10</v>
      </c>
    </row>
    <row r="318">
      <c r="A318" t="n">
        <v>23</v>
      </c>
      <c r="B318" t="n">
        <v>145</v>
      </c>
      <c r="C318" t="inlineStr">
        <is>
          <t xml:space="preserve">CONCLUIDO	</t>
        </is>
      </c>
      <c r="D318" t="n">
        <v>8.465</v>
      </c>
      <c r="E318" t="n">
        <v>11.81</v>
      </c>
      <c r="F318" t="n">
        <v>8.109999999999999</v>
      </c>
      <c r="G318" t="n">
        <v>34.76</v>
      </c>
      <c r="H318" t="n">
        <v>0.4</v>
      </c>
      <c r="I318" t="n">
        <v>14</v>
      </c>
      <c r="J318" t="n">
        <v>296.92</v>
      </c>
      <c r="K318" t="n">
        <v>61.2</v>
      </c>
      <c r="L318" t="n">
        <v>6.75</v>
      </c>
      <c r="M318" t="n">
        <v>12</v>
      </c>
      <c r="N318" t="n">
        <v>83.97</v>
      </c>
      <c r="O318" t="n">
        <v>36854.25</v>
      </c>
      <c r="P318" t="n">
        <v>118.01</v>
      </c>
      <c r="Q318" t="n">
        <v>1323.94</v>
      </c>
      <c r="R318" t="n">
        <v>35.28</v>
      </c>
      <c r="S318" t="n">
        <v>27.17</v>
      </c>
      <c r="T318" t="n">
        <v>4257.68</v>
      </c>
      <c r="U318" t="n">
        <v>0.77</v>
      </c>
      <c r="V318" t="n">
        <v>0.96</v>
      </c>
      <c r="W318" t="n">
        <v>0.13</v>
      </c>
      <c r="X318" t="n">
        <v>0.26</v>
      </c>
      <c r="Y318" t="n">
        <v>1</v>
      </c>
      <c r="Z318" t="n">
        <v>10</v>
      </c>
    </row>
    <row r="319">
      <c r="A319" t="n">
        <v>24</v>
      </c>
      <c r="B319" t="n">
        <v>145</v>
      </c>
      <c r="C319" t="inlineStr">
        <is>
          <t xml:space="preserve">CONCLUIDO	</t>
        </is>
      </c>
      <c r="D319" t="n">
        <v>8.524100000000001</v>
      </c>
      <c r="E319" t="n">
        <v>11.73</v>
      </c>
      <c r="F319" t="n">
        <v>8.08</v>
      </c>
      <c r="G319" t="n">
        <v>37.3</v>
      </c>
      <c r="H319" t="n">
        <v>0.42</v>
      </c>
      <c r="I319" t="n">
        <v>13</v>
      </c>
      <c r="J319" t="n">
        <v>297.44</v>
      </c>
      <c r="K319" t="n">
        <v>61.2</v>
      </c>
      <c r="L319" t="n">
        <v>7</v>
      </c>
      <c r="M319" t="n">
        <v>11</v>
      </c>
      <c r="N319" t="n">
        <v>84.23999999999999</v>
      </c>
      <c r="O319" t="n">
        <v>36918.48</v>
      </c>
      <c r="P319" t="n">
        <v>116.13</v>
      </c>
      <c r="Q319" t="n">
        <v>1323.94</v>
      </c>
      <c r="R319" t="n">
        <v>34.3</v>
      </c>
      <c r="S319" t="n">
        <v>27.17</v>
      </c>
      <c r="T319" t="n">
        <v>3773.57</v>
      </c>
      <c r="U319" t="n">
        <v>0.79</v>
      </c>
      <c r="V319" t="n">
        <v>0.97</v>
      </c>
      <c r="W319" t="n">
        <v>0.13</v>
      </c>
      <c r="X319" t="n">
        <v>0.23</v>
      </c>
      <c r="Y319" t="n">
        <v>1</v>
      </c>
      <c r="Z319" t="n">
        <v>10</v>
      </c>
    </row>
    <row r="320">
      <c r="A320" t="n">
        <v>25</v>
      </c>
      <c r="B320" t="n">
        <v>145</v>
      </c>
      <c r="C320" t="inlineStr">
        <is>
          <t xml:space="preserve">CONCLUIDO	</t>
        </is>
      </c>
      <c r="D320" t="n">
        <v>8.5436</v>
      </c>
      <c r="E320" t="n">
        <v>11.7</v>
      </c>
      <c r="F320" t="n">
        <v>8.050000000000001</v>
      </c>
      <c r="G320" t="n">
        <v>37.18</v>
      </c>
      <c r="H320" t="n">
        <v>0.43</v>
      </c>
      <c r="I320" t="n">
        <v>13</v>
      </c>
      <c r="J320" t="n">
        <v>297.96</v>
      </c>
      <c r="K320" t="n">
        <v>61.2</v>
      </c>
      <c r="L320" t="n">
        <v>7.25</v>
      </c>
      <c r="M320" t="n">
        <v>11</v>
      </c>
      <c r="N320" t="n">
        <v>84.51000000000001</v>
      </c>
      <c r="O320" t="n">
        <v>36982.83</v>
      </c>
      <c r="P320" t="n">
        <v>113.63</v>
      </c>
      <c r="Q320" t="n">
        <v>1323.95</v>
      </c>
      <c r="R320" t="n">
        <v>33.67</v>
      </c>
      <c r="S320" t="n">
        <v>27.17</v>
      </c>
      <c r="T320" t="n">
        <v>3457.28</v>
      </c>
      <c r="U320" t="n">
        <v>0.8100000000000001</v>
      </c>
      <c r="V320" t="n">
        <v>0.97</v>
      </c>
      <c r="W320" t="n">
        <v>0.12</v>
      </c>
      <c r="X320" t="n">
        <v>0.2</v>
      </c>
      <c r="Y320" t="n">
        <v>1</v>
      </c>
      <c r="Z320" t="n">
        <v>10</v>
      </c>
    </row>
    <row r="321">
      <c r="A321" t="n">
        <v>26</v>
      </c>
      <c r="B321" t="n">
        <v>145</v>
      </c>
      <c r="C321" t="inlineStr">
        <is>
          <t xml:space="preserve">CONCLUIDO	</t>
        </is>
      </c>
      <c r="D321" t="n">
        <v>8.567600000000001</v>
      </c>
      <c r="E321" t="n">
        <v>11.67</v>
      </c>
      <c r="F321" t="n">
        <v>8.08</v>
      </c>
      <c r="G321" t="n">
        <v>40.38</v>
      </c>
      <c r="H321" t="n">
        <v>0.45</v>
      </c>
      <c r="I321" t="n">
        <v>12</v>
      </c>
      <c r="J321" t="n">
        <v>298.48</v>
      </c>
      <c r="K321" t="n">
        <v>61.2</v>
      </c>
      <c r="L321" t="n">
        <v>7.5</v>
      </c>
      <c r="M321" t="n">
        <v>10</v>
      </c>
      <c r="N321" t="n">
        <v>84.79000000000001</v>
      </c>
      <c r="O321" t="n">
        <v>37047.29</v>
      </c>
      <c r="P321" t="n">
        <v>113.34</v>
      </c>
      <c r="Q321" t="n">
        <v>1324.04</v>
      </c>
      <c r="R321" t="n">
        <v>34.19</v>
      </c>
      <c r="S321" t="n">
        <v>27.17</v>
      </c>
      <c r="T321" t="n">
        <v>3723.02</v>
      </c>
      <c r="U321" t="n">
        <v>0.79</v>
      </c>
      <c r="V321" t="n">
        <v>0.97</v>
      </c>
      <c r="W321" t="n">
        <v>0.13</v>
      </c>
      <c r="X321" t="n">
        <v>0.22</v>
      </c>
      <c r="Y321" t="n">
        <v>1</v>
      </c>
      <c r="Z321" t="n">
        <v>10</v>
      </c>
    </row>
    <row r="322">
      <c r="A322" t="n">
        <v>27</v>
      </c>
      <c r="B322" t="n">
        <v>145</v>
      </c>
      <c r="C322" t="inlineStr">
        <is>
          <t xml:space="preserve">CONCLUIDO	</t>
        </is>
      </c>
      <c r="D322" t="n">
        <v>8.558</v>
      </c>
      <c r="E322" t="n">
        <v>11.68</v>
      </c>
      <c r="F322" t="n">
        <v>8.09</v>
      </c>
      <c r="G322" t="n">
        <v>40.45</v>
      </c>
      <c r="H322" t="n">
        <v>0.46</v>
      </c>
      <c r="I322" t="n">
        <v>12</v>
      </c>
      <c r="J322" t="n">
        <v>299.01</v>
      </c>
      <c r="K322" t="n">
        <v>61.2</v>
      </c>
      <c r="L322" t="n">
        <v>7.75</v>
      </c>
      <c r="M322" t="n">
        <v>10</v>
      </c>
      <c r="N322" t="n">
        <v>85.06</v>
      </c>
      <c r="O322" t="n">
        <v>37111.87</v>
      </c>
      <c r="P322" t="n">
        <v>112.35</v>
      </c>
      <c r="Q322" t="n">
        <v>1323.96</v>
      </c>
      <c r="R322" t="n">
        <v>34.72</v>
      </c>
      <c r="S322" t="n">
        <v>27.17</v>
      </c>
      <c r="T322" t="n">
        <v>3985.89</v>
      </c>
      <c r="U322" t="n">
        <v>0.78</v>
      </c>
      <c r="V322" t="n">
        <v>0.96</v>
      </c>
      <c r="W322" t="n">
        <v>0.13</v>
      </c>
      <c r="X322" t="n">
        <v>0.24</v>
      </c>
      <c r="Y322" t="n">
        <v>1</v>
      </c>
      <c r="Z322" t="n">
        <v>10</v>
      </c>
    </row>
    <row r="323">
      <c r="A323" t="n">
        <v>28</v>
      </c>
      <c r="B323" t="n">
        <v>145</v>
      </c>
      <c r="C323" t="inlineStr">
        <is>
          <t xml:space="preserve">CONCLUIDO	</t>
        </is>
      </c>
      <c r="D323" t="n">
        <v>8.620100000000001</v>
      </c>
      <c r="E323" t="n">
        <v>11.6</v>
      </c>
      <c r="F323" t="n">
        <v>8.06</v>
      </c>
      <c r="G323" t="n">
        <v>43.96</v>
      </c>
      <c r="H323" t="n">
        <v>0.48</v>
      </c>
      <c r="I323" t="n">
        <v>11</v>
      </c>
      <c r="J323" t="n">
        <v>299.53</v>
      </c>
      <c r="K323" t="n">
        <v>61.2</v>
      </c>
      <c r="L323" t="n">
        <v>8</v>
      </c>
      <c r="M323" t="n">
        <v>9</v>
      </c>
      <c r="N323" t="n">
        <v>85.33</v>
      </c>
      <c r="O323" t="n">
        <v>37176.68</v>
      </c>
      <c r="P323" t="n">
        <v>110.17</v>
      </c>
      <c r="Q323" t="n">
        <v>1323.94</v>
      </c>
      <c r="R323" t="n">
        <v>33.69</v>
      </c>
      <c r="S323" t="n">
        <v>27.17</v>
      </c>
      <c r="T323" t="n">
        <v>3479.52</v>
      </c>
      <c r="U323" t="n">
        <v>0.8100000000000001</v>
      </c>
      <c r="V323" t="n">
        <v>0.97</v>
      </c>
      <c r="W323" t="n">
        <v>0.13</v>
      </c>
      <c r="X323" t="n">
        <v>0.21</v>
      </c>
      <c r="Y323" t="n">
        <v>1</v>
      </c>
      <c r="Z323" t="n">
        <v>10</v>
      </c>
    </row>
    <row r="324">
      <c r="A324" t="n">
        <v>29</v>
      </c>
      <c r="B324" t="n">
        <v>145</v>
      </c>
      <c r="C324" t="inlineStr">
        <is>
          <t xml:space="preserve">CONCLUIDO	</t>
        </is>
      </c>
      <c r="D324" t="n">
        <v>8.6211</v>
      </c>
      <c r="E324" t="n">
        <v>11.6</v>
      </c>
      <c r="F324" t="n">
        <v>8.06</v>
      </c>
      <c r="G324" t="n">
        <v>43.95</v>
      </c>
      <c r="H324" t="n">
        <v>0.49</v>
      </c>
      <c r="I324" t="n">
        <v>11</v>
      </c>
      <c r="J324" t="n">
        <v>300.06</v>
      </c>
      <c r="K324" t="n">
        <v>61.2</v>
      </c>
      <c r="L324" t="n">
        <v>8.25</v>
      </c>
      <c r="M324" t="n">
        <v>7</v>
      </c>
      <c r="N324" t="n">
        <v>85.61</v>
      </c>
      <c r="O324" t="n">
        <v>37241.49</v>
      </c>
      <c r="P324" t="n">
        <v>109.86</v>
      </c>
      <c r="Q324" t="n">
        <v>1323.99</v>
      </c>
      <c r="R324" t="n">
        <v>33.52</v>
      </c>
      <c r="S324" t="n">
        <v>27.17</v>
      </c>
      <c r="T324" t="n">
        <v>3392.75</v>
      </c>
      <c r="U324" t="n">
        <v>0.8100000000000001</v>
      </c>
      <c r="V324" t="n">
        <v>0.97</v>
      </c>
      <c r="W324" t="n">
        <v>0.13</v>
      </c>
      <c r="X324" t="n">
        <v>0.2</v>
      </c>
      <c r="Y324" t="n">
        <v>1</v>
      </c>
      <c r="Z324" t="n">
        <v>10</v>
      </c>
    </row>
    <row r="325">
      <c r="A325" t="n">
        <v>30</v>
      </c>
      <c r="B325" t="n">
        <v>145</v>
      </c>
      <c r="C325" t="inlineStr">
        <is>
          <t xml:space="preserve">CONCLUIDO	</t>
        </is>
      </c>
      <c r="D325" t="n">
        <v>8.614699999999999</v>
      </c>
      <c r="E325" t="n">
        <v>11.61</v>
      </c>
      <c r="F325" t="n">
        <v>8.07</v>
      </c>
      <c r="G325" t="n">
        <v>44</v>
      </c>
      <c r="H325" t="n">
        <v>0.5</v>
      </c>
      <c r="I325" t="n">
        <v>11</v>
      </c>
      <c r="J325" t="n">
        <v>300.59</v>
      </c>
      <c r="K325" t="n">
        <v>61.2</v>
      </c>
      <c r="L325" t="n">
        <v>8.5</v>
      </c>
      <c r="M325" t="n">
        <v>3</v>
      </c>
      <c r="N325" t="n">
        <v>85.89</v>
      </c>
      <c r="O325" t="n">
        <v>37306.42</v>
      </c>
      <c r="P325" t="n">
        <v>108.99</v>
      </c>
      <c r="Q325" t="n">
        <v>1324.09</v>
      </c>
      <c r="R325" t="n">
        <v>33.63</v>
      </c>
      <c r="S325" t="n">
        <v>27.17</v>
      </c>
      <c r="T325" t="n">
        <v>3446.22</v>
      </c>
      <c r="U325" t="n">
        <v>0.8100000000000001</v>
      </c>
      <c r="V325" t="n">
        <v>0.97</v>
      </c>
      <c r="W325" t="n">
        <v>0.13</v>
      </c>
      <c r="X325" t="n">
        <v>0.21</v>
      </c>
      <c r="Y325" t="n">
        <v>1</v>
      </c>
      <c r="Z325" t="n">
        <v>10</v>
      </c>
    </row>
    <row r="326">
      <c r="A326" t="n">
        <v>31</v>
      </c>
      <c r="B326" t="n">
        <v>145</v>
      </c>
      <c r="C326" t="inlineStr">
        <is>
          <t xml:space="preserve">CONCLUIDO	</t>
        </is>
      </c>
      <c r="D326" t="n">
        <v>8.6149</v>
      </c>
      <c r="E326" t="n">
        <v>11.61</v>
      </c>
      <c r="F326" t="n">
        <v>8.07</v>
      </c>
      <c r="G326" t="n">
        <v>44</v>
      </c>
      <c r="H326" t="n">
        <v>0.52</v>
      </c>
      <c r="I326" t="n">
        <v>11</v>
      </c>
      <c r="J326" t="n">
        <v>301.11</v>
      </c>
      <c r="K326" t="n">
        <v>61.2</v>
      </c>
      <c r="L326" t="n">
        <v>8.75</v>
      </c>
      <c r="M326" t="n">
        <v>1</v>
      </c>
      <c r="N326" t="n">
        <v>86.16</v>
      </c>
      <c r="O326" t="n">
        <v>37371.47</v>
      </c>
      <c r="P326" t="n">
        <v>108.28</v>
      </c>
      <c r="Q326" t="n">
        <v>1323.98</v>
      </c>
      <c r="R326" t="n">
        <v>33.56</v>
      </c>
      <c r="S326" t="n">
        <v>27.17</v>
      </c>
      <c r="T326" t="n">
        <v>3412</v>
      </c>
      <c r="U326" t="n">
        <v>0.8100000000000001</v>
      </c>
      <c r="V326" t="n">
        <v>0.97</v>
      </c>
      <c r="W326" t="n">
        <v>0.14</v>
      </c>
      <c r="X326" t="n">
        <v>0.21</v>
      </c>
      <c r="Y326" t="n">
        <v>1</v>
      </c>
      <c r="Z326" t="n">
        <v>10</v>
      </c>
    </row>
    <row r="327">
      <c r="A327" t="n">
        <v>32</v>
      </c>
      <c r="B327" t="n">
        <v>145</v>
      </c>
      <c r="C327" t="inlineStr">
        <is>
          <t xml:space="preserve">CONCLUIDO	</t>
        </is>
      </c>
      <c r="D327" t="n">
        <v>8.6135</v>
      </c>
      <c r="E327" t="n">
        <v>11.61</v>
      </c>
      <c r="F327" t="n">
        <v>8.07</v>
      </c>
      <c r="G327" t="n">
        <v>44.01</v>
      </c>
      <c r="H327" t="n">
        <v>0.53</v>
      </c>
      <c r="I327" t="n">
        <v>11</v>
      </c>
      <c r="J327" t="n">
        <v>301.64</v>
      </c>
      <c r="K327" t="n">
        <v>61.2</v>
      </c>
      <c r="L327" t="n">
        <v>9</v>
      </c>
      <c r="M327" t="n">
        <v>0</v>
      </c>
      <c r="N327" t="n">
        <v>86.44</v>
      </c>
      <c r="O327" t="n">
        <v>37436.63</v>
      </c>
      <c r="P327" t="n">
        <v>108.37</v>
      </c>
      <c r="Q327" t="n">
        <v>1324.1</v>
      </c>
      <c r="R327" t="n">
        <v>33.62</v>
      </c>
      <c r="S327" t="n">
        <v>27.17</v>
      </c>
      <c r="T327" t="n">
        <v>3440.72</v>
      </c>
      <c r="U327" t="n">
        <v>0.8100000000000001</v>
      </c>
      <c r="V327" t="n">
        <v>0.97</v>
      </c>
      <c r="W327" t="n">
        <v>0.14</v>
      </c>
      <c r="X327" t="n">
        <v>0.21</v>
      </c>
      <c r="Y327" t="n">
        <v>1</v>
      </c>
      <c r="Z327" t="n">
        <v>10</v>
      </c>
    </row>
    <row r="328">
      <c r="A328" t="n">
        <v>0</v>
      </c>
      <c r="B328" t="n">
        <v>65</v>
      </c>
      <c r="C328" t="inlineStr">
        <is>
          <t xml:space="preserve">CONCLUIDO	</t>
        </is>
      </c>
      <c r="D328" t="n">
        <v>7.5521</v>
      </c>
      <c r="E328" t="n">
        <v>13.24</v>
      </c>
      <c r="F328" t="n">
        <v>9.210000000000001</v>
      </c>
      <c r="G328" t="n">
        <v>8.130000000000001</v>
      </c>
      <c r="H328" t="n">
        <v>0.13</v>
      </c>
      <c r="I328" t="n">
        <v>68</v>
      </c>
      <c r="J328" t="n">
        <v>133.21</v>
      </c>
      <c r="K328" t="n">
        <v>46.47</v>
      </c>
      <c r="L328" t="n">
        <v>1</v>
      </c>
      <c r="M328" t="n">
        <v>66</v>
      </c>
      <c r="N328" t="n">
        <v>20.75</v>
      </c>
      <c r="O328" t="n">
        <v>16663.42</v>
      </c>
      <c r="P328" t="n">
        <v>92.70999999999999</v>
      </c>
      <c r="Q328" t="n">
        <v>1324.16</v>
      </c>
      <c r="R328" t="n">
        <v>69.56999999999999</v>
      </c>
      <c r="S328" t="n">
        <v>27.17</v>
      </c>
      <c r="T328" t="n">
        <v>21130.99</v>
      </c>
      <c r="U328" t="n">
        <v>0.39</v>
      </c>
      <c r="V328" t="n">
        <v>0.85</v>
      </c>
      <c r="W328" t="n">
        <v>0.21</v>
      </c>
      <c r="X328" t="n">
        <v>1.36</v>
      </c>
      <c r="Y328" t="n">
        <v>1</v>
      </c>
      <c r="Z328" t="n">
        <v>10</v>
      </c>
    </row>
    <row r="329">
      <c r="A329" t="n">
        <v>1</v>
      </c>
      <c r="B329" t="n">
        <v>65</v>
      </c>
      <c r="C329" t="inlineStr">
        <is>
          <t xml:space="preserve">CONCLUIDO	</t>
        </is>
      </c>
      <c r="D329" t="n">
        <v>8.0458</v>
      </c>
      <c r="E329" t="n">
        <v>12.43</v>
      </c>
      <c r="F329" t="n">
        <v>8.859999999999999</v>
      </c>
      <c r="G329" t="n">
        <v>10.42</v>
      </c>
      <c r="H329" t="n">
        <v>0.17</v>
      </c>
      <c r="I329" t="n">
        <v>51</v>
      </c>
      <c r="J329" t="n">
        <v>133.55</v>
      </c>
      <c r="K329" t="n">
        <v>46.47</v>
      </c>
      <c r="L329" t="n">
        <v>1.25</v>
      </c>
      <c r="M329" t="n">
        <v>49</v>
      </c>
      <c r="N329" t="n">
        <v>20.83</v>
      </c>
      <c r="O329" t="n">
        <v>16704.7</v>
      </c>
      <c r="P329" t="n">
        <v>86.59999999999999</v>
      </c>
      <c r="Q329" t="n">
        <v>1324.11</v>
      </c>
      <c r="R329" t="n">
        <v>58.71</v>
      </c>
      <c r="S329" t="n">
        <v>27.17</v>
      </c>
      <c r="T329" t="n">
        <v>15785.94</v>
      </c>
      <c r="U329" t="n">
        <v>0.46</v>
      </c>
      <c r="V329" t="n">
        <v>0.88</v>
      </c>
      <c r="W329" t="n">
        <v>0.19</v>
      </c>
      <c r="X329" t="n">
        <v>1.01</v>
      </c>
      <c r="Y329" t="n">
        <v>1</v>
      </c>
      <c r="Z329" t="n">
        <v>10</v>
      </c>
    </row>
    <row r="330">
      <c r="A330" t="n">
        <v>2</v>
      </c>
      <c r="B330" t="n">
        <v>65</v>
      </c>
      <c r="C330" t="inlineStr">
        <is>
          <t xml:space="preserve">CONCLUIDO	</t>
        </is>
      </c>
      <c r="D330" t="n">
        <v>8.425599999999999</v>
      </c>
      <c r="E330" t="n">
        <v>11.87</v>
      </c>
      <c r="F330" t="n">
        <v>8.6</v>
      </c>
      <c r="G330" t="n">
        <v>12.9</v>
      </c>
      <c r="H330" t="n">
        <v>0.2</v>
      </c>
      <c r="I330" t="n">
        <v>40</v>
      </c>
      <c r="J330" t="n">
        <v>133.88</v>
      </c>
      <c r="K330" t="n">
        <v>46.47</v>
      </c>
      <c r="L330" t="n">
        <v>1.5</v>
      </c>
      <c r="M330" t="n">
        <v>38</v>
      </c>
      <c r="N330" t="n">
        <v>20.91</v>
      </c>
      <c r="O330" t="n">
        <v>16746.01</v>
      </c>
      <c r="P330" t="n">
        <v>81.39</v>
      </c>
      <c r="Q330" t="n">
        <v>1324.11</v>
      </c>
      <c r="R330" t="n">
        <v>50.27</v>
      </c>
      <c r="S330" t="n">
        <v>27.17</v>
      </c>
      <c r="T330" t="n">
        <v>11621.45</v>
      </c>
      <c r="U330" t="n">
        <v>0.54</v>
      </c>
      <c r="V330" t="n">
        <v>0.91</v>
      </c>
      <c r="W330" t="n">
        <v>0.17</v>
      </c>
      <c r="X330" t="n">
        <v>0.75</v>
      </c>
      <c r="Y330" t="n">
        <v>1</v>
      </c>
      <c r="Z330" t="n">
        <v>10</v>
      </c>
    </row>
    <row r="331">
      <c r="A331" t="n">
        <v>3</v>
      </c>
      <c r="B331" t="n">
        <v>65</v>
      </c>
      <c r="C331" t="inlineStr">
        <is>
          <t xml:space="preserve">CONCLUIDO	</t>
        </is>
      </c>
      <c r="D331" t="n">
        <v>8.550700000000001</v>
      </c>
      <c r="E331" t="n">
        <v>11.7</v>
      </c>
      <c r="F331" t="n">
        <v>8.59</v>
      </c>
      <c r="G331" t="n">
        <v>15.16</v>
      </c>
      <c r="H331" t="n">
        <v>0.23</v>
      </c>
      <c r="I331" t="n">
        <v>34</v>
      </c>
      <c r="J331" t="n">
        <v>134.22</v>
      </c>
      <c r="K331" t="n">
        <v>46.47</v>
      </c>
      <c r="L331" t="n">
        <v>1.75</v>
      </c>
      <c r="M331" t="n">
        <v>32</v>
      </c>
      <c r="N331" t="n">
        <v>21</v>
      </c>
      <c r="O331" t="n">
        <v>16787.35</v>
      </c>
      <c r="P331" t="n">
        <v>78.70999999999999</v>
      </c>
      <c r="Q331" t="n">
        <v>1324.18</v>
      </c>
      <c r="R331" t="n">
        <v>50.73</v>
      </c>
      <c r="S331" t="n">
        <v>27.17</v>
      </c>
      <c r="T331" t="n">
        <v>11881.84</v>
      </c>
      <c r="U331" t="n">
        <v>0.54</v>
      </c>
      <c r="V331" t="n">
        <v>0.91</v>
      </c>
      <c r="W331" t="n">
        <v>0.16</v>
      </c>
      <c r="X331" t="n">
        <v>0.74</v>
      </c>
      <c r="Y331" t="n">
        <v>1</v>
      </c>
      <c r="Z331" t="n">
        <v>10</v>
      </c>
    </row>
    <row r="332">
      <c r="A332" t="n">
        <v>4</v>
      </c>
      <c r="B332" t="n">
        <v>65</v>
      </c>
      <c r="C332" t="inlineStr">
        <is>
          <t xml:space="preserve">CONCLUIDO	</t>
        </is>
      </c>
      <c r="D332" t="n">
        <v>8.8108</v>
      </c>
      <c r="E332" t="n">
        <v>11.35</v>
      </c>
      <c r="F332" t="n">
        <v>8.41</v>
      </c>
      <c r="G332" t="n">
        <v>18.02</v>
      </c>
      <c r="H332" t="n">
        <v>0.26</v>
      </c>
      <c r="I332" t="n">
        <v>28</v>
      </c>
      <c r="J332" t="n">
        <v>134.55</v>
      </c>
      <c r="K332" t="n">
        <v>46.47</v>
      </c>
      <c r="L332" t="n">
        <v>2</v>
      </c>
      <c r="M332" t="n">
        <v>26</v>
      </c>
      <c r="N332" t="n">
        <v>21.09</v>
      </c>
      <c r="O332" t="n">
        <v>16828.84</v>
      </c>
      <c r="P332" t="n">
        <v>74</v>
      </c>
      <c r="Q332" t="n">
        <v>1324.17</v>
      </c>
      <c r="R332" t="n">
        <v>44.44</v>
      </c>
      <c r="S332" t="n">
        <v>27.17</v>
      </c>
      <c r="T332" t="n">
        <v>8769.700000000001</v>
      </c>
      <c r="U332" t="n">
        <v>0.61</v>
      </c>
      <c r="V332" t="n">
        <v>0.93</v>
      </c>
      <c r="W332" t="n">
        <v>0.15</v>
      </c>
      <c r="X332" t="n">
        <v>0.55</v>
      </c>
      <c r="Y332" t="n">
        <v>1</v>
      </c>
      <c r="Z332" t="n">
        <v>10</v>
      </c>
    </row>
    <row r="333">
      <c r="A333" t="n">
        <v>5</v>
      </c>
      <c r="B333" t="n">
        <v>65</v>
      </c>
      <c r="C333" t="inlineStr">
        <is>
          <t xml:space="preserve">CONCLUIDO	</t>
        </is>
      </c>
      <c r="D333" t="n">
        <v>8.972</v>
      </c>
      <c r="E333" t="n">
        <v>11.15</v>
      </c>
      <c r="F333" t="n">
        <v>8.31</v>
      </c>
      <c r="G333" t="n">
        <v>20.78</v>
      </c>
      <c r="H333" t="n">
        <v>0.29</v>
      </c>
      <c r="I333" t="n">
        <v>24</v>
      </c>
      <c r="J333" t="n">
        <v>134.89</v>
      </c>
      <c r="K333" t="n">
        <v>46.47</v>
      </c>
      <c r="L333" t="n">
        <v>2.25</v>
      </c>
      <c r="M333" t="n">
        <v>17</v>
      </c>
      <c r="N333" t="n">
        <v>21.17</v>
      </c>
      <c r="O333" t="n">
        <v>16870.25</v>
      </c>
      <c r="P333" t="n">
        <v>69.8</v>
      </c>
      <c r="Q333" t="n">
        <v>1323.99</v>
      </c>
      <c r="R333" t="n">
        <v>41.36</v>
      </c>
      <c r="S333" t="n">
        <v>27.17</v>
      </c>
      <c r="T333" t="n">
        <v>7246.96</v>
      </c>
      <c r="U333" t="n">
        <v>0.66</v>
      </c>
      <c r="V333" t="n">
        <v>0.9399999999999999</v>
      </c>
      <c r="W333" t="n">
        <v>0.15</v>
      </c>
      <c r="X333" t="n">
        <v>0.46</v>
      </c>
      <c r="Y333" t="n">
        <v>1</v>
      </c>
      <c r="Z333" t="n">
        <v>10</v>
      </c>
    </row>
    <row r="334">
      <c r="A334" t="n">
        <v>6</v>
      </c>
      <c r="B334" t="n">
        <v>65</v>
      </c>
      <c r="C334" t="inlineStr">
        <is>
          <t xml:space="preserve">CONCLUIDO	</t>
        </is>
      </c>
      <c r="D334" t="n">
        <v>9.0296</v>
      </c>
      <c r="E334" t="n">
        <v>11.07</v>
      </c>
      <c r="F334" t="n">
        <v>8.300000000000001</v>
      </c>
      <c r="G334" t="n">
        <v>22.62</v>
      </c>
      <c r="H334" t="n">
        <v>0.33</v>
      </c>
      <c r="I334" t="n">
        <v>22</v>
      </c>
      <c r="J334" t="n">
        <v>135.22</v>
      </c>
      <c r="K334" t="n">
        <v>46.47</v>
      </c>
      <c r="L334" t="n">
        <v>2.5</v>
      </c>
      <c r="M334" t="n">
        <v>3</v>
      </c>
      <c r="N334" t="n">
        <v>21.26</v>
      </c>
      <c r="O334" t="n">
        <v>16911.68</v>
      </c>
      <c r="P334" t="n">
        <v>68.27</v>
      </c>
      <c r="Q334" t="n">
        <v>1324.19</v>
      </c>
      <c r="R334" t="n">
        <v>40.23</v>
      </c>
      <c r="S334" t="n">
        <v>27.17</v>
      </c>
      <c r="T334" t="n">
        <v>6692.13</v>
      </c>
      <c r="U334" t="n">
        <v>0.68</v>
      </c>
      <c r="V334" t="n">
        <v>0.9399999999999999</v>
      </c>
      <c r="W334" t="n">
        <v>0.17</v>
      </c>
      <c r="X334" t="n">
        <v>0.44</v>
      </c>
      <c r="Y334" t="n">
        <v>1</v>
      </c>
      <c r="Z334" t="n">
        <v>10</v>
      </c>
    </row>
    <row r="335">
      <c r="A335" t="n">
        <v>7</v>
      </c>
      <c r="B335" t="n">
        <v>65</v>
      </c>
      <c r="C335" t="inlineStr">
        <is>
          <t xml:space="preserve">CONCLUIDO	</t>
        </is>
      </c>
      <c r="D335" t="n">
        <v>9.0237</v>
      </c>
      <c r="E335" t="n">
        <v>11.08</v>
      </c>
      <c r="F335" t="n">
        <v>8.300000000000001</v>
      </c>
      <c r="G335" t="n">
        <v>22.64</v>
      </c>
      <c r="H335" t="n">
        <v>0.36</v>
      </c>
      <c r="I335" t="n">
        <v>22</v>
      </c>
      <c r="J335" t="n">
        <v>135.56</v>
      </c>
      <c r="K335" t="n">
        <v>46.47</v>
      </c>
      <c r="L335" t="n">
        <v>2.75</v>
      </c>
      <c r="M335" t="n">
        <v>0</v>
      </c>
      <c r="N335" t="n">
        <v>21.34</v>
      </c>
      <c r="O335" t="n">
        <v>16953.14</v>
      </c>
      <c r="P335" t="n">
        <v>68.38</v>
      </c>
      <c r="Q335" t="n">
        <v>1324.05</v>
      </c>
      <c r="R335" t="n">
        <v>40.45</v>
      </c>
      <c r="S335" t="n">
        <v>27.17</v>
      </c>
      <c r="T335" t="n">
        <v>6802.86</v>
      </c>
      <c r="U335" t="n">
        <v>0.67</v>
      </c>
      <c r="V335" t="n">
        <v>0.9399999999999999</v>
      </c>
      <c r="W335" t="n">
        <v>0.17</v>
      </c>
      <c r="X335" t="n">
        <v>0.45</v>
      </c>
      <c r="Y335" t="n">
        <v>1</v>
      </c>
      <c r="Z335" t="n">
        <v>10</v>
      </c>
    </row>
    <row r="336">
      <c r="A336" t="n">
        <v>0</v>
      </c>
      <c r="B336" t="n">
        <v>130</v>
      </c>
      <c r="C336" t="inlineStr">
        <is>
          <t xml:space="preserve">CONCLUIDO	</t>
        </is>
      </c>
      <c r="D336" t="n">
        <v>5.2677</v>
      </c>
      <c r="E336" t="n">
        <v>18.98</v>
      </c>
      <c r="F336" t="n">
        <v>10.31</v>
      </c>
      <c r="G336" t="n">
        <v>5.16</v>
      </c>
      <c r="H336" t="n">
        <v>0.07000000000000001</v>
      </c>
      <c r="I336" t="n">
        <v>120</v>
      </c>
      <c r="J336" t="n">
        <v>252.85</v>
      </c>
      <c r="K336" t="n">
        <v>59.19</v>
      </c>
      <c r="L336" t="n">
        <v>1</v>
      </c>
      <c r="M336" t="n">
        <v>118</v>
      </c>
      <c r="N336" t="n">
        <v>62.65</v>
      </c>
      <c r="O336" t="n">
        <v>31418.63</v>
      </c>
      <c r="P336" t="n">
        <v>165.76</v>
      </c>
      <c r="Q336" t="n">
        <v>1324.56</v>
      </c>
      <c r="R336" t="n">
        <v>103.97</v>
      </c>
      <c r="S336" t="n">
        <v>27.17</v>
      </c>
      <c r="T336" t="n">
        <v>38074.16</v>
      </c>
      <c r="U336" t="n">
        <v>0.26</v>
      </c>
      <c r="V336" t="n">
        <v>0.76</v>
      </c>
      <c r="W336" t="n">
        <v>0.3</v>
      </c>
      <c r="X336" t="n">
        <v>2.46</v>
      </c>
      <c r="Y336" t="n">
        <v>1</v>
      </c>
      <c r="Z336" t="n">
        <v>10</v>
      </c>
    </row>
    <row r="337">
      <c r="A337" t="n">
        <v>1</v>
      </c>
      <c r="B337" t="n">
        <v>130</v>
      </c>
      <c r="C337" t="inlineStr">
        <is>
          <t xml:space="preserve">CONCLUIDO	</t>
        </is>
      </c>
      <c r="D337" t="n">
        <v>5.9222</v>
      </c>
      <c r="E337" t="n">
        <v>16.89</v>
      </c>
      <c r="F337" t="n">
        <v>9.68</v>
      </c>
      <c r="G337" t="n">
        <v>6.45</v>
      </c>
      <c r="H337" t="n">
        <v>0.09</v>
      </c>
      <c r="I337" t="n">
        <v>90</v>
      </c>
      <c r="J337" t="n">
        <v>253.3</v>
      </c>
      <c r="K337" t="n">
        <v>59.19</v>
      </c>
      <c r="L337" t="n">
        <v>1.25</v>
      </c>
      <c r="M337" t="n">
        <v>88</v>
      </c>
      <c r="N337" t="n">
        <v>62.86</v>
      </c>
      <c r="O337" t="n">
        <v>31474.5</v>
      </c>
      <c r="P337" t="n">
        <v>154.33</v>
      </c>
      <c r="Q337" t="n">
        <v>1324.46</v>
      </c>
      <c r="R337" t="n">
        <v>84.31999999999999</v>
      </c>
      <c r="S337" t="n">
        <v>27.17</v>
      </c>
      <c r="T337" t="n">
        <v>28398.23</v>
      </c>
      <c r="U337" t="n">
        <v>0.32</v>
      </c>
      <c r="V337" t="n">
        <v>0.8100000000000001</v>
      </c>
      <c r="W337" t="n">
        <v>0.25</v>
      </c>
      <c r="X337" t="n">
        <v>1.82</v>
      </c>
      <c r="Y337" t="n">
        <v>1</v>
      </c>
      <c r="Z337" t="n">
        <v>10</v>
      </c>
    </row>
    <row r="338">
      <c r="A338" t="n">
        <v>2</v>
      </c>
      <c r="B338" t="n">
        <v>130</v>
      </c>
      <c r="C338" t="inlineStr">
        <is>
          <t xml:space="preserve">CONCLUIDO	</t>
        </is>
      </c>
      <c r="D338" t="n">
        <v>6.3955</v>
      </c>
      <c r="E338" t="n">
        <v>15.64</v>
      </c>
      <c r="F338" t="n">
        <v>9.31</v>
      </c>
      <c r="G338" t="n">
        <v>7.76</v>
      </c>
      <c r="H338" t="n">
        <v>0.11</v>
      </c>
      <c r="I338" t="n">
        <v>72</v>
      </c>
      <c r="J338" t="n">
        <v>253.75</v>
      </c>
      <c r="K338" t="n">
        <v>59.19</v>
      </c>
      <c r="L338" t="n">
        <v>1.5</v>
      </c>
      <c r="M338" t="n">
        <v>70</v>
      </c>
      <c r="N338" t="n">
        <v>63.06</v>
      </c>
      <c r="O338" t="n">
        <v>31530.44</v>
      </c>
      <c r="P338" t="n">
        <v>147.12</v>
      </c>
      <c r="Q338" t="n">
        <v>1324.11</v>
      </c>
      <c r="R338" t="n">
        <v>72.84999999999999</v>
      </c>
      <c r="S338" t="n">
        <v>27.17</v>
      </c>
      <c r="T338" t="n">
        <v>22754.2</v>
      </c>
      <c r="U338" t="n">
        <v>0.37</v>
      </c>
      <c r="V338" t="n">
        <v>0.84</v>
      </c>
      <c r="W338" t="n">
        <v>0.22</v>
      </c>
      <c r="X338" t="n">
        <v>1.46</v>
      </c>
      <c r="Y338" t="n">
        <v>1</v>
      </c>
      <c r="Z338" t="n">
        <v>10</v>
      </c>
    </row>
    <row r="339">
      <c r="A339" t="n">
        <v>3</v>
      </c>
      <c r="B339" t="n">
        <v>130</v>
      </c>
      <c r="C339" t="inlineStr">
        <is>
          <t xml:space="preserve">CONCLUIDO	</t>
        </is>
      </c>
      <c r="D339" t="n">
        <v>6.7972</v>
      </c>
      <c r="E339" t="n">
        <v>14.71</v>
      </c>
      <c r="F339" t="n">
        <v>9.02</v>
      </c>
      <c r="G339" t="n">
        <v>9.18</v>
      </c>
      <c r="H339" t="n">
        <v>0.12</v>
      </c>
      <c r="I339" t="n">
        <v>59</v>
      </c>
      <c r="J339" t="n">
        <v>254.21</v>
      </c>
      <c r="K339" t="n">
        <v>59.19</v>
      </c>
      <c r="L339" t="n">
        <v>1.75</v>
      </c>
      <c r="M339" t="n">
        <v>57</v>
      </c>
      <c r="N339" t="n">
        <v>63.26</v>
      </c>
      <c r="O339" t="n">
        <v>31586.46</v>
      </c>
      <c r="P339" t="n">
        <v>141.45</v>
      </c>
      <c r="Q339" t="n">
        <v>1324.15</v>
      </c>
      <c r="R339" t="n">
        <v>63.75</v>
      </c>
      <c r="S339" t="n">
        <v>27.17</v>
      </c>
      <c r="T339" t="n">
        <v>18266.29</v>
      </c>
      <c r="U339" t="n">
        <v>0.43</v>
      </c>
      <c r="V339" t="n">
        <v>0.87</v>
      </c>
      <c r="W339" t="n">
        <v>0.2</v>
      </c>
      <c r="X339" t="n">
        <v>1.17</v>
      </c>
      <c r="Y339" t="n">
        <v>1</v>
      </c>
      <c r="Z339" t="n">
        <v>10</v>
      </c>
    </row>
    <row r="340">
      <c r="A340" t="n">
        <v>4</v>
      </c>
      <c r="B340" t="n">
        <v>130</v>
      </c>
      <c r="C340" t="inlineStr">
        <is>
          <t xml:space="preserve">CONCLUIDO	</t>
        </is>
      </c>
      <c r="D340" t="n">
        <v>7.0599</v>
      </c>
      <c r="E340" t="n">
        <v>14.16</v>
      </c>
      <c r="F340" t="n">
        <v>8.869999999999999</v>
      </c>
      <c r="G340" t="n">
        <v>10.43</v>
      </c>
      <c r="H340" t="n">
        <v>0.14</v>
      </c>
      <c r="I340" t="n">
        <v>51</v>
      </c>
      <c r="J340" t="n">
        <v>254.66</v>
      </c>
      <c r="K340" t="n">
        <v>59.19</v>
      </c>
      <c r="L340" t="n">
        <v>2</v>
      </c>
      <c r="M340" t="n">
        <v>49</v>
      </c>
      <c r="N340" t="n">
        <v>63.47</v>
      </c>
      <c r="O340" t="n">
        <v>31642.55</v>
      </c>
      <c r="P340" t="n">
        <v>137.82</v>
      </c>
      <c r="Q340" t="n">
        <v>1324.24</v>
      </c>
      <c r="R340" t="n">
        <v>58.67</v>
      </c>
      <c r="S340" t="n">
        <v>27.17</v>
      </c>
      <c r="T340" t="n">
        <v>15767.24</v>
      </c>
      <c r="U340" t="n">
        <v>0.46</v>
      </c>
      <c r="V340" t="n">
        <v>0.88</v>
      </c>
      <c r="W340" t="n">
        <v>0.19</v>
      </c>
      <c r="X340" t="n">
        <v>1.01</v>
      </c>
      <c r="Y340" t="n">
        <v>1</v>
      </c>
      <c r="Z340" t="n">
        <v>10</v>
      </c>
    </row>
    <row r="341">
      <c r="A341" t="n">
        <v>5</v>
      </c>
      <c r="B341" t="n">
        <v>130</v>
      </c>
      <c r="C341" t="inlineStr">
        <is>
          <t xml:space="preserve">CONCLUIDO	</t>
        </is>
      </c>
      <c r="D341" t="n">
        <v>7.32</v>
      </c>
      <c r="E341" t="n">
        <v>13.66</v>
      </c>
      <c r="F341" t="n">
        <v>8.710000000000001</v>
      </c>
      <c r="G341" t="n">
        <v>11.87</v>
      </c>
      <c r="H341" t="n">
        <v>0.16</v>
      </c>
      <c r="I341" t="n">
        <v>44</v>
      </c>
      <c r="J341" t="n">
        <v>255.12</v>
      </c>
      <c r="K341" t="n">
        <v>59.19</v>
      </c>
      <c r="L341" t="n">
        <v>2.25</v>
      </c>
      <c r="M341" t="n">
        <v>42</v>
      </c>
      <c r="N341" t="n">
        <v>63.67</v>
      </c>
      <c r="O341" t="n">
        <v>31698.72</v>
      </c>
      <c r="P341" t="n">
        <v>134.17</v>
      </c>
      <c r="Q341" t="n">
        <v>1324.01</v>
      </c>
      <c r="R341" t="n">
        <v>53.71</v>
      </c>
      <c r="S341" t="n">
        <v>27.17</v>
      </c>
      <c r="T341" t="n">
        <v>13321.86</v>
      </c>
      <c r="U341" t="n">
        <v>0.51</v>
      </c>
      <c r="V341" t="n">
        <v>0.9</v>
      </c>
      <c r="W341" t="n">
        <v>0.18</v>
      </c>
      <c r="X341" t="n">
        <v>0.85</v>
      </c>
      <c r="Y341" t="n">
        <v>1</v>
      </c>
      <c r="Z341" t="n">
        <v>10</v>
      </c>
    </row>
    <row r="342">
      <c r="A342" t="n">
        <v>6</v>
      </c>
      <c r="B342" t="n">
        <v>130</v>
      </c>
      <c r="C342" t="inlineStr">
        <is>
          <t xml:space="preserve">CONCLUIDO	</t>
        </is>
      </c>
      <c r="D342" t="n">
        <v>7.5226</v>
      </c>
      <c r="E342" t="n">
        <v>13.29</v>
      </c>
      <c r="F342" t="n">
        <v>8.58</v>
      </c>
      <c r="G342" t="n">
        <v>13.2</v>
      </c>
      <c r="H342" t="n">
        <v>0.17</v>
      </c>
      <c r="I342" t="n">
        <v>39</v>
      </c>
      <c r="J342" t="n">
        <v>255.57</v>
      </c>
      <c r="K342" t="n">
        <v>59.19</v>
      </c>
      <c r="L342" t="n">
        <v>2.5</v>
      </c>
      <c r="M342" t="n">
        <v>37</v>
      </c>
      <c r="N342" t="n">
        <v>63.88</v>
      </c>
      <c r="O342" t="n">
        <v>31754.97</v>
      </c>
      <c r="P342" t="n">
        <v>131.03</v>
      </c>
      <c r="Q342" t="n">
        <v>1324.01</v>
      </c>
      <c r="R342" t="n">
        <v>49.78</v>
      </c>
      <c r="S342" t="n">
        <v>27.17</v>
      </c>
      <c r="T342" t="n">
        <v>11385.36</v>
      </c>
      <c r="U342" t="n">
        <v>0.55</v>
      </c>
      <c r="V342" t="n">
        <v>0.91</v>
      </c>
      <c r="W342" t="n">
        <v>0.17</v>
      </c>
      <c r="X342" t="n">
        <v>0.73</v>
      </c>
      <c r="Y342" t="n">
        <v>1</v>
      </c>
      <c r="Z342" t="n">
        <v>10</v>
      </c>
    </row>
    <row r="343">
      <c r="A343" t="n">
        <v>7</v>
      </c>
      <c r="B343" t="n">
        <v>130</v>
      </c>
      <c r="C343" t="inlineStr">
        <is>
          <t xml:space="preserve">CONCLUIDO	</t>
        </is>
      </c>
      <c r="D343" t="n">
        <v>7.6756</v>
      </c>
      <c r="E343" t="n">
        <v>13.03</v>
      </c>
      <c r="F343" t="n">
        <v>8.51</v>
      </c>
      <c r="G343" t="n">
        <v>14.59</v>
      </c>
      <c r="H343" t="n">
        <v>0.19</v>
      </c>
      <c r="I343" t="n">
        <v>35</v>
      </c>
      <c r="J343" t="n">
        <v>256.03</v>
      </c>
      <c r="K343" t="n">
        <v>59.19</v>
      </c>
      <c r="L343" t="n">
        <v>2.75</v>
      </c>
      <c r="M343" t="n">
        <v>33</v>
      </c>
      <c r="N343" t="n">
        <v>64.09</v>
      </c>
      <c r="O343" t="n">
        <v>31811.29</v>
      </c>
      <c r="P343" t="n">
        <v>128.68</v>
      </c>
      <c r="Q343" t="n">
        <v>1324.27</v>
      </c>
      <c r="R343" t="n">
        <v>48.38</v>
      </c>
      <c r="S343" t="n">
        <v>27.17</v>
      </c>
      <c r="T343" t="n">
        <v>10703.23</v>
      </c>
      <c r="U343" t="n">
        <v>0.5600000000000001</v>
      </c>
      <c r="V343" t="n">
        <v>0.92</v>
      </c>
      <c r="W343" t="n">
        <v>0.14</v>
      </c>
      <c r="X343" t="n">
        <v>0.66</v>
      </c>
      <c r="Y343" t="n">
        <v>1</v>
      </c>
      <c r="Z343" t="n">
        <v>10</v>
      </c>
    </row>
    <row r="344">
      <c r="A344" t="n">
        <v>8</v>
      </c>
      <c r="B344" t="n">
        <v>130</v>
      </c>
      <c r="C344" t="inlineStr">
        <is>
          <t xml:space="preserve">CONCLUIDO	</t>
        </is>
      </c>
      <c r="D344" t="n">
        <v>7.763</v>
      </c>
      <c r="E344" t="n">
        <v>12.88</v>
      </c>
      <c r="F344" t="n">
        <v>8.51</v>
      </c>
      <c r="G344" t="n">
        <v>15.96</v>
      </c>
      <c r="H344" t="n">
        <v>0.21</v>
      </c>
      <c r="I344" t="n">
        <v>32</v>
      </c>
      <c r="J344" t="n">
        <v>256.49</v>
      </c>
      <c r="K344" t="n">
        <v>59.19</v>
      </c>
      <c r="L344" t="n">
        <v>3</v>
      </c>
      <c r="M344" t="n">
        <v>30</v>
      </c>
      <c r="N344" t="n">
        <v>64.29000000000001</v>
      </c>
      <c r="O344" t="n">
        <v>31867.69</v>
      </c>
      <c r="P344" t="n">
        <v>127.83</v>
      </c>
      <c r="Q344" t="n">
        <v>1324.11</v>
      </c>
      <c r="R344" t="n">
        <v>47.87</v>
      </c>
      <c r="S344" t="n">
        <v>27.17</v>
      </c>
      <c r="T344" t="n">
        <v>10465.41</v>
      </c>
      <c r="U344" t="n">
        <v>0.57</v>
      </c>
      <c r="V344" t="n">
        <v>0.92</v>
      </c>
      <c r="W344" t="n">
        <v>0.16</v>
      </c>
      <c r="X344" t="n">
        <v>0.66</v>
      </c>
      <c r="Y344" t="n">
        <v>1</v>
      </c>
      <c r="Z344" t="n">
        <v>10</v>
      </c>
    </row>
    <row r="345">
      <c r="A345" t="n">
        <v>9</v>
      </c>
      <c r="B345" t="n">
        <v>130</v>
      </c>
      <c r="C345" t="inlineStr">
        <is>
          <t xml:space="preserve">CONCLUIDO	</t>
        </is>
      </c>
      <c r="D345" t="n">
        <v>7.9025</v>
      </c>
      <c r="E345" t="n">
        <v>12.65</v>
      </c>
      <c r="F345" t="n">
        <v>8.43</v>
      </c>
      <c r="G345" t="n">
        <v>17.44</v>
      </c>
      <c r="H345" t="n">
        <v>0.23</v>
      </c>
      <c r="I345" t="n">
        <v>29</v>
      </c>
      <c r="J345" t="n">
        <v>256.95</v>
      </c>
      <c r="K345" t="n">
        <v>59.19</v>
      </c>
      <c r="L345" t="n">
        <v>3.25</v>
      </c>
      <c r="M345" t="n">
        <v>27</v>
      </c>
      <c r="N345" t="n">
        <v>64.5</v>
      </c>
      <c r="O345" t="n">
        <v>31924.29</v>
      </c>
      <c r="P345" t="n">
        <v>125.24</v>
      </c>
      <c r="Q345" t="n">
        <v>1324.24</v>
      </c>
      <c r="R345" t="n">
        <v>45.42</v>
      </c>
      <c r="S345" t="n">
        <v>27.17</v>
      </c>
      <c r="T345" t="n">
        <v>9252.49</v>
      </c>
      <c r="U345" t="n">
        <v>0.6</v>
      </c>
      <c r="V345" t="n">
        <v>0.93</v>
      </c>
      <c r="W345" t="n">
        <v>0.15</v>
      </c>
      <c r="X345" t="n">
        <v>0.58</v>
      </c>
      <c r="Y345" t="n">
        <v>1</v>
      </c>
      <c r="Z345" t="n">
        <v>10</v>
      </c>
    </row>
    <row r="346">
      <c r="A346" t="n">
        <v>10</v>
      </c>
      <c r="B346" t="n">
        <v>130</v>
      </c>
      <c r="C346" t="inlineStr">
        <is>
          <t xml:space="preserve">CONCLUIDO	</t>
        </is>
      </c>
      <c r="D346" t="n">
        <v>7.9895</v>
      </c>
      <c r="E346" t="n">
        <v>12.52</v>
      </c>
      <c r="F346" t="n">
        <v>8.390000000000001</v>
      </c>
      <c r="G346" t="n">
        <v>18.65</v>
      </c>
      <c r="H346" t="n">
        <v>0.24</v>
      </c>
      <c r="I346" t="n">
        <v>27</v>
      </c>
      <c r="J346" t="n">
        <v>257.41</v>
      </c>
      <c r="K346" t="n">
        <v>59.19</v>
      </c>
      <c r="L346" t="n">
        <v>3.5</v>
      </c>
      <c r="M346" t="n">
        <v>25</v>
      </c>
      <c r="N346" t="n">
        <v>64.70999999999999</v>
      </c>
      <c r="O346" t="n">
        <v>31980.84</v>
      </c>
      <c r="P346" t="n">
        <v>123.7</v>
      </c>
      <c r="Q346" t="n">
        <v>1324.08</v>
      </c>
      <c r="R346" t="n">
        <v>44.1</v>
      </c>
      <c r="S346" t="n">
        <v>27.17</v>
      </c>
      <c r="T346" t="n">
        <v>8602.25</v>
      </c>
      <c r="U346" t="n">
        <v>0.62</v>
      </c>
      <c r="V346" t="n">
        <v>0.93</v>
      </c>
      <c r="W346" t="n">
        <v>0.15</v>
      </c>
      <c r="X346" t="n">
        <v>0.54</v>
      </c>
      <c r="Y346" t="n">
        <v>1</v>
      </c>
      <c r="Z346" t="n">
        <v>10</v>
      </c>
    </row>
    <row r="347">
      <c r="A347" t="n">
        <v>11</v>
      </c>
      <c r="B347" t="n">
        <v>130</v>
      </c>
      <c r="C347" t="inlineStr">
        <is>
          <t xml:space="preserve">CONCLUIDO	</t>
        </is>
      </c>
      <c r="D347" t="n">
        <v>8.082100000000001</v>
      </c>
      <c r="E347" t="n">
        <v>12.37</v>
      </c>
      <c r="F347" t="n">
        <v>8.35</v>
      </c>
      <c r="G347" t="n">
        <v>20.03</v>
      </c>
      <c r="H347" t="n">
        <v>0.26</v>
      </c>
      <c r="I347" t="n">
        <v>25</v>
      </c>
      <c r="J347" t="n">
        <v>257.86</v>
      </c>
      <c r="K347" t="n">
        <v>59.19</v>
      </c>
      <c r="L347" t="n">
        <v>3.75</v>
      </c>
      <c r="M347" t="n">
        <v>23</v>
      </c>
      <c r="N347" t="n">
        <v>64.92</v>
      </c>
      <c r="O347" t="n">
        <v>32037.48</v>
      </c>
      <c r="P347" t="n">
        <v>121.56</v>
      </c>
      <c r="Q347" t="n">
        <v>1324.08</v>
      </c>
      <c r="R347" t="n">
        <v>42.65</v>
      </c>
      <c r="S347" t="n">
        <v>27.17</v>
      </c>
      <c r="T347" t="n">
        <v>7890.15</v>
      </c>
      <c r="U347" t="n">
        <v>0.64</v>
      </c>
      <c r="V347" t="n">
        <v>0.9399999999999999</v>
      </c>
      <c r="W347" t="n">
        <v>0.15</v>
      </c>
      <c r="X347" t="n">
        <v>0.49</v>
      </c>
      <c r="Y347" t="n">
        <v>1</v>
      </c>
      <c r="Z347" t="n">
        <v>10</v>
      </c>
    </row>
    <row r="348">
      <c r="A348" t="n">
        <v>12</v>
      </c>
      <c r="B348" t="n">
        <v>130</v>
      </c>
      <c r="C348" t="inlineStr">
        <is>
          <t xml:space="preserve">CONCLUIDO	</t>
        </is>
      </c>
      <c r="D348" t="n">
        <v>8.177199999999999</v>
      </c>
      <c r="E348" t="n">
        <v>12.23</v>
      </c>
      <c r="F348" t="n">
        <v>8.300000000000001</v>
      </c>
      <c r="G348" t="n">
        <v>21.65</v>
      </c>
      <c r="H348" t="n">
        <v>0.28</v>
      </c>
      <c r="I348" t="n">
        <v>23</v>
      </c>
      <c r="J348" t="n">
        <v>258.32</v>
      </c>
      <c r="K348" t="n">
        <v>59.19</v>
      </c>
      <c r="L348" t="n">
        <v>4</v>
      </c>
      <c r="M348" t="n">
        <v>21</v>
      </c>
      <c r="N348" t="n">
        <v>65.13</v>
      </c>
      <c r="O348" t="n">
        <v>32094.19</v>
      </c>
      <c r="P348" t="n">
        <v>119.66</v>
      </c>
      <c r="Q348" t="n">
        <v>1324</v>
      </c>
      <c r="R348" t="n">
        <v>41.16</v>
      </c>
      <c r="S348" t="n">
        <v>27.17</v>
      </c>
      <c r="T348" t="n">
        <v>7153.8</v>
      </c>
      <c r="U348" t="n">
        <v>0.66</v>
      </c>
      <c r="V348" t="n">
        <v>0.9399999999999999</v>
      </c>
      <c r="W348" t="n">
        <v>0.15</v>
      </c>
      <c r="X348" t="n">
        <v>0.45</v>
      </c>
      <c r="Y348" t="n">
        <v>1</v>
      </c>
      <c r="Z348" t="n">
        <v>10</v>
      </c>
    </row>
    <row r="349">
      <c r="A349" t="n">
        <v>13</v>
      </c>
      <c r="B349" t="n">
        <v>130</v>
      </c>
      <c r="C349" t="inlineStr">
        <is>
          <t xml:space="preserve">CONCLUIDO	</t>
        </is>
      </c>
      <c r="D349" t="n">
        <v>8.274699999999999</v>
      </c>
      <c r="E349" t="n">
        <v>12.08</v>
      </c>
      <c r="F349" t="n">
        <v>8.25</v>
      </c>
      <c r="G349" t="n">
        <v>23.58</v>
      </c>
      <c r="H349" t="n">
        <v>0.29</v>
      </c>
      <c r="I349" t="n">
        <v>21</v>
      </c>
      <c r="J349" t="n">
        <v>258.78</v>
      </c>
      <c r="K349" t="n">
        <v>59.19</v>
      </c>
      <c r="L349" t="n">
        <v>4.25</v>
      </c>
      <c r="M349" t="n">
        <v>19</v>
      </c>
      <c r="N349" t="n">
        <v>65.34</v>
      </c>
      <c r="O349" t="n">
        <v>32150.98</v>
      </c>
      <c r="P349" t="n">
        <v>117.53</v>
      </c>
      <c r="Q349" t="n">
        <v>1324.18</v>
      </c>
      <c r="R349" t="n">
        <v>39.62</v>
      </c>
      <c r="S349" t="n">
        <v>27.17</v>
      </c>
      <c r="T349" t="n">
        <v>6391.75</v>
      </c>
      <c r="U349" t="n">
        <v>0.6899999999999999</v>
      </c>
      <c r="V349" t="n">
        <v>0.95</v>
      </c>
      <c r="W349" t="n">
        <v>0.14</v>
      </c>
      <c r="X349" t="n">
        <v>0.4</v>
      </c>
      <c r="Y349" t="n">
        <v>1</v>
      </c>
      <c r="Z349" t="n">
        <v>10</v>
      </c>
    </row>
    <row r="350">
      <c r="A350" t="n">
        <v>14</v>
      </c>
      <c r="B350" t="n">
        <v>130</v>
      </c>
      <c r="C350" t="inlineStr">
        <is>
          <t xml:space="preserve">CONCLUIDO	</t>
        </is>
      </c>
      <c r="D350" t="n">
        <v>8.325799999999999</v>
      </c>
      <c r="E350" t="n">
        <v>12.01</v>
      </c>
      <c r="F350" t="n">
        <v>8.23</v>
      </c>
      <c r="G350" t="n">
        <v>24.68</v>
      </c>
      <c r="H350" t="n">
        <v>0.31</v>
      </c>
      <c r="I350" t="n">
        <v>20</v>
      </c>
      <c r="J350" t="n">
        <v>259.25</v>
      </c>
      <c r="K350" t="n">
        <v>59.19</v>
      </c>
      <c r="L350" t="n">
        <v>4.5</v>
      </c>
      <c r="M350" t="n">
        <v>18</v>
      </c>
      <c r="N350" t="n">
        <v>65.55</v>
      </c>
      <c r="O350" t="n">
        <v>32207.85</v>
      </c>
      <c r="P350" t="n">
        <v>115.87</v>
      </c>
      <c r="Q350" t="n">
        <v>1324</v>
      </c>
      <c r="R350" t="n">
        <v>38.93</v>
      </c>
      <c r="S350" t="n">
        <v>27.17</v>
      </c>
      <c r="T350" t="n">
        <v>6052.68</v>
      </c>
      <c r="U350" t="n">
        <v>0.7</v>
      </c>
      <c r="V350" t="n">
        <v>0.95</v>
      </c>
      <c r="W350" t="n">
        <v>0.14</v>
      </c>
      <c r="X350" t="n">
        <v>0.37</v>
      </c>
      <c r="Y350" t="n">
        <v>1</v>
      </c>
      <c r="Z350" t="n">
        <v>10</v>
      </c>
    </row>
    <row r="351">
      <c r="A351" t="n">
        <v>15</v>
      </c>
      <c r="B351" t="n">
        <v>130</v>
      </c>
      <c r="C351" t="inlineStr">
        <is>
          <t xml:space="preserve">CONCLUIDO	</t>
        </is>
      </c>
      <c r="D351" t="n">
        <v>8.475199999999999</v>
      </c>
      <c r="E351" t="n">
        <v>11.8</v>
      </c>
      <c r="F351" t="n">
        <v>8.109999999999999</v>
      </c>
      <c r="G351" t="n">
        <v>27.05</v>
      </c>
      <c r="H351" t="n">
        <v>0.33</v>
      </c>
      <c r="I351" t="n">
        <v>18</v>
      </c>
      <c r="J351" t="n">
        <v>259.71</v>
      </c>
      <c r="K351" t="n">
        <v>59.19</v>
      </c>
      <c r="L351" t="n">
        <v>4.75</v>
      </c>
      <c r="M351" t="n">
        <v>16</v>
      </c>
      <c r="N351" t="n">
        <v>65.76000000000001</v>
      </c>
      <c r="O351" t="n">
        <v>32264.79</v>
      </c>
      <c r="P351" t="n">
        <v>112.41</v>
      </c>
      <c r="Q351" t="n">
        <v>1324.09</v>
      </c>
      <c r="R351" t="n">
        <v>35.17</v>
      </c>
      <c r="S351" t="n">
        <v>27.17</v>
      </c>
      <c r="T351" t="n">
        <v>4181.59</v>
      </c>
      <c r="U351" t="n">
        <v>0.77</v>
      </c>
      <c r="V351" t="n">
        <v>0.96</v>
      </c>
      <c r="W351" t="n">
        <v>0.13</v>
      </c>
      <c r="X351" t="n">
        <v>0.26</v>
      </c>
      <c r="Y351" t="n">
        <v>1</v>
      </c>
      <c r="Z351" t="n">
        <v>10</v>
      </c>
    </row>
    <row r="352">
      <c r="A352" t="n">
        <v>16</v>
      </c>
      <c r="B352" t="n">
        <v>130</v>
      </c>
      <c r="C352" t="inlineStr">
        <is>
          <t xml:space="preserve">CONCLUIDO	</t>
        </is>
      </c>
      <c r="D352" t="n">
        <v>8.404500000000001</v>
      </c>
      <c r="E352" t="n">
        <v>11.9</v>
      </c>
      <c r="F352" t="n">
        <v>8.210000000000001</v>
      </c>
      <c r="G352" t="n">
        <v>27.38</v>
      </c>
      <c r="H352" t="n">
        <v>0.34</v>
      </c>
      <c r="I352" t="n">
        <v>18</v>
      </c>
      <c r="J352" t="n">
        <v>260.17</v>
      </c>
      <c r="K352" t="n">
        <v>59.19</v>
      </c>
      <c r="L352" t="n">
        <v>5</v>
      </c>
      <c r="M352" t="n">
        <v>16</v>
      </c>
      <c r="N352" t="n">
        <v>65.98</v>
      </c>
      <c r="O352" t="n">
        <v>32321.82</v>
      </c>
      <c r="P352" t="n">
        <v>113.1</v>
      </c>
      <c r="Q352" t="n">
        <v>1324.04</v>
      </c>
      <c r="R352" t="n">
        <v>38.65</v>
      </c>
      <c r="S352" t="n">
        <v>27.17</v>
      </c>
      <c r="T352" t="n">
        <v>5923.78</v>
      </c>
      <c r="U352" t="n">
        <v>0.7</v>
      </c>
      <c r="V352" t="n">
        <v>0.95</v>
      </c>
      <c r="W352" t="n">
        <v>0.13</v>
      </c>
      <c r="X352" t="n">
        <v>0.36</v>
      </c>
      <c r="Y352" t="n">
        <v>1</v>
      </c>
      <c r="Z352" t="n">
        <v>10</v>
      </c>
    </row>
    <row r="353">
      <c r="A353" t="n">
        <v>17</v>
      </c>
      <c r="B353" t="n">
        <v>130</v>
      </c>
      <c r="C353" t="inlineStr">
        <is>
          <t xml:space="preserve">CONCLUIDO	</t>
        </is>
      </c>
      <c r="D353" t="n">
        <v>8.454700000000001</v>
      </c>
      <c r="E353" t="n">
        <v>11.83</v>
      </c>
      <c r="F353" t="n">
        <v>8.19</v>
      </c>
      <c r="G353" t="n">
        <v>28.91</v>
      </c>
      <c r="H353" t="n">
        <v>0.36</v>
      </c>
      <c r="I353" t="n">
        <v>17</v>
      </c>
      <c r="J353" t="n">
        <v>260.63</v>
      </c>
      <c r="K353" t="n">
        <v>59.19</v>
      </c>
      <c r="L353" t="n">
        <v>5.25</v>
      </c>
      <c r="M353" t="n">
        <v>15</v>
      </c>
      <c r="N353" t="n">
        <v>66.19</v>
      </c>
      <c r="O353" t="n">
        <v>32378.93</v>
      </c>
      <c r="P353" t="n">
        <v>111.32</v>
      </c>
      <c r="Q353" t="n">
        <v>1324.02</v>
      </c>
      <c r="R353" t="n">
        <v>37.92</v>
      </c>
      <c r="S353" t="n">
        <v>27.17</v>
      </c>
      <c r="T353" t="n">
        <v>5565.27</v>
      </c>
      <c r="U353" t="n">
        <v>0.72</v>
      </c>
      <c r="V353" t="n">
        <v>0.95</v>
      </c>
      <c r="W353" t="n">
        <v>0.13</v>
      </c>
      <c r="X353" t="n">
        <v>0.34</v>
      </c>
      <c r="Y353" t="n">
        <v>1</v>
      </c>
      <c r="Z353" t="n">
        <v>10</v>
      </c>
    </row>
    <row r="354">
      <c r="A354" t="n">
        <v>18</v>
      </c>
      <c r="B354" t="n">
        <v>130</v>
      </c>
      <c r="C354" t="inlineStr">
        <is>
          <t xml:space="preserve">CONCLUIDO	</t>
        </is>
      </c>
      <c r="D354" t="n">
        <v>8.5106</v>
      </c>
      <c r="E354" t="n">
        <v>11.75</v>
      </c>
      <c r="F354" t="n">
        <v>8.16</v>
      </c>
      <c r="G354" t="n">
        <v>30.61</v>
      </c>
      <c r="H354" t="n">
        <v>0.37</v>
      </c>
      <c r="I354" t="n">
        <v>16</v>
      </c>
      <c r="J354" t="n">
        <v>261.1</v>
      </c>
      <c r="K354" t="n">
        <v>59.19</v>
      </c>
      <c r="L354" t="n">
        <v>5.5</v>
      </c>
      <c r="M354" t="n">
        <v>14</v>
      </c>
      <c r="N354" t="n">
        <v>66.40000000000001</v>
      </c>
      <c r="O354" t="n">
        <v>32436.11</v>
      </c>
      <c r="P354" t="n">
        <v>109.39</v>
      </c>
      <c r="Q354" t="n">
        <v>1324.04</v>
      </c>
      <c r="R354" t="n">
        <v>36.97</v>
      </c>
      <c r="S354" t="n">
        <v>27.17</v>
      </c>
      <c r="T354" t="n">
        <v>5093.07</v>
      </c>
      <c r="U354" t="n">
        <v>0.73</v>
      </c>
      <c r="V354" t="n">
        <v>0.96</v>
      </c>
      <c r="W354" t="n">
        <v>0.13</v>
      </c>
      <c r="X354" t="n">
        <v>0.31</v>
      </c>
      <c r="Y354" t="n">
        <v>1</v>
      </c>
      <c r="Z354" t="n">
        <v>10</v>
      </c>
    </row>
    <row r="355">
      <c r="A355" t="n">
        <v>19</v>
      </c>
      <c r="B355" t="n">
        <v>130</v>
      </c>
      <c r="C355" t="inlineStr">
        <is>
          <t xml:space="preserve">CONCLUIDO	</t>
        </is>
      </c>
      <c r="D355" t="n">
        <v>8.571199999999999</v>
      </c>
      <c r="E355" t="n">
        <v>11.67</v>
      </c>
      <c r="F355" t="n">
        <v>8.130000000000001</v>
      </c>
      <c r="G355" t="n">
        <v>32.51</v>
      </c>
      <c r="H355" t="n">
        <v>0.39</v>
      </c>
      <c r="I355" t="n">
        <v>15</v>
      </c>
      <c r="J355" t="n">
        <v>261.56</v>
      </c>
      <c r="K355" t="n">
        <v>59.19</v>
      </c>
      <c r="L355" t="n">
        <v>5.75</v>
      </c>
      <c r="M355" t="n">
        <v>13</v>
      </c>
      <c r="N355" t="n">
        <v>66.62</v>
      </c>
      <c r="O355" t="n">
        <v>32493.38</v>
      </c>
      <c r="P355" t="n">
        <v>107.7</v>
      </c>
      <c r="Q355" t="n">
        <v>1323.99</v>
      </c>
      <c r="R355" t="n">
        <v>35.86</v>
      </c>
      <c r="S355" t="n">
        <v>27.17</v>
      </c>
      <c r="T355" t="n">
        <v>4545.2</v>
      </c>
      <c r="U355" t="n">
        <v>0.76</v>
      </c>
      <c r="V355" t="n">
        <v>0.96</v>
      </c>
      <c r="W355" t="n">
        <v>0.13</v>
      </c>
      <c r="X355" t="n">
        <v>0.28</v>
      </c>
      <c r="Y355" t="n">
        <v>1</v>
      </c>
      <c r="Z355" t="n">
        <v>10</v>
      </c>
    </row>
    <row r="356">
      <c r="A356" t="n">
        <v>20</v>
      </c>
      <c r="B356" t="n">
        <v>130</v>
      </c>
      <c r="C356" t="inlineStr">
        <is>
          <t xml:space="preserve">CONCLUIDO	</t>
        </is>
      </c>
      <c r="D356" t="n">
        <v>8.6219</v>
      </c>
      <c r="E356" t="n">
        <v>11.6</v>
      </c>
      <c r="F356" t="n">
        <v>8.109999999999999</v>
      </c>
      <c r="G356" t="n">
        <v>34.75</v>
      </c>
      <c r="H356" t="n">
        <v>0.41</v>
      </c>
      <c r="I356" t="n">
        <v>14</v>
      </c>
      <c r="J356" t="n">
        <v>262.03</v>
      </c>
      <c r="K356" t="n">
        <v>59.19</v>
      </c>
      <c r="L356" t="n">
        <v>6</v>
      </c>
      <c r="M356" t="n">
        <v>12</v>
      </c>
      <c r="N356" t="n">
        <v>66.83</v>
      </c>
      <c r="O356" t="n">
        <v>32550.72</v>
      </c>
      <c r="P356" t="n">
        <v>106.16</v>
      </c>
      <c r="Q356" t="n">
        <v>1323.94</v>
      </c>
      <c r="R356" t="n">
        <v>35.27</v>
      </c>
      <c r="S356" t="n">
        <v>27.17</v>
      </c>
      <c r="T356" t="n">
        <v>4252.92</v>
      </c>
      <c r="U356" t="n">
        <v>0.77</v>
      </c>
      <c r="V356" t="n">
        <v>0.96</v>
      </c>
      <c r="W356" t="n">
        <v>0.13</v>
      </c>
      <c r="X356" t="n">
        <v>0.26</v>
      </c>
      <c r="Y356" t="n">
        <v>1</v>
      </c>
      <c r="Z356" t="n">
        <v>10</v>
      </c>
    </row>
    <row r="357">
      <c r="A357" t="n">
        <v>21</v>
      </c>
      <c r="B357" t="n">
        <v>130</v>
      </c>
      <c r="C357" t="inlineStr">
        <is>
          <t xml:space="preserve">CONCLUIDO	</t>
        </is>
      </c>
      <c r="D357" t="n">
        <v>8.6806</v>
      </c>
      <c r="E357" t="n">
        <v>11.52</v>
      </c>
      <c r="F357" t="n">
        <v>8.08</v>
      </c>
      <c r="G357" t="n">
        <v>37.29</v>
      </c>
      <c r="H357" t="n">
        <v>0.42</v>
      </c>
      <c r="I357" t="n">
        <v>13</v>
      </c>
      <c r="J357" t="n">
        <v>262.49</v>
      </c>
      <c r="K357" t="n">
        <v>59.19</v>
      </c>
      <c r="L357" t="n">
        <v>6.25</v>
      </c>
      <c r="M357" t="n">
        <v>11</v>
      </c>
      <c r="N357" t="n">
        <v>67.05</v>
      </c>
      <c r="O357" t="n">
        <v>32608.15</v>
      </c>
      <c r="P357" t="n">
        <v>103.88</v>
      </c>
      <c r="Q357" t="n">
        <v>1323.98</v>
      </c>
      <c r="R357" t="n">
        <v>34.25</v>
      </c>
      <c r="S357" t="n">
        <v>27.17</v>
      </c>
      <c r="T357" t="n">
        <v>3748.65</v>
      </c>
      <c r="U357" t="n">
        <v>0.79</v>
      </c>
      <c r="V357" t="n">
        <v>0.97</v>
      </c>
      <c r="W357" t="n">
        <v>0.13</v>
      </c>
      <c r="X357" t="n">
        <v>0.23</v>
      </c>
      <c r="Y357" t="n">
        <v>1</v>
      </c>
      <c r="Z357" t="n">
        <v>10</v>
      </c>
    </row>
    <row r="358">
      <c r="A358" t="n">
        <v>22</v>
      </c>
      <c r="B358" t="n">
        <v>130</v>
      </c>
      <c r="C358" t="inlineStr">
        <is>
          <t xml:space="preserve">CONCLUIDO	</t>
        </is>
      </c>
      <c r="D358" t="n">
        <v>8.676</v>
      </c>
      <c r="E358" t="n">
        <v>11.53</v>
      </c>
      <c r="F358" t="n">
        <v>8.09</v>
      </c>
      <c r="G358" t="n">
        <v>37.32</v>
      </c>
      <c r="H358" t="n">
        <v>0.44</v>
      </c>
      <c r="I358" t="n">
        <v>13</v>
      </c>
      <c r="J358" t="n">
        <v>262.96</v>
      </c>
      <c r="K358" t="n">
        <v>59.19</v>
      </c>
      <c r="L358" t="n">
        <v>6.5</v>
      </c>
      <c r="M358" t="n">
        <v>11</v>
      </c>
      <c r="N358" t="n">
        <v>67.26000000000001</v>
      </c>
      <c r="O358" t="n">
        <v>32665.66</v>
      </c>
      <c r="P358" t="n">
        <v>101.35</v>
      </c>
      <c r="Q358" t="n">
        <v>1323.94</v>
      </c>
      <c r="R358" t="n">
        <v>34.73</v>
      </c>
      <c r="S358" t="n">
        <v>27.17</v>
      </c>
      <c r="T358" t="n">
        <v>3988.14</v>
      </c>
      <c r="U358" t="n">
        <v>0.78</v>
      </c>
      <c r="V358" t="n">
        <v>0.97</v>
      </c>
      <c r="W358" t="n">
        <v>0.12</v>
      </c>
      <c r="X358" t="n">
        <v>0.23</v>
      </c>
      <c r="Y358" t="n">
        <v>1</v>
      </c>
      <c r="Z358" t="n">
        <v>10</v>
      </c>
    </row>
    <row r="359">
      <c r="A359" t="n">
        <v>23</v>
      </c>
      <c r="B359" t="n">
        <v>130</v>
      </c>
      <c r="C359" t="inlineStr">
        <is>
          <t xml:space="preserve">CONCLUIDO	</t>
        </is>
      </c>
      <c r="D359" t="n">
        <v>8.7095</v>
      </c>
      <c r="E359" t="n">
        <v>11.48</v>
      </c>
      <c r="F359" t="n">
        <v>8.09</v>
      </c>
      <c r="G359" t="n">
        <v>40.45</v>
      </c>
      <c r="H359" t="n">
        <v>0.46</v>
      </c>
      <c r="I359" t="n">
        <v>12</v>
      </c>
      <c r="J359" t="n">
        <v>263.42</v>
      </c>
      <c r="K359" t="n">
        <v>59.19</v>
      </c>
      <c r="L359" t="n">
        <v>6.75</v>
      </c>
      <c r="M359" t="n">
        <v>9</v>
      </c>
      <c r="N359" t="n">
        <v>67.48</v>
      </c>
      <c r="O359" t="n">
        <v>32723.25</v>
      </c>
      <c r="P359" t="n">
        <v>100.7</v>
      </c>
      <c r="Q359" t="n">
        <v>1324.01</v>
      </c>
      <c r="R359" t="n">
        <v>34.69</v>
      </c>
      <c r="S359" t="n">
        <v>27.17</v>
      </c>
      <c r="T359" t="n">
        <v>3972.99</v>
      </c>
      <c r="U359" t="n">
        <v>0.78</v>
      </c>
      <c r="V359" t="n">
        <v>0.96</v>
      </c>
      <c r="W359" t="n">
        <v>0.13</v>
      </c>
      <c r="X359" t="n">
        <v>0.24</v>
      </c>
      <c r="Y359" t="n">
        <v>1</v>
      </c>
      <c r="Z359" t="n">
        <v>10</v>
      </c>
    </row>
    <row r="360">
      <c r="A360" t="n">
        <v>24</v>
      </c>
      <c r="B360" t="n">
        <v>130</v>
      </c>
      <c r="C360" t="inlineStr">
        <is>
          <t xml:space="preserve">CONCLUIDO	</t>
        </is>
      </c>
      <c r="D360" t="n">
        <v>8.705500000000001</v>
      </c>
      <c r="E360" t="n">
        <v>11.49</v>
      </c>
      <c r="F360" t="n">
        <v>8.1</v>
      </c>
      <c r="G360" t="n">
        <v>40.48</v>
      </c>
      <c r="H360" t="n">
        <v>0.47</v>
      </c>
      <c r="I360" t="n">
        <v>12</v>
      </c>
      <c r="J360" t="n">
        <v>263.89</v>
      </c>
      <c r="K360" t="n">
        <v>59.19</v>
      </c>
      <c r="L360" t="n">
        <v>7</v>
      </c>
      <c r="M360" t="n">
        <v>3</v>
      </c>
      <c r="N360" t="n">
        <v>67.7</v>
      </c>
      <c r="O360" t="n">
        <v>32780.92</v>
      </c>
      <c r="P360" t="n">
        <v>99.95999999999999</v>
      </c>
      <c r="Q360" t="n">
        <v>1324.03</v>
      </c>
      <c r="R360" t="n">
        <v>34.53</v>
      </c>
      <c r="S360" t="n">
        <v>27.17</v>
      </c>
      <c r="T360" t="n">
        <v>3891.82</v>
      </c>
      <c r="U360" t="n">
        <v>0.79</v>
      </c>
      <c r="V360" t="n">
        <v>0.96</v>
      </c>
      <c r="W360" t="n">
        <v>0.14</v>
      </c>
      <c r="X360" t="n">
        <v>0.24</v>
      </c>
      <c r="Y360" t="n">
        <v>1</v>
      </c>
      <c r="Z360" t="n">
        <v>10</v>
      </c>
    </row>
    <row r="361">
      <c r="A361" t="n">
        <v>25</v>
      </c>
      <c r="B361" t="n">
        <v>130</v>
      </c>
      <c r="C361" t="inlineStr">
        <is>
          <t xml:space="preserve">CONCLUIDO	</t>
        </is>
      </c>
      <c r="D361" t="n">
        <v>8.7043</v>
      </c>
      <c r="E361" t="n">
        <v>11.49</v>
      </c>
      <c r="F361" t="n">
        <v>8.1</v>
      </c>
      <c r="G361" t="n">
        <v>40.48</v>
      </c>
      <c r="H361" t="n">
        <v>0.49</v>
      </c>
      <c r="I361" t="n">
        <v>12</v>
      </c>
      <c r="J361" t="n">
        <v>264.36</v>
      </c>
      <c r="K361" t="n">
        <v>59.19</v>
      </c>
      <c r="L361" t="n">
        <v>7.25</v>
      </c>
      <c r="M361" t="n">
        <v>0</v>
      </c>
      <c r="N361" t="n">
        <v>67.92</v>
      </c>
      <c r="O361" t="n">
        <v>32838.68</v>
      </c>
      <c r="P361" t="n">
        <v>99.8</v>
      </c>
      <c r="Q361" t="n">
        <v>1323.98</v>
      </c>
      <c r="R361" t="n">
        <v>34.44</v>
      </c>
      <c r="S361" t="n">
        <v>27.17</v>
      </c>
      <c r="T361" t="n">
        <v>3846.12</v>
      </c>
      <c r="U361" t="n">
        <v>0.79</v>
      </c>
      <c r="V361" t="n">
        <v>0.96</v>
      </c>
      <c r="W361" t="n">
        <v>0.14</v>
      </c>
      <c r="X361" t="n">
        <v>0.24</v>
      </c>
      <c r="Y361" t="n">
        <v>1</v>
      </c>
      <c r="Z361" t="n">
        <v>10</v>
      </c>
    </row>
    <row r="362">
      <c r="A362" t="n">
        <v>0</v>
      </c>
      <c r="B362" t="n">
        <v>75</v>
      </c>
      <c r="C362" t="inlineStr">
        <is>
          <t xml:space="preserve">CONCLUIDO	</t>
        </is>
      </c>
      <c r="D362" t="n">
        <v>7.1549</v>
      </c>
      <c r="E362" t="n">
        <v>13.98</v>
      </c>
      <c r="F362" t="n">
        <v>9.380000000000001</v>
      </c>
      <c r="G362" t="n">
        <v>7.4</v>
      </c>
      <c r="H362" t="n">
        <v>0.12</v>
      </c>
      <c r="I362" t="n">
        <v>76</v>
      </c>
      <c r="J362" t="n">
        <v>150.44</v>
      </c>
      <c r="K362" t="n">
        <v>49.1</v>
      </c>
      <c r="L362" t="n">
        <v>1</v>
      </c>
      <c r="M362" t="n">
        <v>74</v>
      </c>
      <c r="N362" t="n">
        <v>25.34</v>
      </c>
      <c r="O362" t="n">
        <v>18787.76</v>
      </c>
      <c r="P362" t="n">
        <v>103.94</v>
      </c>
      <c r="Q362" t="n">
        <v>1324.38</v>
      </c>
      <c r="R362" t="n">
        <v>74.93000000000001</v>
      </c>
      <c r="S362" t="n">
        <v>27.17</v>
      </c>
      <c r="T362" t="n">
        <v>23775.41</v>
      </c>
      <c r="U362" t="n">
        <v>0.36</v>
      </c>
      <c r="V362" t="n">
        <v>0.83</v>
      </c>
      <c r="W362" t="n">
        <v>0.23</v>
      </c>
      <c r="X362" t="n">
        <v>1.52</v>
      </c>
      <c r="Y362" t="n">
        <v>1</v>
      </c>
      <c r="Z362" t="n">
        <v>10</v>
      </c>
    </row>
    <row r="363">
      <c r="A363" t="n">
        <v>1</v>
      </c>
      <c r="B363" t="n">
        <v>75</v>
      </c>
      <c r="C363" t="inlineStr">
        <is>
          <t xml:space="preserve">CONCLUIDO	</t>
        </is>
      </c>
      <c r="D363" t="n">
        <v>7.6956</v>
      </c>
      <c r="E363" t="n">
        <v>12.99</v>
      </c>
      <c r="F363" t="n">
        <v>8.98</v>
      </c>
      <c r="G363" t="n">
        <v>9.449999999999999</v>
      </c>
      <c r="H363" t="n">
        <v>0.15</v>
      </c>
      <c r="I363" t="n">
        <v>57</v>
      </c>
      <c r="J363" t="n">
        <v>150.78</v>
      </c>
      <c r="K363" t="n">
        <v>49.1</v>
      </c>
      <c r="L363" t="n">
        <v>1.25</v>
      </c>
      <c r="M363" t="n">
        <v>55</v>
      </c>
      <c r="N363" t="n">
        <v>25.44</v>
      </c>
      <c r="O363" t="n">
        <v>18830.65</v>
      </c>
      <c r="P363" t="n">
        <v>97.3</v>
      </c>
      <c r="Q363" t="n">
        <v>1324.11</v>
      </c>
      <c r="R363" t="n">
        <v>62.28</v>
      </c>
      <c r="S363" t="n">
        <v>27.17</v>
      </c>
      <c r="T363" t="n">
        <v>17543.55</v>
      </c>
      <c r="U363" t="n">
        <v>0.44</v>
      </c>
      <c r="V363" t="n">
        <v>0.87</v>
      </c>
      <c r="W363" t="n">
        <v>0.2</v>
      </c>
      <c r="X363" t="n">
        <v>1.12</v>
      </c>
      <c r="Y363" t="n">
        <v>1</v>
      </c>
      <c r="Z363" t="n">
        <v>10</v>
      </c>
    </row>
    <row r="364">
      <c r="A364" t="n">
        <v>2</v>
      </c>
      <c r="B364" t="n">
        <v>75</v>
      </c>
      <c r="C364" t="inlineStr">
        <is>
          <t xml:space="preserve">CONCLUIDO	</t>
        </is>
      </c>
      <c r="D364" t="n">
        <v>8.0397</v>
      </c>
      <c r="E364" t="n">
        <v>12.44</v>
      </c>
      <c r="F364" t="n">
        <v>8.76</v>
      </c>
      <c r="G364" t="n">
        <v>11.42</v>
      </c>
      <c r="H364" t="n">
        <v>0.18</v>
      </c>
      <c r="I364" t="n">
        <v>46</v>
      </c>
      <c r="J364" t="n">
        <v>151.13</v>
      </c>
      <c r="K364" t="n">
        <v>49.1</v>
      </c>
      <c r="L364" t="n">
        <v>1.5</v>
      </c>
      <c r="M364" t="n">
        <v>44</v>
      </c>
      <c r="N364" t="n">
        <v>25.54</v>
      </c>
      <c r="O364" t="n">
        <v>18873.58</v>
      </c>
      <c r="P364" t="n">
        <v>92.75</v>
      </c>
      <c r="Q364" t="n">
        <v>1324.14</v>
      </c>
      <c r="R364" t="n">
        <v>55.39</v>
      </c>
      <c r="S364" t="n">
        <v>27.17</v>
      </c>
      <c r="T364" t="n">
        <v>14151.1</v>
      </c>
      <c r="U364" t="n">
        <v>0.49</v>
      </c>
      <c r="V364" t="n">
        <v>0.89</v>
      </c>
      <c r="W364" t="n">
        <v>0.18</v>
      </c>
      <c r="X364" t="n">
        <v>0.9</v>
      </c>
      <c r="Y364" t="n">
        <v>1</v>
      </c>
      <c r="Z364" t="n">
        <v>10</v>
      </c>
    </row>
    <row r="365">
      <c r="A365" t="n">
        <v>3</v>
      </c>
      <c r="B365" t="n">
        <v>75</v>
      </c>
      <c r="C365" t="inlineStr">
        <is>
          <t xml:space="preserve">CONCLUIDO	</t>
        </is>
      </c>
      <c r="D365" t="n">
        <v>8.423999999999999</v>
      </c>
      <c r="E365" t="n">
        <v>11.87</v>
      </c>
      <c r="F365" t="n">
        <v>8.460000000000001</v>
      </c>
      <c r="G365" t="n">
        <v>13.73</v>
      </c>
      <c r="H365" t="n">
        <v>0.2</v>
      </c>
      <c r="I365" t="n">
        <v>37</v>
      </c>
      <c r="J365" t="n">
        <v>151.48</v>
      </c>
      <c r="K365" t="n">
        <v>49.1</v>
      </c>
      <c r="L365" t="n">
        <v>1.75</v>
      </c>
      <c r="M365" t="n">
        <v>35</v>
      </c>
      <c r="N365" t="n">
        <v>25.64</v>
      </c>
      <c r="O365" t="n">
        <v>18916.54</v>
      </c>
      <c r="P365" t="n">
        <v>86.78</v>
      </c>
      <c r="Q365" t="n">
        <v>1324.02</v>
      </c>
      <c r="R365" t="n">
        <v>45.93</v>
      </c>
      <c r="S365" t="n">
        <v>27.17</v>
      </c>
      <c r="T365" t="n">
        <v>9465.52</v>
      </c>
      <c r="U365" t="n">
        <v>0.59</v>
      </c>
      <c r="V365" t="n">
        <v>0.92</v>
      </c>
      <c r="W365" t="n">
        <v>0.16</v>
      </c>
      <c r="X365" t="n">
        <v>0.61</v>
      </c>
      <c r="Y365" t="n">
        <v>1</v>
      </c>
      <c r="Z365" t="n">
        <v>10</v>
      </c>
    </row>
    <row r="366">
      <c r="A366" t="n">
        <v>4</v>
      </c>
      <c r="B366" t="n">
        <v>75</v>
      </c>
      <c r="C366" t="inlineStr">
        <is>
          <t xml:space="preserve">CONCLUIDO	</t>
        </is>
      </c>
      <c r="D366" t="n">
        <v>8.481999999999999</v>
      </c>
      <c r="E366" t="n">
        <v>11.79</v>
      </c>
      <c r="F366" t="n">
        <v>8.539999999999999</v>
      </c>
      <c r="G366" t="n">
        <v>16</v>
      </c>
      <c r="H366" t="n">
        <v>0.23</v>
      </c>
      <c r="I366" t="n">
        <v>32</v>
      </c>
      <c r="J366" t="n">
        <v>151.83</v>
      </c>
      <c r="K366" t="n">
        <v>49.1</v>
      </c>
      <c r="L366" t="n">
        <v>2</v>
      </c>
      <c r="M366" t="n">
        <v>30</v>
      </c>
      <c r="N366" t="n">
        <v>25.73</v>
      </c>
      <c r="O366" t="n">
        <v>18959.54</v>
      </c>
      <c r="P366" t="n">
        <v>85.87</v>
      </c>
      <c r="Q366" t="n">
        <v>1324.05</v>
      </c>
      <c r="R366" t="n">
        <v>48.62</v>
      </c>
      <c r="S366" t="n">
        <v>27.17</v>
      </c>
      <c r="T366" t="n">
        <v>10836.25</v>
      </c>
      <c r="U366" t="n">
        <v>0.5600000000000001</v>
      </c>
      <c r="V366" t="n">
        <v>0.91</v>
      </c>
      <c r="W366" t="n">
        <v>0.16</v>
      </c>
      <c r="X366" t="n">
        <v>0.68</v>
      </c>
      <c r="Y366" t="n">
        <v>1</v>
      </c>
      <c r="Z366" t="n">
        <v>10</v>
      </c>
    </row>
    <row r="367">
      <c r="A367" t="n">
        <v>5</v>
      </c>
      <c r="B367" t="n">
        <v>75</v>
      </c>
      <c r="C367" t="inlineStr">
        <is>
          <t xml:space="preserve">CONCLUIDO	</t>
        </is>
      </c>
      <c r="D367" t="n">
        <v>8.7097</v>
      </c>
      <c r="E367" t="n">
        <v>11.48</v>
      </c>
      <c r="F367" t="n">
        <v>8.380000000000001</v>
      </c>
      <c r="G367" t="n">
        <v>18.62</v>
      </c>
      <c r="H367" t="n">
        <v>0.26</v>
      </c>
      <c r="I367" t="n">
        <v>27</v>
      </c>
      <c r="J367" t="n">
        <v>152.18</v>
      </c>
      <c r="K367" t="n">
        <v>49.1</v>
      </c>
      <c r="L367" t="n">
        <v>2.25</v>
      </c>
      <c r="M367" t="n">
        <v>25</v>
      </c>
      <c r="N367" t="n">
        <v>25.83</v>
      </c>
      <c r="O367" t="n">
        <v>19002.56</v>
      </c>
      <c r="P367" t="n">
        <v>81.67</v>
      </c>
      <c r="Q367" t="n">
        <v>1324.13</v>
      </c>
      <c r="R367" t="n">
        <v>43.61</v>
      </c>
      <c r="S367" t="n">
        <v>27.17</v>
      </c>
      <c r="T367" t="n">
        <v>8358.110000000001</v>
      </c>
      <c r="U367" t="n">
        <v>0.62</v>
      </c>
      <c r="V367" t="n">
        <v>0.93</v>
      </c>
      <c r="W367" t="n">
        <v>0.15</v>
      </c>
      <c r="X367" t="n">
        <v>0.53</v>
      </c>
      <c r="Y367" t="n">
        <v>1</v>
      </c>
      <c r="Z367" t="n">
        <v>10</v>
      </c>
    </row>
    <row r="368">
      <c r="A368" t="n">
        <v>6</v>
      </c>
      <c r="B368" t="n">
        <v>75</v>
      </c>
      <c r="C368" t="inlineStr">
        <is>
          <t xml:space="preserve">CONCLUIDO	</t>
        </is>
      </c>
      <c r="D368" t="n">
        <v>8.8383</v>
      </c>
      <c r="E368" t="n">
        <v>11.31</v>
      </c>
      <c r="F368" t="n">
        <v>8.300000000000001</v>
      </c>
      <c r="G368" t="n">
        <v>20.76</v>
      </c>
      <c r="H368" t="n">
        <v>0.29</v>
      </c>
      <c r="I368" t="n">
        <v>24</v>
      </c>
      <c r="J368" t="n">
        <v>152.53</v>
      </c>
      <c r="K368" t="n">
        <v>49.1</v>
      </c>
      <c r="L368" t="n">
        <v>2.5</v>
      </c>
      <c r="M368" t="n">
        <v>22</v>
      </c>
      <c r="N368" t="n">
        <v>25.93</v>
      </c>
      <c r="O368" t="n">
        <v>19045.63</v>
      </c>
      <c r="P368" t="n">
        <v>78.09</v>
      </c>
      <c r="Q368" t="n">
        <v>1323.99</v>
      </c>
      <c r="R368" t="n">
        <v>41.27</v>
      </c>
      <c r="S368" t="n">
        <v>27.17</v>
      </c>
      <c r="T368" t="n">
        <v>7202.44</v>
      </c>
      <c r="U368" t="n">
        <v>0.66</v>
      </c>
      <c r="V368" t="n">
        <v>0.9399999999999999</v>
      </c>
      <c r="W368" t="n">
        <v>0.15</v>
      </c>
      <c r="X368" t="n">
        <v>0.45</v>
      </c>
      <c r="Y368" t="n">
        <v>1</v>
      </c>
      <c r="Z368" t="n">
        <v>10</v>
      </c>
    </row>
    <row r="369">
      <c r="A369" t="n">
        <v>7</v>
      </c>
      <c r="B369" t="n">
        <v>75</v>
      </c>
      <c r="C369" t="inlineStr">
        <is>
          <t xml:space="preserve">CONCLUIDO	</t>
        </is>
      </c>
      <c r="D369" t="n">
        <v>8.953900000000001</v>
      </c>
      <c r="E369" t="n">
        <v>11.17</v>
      </c>
      <c r="F369" t="n">
        <v>8.25</v>
      </c>
      <c r="G369" t="n">
        <v>23.57</v>
      </c>
      <c r="H369" t="n">
        <v>0.32</v>
      </c>
      <c r="I369" t="n">
        <v>21</v>
      </c>
      <c r="J369" t="n">
        <v>152.88</v>
      </c>
      <c r="K369" t="n">
        <v>49.1</v>
      </c>
      <c r="L369" t="n">
        <v>2.75</v>
      </c>
      <c r="M369" t="n">
        <v>16</v>
      </c>
      <c r="N369" t="n">
        <v>26.03</v>
      </c>
      <c r="O369" t="n">
        <v>19088.72</v>
      </c>
      <c r="P369" t="n">
        <v>74.69</v>
      </c>
      <c r="Q369" t="n">
        <v>1324</v>
      </c>
      <c r="R369" t="n">
        <v>39.48</v>
      </c>
      <c r="S369" t="n">
        <v>27.17</v>
      </c>
      <c r="T369" t="n">
        <v>6322.95</v>
      </c>
      <c r="U369" t="n">
        <v>0.6899999999999999</v>
      </c>
      <c r="V369" t="n">
        <v>0.95</v>
      </c>
      <c r="W369" t="n">
        <v>0.15</v>
      </c>
      <c r="X369" t="n">
        <v>0.4</v>
      </c>
      <c r="Y369" t="n">
        <v>1</v>
      </c>
      <c r="Z369" t="n">
        <v>10</v>
      </c>
    </row>
    <row r="370">
      <c r="A370" t="n">
        <v>8</v>
      </c>
      <c r="B370" t="n">
        <v>75</v>
      </c>
      <c r="C370" t="inlineStr">
        <is>
          <t xml:space="preserve">CONCLUIDO	</t>
        </is>
      </c>
      <c r="D370" t="n">
        <v>9.0176</v>
      </c>
      <c r="E370" t="n">
        <v>11.09</v>
      </c>
      <c r="F370" t="n">
        <v>8.23</v>
      </c>
      <c r="G370" t="n">
        <v>26</v>
      </c>
      <c r="H370" t="n">
        <v>0.35</v>
      </c>
      <c r="I370" t="n">
        <v>19</v>
      </c>
      <c r="J370" t="n">
        <v>153.23</v>
      </c>
      <c r="K370" t="n">
        <v>49.1</v>
      </c>
      <c r="L370" t="n">
        <v>3</v>
      </c>
      <c r="M370" t="n">
        <v>4</v>
      </c>
      <c r="N370" t="n">
        <v>26.13</v>
      </c>
      <c r="O370" t="n">
        <v>19131.85</v>
      </c>
      <c r="P370" t="n">
        <v>72.75</v>
      </c>
      <c r="Q370" t="n">
        <v>1323.94</v>
      </c>
      <c r="R370" t="n">
        <v>38.58</v>
      </c>
      <c r="S370" t="n">
        <v>27.17</v>
      </c>
      <c r="T370" t="n">
        <v>5883.17</v>
      </c>
      <c r="U370" t="n">
        <v>0.7</v>
      </c>
      <c r="V370" t="n">
        <v>0.95</v>
      </c>
      <c r="W370" t="n">
        <v>0.16</v>
      </c>
      <c r="X370" t="n">
        <v>0.38</v>
      </c>
      <c r="Y370" t="n">
        <v>1</v>
      </c>
      <c r="Z370" t="n">
        <v>10</v>
      </c>
    </row>
    <row r="371">
      <c r="A371" t="n">
        <v>9</v>
      </c>
      <c r="B371" t="n">
        <v>75</v>
      </c>
      <c r="C371" t="inlineStr">
        <is>
          <t xml:space="preserve">CONCLUIDO	</t>
        </is>
      </c>
      <c r="D371" t="n">
        <v>9.007199999999999</v>
      </c>
      <c r="E371" t="n">
        <v>11.1</v>
      </c>
      <c r="F371" t="n">
        <v>8.25</v>
      </c>
      <c r="G371" t="n">
        <v>26.04</v>
      </c>
      <c r="H371" t="n">
        <v>0.37</v>
      </c>
      <c r="I371" t="n">
        <v>19</v>
      </c>
      <c r="J371" t="n">
        <v>153.58</v>
      </c>
      <c r="K371" t="n">
        <v>49.1</v>
      </c>
      <c r="L371" t="n">
        <v>3.25</v>
      </c>
      <c r="M371" t="n">
        <v>0</v>
      </c>
      <c r="N371" t="n">
        <v>26.23</v>
      </c>
      <c r="O371" t="n">
        <v>19175.02</v>
      </c>
      <c r="P371" t="n">
        <v>73.06999999999999</v>
      </c>
      <c r="Q371" t="n">
        <v>1323.94</v>
      </c>
      <c r="R371" t="n">
        <v>38.76</v>
      </c>
      <c r="S371" t="n">
        <v>27.17</v>
      </c>
      <c r="T371" t="n">
        <v>5971.56</v>
      </c>
      <c r="U371" t="n">
        <v>0.7</v>
      </c>
      <c r="V371" t="n">
        <v>0.95</v>
      </c>
      <c r="W371" t="n">
        <v>0.16</v>
      </c>
      <c r="X371" t="n">
        <v>0.39</v>
      </c>
      <c r="Y371" t="n">
        <v>1</v>
      </c>
      <c r="Z371" t="n">
        <v>10</v>
      </c>
    </row>
    <row r="372">
      <c r="A372" t="n">
        <v>0</v>
      </c>
      <c r="B372" t="n">
        <v>95</v>
      </c>
      <c r="C372" t="inlineStr">
        <is>
          <t xml:space="preserve">CONCLUIDO	</t>
        </is>
      </c>
      <c r="D372" t="n">
        <v>6.4046</v>
      </c>
      <c r="E372" t="n">
        <v>15.61</v>
      </c>
      <c r="F372" t="n">
        <v>9.720000000000001</v>
      </c>
      <c r="G372" t="n">
        <v>6.34</v>
      </c>
      <c r="H372" t="n">
        <v>0.1</v>
      </c>
      <c r="I372" t="n">
        <v>92</v>
      </c>
      <c r="J372" t="n">
        <v>185.69</v>
      </c>
      <c r="K372" t="n">
        <v>53.44</v>
      </c>
      <c r="L372" t="n">
        <v>1</v>
      </c>
      <c r="M372" t="n">
        <v>90</v>
      </c>
      <c r="N372" t="n">
        <v>36.26</v>
      </c>
      <c r="O372" t="n">
        <v>23136.14</v>
      </c>
      <c r="P372" t="n">
        <v>126.09</v>
      </c>
      <c r="Q372" t="n">
        <v>1324.58</v>
      </c>
      <c r="R372" t="n">
        <v>85.62</v>
      </c>
      <c r="S372" t="n">
        <v>27.17</v>
      </c>
      <c r="T372" t="n">
        <v>29037.74</v>
      </c>
      <c r="U372" t="n">
        <v>0.32</v>
      </c>
      <c r="V372" t="n">
        <v>0.8</v>
      </c>
      <c r="W372" t="n">
        <v>0.25</v>
      </c>
      <c r="X372" t="n">
        <v>1.86</v>
      </c>
      <c r="Y372" t="n">
        <v>1</v>
      </c>
      <c r="Z372" t="n">
        <v>10</v>
      </c>
    </row>
    <row r="373">
      <c r="A373" t="n">
        <v>1</v>
      </c>
      <c r="B373" t="n">
        <v>95</v>
      </c>
      <c r="C373" t="inlineStr">
        <is>
          <t xml:space="preserve">CONCLUIDO	</t>
        </is>
      </c>
      <c r="D373" t="n">
        <v>7.0021</v>
      </c>
      <c r="E373" t="n">
        <v>14.28</v>
      </c>
      <c r="F373" t="n">
        <v>9.24</v>
      </c>
      <c r="G373" t="n">
        <v>8.039999999999999</v>
      </c>
      <c r="H373" t="n">
        <v>0.12</v>
      </c>
      <c r="I373" t="n">
        <v>69</v>
      </c>
      <c r="J373" t="n">
        <v>186.07</v>
      </c>
      <c r="K373" t="n">
        <v>53.44</v>
      </c>
      <c r="L373" t="n">
        <v>1.25</v>
      </c>
      <c r="M373" t="n">
        <v>67</v>
      </c>
      <c r="N373" t="n">
        <v>36.39</v>
      </c>
      <c r="O373" t="n">
        <v>23182.76</v>
      </c>
      <c r="P373" t="n">
        <v>118.16</v>
      </c>
      <c r="Q373" t="n">
        <v>1324.12</v>
      </c>
      <c r="R373" t="n">
        <v>70.94</v>
      </c>
      <c r="S373" t="n">
        <v>27.17</v>
      </c>
      <c r="T373" t="n">
        <v>21814.47</v>
      </c>
      <c r="U373" t="n">
        <v>0.38</v>
      </c>
      <c r="V373" t="n">
        <v>0.84</v>
      </c>
      <c r="W373" t="n">
        <v>0.21</v>
      </c>
      <c r="X373" t="n">
        <v>1.39</v>
      </c>
      <c r="Y373" t="n">
        <v>1</v>
      </c>
      <c r="Z373" t="n">
        <v>10</v>
      </c>
    </row>
    <row r="374">
      <c r="A374" t="n">
        <v>2</v>
      </c>
      <c r="B374" t="n">
        <v>95</v>
      </c>
      <c r="C374" t="inlineStr">
        <is>
          <t xml:space="preserve">CONCLUIDO	</t>
        </is>
      </c>
      <c r="D374" t="n">
        <v>7.4328</v>
      </c>
      <c r="E374" t="n">
        <v>13.45</v>
      </c>
      <c r="F374" t="n">
        <v>8.94</v>
      </c>
      <c r="G374" t="n">
        <v>9.75</v>
      </c>
      <c r="H374" t="n">
        <v>0.14</v>
      </c>
      <c r="I374" t="n">
        <v>55</v>
      </c>
      <c r="J374" t="n">
        <v>186.45</v>
      </c>
      <c r="K374" t="n">
        <v>53.44</v>
      </c>
      <c r="L374" t="n">
        <v>1.5</v>
      </c>
      <c r="M374" t="n">
        <v>53</v>
      </c>
      <c r="N374" t="n">
        <v>36.51</v>
      </c>
      <c r="O374" t="n">
        <v>23229.42</v>
      </c>
      <c r="P374" t="n">
        <v>112.5</v>
      </c>
      <c r="Q374" t="n">
        <v>1324.29</v>
      </c>
      <c r="R374" t="n">
        <v>60.94</v>
      </c>
      <c r="S374" t="n">
        <v>27.17</v>
      </c>
      <c r="T374" t="n">
        <v>16882.64</v>
      </c>
      <c r="U374" t="n">
        <v>0.45</v>
      </c>
      <c r="V374" t="n">
        <v>0.87</v>
      </c>
      <c r="W374" t="n">
        <v>0.2</v>
      </c>
      <c r="X374" t="n">
        <v>1.08</v>
      </c>
      <c r="Y374" t="n">
        <v>1</v>
      </c>
      <c r="Z374" t="n">
        <v>10</v>
      </c>
    </row>
    <row r="375">
      <c r="A375" t="n">
        <v>3</v>
      </c>
      <c r="B375" t="n">
        <v>95</v>
      </c>
      <c r="C375" t="inlineStr">
        <is>
          <t xml:space="preserve">CONCLUIDO	</t>
        </is>
      </c>
      <c r="D375" t="n">
        <v>7.7336</v>
      </c>
      <c r="E375" t="n">
        <v>12.93</v>
      </c>
      <c r="F375" t="n">
        <v>8.75</v>
      </c>
      <c r="G375" t="n">
        <v>11.41</v>
      </c>
      <c r="H375" t="n">
        <v>0.17</v>
      </c>
      <c r="I375" t="n">
        <v>46</v>
      </c>
      <c r="J375" t="n">
        <v>186.83</v>
      </c>
      <c r="K375" t="n">
        <v>53.44</v>
      </c>
      <c r="L375" t="n">
        <v>1.75</v>
      </c>
      <c r="M375" t="n">
        <v>44</v>
      </c>
      <c r="N375" t="n">
        <v>36.64</v>
      </c>
      <c r="O375" t="n">
        <v>23276.13</v>
      </c>
      <c r="P375" t="n">
        <v>108.5</v>
      </c>
      <c r="Q375" t="n">
        <v>1324.29</v>
      </c>
      <c r="R375" t="n">
        <v>55.15</v>
      </c>
      <c r="S375" t="n">
        <v>27.17</v>
      </c>
      <c r="T375" t="n">
        <v>14031.68</v>
      </c>
      <c r="U375" t="n">
        <v>0.49</v>
      </c>
      <c r="V375" t="n">
        <v>0.89</v>
      </c>
      <c r="W375" t="n">
        <v>0.18</v>
      </c>
      <c r="X375" t="n">
        <v>0.9</v>
      </c>
      <c r="Y375" t="n">
        <v>1</v>
      </c>
      <c r="Z375" t="n">
        <v>10</v>
      </c>
    </row>
    <row r="376">
      <c r="A376" t="n">
        <v>4</v>
      </c>
      <c r="B376" t="n">
        <v>95</v>
      </c>
      <c r="C376" t="inlineStr">
        <is>
          <t xml:space="preserve">CONCLUIDO	</t>
        </is>
      </c>
      <c r="D376" t="n">
        <v>7.9984</v>
      </c>
      <c r="E376" t="n">
        <v>12.5</v>
      </c>
      <c r="F376" t="n">
        <v>8.58</v>
      </c>
      <c r="G376" t="n">
        <v>13.2</v>
      </c>
      <c r="H376" t="n">
        <v>0.19</v>
      </c>
      <c r="I376" t="n">
        <v>39</v>
      </c>
      <c r="J376" t="n">
        <v>187.21</v>
      </c>
      <c r="K376" t="n">
        <v>53.44</v>
      </c>
      <c r="L376" t="n">
        <v>2</v>
      </c>
      <c r="M376" t="n">
        <v>37</v>
      </c>
      <c r="N376" t="n">
        <v>36.77</v>
      </c>
      <c r="O376" t="n">
        <v>23322.88</v>
      </c>
      <c r="P376" t="n">
        <v>104.59</v>
      </c>
      <c r="Q376" t="n">
        <v>1324.01</v>
      </c>
      <c r="R376" t="n">
        <v>49.7</v>
      </c>
      <c r="S376" t="n">
        <v>27.17</v>
      </c>
      <c r="T376" t="n">
        <v>11340.71</v>
      </c>
      <c r="U376" t="n">
        <v>0.55</v>
      </c>
      <c r="V376" t="n">
        <v>0.91</v>
      </c>
      <c r="W376" t="n">
        <v>0.17</v>
      </c>
      <c r="X376" t="n">
        <v>0.73</v>
      </c>
      <c r="Y376" t="n">
        <v>1</v>
      </c>
      <c r="Z376" t="n">
        <v>10</v>
      </c>
    </row>
    <row r="377">
      <c r="A377" t="n">
        <v>5</v>
      </c>
      <c r="B377" t="n">
        <v>95</v>
      </c>
      <c r="C377" t="inlineStr">
        <is>
          <t xml:space="preserve">CONCLUIDO	</t>
        </is>
      </c>
      <c r="D377" t="n">
        <v>8.0246</v>
      </c>
      <c r="E377" t="n">
        <v>12.46</v>
      </c>
      <c r="F377" t="n">
        <v>8.69</v>
      </c>
      <c r="G377" t="n">
        <v>14.9</v>
      </c>
      <c r="H377" t="n">
        <v>0.21</v>
      </c>
      <c r="I377" t="n">
        <v>35</v>
      </c>
      <c r="J377" t="n">
        <v>187.59</v>
      </c>
      <c r="K377" t="n">
        <v>53.44</v>
      </c>
      <c r="L377" t="n">
        <v>2.25</v>
      </c>
      <c r="M377" t="n">
        <v>33</v>
      </c>
      <c r="N377" t="n">
        <v>36.9</v>
      </c>
      <c r="O377" t="n">
        <v>23369.68</v>
      </c>
      <c r="P377" t="n">
        <v>104.43</v>
      </c>
      <c r="Q377" t="n">
        <v>1324.02</v>
      </c>
      <c r="R377" t="n">
        <v>54.77</v>
      </c>
      <c r="S377" t="n">
        <v>27.17</v>
      </c>
      <c r="T377" t="n">
        <v>13900.09</v>
      </c>
      <c r="U377" t="n">
        <v>0.5</v>
      </c>
      <c r="V377" t="n">
        <v>0.9</v>
      </c>
      <c r="W377" t="n">
        <v>0.14</v>
      </c>
      <c r="X377" t="n">
        <v>0.84</v>
      </c>
      <c r="Y377" t="n">
        <v>1</v>
      </c>
      <c r="Z377" t="n">
        <v>10</v>
      </c>
    </row>
    <row r="378">
      <c r="A378" t="n">
        <v>6</v>
      </c>
      <c r="B378" t="n">
        <v>95</v>
      </c>
      <c r="C378" t="inlineStr">
        <is>
          <t xml:space="preserve">CONCLUIDO	</t>
        </is>
      </c>
      <c r="D378" t="n">
        <v>8.301600000000001</v>
      </c>
      <c r="E378" t="n">
        <v>12.05</v>
      </c>
      <c r="F378" t="n">
        <v>8.460000000000001</v>
      </c>
      <c r="G378" t="n">
        <v>16.92</v>
      </c>
      <c r="H378" t="n">
        <v>0.24</v>
      </c>
      <c r="I378" t="n">
        <v>30</v>
      </c>
      <c r="J378" t="n">
        <v>187.97</v>
      </c>
      <c r="K378" t="n">
        <v>53.44</v>
      </c>
      <c r="L378" t="n">
        <v>2.5</v>
      </c>
      <c r="M378" t="n">
        <v>28</v>
      </c>
      <c r="N378" t="n">
        <v>37.03</v>
      </c>
      <c r="O378" t="n">
        <v>23416.52</v>
      </c>
      <c r="P378" t="n">
        <v>99.86</v>
      </c>
      <c r="Q378" t="n">
        <v>1324.1</v>
      </c>
      <c r="R378" t="n">
        <v>46.27</v>
      </c>
      <c r="S378" t="n">
        <v>27.17</v>
      </c>
      <c r="T378" t="n">
        <v>9674.639999999999</v>
      </c>
      <c r="U378" t="n">
        <v>0.59</v>
      </c>
      <c r="V378" t="n">
        <v>0.92</v>
      </c>
      <c r="W378" t="n">
        <v>0.16</v>
      </c>
      <c r="X378" t="n">
        <v>0.61</v>
      </c>
      <c r="Y378" t="n">
        <v>1</v>
      </c>
      <c r="Z378" t="n">
        <v>10</v>
      </c>
    </row>
    <row r="379">
      <c r="A379" t="n">
        <v>7</v>
      </c>
      <c r="B379" t="n">
        <v>95</v>
      </c>
      <c r="C379" t="inlineStr">
        <is>
          <t xml:space="preserve">CONCLUIDO	</t>
        </is>
      </c>
      <c r="D379" t="n">
        <v>8.4274</v>
      </c>
      <c r="E379" t="n">
        <v>11.87</v>
      </c>
      <c r="F379" t="n">
        <v>8.390000000000001</v>
      </c>
      <c r="G379" t="n">
        <v>18.65</v>
      </c>
      <c r="H379" t="n">
        <v>0.26</v>
      </c>
      <c r="I379" t="n">
        <v>27</v>
      </c>
      <c r="J379" t="n">
        <v>188.35</v>
      </c>
      <c r="K379" t="n">
        <v>53.44</v>
      </c>
      <c r="L379" t="n">
        <v>2.75</v>
      </c>
      <c r="M379" t="n">
        <v>25</v>
      </c>
      <c r="N379" t="n">
        <v>37.16</v>
      </c>
      <c r="O379" t="n">
        <v>23463.4</v>
      </c>
      <c r="P379" t="n">
        <v>97.06</v>
      </c>
      <c r="Q379" t="n">
        <v>1324.26</v>
      </c>
      <c r="R379" t="n">
        <v>44.08</v>
      </c>
      <c r="S379" t="n">
        <v>27.17</v>
      </c>
      <c r="T379" t="n">
        <v>8593.639999999999</v>
      </c>
      <c r="U379" t="n">
        <v>0.62</v>
      </c>
      <c r="V379" t="n">
        <v>0.93</v>
      </c>
      <c r="W379" t="n">
        <v>0.15</v>
      </c>
      <c r="X379" t="n">
        <v>0.54</v>
      </c>
      <c r="Y379" t="n">
        <v>1</v>
      </c>
      <c r="Z379" t="n">
        <v>10</v>
      </c>
    </row>
    <row r="380">
      <c r="A380" t="n">
        <v>8</v>
      </c>
      <c r="B380" t="n">
        <v>95</v>
      </c>
      <c r="C380" t="inlineStr">
        <is>
          <t xml:space="preserve">CONCLUIDO	</t>
        </is>
      </c>
      <c r="D380" t="n">
        <v>8.565899999999999</v>
      </c>
      <c r="E380" t="n">
        <v>11.67</v>
      </c>
      <c r="F380" t="n">
        <v>8.31</v>
      </c>
      <c r="G380" t="n">
        <v>20.78</v>
      </c>
      <c r="H380" t="n">
        <v>0.28</v>
      </c>
      <c r="I380" t="n">
        <v>24</v>
      </c>
      <c r="J380" t="n">
        <v>188.73</v>
      </c>
      <c r="K380" t="n">
        <v>53.44</v>
      </c>
      <c r="L380" t="n">
        <v>3</v>
      </c>
      <c r="M380" t="n">
        <v>22</v>
      </c>
      <c r="N380" t="n">
        <v>37.29</v>
      </c>
      <c r="O380" t="n">
        <v>23510.33</v>
      </c>
      <c r="P380" t="n">
        <v>94.09</v>
      </c>
      <c r="Q380" t="n">
        <v>1324.07</v>
      </c>
      <c r="R380" t="n">
        <v>41.45</v>
      </c>
      <c r="S380" t="n">
        <v>27.17</v>
      </c>
      <c r="T380" t="n">
        <v>7291.7</v>
      </c>
      <c r="U380" t="n">
        <v>0.66</v>
      </c>
      <c r="V380" t="n">
        <v>0.9399999999999999</v>
      </c>
      <c r="W380" t="n">
        <v>0.15</v>
      </c>
      <c r="X380" t="n">
        <v>0.46</v>
      </c>
      <c r="Y380" t="n">
        <v>1</v>
      </c>
      <c r="Z380" t="n">
        <v>10</v>
      </c>
    </row>
    <row r="381">
      <c r="A381" t="n">
        <v>9</v>
      </c>
      <c r="B381" t="n">
        <v>95</v>
      </c>
      <c r="C381" t="inlineStr">
        <is>
          <t xml:space="preserve">CONCLUIDO	</t>
        </is>
      </c>
      <c r="D381" t="n">
        <v>8.648400000000001</v>
      </c>
      <c r="E381" t="n">
        <v>11.56</v>
      </c>
      <c r="F381" t="n">
        <v>8.279999999999999</v>
      </c>
      <c r="G381" t="n">
        <v>22.57</v>
      </c>
      <c r="H381" t="n">
        <v>0.3</v>
      </c>
      <c r="I381" t="n">
        <v>22</v>
      </c>
      <c r="J381" t="n">
        <v>189.11</v>
      </c>
      <c r="K381" t="n">
        <v>53.44</v>
      </c>
      <c r="L381" t="n">
        <v>3.25</v>
      </c>
      <c r="M381" t="n">
        <v>20</v>
      </c>
      <c r="N381" t="n">
        <v>37.42</v>
      </c>
      <c r="O381" t="n">
        <v>23557.3</v>
      </c>
      <c r="P381" t="n">
        <v>91.56</v>
      </c>
      <c r="Q381" t="n">
        <v>1324.07</v>
      </c>
      <c r="R381" t="n">
        <v>40.37</v>
      </c>
      <c r="S381" t="n">
        <v>27.17</v>
      </c>
      <c r="T381" t="n">
        <v>6763.91</v>
      </c>
      <c r="U381" t="n">
        <v>0.67</v>
      </c>
      <c r="V381" t="n">
        <v>0.9399999999999999</v>
      </c>
      <c r="W381" t="n">
        <v>0.14</v>
      </c>
      <c r="X381" t="n">
        <v>0.42</v>
      </c>
      <c r="Y381" t="n">
        <v>1</v>
      </c>
      <c r="Z381" t="n">
        <v>10</v>
      </c>
    </row>
    <row r="382">
      <c r="A382" t="n">
        <v>10</v>
      </c>
      <c r="B382" t="n">
        <v>95</v>
      </c>
      <c r="C382" t="inlineStr">
        <is>
          <t xml:space="preserve">CONCLUIDO	</t>
        </is>
      </c>
      <c r="D382" t="n">
        <v>8.7393</v>
      </c>
      <c r="E382" t="n">
        <v>11.44</v>
      </c>
      <c r="F382" t="n">
        <v>8.23</v>
      </c>
      <c r="G382" t="n">
        <v>24.69</v>
      </c>
      <c r="H382" t="n">
        <v>0.33</v>
      </c>
      <c r="I382" t="n">
        <v>20</v>
      </c>
      <c r="J382" t="n">
        <v>189.49</v>
      </c>
      <c r="K382" t="n">
        <v>53.44</v>
      </c>
      <c r="L382" t="n">
        <v>3.5</v>
      </c>
      <c r="M382" t="n">
        <v>18</v>
      </c>
      <c r="N382" t="n">
        <v>37.55</v>
      </c>
      <c r="O382" t="n">
        <v>23604.32</v>
      </c>
      <c r="P382" t="n">
        <v>88.59999999999999</v>
      </c>
      <c r="Q382" t="n">
        <v>1324.02</v>
      </c>
      <c r="R382" t="n">
        <v>38.9</v>
      </c>
      <c r="S382" t="n">
        <v>27.17</v>
      </c>
      <c r="T382" t="n">
        <v>6035.99</v>
      </c>
      <c r="U382" t="n">
        <v>0.7</v>
      </c>
      <c r="V382" t="n">
        <v>0.95</v>
      </c>
      <c r="W382" t="n">
        <v>0.14</v>
      </c>
      <c r="X382" t="n">
        <v>0.38</v>
      </c>
      <c r="Y382" t="n">
        <v>1</v>
      </c>
      <c r="Z382" t="n">
        <v>10</v>
      </c>
    </row>
    <row r="383">
      <c r="A383" t="n">
        <v>11</v>
      </c>
      <c r="B383" t="n">
        <v>95</v>
      </c>
      <c r="C383" t="inlineStr">
        <is>
          <t xml:space="preserve">CONCLUIDO	</t>
        </is>
      </c>
      <c r="D383" t="n">
        <v>8.7689</v>
      </c>
      <c r="E383" t="n">
        <v>11.4</v>
      </c>
      <c r="F383" t="n">
        <v>8.27</v>
      </c>
      <c r="G383" t="n">
        <v>27.55</v>
      </c>
      <c r="H383" t="n">
        <v>0.35</v>
      </c>
      <c r="I383" t="n">
        <v>18</v>
      </c>
      <c r="J383" t="n">
        <v>189.87</v>
      </c>
      <c r="K383" t="n">
        <v>53.44</v>
      </c>
      <c r="L383" t="n">
        <v>3.75</v>
      </c>
      <c r="M383" t="n">
        <v>16</v>
      </c>
      <c r="N383" t="n">
        <v>37.69</v>
      </c>
      <c r="O383" t="n">
        <v>23651.38</v>
      </c>
      <c r="P383" t="n">
        <v>87.28</v>
      </c>
      <c r="Q383" t="n">
        <v>1324</v>
      </c>
      <c r="R383" t="n">
        <v>40.77</v>
      </c>
      <c r="S383" t="n">
        <v>27.17</v>
      </c>
      <c r="T383" t="n">
        <v>6985.17</v>
      </c>
      <c r="U383" t="n">
        <v>0.67</v>
      </c>
      <c r="V383" t="n">
        <v>0.9399999999999999</v>
      </c>
      <c r="W383" t="n">
        <v>0.13</v>
      </c>
      <c r="X383" t="n">
        <v>0.41</v>
      </c>
      <c r="Y383" t="n">
        <v>1</v>
      </c>
      <c r="Z383" t="n">
        <v>10</v>
      </c>
    </row>
    <row r="384">
      <c r="A384" t="n">
        <v>12</v>
      </c>
      <c r="B384" t="n">
        <v>95</v>
      </c>
      <c r="C384" t="inlineStr">
        <is>
          <t xml:space="preserve">CONCLUIDO	</t>
        </is>
      </c>
      <c r="D384" t="n">
        <v>8.900499999999999</v>
      </c>
      <c r="E384" t="n">
        <v>11.24</v>
      </c>
      <c r="F384" t="n">
        <v>8.17</v>
      </c>
      <c r="G384" t="n">
        <v>30.64</v>
      </c>
      <c r="H384" t="n">
        <v>0.37</v>
      </c>
      <c r="I384" t="n">
        <v>16</v>
      </c>
      <c r="J384" t="n">
        <v>190.25</v>
      </c>
      <c r="K384" t="n">
        <v>53.44</v>
      </c>
      <c r="L384" t="n">
        <v>4</v>
      </c>
      <c r="M384" t="n">
        <v>14</v>
      </c>
      <c r="N384" t="n">
        <v>37.82</v>
      </c>
      <c r="O384" t="n">
        <v>23698.48</v>
      </c>
      <c r="P384" t="n">
        <v>83.41</v>
      </c>
      <c r="Q384" t="n">
        <v>1323.96</v>
      </c>
      <c r="R384" t="n">
        <v>37.09</v>
      </c>
      <c r="S384" t="n">
        <v>27.17</v>
      </c>
      <c r="T384" t="n">
        <v>5152.94</v>
      </c>
      <c r="U384" t="n">
        <v>0.73</v>
      </c>
      <c r="V384" t="n">
        <v>0.95</v>
      </c>
      <c r="W384" t="n">
        <v>0.14</v>
      </c>
      <c r="X384" t="n">
        <v>0.32</v>
      </c>
      <c r="Y384" t="n">
        <v>1</v>
      </c>
      <c r="Z384" t="n">
        <v>10</v>
      </c>
    </row>
    <row r="385">
      <c r="A385" t="n">
        <v>13</v>
      </c>
      <c r="B385" t="n">
        <v>95</v>
      </c>
      <c r="C385" t="inlineStr">
        <is>
          <t xml:space="preserve">CONCLUIDO	</t>
        </is>
      </c>
      <c r="D385" t="n">
        <v>8.898099999999999</v>
      </c>
      <c r="E385" t="n">
        <v>11.24</v>
      </c>
      <c r="F385" t="n">
        <v>8.17</v>
      </c>
      <c r="G385" t="n">
        <v>30.65</v>
      </c>
      <c r="H385" t="n">
        <v>0.4</v>
      </c>
      <c r="I385" t="n">
        <v>16</v>
      </c>
      <c r="J385" t="n">
        <v>190.63</v>
      </c>
      <c r="K385" t="n">
        <v>53.44</v>
      </c>
      <c r="L385" t="n">
        <v>4.25</v>
      </c>
      <c r="M385" t="n">
        <v>5</v>
      </c>
      <c r="N385" t="n">
        <v>37.95</v>
      </c>
      <c r="O385" t="n">
        <v>23745.63</v>
      </c>
      <c r="P385" t="n">
        <v>82.15000000000001</v>
      </c>
      <c r="Q385" t="n">
        <v>1323.94</v>
      </c>
      <c r="R385" t="n">
        <v>36.92</v>
      </c>
      <c r="S385" t="n">
        <v>27.17</v>
      </c>
      <c r="T385" t="n">
        <v>5067.87</v>
      </c>
      <c r="U385" t="n">
        <v>0.74</v>
      </c>
      <c r="V385" t="n">
        <v>0.95</v>
      </c>
      <c r="W385" t="n">
        <v>0.15</v>
      </c>
      <c r="X385" t="n">
        <v>0.32</v>
      </c>
      <c r="Y385" t="n">
        <v>1</v>
      </c>
      <c r="Z385" t="n">
        <v>10</v>
      </c>
    </row>
    <row r="386">
      <c r="A386" t="n">
        <v>14</v>
      </c>
      <c r="B386" t="n">
        <v>95</v>
      </c>
      <c r="C386" t="inlineStr">
        <is>
          <t xml:space="preserve">CONCLUIDO	</t>
        </is>
      </c>
      <c r="D386" t="n">
        <v>8.9443</v>
      </c>
      <c r="E386" t="n">
        <v>11.18</v>
      </c>
      <c r="F386" t="n">
        <v>8.15</v>
      </c>
      <c r="G386" t="n">
        <v>32.61</v>
      </c>
      <c r="H386" t="n">
        <v>0.42</v>
      </c>
      <c r="I386" t="n">
        <v>15</v>
      </c>
      <c r="J386" t="n">
        <v>191.02</v>
      </c>
      <c r="K386" t="n">
        <v>53.44</v>
      </c>
      <c r="L386" t="n">
        <v>4.5</v>
      </c>
      <c r="M386" t="n">
        <v>1</v>
      </c>
      <c r="N386" t="n">
        <v>38.08</v>
      </c>
      <c r="O386" t="n">
        <v>23792.83</v>
      </c>
      <c r="P386" t="n">
        <v>81.34999999999999</v>
      </c>
      <c r="Q386" t="n">
        <v>1324.02</v>
      </c>
      <c r="R386" t="n">
        <v>36.07</v>
      </c>
      <c r="S386" t="n">
        <v>27.17</v>
      </c>
      <c r="T386" t="n">
        <v>4646.23</v>
      </c>
      <c r="U386" t="n">
        <v>0.75</v>
      </c>
      <c r="V386" t="n">
        <v>0.96</v>
      </c>
      <c r="W386" t="n">
        <v>0.15</v>
      </c>
      <c r="X386" t="n">
        <v>0.3</v>
      </c>
      <c r="Y386" t="n">
        <v>1</v>
      </c>
      <c r="Z386" t="n">
        <v>10</v>
      </c>
    </row>
    <row r="387">
      <c r="A387" t="n">
        <v>15</v>
      </c>
      <c r="B387" t="n">
        <v>95</v>
      </c>
      <c r="C387" t="inlineStr">
        <is>
          <t xml:space="preserve">CONCLUIDO	</t>
        </is>
      </c>
      <c r="D387" t="n">
        <v>8.940799999999999</v>
      </c>
      <c r="E387" t="n">
        <v>11.18</v>
      </c>
      <c r="F387" t="n">
        <v>8.16</v>
      </c>
      <c r="G387" t="n">
        <v>32.63</v>
      </c>
      <c r="H387" t="n">
        <v>0.44</v>
      </c>
      <c r="I387" t="n">
        <v>15</v>
      </c>
      <c r="J387" t="n">
        <v>191.4</v>
      </c>
      <c r="K387" t="n">
        <v>53.44</v>
      </c>
      <c r="L387" t="n">
        <v>4.75</v>
      </c>
      <c r="M387" t="n">
        <v>0</v>
      </c>
      <c r="N387" t="n">
        <v>38.22</v>
      </c>
      <c r="O387" t="n">
        <v>23840.07</v>
      </c>
      <c r="P387" t="n">
        <v>81.51000000000001</v>
      </c>
      <c r="Q387" t="n">
        <v>1324.06</v>
      </c>
      <c r="R387" t="n">
        <v>36.13</v>
      </c>
      <c r="S387" t="n">
        <v>27.17</v>
      </c>
      <c r="T387" t="n">
        <v>4677.14</v>
      </c>
      <c r="U387" t="n">
        <v>0.75</v>
      </c>
      <c r="V387" t="n">
        <v>0.96</v>
      </c>
      <c r="W387" t="n">
        <v>0.15</v>
      </c>
      <c r="X387" t="n">
        <v>0.3</v>
      </c>
      <c r="Y387" t="n">
        <v>1</v>
      </c>
      <c r="Z387" t="n">
        <v>10</v>
      </c>
    </row>
    <row r="388">
      <c r="A388" t="n">
        <v>0</v>
      </c>
      <c r="B388" t="n">
        <v>55</v>
      </c>
      <c r="C388" t="inlineStr">
        <is>
          <t xml:space="preserve">CONCLUIDO	</t>
        </is>
      </c>
      <c r="D388" t="n">
        <v>7.986</v>
      </c>
      <c r="E388" t="n">
        <v>12.52</v>
      </c>
      <c r="F388" t="n">
        <v>9.029999999999999</v>
      </c>
      <c r="G388" t="n">
        <v>9.18</v>
      </c>
      <c r="H388" t="n">
        <v>0.15</v>
      </c>
      <c r="I388" t="n">
        <v>59</v>
      </c>
      <c r="J388" t="n">
        <v>116.05</v>
      </c>
      <c r="K388" t="n">
        <v>43.4</v>
      </c>
      <c r="L388" t="n">
        <v>1</v>
      </c>
      <c r="M388" t="n">
        <v>57</v>
      </c>
      <c r="N388" t="n">
        <v>16.65</v>
      </c>
      <c r="O388" t="n">
        <v>14546.17</v>
      </c>
      <c r="P388" t="n">
        <v>80.84999999999999</v>
      </c>
      <c r="Q388" t="n">
        <v>1324.17</v>
      </c>
      <c r="R388" t="n">
        <v>63.72</v>
      </c>
      <c r="S388" t="n">
        <v>27.17</v>
      </c>
      <c r="T388" t="n">
        <v>18255.02</v>
      </c>
      <c r="U388" t="n">
        <v>0.43</v>
      </c>
      <c r="V388" t="n">
        <v>0.86</v>
      </c>
      <c r="W388" t="n">
        <v>0.2</v>
      </c>
      <c r="X388" t="n">
        <v>1.17</v>
      </c>
      <c r="Y388" t="n">
        <v>1</v>
      </c>
      <c r="Z388" t="n">
        <v>10</v>
      </c>
    </row>
    <row r="389">
      <c r="A389" t="n">
        <v>1</v>
      </c>
      <c r="B389" t="n">
        <v>55</v>
      </c>
      <c r="C389" t="inlineStr">
        <is>
          <t xml:space="preserve">CONCLUIDO	</t>
        </is>
      </c>
      <c r="D389" t="n">
        <v>8.448499999999999</v>
      </c>
      <c r="E389" t="n">
        <v>11.84</v>
      </c>
      <c r="F389" t="n">
        <v>8.699999999999999</v>
      </c>
      <c r="G389" t="n">
        <v>11.87</v>
      </c>
      <c r="H389" t="n">
        <v>0.19</v>
      </c>
      <c r="I389" t="n">
        <v>44</v>
      </c>
      <c r="J389" t="n">
        <v>116.37</v>
      </c>
      <c r="K389" t="n">
        <v>43.4</v>
      </c>
      <c r="L389" t="n">
        <v>1.25</v>
      </c>
      <c r="M389" t="n">
        <v>42</v>
      </c>
      <c r="N389" t="n">
        <v>16.72</v>
      </c>
      <c r="O389" t="n">
        <v>14585.96</v>
      </c>
      <c r="P389" t="n">
        <v>74.77</v>
      </c>
      <c r="Q389" t="n">
        <v>1324.14</v>
      </c>
      <c r="R389" t="n">
        <v>53.55</v>
      </c>
      <c r="S389" t="n">
        <v>27.17</v>
      </c>
      <c r="T389" t="n">
        <v>13243.03</v>
      </c>
      <c r="U389" t="n">
        <v>0.51</v>
      </c>
      <c r="V389" t="n">
        <v>0.9</v>
      </c>
      <c r="W389" t="n">
        <v>0.18</v>
      </c>
      <c r="X389" t="n">
        <v>0.85</v>
      </c>
      <c r="Y389" t="n">
        <v>1</v>
      </c>
      <c r="Z389" t="n">
        <v>10</v>
      </c>
    </row>
    <row r="390">
      <c r="A390" t="n">
        <v>2</v>
      </c>
      <c r="B390" t="n">
        <v>55</v>
      </c>
      <c r="C390" t="inlineStr">
        <is>
          <t xml:space="preserve">CONCLUIDO	</t>
        </is>
      </c>
      <c r="D390" t="n">
        <v>8.7089</v>
      </c>
      <c r="E390" t="n">
        <v>11.48</v>
      </c>
      <c r="F390" t="n">
        <v>8.56</v>
      </c>
      <c r="G390" t="n">
        <v>14.68</v>
      </c>
      <c r="H390" t="n">
        <v>0.23</v>
      </c>
      <c r="I390" t="n">
        <v>35</v>
      </c>
      <c r="J390" t="n">
        <v>116.69</v>
      </c>
      <c r="K390" t="n">
        <v>43.4</v>
      </c>
      <c r="L390" t="n">
        <v>1.5</v>
      </c>
      <c r="M390" t="n">
        <v>33</v>
      </c>
      <c r="N390" t="n">
        <v>16.79</v>
      </c>
      <c r="O390" t="n">
        <v>14625.77</v>
      </c>
      <c r="P390" t="n">
        <v>70.06999999999999</v>
      </c>
      <c r="Q390" t="n">
        <v>1324.06</v>
      </c>
      <c r="R390" t="n">
        <v>50.26</v>
      </c>
      <c r="S390" t="n">
        <v>27.17</v>
      </c>
      <c r="T390" t="n">
        <v>11644.26</v>
      </c>
      <c r="U390" t="n">
        <v>0.54</v>
      </c>
      <c r="V390" t="n">
        <v>0.91</v>
      </c>
      <c r="W390" t="n">
        <v>0.14</v>
      </c>
      <c r="X390" t="n">
        <v>0.71</v>
      </c>
      <c r="Y390" t="n">
        <v>1</v>
      </c>
      <c r="Z390" t="n">
        <v>10</v>
      </c>
    </row>
    <row r="391">
      <c r="A391" t="n">
        <v>3</v>
      </c>
      <c r="B391" t="n">
        <v>55</v>
      </c>
      <c r="C391" t="inlineStr">
        <is>
          <t xml:space="preserve">CONCLUIDO	</t>
        </is>
      </c>
      <c r="D391" t="n">
        <v>8.954800000000001</v>
      </c>
      <c r="E391" t="n">
        <v>11.17</v>
      </c>
      <c r="F391" t="n">
        <v>8.41</v>
      </c>
      <c r="G391" t="n">
        <v>18.03</v>
      </c>
      <c r="H391" t="n">
        <v>0.26</v>
      </c>
      <c r="I391" t="n">
        <v>28</v>
      </c>
      <c r="J391" t="n">
        <v>117.01</v>
      </c>
      <c r="K391" t="n">
        <v>43.4</v>
      </c>
      <c r="L391" t="n">
        <v>1.75</v>
      </c>
      <c r="M391" t="n">
        <v>23</v>
      </c>
      <c r="N391" t="n">
        <v>16.86</v>
      </c>
      <c r="O391" t="n">
        <v>14665.62</v>
      </c>
      <c r="P391" t="n">
        <v>65.37</v>
      </c>
      <c r="Q391" t="n">
        <v>1323.99</v>
      </c>
      <c r="R391" t="n">
        <v>44.67</v>
      </c>
      <c r="S391" t="n">
        <v>27.17</v>
      </c>
      <c r="T391" t="n">
        <v>8880.9</v>
      </c>
      <c r="U391" t="n">
        <v>0.61</v>
      </c>
      <c r="V391" t="n">
        <v>0.93</v>
      </c>
      <c r="W391" t="n">
        <v>0.16</v>
      </c>
      <c r="X391" t="n">
        <v>0.5600000000000001</v>
      </c>
      <c r="Y391" t="n">
        <v>1</v>
      </c>
      <c r="Z391" t="n">
        <v>10</v>
      </c>
    </row>
    <row r="392">
      <c r="A392" t="n">
        <v>4</v>
      </c>
      <c r="B392" t="n">
        <v>55</v>
      </c>
      <c r="C392" t="inlineStr">
        <is>
          <t xml:space="preserve">CONCLUIDO	</t>
        </is>
      </c>
      <c r="D392" t="n">
        <v>9.013999999999999</v>
      </c>
      <c r="E392" t="n">
        <v>11.09</v>
      </c>
      <c r="F392" t="n">
        <v>8.390000000000001</v>
      </c>
      <c r="G392" t="n">
        <v>19.36</v>
      </c>
      <c r="H392" t="n">
        <v>0.3</v>
      </c>
      <c r="I392" t="n">
        <v>26</v>
      </c>
      <c r="J392" t="n">
        <v>117.34</v>
      </c>
      <c r="K392" t="n">
        <v>43.4</v>
      </c>
      <c r="L392" t="n">
        <v>2</v>
      </c>
      <c r="M392" t="n">
        <v>3</v>
      </c>
      <c r="N392" t="n">
        <v>16.94</v>
      </c>
      <c r="O392" t="n">
        <v>14705.49</v>
      </c>
      <c r="P392" t="n">
        <v>63.33</v>
      </c>
      <c r="Q392" t="n">
        <v>1323.99</v>
      </c>
      <c r="R392" t="n">
        <v>43.16</v>
      </c>
      <c r="S392" t="n">
        <v>27.17</v>
      </c>
      <c r="T392" t="n">
        <v>8138.92</v>
      </c>
      <c r="U392" t="n">
        <v>0.63</v>
      </c>
      <c r="V392" t="n">
        <v>0.93</v>
      </c>
      <c r="W392" t="n">
        <v>0.18</v>
      </c>
      <c r="X392" t="n">
        <v>0.54</v>
      </c>
      <c r="Y392" t="n">
        <v>1</v>
      </c>
      <c r="Z392" t="n">
        <v>10</v>
      </c>
    </row>
    <row r="393">
      <c r="A393" t="n">
        <v>5</v>
      </c>
      <c r="B393" t="n">
        <v>55</v>
      </c>
      <c r="C393" t="inlineStr">
        <is>
          <t xml:space="preserve">CONCLUIDO	</t>
        </is>
      </c>
      <c r="D393" t="n">
        <v>9.006500000000001</v>
      </c>
      <c r="E393" t="n">
        <v>11.1</v>
      </c>
      <c r="F393" t="n">
        <v>8.4</v>
      </c>
      <c r="G393" t="n">
        <v>19.38</v>
      </c>
      <c r="H393" t="n">
        <v>0.34</v>
      </c>
      <c r="I393" t="n">
        <v>26</v>
      </c>
      <c r="J393" t="n">
        <v>117.66</v>
      </c>
      <c r="K393" t="n">
        <v>43.4</v>
      </c>
      <c r="L393" t="n">
        <v>2.25</v>
      </c>
      <c r="M393" t="n">
        <v>0</v>
      </c>
      <c r="N393" t="n">
        <v>17.01</v>
      </c>
      <c r="O393" t="n">
        <v>14745.39</v>
      </c>
      <c r="P393" t="n">
        <v>63.55</v>
      </c>
      <c r="Q393" t="n">
        <v>1324.05</v>
      </c>
      <c r="R393" t="n">
        <v>43.3</v>
      </c>
      <c r="S393" t="n">
        <v>27.17</v>
      </c>
      <c r="T393" t="n">
        <v>8208.75</v>
      </c>
      <c r="U393" t="n">
        <v>0.63</v>
      </c>
      <c r="V393" t="n">
        <v>0.93</v>
      </c>
      <c r="W393" t="n">
        <v>0.18</v>
      </c>
      <c r="X393" t="n">
        <v>0.54</v>
      </c>
      <c r="Y393" t="n">
        <v>1</v>
      </c>
      <c r="Z39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INDEX(resultados!$A$2:$ZZ$393, 1, MATCH($B$1, resultados!$A$1:$ZZ$1, 0))</f>
        <v/>
      </c>
      <c r="B7">
        <f>INDEX(resultados!$A$2:$ZZ$393, 1, MATCH($B$2, resultados!$A$1:$ZZ$1, 0))</f>
        <v/>
      </c>
      <c r="C7">
        <f>INDEX(resultados!$A$2:$ZZ$393, 1, MATCH($B$3, resultados!$A$1:$ZZ$1, 0))</f>
        <v/>
      </c>
    </row>
    <row r="8">
      <c r="A8">
        <f>INDEX(resultados!$A$2:$ZZ$393, 2, MATCH($B$1, resultados!$A$1:$ZZ$1, 0))</f>
        <v/>
      </c>
      <c r="B8">
        <f>INDEX(resultados!$A$2:$ZZ$393, 2, MATCH($B$2, resultados!$A$1:$ZZ$1, 0))</f>
        <v/>
      </c>
      <c r="C8">
        <f>INDEX(resultados!$A$2:$ZZ$393, 2, MATCH($B$3, resultados!$A$1:$ZZ$1, 0))</f>
        <v/>
      </c>
    </row>
    <row r="9">
      <c r="A9">
        <f>INDEX(resultados!$A$2:$ZZ$393, 3, MATCH($B$1, resultados!$A$1:$ZZ$1, 0))</f>
        <v/>
      </c>
      <c r="B9">
        <f>INDEX(resultados!$A$2:$ZZ$393, 3, MATCH($B$2, resultados!$A$1:$ZZ$1, 0))</f>
        <v/>
      </c>
      <c r="C9">
        <f>INDEX(resultados!$A$2:$ZZ$393, 3, MATCH($B$3, resultados!$A$1:$ZZ$1, 0))</f>
        <v/>
      </c>
    </row>
    <row r="10">
      <c r="A10">
        <f>INDEX(resultados!$A$2:$ZZ$393, 4, MATCH($B$1, resultados!$A$1:$ZZ$1, 0))</f>
        <v/>
      </c>
      <c r="B10">
        <f>INDEX(resultados!$A$2:$ZZ$393, 4, MATCH($B$2, resultados!$A$1:$ZZ$1, 0))</f>
        <v/>
      </c>
      <c r="C10">
        <f>INDEX(resultados!$A$2:$ZZ$393, 4, MATCH($B$3, resultados!$A$1:$ZZ$1, 0))</f>
        <v/>
      </c>
    </row>
    <row r="11">
      <c r="A11">
        <f>INDEX(resultados!$A$2:$ZZ$393, 5, MATCH($B$1, resultados!$A$1:$ZZ$1, 0))</f>
        <v/>
      </c>
      <c r="B11">
        <f>INDEX(resultados!$A$2:$ZZ$393, 5, MATCH($B$2, resultados!$A$1:$ZZ$1, 0))</f>
        <v/>
      </c>
      <c r="C11">
        <f>INDEX(resultados!$A$2:$ZZ$393, 5, MATCH($B$3, resultados!$A$1:$ZZ$1, 0))</f>
        <v/>
      </c>
    </row>
    <row r="12">
      <c r="A12">
        <f>INDEX(resultados!$A$2:$ZZ$393, 6, MATCH($B$1, resultados!$A$1:$ZZ$1, 0))</f>
        <v/>
      </c>
      <c r="B12">
        <f>INDEX(resultados!$A$2:$ZZ$393, 6, MATCH($B$2, resultados!$A$1:$ZZ$1, 0))</f>
        <v/>
      </c>
      <c r="C12">
        <f>INDEX(resultados!$A$2:$ZZ$393, 6, MATCH($B$3, resultados!$A$1:$ZZ$1, 0))</f>
        <v/>
      </c>
    </row>
    <row r="13">
      <c r="A13">
        <f>INDEX(resultados!$A$2:$ZZ$393, 7, MATCH($B$1, resultados!$A$1:$ZZ$1, 0))</f>
        <v/>
      </c>
      <c r="B13">
        <f>INDEX(resultados!$A$2:$ZZ$393, 7, MATCH($B$2, resultados!$A$1:$ZZ$1, 0))</f>
        <v/>
      </c>
      <c r="C13">
        <f>INDEX(resultados!$A$2:$ZZ$393, 7, MATCH($B$3, resultados!$A$1:$ZZ$1, 0))</f>
        <v/>
      </c>
    </row>
    <row r="14">
      <c r="A14">
        <f>INDEX(resultados!$A$2:$ZZ$393, 8, MATCH($B$1, resultados!$A$1:$ZZ$1, 0))</f>
        <v/>
      </c>
      <c r="B14">
        <f>INDEX(resultados!$A$2:$ZZ$393, 8, MATCH($B$2, resultados!$A$1:$ZZ$1, 0))</f>
        <v/>
      </c>
      <c r="C14">
        <f>INDEX(resultados!$A$2:$ZZ$393, 8, MATCH($B$3, resultados!$A$1:$ZZ$1, 0))</f>
        <v/>
      </c>
    </row>
    <row r="15">
      <c r="A15">
        <f>INDEX(resultados!$A$2:$ZZ$393, 9, MATCH($B$1, resultados!$A$1:$ZZ$1, 0))</f>
        <v/>
      </c>
      <c r="B15">
        <f>INDEX(resultados!$A$2:$ZZ$393, 9, MATCH($B$2, resultados!$A$1:$ZZ$1, 0))</f>
        <v/>
      </c>
      <c r="C15">
        <f>INDEX(resultados!$A$2:$ZZ$393, 9, MATCH($B$3, resultados!$A$1:$ZZ$1, 0))</f>
        <v/>
      </c>
    </row>
    <row r="16">
      <c r="A16">
        <f>INDEX(resultados!$A$2:$ZZ$393, 10, MATCH($B$1, resultados!$A$1:$ZZ$1, 0))</f>
        <v/>
      </c>
      <c r="B16">
        <f>INDEX(resultados!$A$2:$ZZ$393, 10, MATCH($B$2, resultados!$A$1:$ZZ$1, 0))</f>
        <v/>
      </c>
      <c r="C16">
        <f>INDEX(resultados!$A$2:$ZZ$393, 10, MATCH($B$3, resultados!$A$1:$ZZ$1, 0))</f>
        <v/>
      </c>
    </row>
    <row r="17">
      <c r="A17">
        <f>INDEX(resultados!$A$2:$ZZ$393, 11, MATCH($B$1, resultados!$A$1:$ZZ$1, 0))</f>
        <v/>
      </c>
      <c r="B17">
        <f>INDEX(resultados!$A$2:$ZZ$393, 11, MATCH($B$2, resultados!$A$1:$ZZ$1, 0))</f>
        <v/>
      </c>
      <c r="C17">
        <f>INDEX(resultados!$A$2:$ZZ$393, 11, MATCH($B$3, resultados!$A$1:$ZZ$1, 0))</f>
        <v/>
      </c>
    </row>
    <row r="18">
      <c r="A18">
        <f>INDEX(resultados!$A$2:$ZZ$393, 12, MATCH($B$1, resultados!$A$1:$ZZ$1, 0))</f>
        <v/>
      </c>
      <c r="B18">
        <f>INDEX(resultados!$A$2:$ZZ$393, 12, MATCH($B$2, resultados!$A$1:$ZZ$1, 0))</f>
        <v/>
      </c>
      <c r="C18">
        <f>INDEX(resultados!$A$2:$ZZ$393, 12, MATCH($B$3, resultados!$A$1:$ZZ$1, 0))</f>
        <v/>
      </c>
    </row>
    <row r="19">
      <c r="A19">
        <f>INDEX(resultados!$A$2:$ZZ$393, 13, MATCH($B$1, resultados!$A$1:$ZZ$1, 0))</f>
        <v/>
      </c>
      <c r="B19">
        <f>INDEX(resultados!$A$2:$ZZ$393, 13, MATCH($B$2, resultados!$A$1:$ZZ$1, 0))</f>
        <v/>
      </c>
      <c r="C19">
        <f>INDEX(resultados!$A$2:$ZZ$393, 13, MATCH($B$3, resultados!$A$1:$ZZ$1, 0))</f>
        <v/>
      </c>
    </row>
    <row r="20">
      <c r="A20">
        <f>INDEX(resultados!$A$2:$ZZ$393, 14, MATCH($B$1, resultados!$A$1:$ZZ$1, 0))</f>
        <v/>
      </c>
      <c r="B20">
        <f>INDEX(resultados!$A$2:$ZZ$393, 14, MATCH($B$2, resultados!$A$1:$ZZ$1, 0))</f>
        <v/>
      </c>
      <c r="C20">
        <f>INDEX(resultados!$A$2:$ZZ$393, 14, MATCH($B$3, resultados!$A$1:$ZZ$1, 0))</f>
        <v/>
      </c>
    </row>
    <row r="21">
      <c r="A21">
        <f>INDEX(resultados!$A$2:$ZZ$393, 15, MATCH($B$1, resultados!$A$1:$ZZ$1, 0))</f>
        <v/>
      </c>
      <c r="B21">
        <f>INDEX(resultados!$A$2:$ZZ$393, 15, MATCH($B$2, resultados!$A$1:$ZZ$1, 0))</f>
        <v/>
      </c>
      <c r="C21">
        <f>INDEX(resultados!$A$2:$ZZ$393, 15, MATCH($B$3, resultados!$A$1:$ZZ$1, 0))</f>
        <v/>
      </c>
    </row>
    <row r="22">
      <c r="A22">
        <f>INDEX(resultados!$A$2:$ZZ$393, 16, MATCH($B$1, resultados!$A$1:$ZZ$1, 0))</f>
        <v/>
      </c>
      <c r="B22">
        <f>INDEX(resultados!$A$2:$ZZ$393, 16, MATCH($B$2, resultados!$A$1:$ZZ$1, 0))</f>
        <v/>
      </c>
      <c r="C22">
        <f>INDEX(resultados!$A$2:$ZZ$393, 16, MATCH($B$3, resultados!$A$1:$ZZ$1, 0))</f>
        <v/>
      </c>
    </row>
    <row r="23">
      <c r="A23">
        <f>INDEX(resultados!$A$2:$ZZ$393, 17, MATCH($B$1, resultados!$A$1:$ZZ$1, 0))</f>
        <v/>
      </c>
      <c r="B23">
        <f>INDEX(resultados!$A$2:$ZZ$393, 17, MATCH($B$2, resultados!$A$1:$ZZ$1, 0))</f>
        <v/>
      </c>
      <c r="C23">
        <f>INDEX(resultados!$A$2:$ZZ$393, 17, MATCH($B$3, resultados!$A$1:$ZZ$1, 0))</f>
        <v/>
      </c>
    </row>
    <row r="24">
      <c r="A24">
        <f>INDEX(resultados!$A$2:$ZZ$393, 18, MATCH($B$1, resultados!$A$1:$ZZ$1, 0))</f>
        <v/>
      </c>
      <c r="B24">
        <f>INDEX(resultados!$A$2:$ZZ$393, 18, MATCH($B$2, resultados!$A$1:$ZZ$1, 0))</f>
        <v/>
      </c>
      <c r="C24">
        <f>INDEX(resultados!$A$2:$ZZ$393, 18, MATCH($B$3, resultados!$A$1:$ZZ$1, 0))</f>
        <v/>
      </c>
    </row>
    <row r="25">
      <c r="A25">
        <f>INDEX(resultados!$A$2:$ZZ$393, 19, MATCH($B$1, resultados!$A$1:$ZZ$1, 0))</f>
        <v/>
      </c>
      <c r="B25">
        <f>INDEX(resultados!$A$2:$ZZ$393, 19, MATCH($B$2, resultados!$A$1:$ZZ$1, 0))</f>
        <v/>
      </c>
      <c r="C25">
        <f>INDEX(resultados!$A$2:$ZZ$393, 19, MATCH($B$3, resultados!$A$1:$ZZ$1, 0))</f>
        <v/>
      </c>
    </row>
    <row r="26">
      <c r="A26">
        <f>INDEX(resultados!$A$2:$ZZ$393, 20, MATCH($B$1, resultados!$A$1:$ZZ$1, 0))</f>
        <v/>
      </c>
      <c r="B26">
        <f>INDEX(resultados!$A$2:$ZZ$393, 20, MATCH($B$2, resultados!$A$1:$ZZ$1, 0))</f>
        <v/>
      </c>
      <c r="C26">
        <f>INDEX(resultados!$A$2:$ZZ$393, 20, MATCH($B$3, resultados!$A$1:$ZZ$1, 0))</f>
        <v/>
      </c>
    </row>
    <row r="27">
      <c r="A27">
        <f>INDEX(resultados!$A$2:$ZZ$393, 21, MATCH($B$1, resultados!$A$1:$ZZ$1, 0))</f>
        <v/>
      </c>
      <c r="B27">
        <f>INDEX(resultados!$A$2:$ZZ$393, 21, MATCH($B$2, resultados!$A$1:$ZZ$1, 0))</f>
        <v/>
      </c>
      <c r="C27">
        <f>INDEX(resultados!$A$2:$ZZ$393, 21, MATCH($B$3, resultados!$A$1:$ZZ$1, 0))</f>
        <v/>
      </c>
    </row>
    <row r="28">
      <c r="A28">
        <f>INDEX(resultados!$A$2:$ZZ$393, 22, MATCH($B$1, resultados!$A$1:$ZZ$1, 0))</f>
        <v/>
      </c>
      <c r="B28">
        <f>INDEX(resultados!$A$2:$ZZ$393, 22, MATCH($B$2, resultados!$A$1:$ZZ$1, 0))</f>
        <v/>
      </c>
      <c r="C28">
        <f>INDEX(resultados!$A$2:$ZZ$393, 22, MATCH($B$3, resultados!$A$1:$ZZ$1, 0))</f>
        <v/>
      </c>
    </row>
    <row r="29">
      <c r="A29">
        <f>INDEX(resultados!$A$2:$ZZ$393, 23, MATCH($B$1, resultados!$A$1:$ZZ$1, 0))</f>
        <v/>
      </c>
      <c r="B29">
        <f>INDEX(resultados!$A$2:$ZZ$393, 23, MATCH($B$2, resultados!$A$1:$ZZ$1, 0))</f>
        <v/>
      </c>
      <c r="C29">
        <f>INDEX(resultados!$A$2:$ZZ$393, 23, MATCH($B$3, resultados!$A$1:$ZZ$1, 0))</f>
        <v/>
      </c>
    </row>
    <row r="30">
      <c r="A30">
        <f>INDEX(resultados!$A$2:$ZZ$393, 24, MATCH($B$1, resultados!$A$1:$ZZ$1, 0))</f>
        <v/>
      </c>
      <c r="B30">
        <f>INDEX(resultados!$A$2:$ZZ$393, 24, MATCH($B$2, resultados!$A$1:$ZZ$1, 0))</f>
        <v/>
      </c>
      <c r="C30">
        <f>INDEX(resultados!$A$2:$ZZ$393, 24, MATCH($B$3, resultados!$A$1:$ZZ$1, 0))</f>
        <v/>
      </c>
    </row>
    <row r="31">
      <c r="A31">
        <f>INDEX(resultados!$A$2:$ZZ$393, 25, MATCH($B$1, resultados!$A$1:$ZZ$1, 0))</f>
        <v/>
      </c>
      <c r="B31">
        <f>INDEX(resultados!$A$2:$ZZ$393, 25, MATCH($B$2, resultados!$A$1:$ZZ$1, 0))</f>
        <v/>
      </c>
      <c r="C31">
        <f>INDEX(resultados!$A$2:$ZZ$393, 25, MATCH($B$3, resultados!$A$1:$ZZ$1, 0))</f>
        <v/>
      </c>
    </row>
    <row r="32">
      <c r="A32">
        <f>INDEX(resultados!$A$2:$ZZ$393, 26, MATCH($B$1, resultados!$A$1:$ZZ$1, 0))</f>
        <v/>
      </c>
      <c r="B32">
        <f>INDEX(resultados!$A$2:$ZZ$393, 26, MATCH($B$2, resultados!$A$1:$ZZ$1, 0))</f>
        <v/>
      </c>
      <c r="C32">
        <f>INDEX(resultados!$A$2:$ZZ$393, 26, MATCH($B$3, resultados!$A$1:$ZZ$1, 0))</f>
        <v/>
      </c>
    </row>
    <row r="33">
      <c r="A33">
        <f>INDEX(resultados!$A$2:$ZZ$393, 27, MATCH($B$1, resultados!$A$1:$ZZ$1, 0))</f>
        <v/>
      </c>
      <c r="B33">
        <f>INDEX(resultados!$A$2:$ZZ$393, 27, MATCH($B$2, resultados!$A$1:$ZZ$1, 0))</f>
        <v/>
      </c>
      <c r="C33">
        <f>INDEX(resultados!$A$2:$ZZ$393, 27, MATCH($B$3, resultados!$A$1:$ZZ$1, 0))</f>
        <v/>
      </c>
    </row>
    <row r="34">
      <c r="A34">
        <f>INDEX(resultados!$A$2:$ZZ$393, 28, MATCH($B$1, resultados!$A$1:$ZZ$1, 0))</f>
        <v/>
      </c>
      <c r="B34">
        <f>INDEX(resultados!$A$2:$ZZ$393, 28, MATCH($B$2, resultados!$A$1:$ZZ$1, 0))</f>
        <v/>
      </c>
      <c r="C34">
        <f>INDEX(resultados!$A$2:$ZZ$393, 28, MATCH($B$3, resultados!$A$1:$ZZ$1, 0))</f>
        <v/>
      </c>
    </row>
    <row r="35">
      <c r="A35">
        <f>INDEX(resultados!$A$2:$ZZ$393, 29, MATCH($B$1, resultados!$A$1:$ZZ$1, 0))</f>
        <v/>
      </c>
      <c r="B35">
        <f>INDEX(resultados!$A$2:$ZZ$393, 29, MATCH($B$2, resultados!$A$1:$ZZ$1, 0))</f>
        <v/>
      </c>
      <c r="C35">
        <f>INDEX(resultados!$A$2:$ZZ$393, 29, MATCH($B$3, resultados!$A$1:$ZZ$1, 0))</f>
        <v/>
      </c>
    </row>
    <row r="36">
      <c r="A36">
        <f>INDEX(resultados!$A$2:$ZZ$393, 30, MATCH($B$1, resultados!$A$1:$ZZ$1, 0))</f>
        <v/>
      </c>
      <c r="B36">
        <f>INDEX(resultados!$A$2:$ZZ$393, 30, MATCH($B$2, resultados!$A$1:$ZZ$1, 0))</f>
        <v/>
      </c>
      <c r="C36">
        <f>INDEX(resultados!$A$2:$ZZ$393, 30, MATCH($B$3, resultados!$A$1:$ZZ$1, 0))</f>
        <v/>
      </c>
    </row>
    <row r="37">
      <c r="A37">
        <f>INDEX(resultados!$A$2:$ZZ$393, 31, MATCH($B$1, resultados!$A$1:$ZZ$1, 0))</f>
        <v/>
      </c>
      <c r="B37">
        <f>INDEX(resultados!$A$2:$ZZ$393, 31, MATCH($B$2, resultados!$A$1:$ZZ$1, 0))</f>
        <v/>
      </c>
      <c r="C37">
        <f>INDEX(resultados!$A$2:$ZZ$393, 31, MATCH($B$3, resultados!$A$1:$ZZ$1, 0))</f>
        <v/>
      </c>
    </row>
    <row r="38">
      <c r="A38">
        <f>INDEX(resultados!$A$2:$ZZ$393, 32, MATCH($B$1, resultados!$A$1:$ZZ$1, 0))</f>
        <v/>
      </c>
      <c r="B38">
        <f>INDEX(resultados!$A$2:$ZZ$393, 32, MATCH($B$2, resultados!$A$1:$ZZ$1, 0))</f>
        <v/>
      </c>
      <c r="C38">
        <f>INDEX(resultados!$A$2:$ZZ$393, 32, MATCH($B$3, resultados!$A$1:$ZZ$1, 0))</f>
        <v/>
      </c>
    </row>
    <row r="39">
      <c r="A39">
        <f>INDEX(resultados!$A$2:$ZZ$393, 33, MATCH($B$1, resultados!$A$1:$ZZ$1, 0))</f>
        <v/>
      </c>
      <c r="B39">
        <f>INDEX(resultados!$A$2:$ZZ$393, 33, MATCH($B$2, resultados!$A$1:$ZZ$1, 0))</f>
        <v/>
      </c>
      <c r="C39">
        <f>INDEX(resultados!$A$2:$ZZ$393, 33, MATCH($B$3, resultados!$A$1:$ZZ$1, 0))</f>
        <v/>
      </c>
    </row>
    <row r="40">
      <c r="A40">
        <f>INDEX(resultados!$A$2:$ZZ$393, 34, MATCH($B$1, resultados!$A$1:$ZZ$1, 0))</f>
        <v/>
      </c>
      <c r="B40">
        <f>INDEX(resultados!$A$2:$ZZ$393, 34, MATCH($B$2, resultados!$A$1:$ZZ$1, 0))</f>
        <v/>
      </c>
      <c r="C40">
        <f>INDEX(resultados!$A$2:$ZZ$393, 34, MATCH($B$3, resultados!$A$1:$ZZ$1, 0))</f>
        <v/>
      </c>
    </row>
    <row r="41">
      <c r="A41">
        <f>INDEX(resultados!$A$2:$ZZ$393, 35, MATCH($B$1, resultados!$A$1:$ZZ$1, 0))</f>
        <v/>
      </c>
      <c r="B41">
        <f>INDEX(resultados!$A$2:$ZZ$393, 35, MATCH($B$2, resultados!$A$1:$ZZ$1, 0))</f>
        <v/>
      </c>
      <c r="C41">
        <f>INDEX(resultados!$A$2:$ZZ$393, 35, MATCH($B$3, resultados!$A$1:$ZZ$1, 0))</f>
        <v/>
      </c>
    </row>
    <row r="42">
      <c r="A42">
        <f>INDEX(resultados!$A$2:$ZZ$393, 36, MATCH($B$1, resultados!$A$1:$ZZ$1, 0))</f>
        <v/>
      </c>
      <c r="B42">
        <f>INDEX(resultados!$A$2:$ZZ$393, 36, MATCH($B$2, resultados!$A$1:$ZZ$1, 0))</f>
        <v/>
      </c>
      <c r="C42">
        <f>INDEX(resultados!$A$2:$ZZ$393, 36, MATCH($B$3, resultados!$A$1:$ZZ$1, 0))</f>
        <v/>
      </c>
    </row>
    <row r="43">
      <c r="A43">
        <f>INDEX(resultados!$A$2:$ZZ$393, 37, MATCH($B$1, resultados!$A$1:$ZZ$1, 0))</f>
        <v/>
      </c>
      <c r="B43">
        <f>INDEX(resultados!$A$2:$ZZ$393, 37, MATCH($B$2, resultados!$A$1:$ZZ$1, 0))</f>
        <v/>
      </c>
      <c r="C43">
        <f>INDEX(resultados!$A$2:$ZZ$393, 37, MATCH($B$3, resultados!$A$1:$ZZ$1, 0))</f>
        <v/>
      </c>
    </row>
    <row r="44">
      <c r="A44">
        <f>INDEX(resultados!$A$2:$ZZ$393, 38, MATCH($B$1, resultados!$A$1:$ZZ$1, 0))</f>
        <v/>
      </c>
      <c r="B44">
        <f>INDEX(resultados!$A$2:$ZZ$393, 38, MATCH($B$2, resultados!$A$1:$ZZ$1, 0))</f>
        <v/>
      </c>
      <c r="C44">
        <f>INDEX(resultados!$A$2:$ZZ$393, 38, MATCH($B$3, resultados!$A$1:$ZZ$1, 0))</f>
        <v/>
      </c>
    </row>
    <row r="45">
      <c r="A45">
        <f>INDEX(resultados!$A$2:$ZZ$393, 39, MATCH($B$1, resultados!$A$1:$ZZ$1, 0))</f>
        <v/>
      </c>
      <c r="B45">
        <f>INDEX(resultados!$A$2:$ZZ$393, 39, MATCH($B$2, resultados!$A$1:$ZZ$1, 0))</f>
        <v/>
      </c>
      <c r="C45">
        <f>INDEX(resultados!$A$2:$ZZ$393, 39, MATCH($B$3, resultados!$A$1:$ZZ$1, 0))</f>
        <v/>
      </c>
    </row>
    <row r="46">
      <c r="A46">
        <f>INDEX(resultados!$A$2:$ZZ$393, 40, MATCH($B$1, resultados!$A$1:$ZZ$1, 0))</f>
        <v/>
      </c>
      <c r="B46">
        <f>INDEX(resultados!$A$2:$ZZ$393, 40, MATCH($B$2, resultados!$A$1:$ZZ$1, 0))</f>
        <v/>
      </c>
      <c r="C46">
        <f>INDEX(resultados!$A$2:$ZZ$393, 40, MATCH($B$3, resultados!$A$1:$ZZ$1, 0))</f>
        <v/>
      </c>
    </row>
    <row r="47">
      <c r="A47">
        <f>INDEX(resultados!$A$2:$ZZ$393, 41, MATCH($B$1, resultados!$A$1:$ZZ$1, 0))</f>
        <v/>
      </c>
      <c r="B47">
        <f>INDEX(resultados!$A$2:$ZZ$393, 41, MATCH($B$2, resultados!$A$1:$ZZ$1, 0))</f>
        <v/>
      </c>
      <c r="C47">
        <f>INDEX(resultados!$A$2:$ZZ$393, 41, MATCH($B$3, resultados!$A$1:$ZZ$1, 0))</f>
        <v/>
      </c>
    </row>
    <row r="48">
      <c r="A48">
        <f>INDEX(resultados!$A$2:$ZZ$393, 42, MATCH($B$1, resultados!$A$1:$ZZ$1, 0))</f>
        <v/>
      </c>
      <c r="B48">
        <f>INDEX(resultados!$A$2:$ZZ$393, 42, MATCH($B$2, resultados!$A$1:$ZZ$1, 0))</f>
        <v/>
      </c>
      <c r="C48">
        <f>INDEX(resultados!$A$2:$ZZ$393, 42, MATCH($B$3, resultados!$A$1:$ZZ$1, 0))</f>
        <v/>
      </c>
    </row>
    <row r="49">
      <c r="A49">
        <f>INDEX(resultados!$A$2:$ZZ$393, 43, MATCH($B$1, resultados!$A$1:$ZZ$1, 0))</f>
        <v/>
      </c>
      <c r="B49">
        <f>INDEX(resultados!$A$2:$ZZ$393, 43, MATCH($B$2, resultados!$A$1:$ZZ$1, 0))</f>
        <v/>
      </c>
      <c r="C49">
        <f>INDEX(resultados!$A$2:$ZZ$393, 43, MATCH($B$3, resultados!$A$1:$ZZ$1, 0))</f>
        <v/>
      </c>
    </row>
    <row r="50">
      <c r="A50">
        <f>INDEX(resultados!$A$2:$ZZ$393, 44, MATCH($B$1, resultados!$A$1:$ZZ$1, 0))</f>
        <v/>
      </c>
      <c r="B50">
        <f>INDEX(resultados!$A$2:$ZZ$393, 44, MATCH($B$2, resultados!$A$1:$ZZ$1, 0))</f>
        <v/>
      </c>
      <c r="C50">
        <f>INDEX(resultados!$A$2:$ZZ$393, 44, MATCH($B$3, resultados!$A$1:$ZZ$1, 0))</f>
        <v/>
      </c>
    </row>
    <row r="51">
      <c r="A51">
        <f>INDEX(resultados!$A$2:$ZZ$393, 45, MATCH($B$1, resultados!$A$1:$ZZ$1, 0))</f>
        <v/>
      </c>
      <c r="B51">
        <f>INDEX(resultados!$A$2:$ZZ$393, 45, MATCH($B$2, resultados!$A$1:$ZZ$1, 0))</f>
        <v/>
      </c>
      <c r="C51">
        <f>INDEX(resultados!$A$2:$ZZ$393, 45, MATCH($B$3, resultados!$A$1:$ZZ$1, 0))</f>
        <v/>
      </c>
    </row>
    <row r="52">
      <c r="A52">
        <f>INDEX(resultados!$A$2:$ZZ$393, 46, MATCH($B$1, resultados!$A$1:$ZZ$1, 0))</f>
        <v/>
      </c>
      <c r="B52">
        <f>INDEX(resultados!$A$2:$ZZ$393, 46, MATCH($B$2, resultados!$A$1:$ZZ$1, 0))</f>
        <v/>
      </c>
      <c r="C52">
        <f>INDEX(resultados!$A$2:$ZZ$393, 46, MATCH($B$3, resultados!$A$1:$ZZ$1, 0))</f>
        <v/>
      </c>
    </row>
    <row r="53">
      <c r="A53">
        <f>INDEX(resultados!$A$2:$ZZ$393, 47, MATCH($B$1, resultados!$A$1:$ZZ$1, 0))</f>
        <v/>
      </c>
      <c r="B53">
        <f>INDEX(resultados!$A$2:$ZZ$393, 47, MATCH($B$2, resultados!$A$1:$ZZ$1, 0))</f>
        <v/>
      </c>
      <c r="C53">
        <f>INDEX(resultados!$A$2:$ZZ$393, 47, MATCH($B$3, resultados!$A$1:$ZZ$1, 0))</f>
        <v/>
      </c>
    </row>
    <row r="54">
      <c r="A54">
        <f>INDEX(resultados!$A$2:$ZZ$393, 48, MATCH($B$1, resultados!$A$1:$ZZ$1, 0))</f>
        <v/>
      </c>
      <c r="B54">
        <f>INDEX(resultados!$A$2:$ZZ$393, 48, MATCH($B$2, resultados!$A$1:$ZZ$1, 0))</f>
        <v/>
      </c>
      <c r="C54">
        <f>INDEX(resultados!$A$2:$ZZ$393, 48, MATCH($B$3, resultados!$A$1:$ZZ$1, 0))</f>
        <v/>
      </c>
    </row>
    <row r="55">
      <c r="A55">
        <f>INDEX(resultados!$A$2:$ZZ$393, 49, MATCH($B$1, resultados!$A$1:$ZZ$1, 0))</f>
        <v/>
      </c>
      <c r="B55">
        <f>INDEX(resultados!$A$2:$ZZ$393, 49, MATCH($B$2, resultados!$A$1:$ZZ$1, 0))</f>
        <v/>
      </c>
      <c r="C55">
        <f>INDEX(resultados!$A$2:$ZZ$393, 49, MATCH($B$3, resultados!$A$1:$ZZ$1, 0))</f>
        <v/>
      </c>
    </row>
    <row r="56">
      <c r="A56">
        <f>INDEX(resultados!$A$2:$ZZ$393, 50, MATCH($B$1, resultados!$A$1:$ZZ$1, 0))</f>
        <v/>
      </c>
      <c r="B56">
        <f>INDEX(resultados!$A$2:$ZZ$393, 50, MATCH($B$2, resultados!$A$1:$ZZ$1, 0))</f>
        <v/>
      </c>
      <c r="C56">
        <f>INDEX(resultados!$A$2:$ZZ$393, 50, MATCH($B$3, resultados!$A$1:$ZZ$1, 0))</f>
        <v/>
      </c>
    </row>
    <row r="57">
      <c r="A57">
        <f>INDEX(resultados!$A$2:$ZZ$393, 51, MATCH($B$1, resultados!$A$1:$ZZ$1, 0))</f>
        <v/>
      </c>
      <c r="B57">
        <f>INDEX(resultados!$A$2:$ZZ$393, 51, MATCH($B$2, resultados!$A$1:$ZZ$1, 0))</f>
        <v/>
      </c>
      <c r="C57">
        <f>INDEX(resultados!$A$2:$ZZ$393, 51, MATCH($B$3, resultados!$A$1:$ZZ$1, 0))</f>
        <v/>
      </c>
    </row>
    <row r="58">
      <c r="A58">
        <f>INDEX(resultados!$A$2:$ZZ$393, 52, MATCH($B$1, resultados!$A$1:$ZZ$1, 0))</f>
        <v/>
      </c>
      <c r="B58">
        <f>INDEX(resultados!$A$2:$ZZ$393, 52, MATCH($B$2, resultados!$A$1:$ZZ$1, 0))</f>
        <v/>
      </c>
      <c r="C58">
        <f>INDEX(resultados!$A$2:$ZZ$393, 52, MATCH($B$3, resultados!$A$1:$ZZ$1, 0))</f>
        <v/>
      </c>
    </row>
    <row r="59">
      <c r="A59">
        <f>INDEX(resultados!$A$2:$ZZ$393, 53, MATCH($B$1, resultados!$A$1:$ZZ$1, 0))</f>
        <v/>
      </c>
      <c r="B59">
        <f>INDEX(resultados!$A$2:$ZZ$393, 53, MATCH($B$2, resultados!$A$1:$ZZ$1, 0))</f>
        <v/>
      </c>
      <c r="C59">
        <f>INDEX(resultados!$A$2:$ZZ$393, 53, MATCH($B$3, resultados!$A$1:$ZZ$1, 0))</f>
        <v/>
      </c>
    </row>
    <row r="60">
      <c r="A60">
        <f>INDEX(resultados!$A$2:$ZZ$393, 54, MATCH($B$1, resultados!$A$1:$ZZ$1, 0))</f>
        <v/>
      </c>
      <c r="B60">
        <f>INDEX(resultados!$A$2:$ZZ$393, 54, MATCH($B$2, resultados!$A$1:$ZZ$1, 0))</f>
        <v/>
      </c>
      <c r="C60">
        <f>INDEX(resultados!$A$2:$ZZ$393, 54, MATCH($B$3, resultados!$A$1:$ZZ$1, 0))</f>
        <v/>
      </c>
    </row>
    <row r="61">
      <c r="A61">
        <f>INDEX(resultados!$A$2:$ZZ$393, 55, MATCH($B$1, resultados!$A$1:$ZZ$1, 0))</f>
        <v/>
      </c>
      <c r="B61">
        <f>INDEX(resultados!$A$2:$ZZ$393, 55, MATCH($B$2, resultados!$A$1:$ZZ$1, 0))</f>
        <v/>
      </c>
      <c r="C61">
        <f>INDEX(resultados!$A$2:$ZZ$393, 55, MATCH($B$3, resultados!$A$1:$ZZ$1, 0))</f>
        <v/>
      </c>
    </row>
    <row r="62">
      <c r="A62">
        <f>INDEX(resultados!$A$2:$ZZ$393, 56, MATCH($B$1, resultados!$A$1:$ZZ$1, 0))</f>
        <v/>
      </c>
      <c r="B62">
        <f>INDEX(resultados!$A$2:$ZZ$393, 56, MATCH($B$2, resultados!$A$1:$ZZ$1, 0))</f>
        <v/>
      </c>
      <c r="C62">
        <f>INDEX(resultados!$A$2:$ZZ$393, 56, MATCH($B$3, resultados!$A$1:$ZZ$1, 0))</f>
        <v/>
      </c>
    </row>
    <row r="63">
      <c r="A63">
        <f>INDEX(resultados!$A$2:$ZZ$393, 57, MATCH($B$1, resultados!$A$1:$ZZ$1, 0))</f>
        <v/>
      </c>
      <c r="B63">
        <f>INDEX(resultados!$A$2:$ZZ$393, 57, MATCH($B$2, resultados!$A$1:$ZZ$1, 0))</f>
        <v/>
      </c>
      <c r="C63">
        <f>INDEX(resultados!$A$2:$ZZ$393, 57, MATCH($B$3, resultados!$A$1:$ZZ$1, 0))</f>
        <v/>
      </c>
    </row>
    <row r="64">
      <c r="A64">
        <f>INDEX(resultados!$A$2:$ZZ$393, 58, MATCH($B$1, resultados!$A$1:$ZZ$1, 0))</f>
        <v/>
      </c>
      <c r="B64">
        <f>INDEX(resultados!$A$2:$ZZ$393, 58, MATCH($B$2, resultados!$A$1:$ZZ$1, 0))</f>
        <v/>
      </c>
      <c r="C64">
        <f>INDEX(resultados!$A$2:$ZZ$393, 58, MATCH($B$3, resultados!$A$1:$ZZ$1, 0))</f>
        <v/>
      </c>
    </row>
    <row r="65">
      <c r="A65">
        <f>INDEX(resultados!$A$2:$ZZ$393, 59, MATCH($B$1, resultados!$A$1:$ZZ$1, 0))</f>
        <v/>
      </c>
      <c r="B65">
        <f>INDEX(resultados!$A$2:$ZZ$393, 59, MATCH($B$2, resultados!$A$1:$ZZ$1, 0))</f>
        <v/>
      </c>
      <c r="C65">
        <f>INDEX(resultados!$A$2:$ZZ$393, 59, MATCH($B$3, resultados!$A$1:$ZZ$1, 0))</f>
        <v/>
      </c>
    </row>
    <row r="66">
      <c r="A66">
        <f>INDEX(resultados!$A$2:$ZZ$393, 60, MATCH($B$1, resultados!$A$1:$ZZ$1, 0))</f>
        <v/>
      </c>
      <c r="B66">
        <f>INDEX(resultados!$A$2:$ZZ$393, 60, MATCH($B$2, resultados!$A$1:$ZZ$1, 0))</f>
        <v/>
      </c>
      <c r="C66">
        <f>INDEX(resultados!$A$2:$ZZ$393, 60, MATCH($B$3, resultados!$A$1:$ZZ$1, 0))</f>
        <v/>
      </c>
    </row>
    <row r="67">
      <c r="A67">
        <f>INDEX(resultados!$A$2:$ZZ$393, 61, MATCH($B$1, resultados!$A$1:$ZZ$1, 0))</f>
        <v/>
      </c>
      <c r="B67">
        <f>INDEX(resultados!$A$2:$ZZ$393, 61, MATCH($B$2, resultados!$A$1:$ZZ$1, 0))</f>
        <v/>
      </c>
      <c r="C67">
        <f>INDEX(resultados!$A$2:$ZZ$393, 61, MATCH($B$3, resultados!$A$1:$ZZ$1, 0))</f>
        <v/>
      </c>
    </row>
    <row r="68">
      <c r="A68">
        <f>INDEX(resultados!$A$2:$ZZ$393, 62, MATCH($B$1, resultados!$A$1:$ZZ$1, 0))</f>
        <v/>
      </c>
      <c r="B68">
        <f>INDEX(resultados!$A$2:$ZZ$393, 62, MATCH($B$2, resultados!$A$1:$ZZ$1, 0))</f>
        <v/>
      </c>
      <c r="C68">
        <f>INDEX(resultados!$A$2:$ZZ$393, 62, MATCH($B$3, resultados!$A$1:$ZZ$1, 0))</f>
        <v/>
      </c>
    </row>
    <row r="69">
      <c r="A69">
        <f>INDEX(resultados!$A$2:$ZZ$393, 63, MATCH($B$1, resultados!$A$1:$ZZ$1, 0))</f>
        <v/>
      </c>
      <c r="B69">
        <f>INDEX(resultados!$A$2:$ZZ$393, 63, MATCH($B$2, resultados!$A$1:$ZZ$1, 0))</f>
        <v/>
      </c>
      <c r="C69">
        <f>INDEX(resultados!$A$2:$ZZ$393, 63, MATCH($B$3, resultados!$A$1:$ZZ$1, 0))</f>
        <v/>
      </c>
    </row>
    <row r="70">
      <c r="A70">
        <f>INDEX(resultados!$A$2:$ZZ$393, 64, MATCH($B$1, resultados!$A$1:$ZZ$1, 0))</f>
        <v/>
      </c>
      <c r="B70">
        <f>INDEX(resultados!$A$2:$ZZ$393, 64, MATCH($B$2, resultados!$A$1:$ZZ$1, 0))</f>
        <v/>
      </c>
      <c r="C70">
        <f>INDEX(resultados!$A$2:$ZZ$393, 64, MATCH($B$3, resultados!$A$1:$ZZ$1, 0))</f>
        <v/>
      </c>
    </row>
    <row r="71">
      <c r="A71">
        <f>INDEX(resultados!$A$2:$ZZ$393, 65, MATCH($B$1, resultados!$A$1:$ZZ$1, 0))</f>
        <v/>
      </c>
      <c r="B71">
        <f>INDEX(resultados!$A$2:$ZZ$393, 65, MATCH($B$2, resultados!$A$1:$ZZ$1, 0))</f>
        <v/>
      </c>
      <c r="C71">
        <f>INDEX(resultados!$A$2:$ZZ$393, 65, MATCH($B$3, resultados!$A$1:$ZZ$1, 0))</f>
        <v/>
      </c>
    </row>
    <row r="72">
      <c r="A72">
        <f>INDEX(resultados!$A$2:$ZZ$393, 66, MATCH($B$1, resultados!$A$1:$ZZ$1, 0))</f>
        <v/>
      </c>
      <c r="B72">
        <f>INDEX(resultados!$A$2:$ZZ$393, 66, MATCH($B$2, resultados!$A$1:$ZZ$1, 0))</f>
        <v/>
      </c>
      <c r="C72">
        <f>INDEX(resultados!$A$2:$ZZ$393, 66, MATCH($B$3, resultados!$A$1:$ZZ$1, 0))</f>
        <v/>
      </c>
    </row>
    <row r="73">
      <c r="A73">
        <f>INDEX(resultados!$A$2:$ZZ$393, 67, MATCH($B$1, resultados!$A$1:$ZZ$1, 0))</f>
        <v/>
      </c>
      <c r="B73">
        <f>INDEX(resultados!$A$2:$ZZ$393, 67, MATCH($B$2, resultados!$A$1:$ZZ$1, 0))</f>
        <v/>
      </c>
      <c r="C73">
        <f>INDEX(resultados!$A$2:$ZZ$393, 67, MATCH($B$3, resultados!$A$1:$ZZ$1, 0))</f>
        <v/>
      </c>
    </row>
    <row r="74">
      <c r="A74">
        <f>INDEX(resultados!$A$2:$ZZ$393, 68, MATCH($B$1, resultados!$A$1:$ZZ$1, 0))</f>
        <v/>
      </c>
      <c r="B74">
        <f>INDEX(resultados!$A$2:$ZZ$393, 68, MATCH($B$2, resultados!$A$1:$ZZ$1, 0))</f>
        <v/>
      </c>
      <c r="C74">
        <f>INDEX(resultados!$A$2:$ZZ$393, 68, MATCH($B$3, resultados!$A$1:$ZZ$1, 0))</f>
        <v/>
      </c>
    </row>
    <row r="75">
      <c r="A75">
        <f>INDEX(resultados!$A$2:$ZZ$393, 69, MATCH($B$1, resultados!$A$1:$ZZ$1, 0))</f>
        <v/>
      </c>
      <c r="B75">
        <f>INDEX(resultados!$A$2:$ZZ$393, 69, MATCH($B$2, resultados!$A$1:$ZZ$1, 0))</f>
        <v/>
      </c>
      <c r="C75">
        <f>INDEX(resultados!$A$2:$ZZ$393, 69, MATCH($B$3, resultados!$A$1:$ZZ$1, 0))</f>
        <v/>
      </c>
    </row>
    <row r="76">
      <c r="A76">
        <f>INDEX(resultados!$A$2:$ZZ$393, 70, MATCH($B$1, resultados!$A$1:$ZZ$1, 0))</f>
        <v/>
      </c>
      <c r="B76">
        <f>INDEX(resultados!$A$2:$ZZ$393, 70, MATCH($B$2, resultados!$A$1:$ZZ$1, 0))</f>
        <v/>
      </c>
      <c r="C76">
        <f>INDEX(resultados!$A$2:$ZZ$393, 70, MATCH($B$3, resultados!$A$1:$ZZ$1, 0))</f>
        <v/>
      </c>
    </row>
    <row r="77">
      <c r="A77">
        <f>INDEX(resultados!$A$2:$ZZ$393, 71, MATCH($B$1, resultados!$A$1:$ZZ$1, 0))</f>
        <v/>
      </c>
      <c r="B77">
        <f>INDEX(resultados!$A$2:$ZZ$393, 71, MATCH($B$2, resultados!$A$1:$ZZ$1, 0))</f>
        <v/>
      </c>
      <c r="C77">
        <f>INDEX(resultados!$A$2:$ZZ$393, 71, MATCH($B$3, resultados!$A$1:$ZZ$1, 0))</f>
        <v/>
      </c>
    </row>
    <row r="78">
      <c r="A78">
        <f>INDEX(resultados!$A$2:$ZZ$393, 72, MATCH($B$1, resultados!$A$1:$ZZ$1, 0))</f>
        <v/>
      </c>
      <c r="B78">
        <f>INDEX(resultados!$A$2:$ZZ$393, 72, MATCH($B$2, resultados!$A$1:$ZZ$1, 0))</f>
        <v/>
      </c>
      <c r="C78">
        <f>INDEX(resultados!$A$2:$ZZ$393, 72, MATCH($B$3, resultados!$A$1:$ZZ$1, 0))</f>
        <v/>
      </c>
    </row>
    <row r="79">
      <c r="A79">
        <f>INDEX(resultados!$A$2:$ZZ$393, 73, MATCH($B$1, resultados!$A$1:$ZZ$1, 0))</f>
        <v/>
      </c>
      <c r="B79">
        <f>INDEX(resultados!$A$2:$ZZ$393, 73, MATCH($B$2, resultados!$A$1:$ZZ$1, 0))</f>
        <v/>
      </c>
      <c r="C79">
        <f>INDEX(resultados!$A$2:$ZZ$393, 73, MATCH($B$3, resultados!$A$1:$ZZ$1, 0))</f>
        <v/>
      </c>
    </row>
    <row r="80">
      <c r="A80">
        <f>INDEX(resultados!$A$2:$ZZ$393, 74, MATCH($B$1, resultados!$A$1:$ZZ$1, 0))</f>
        <v/>
      </c>
      <c r="B80">
        <f>INDEX(resultados!$A$2:$ZZ$393, 74, MATCH($B$2, resultados!$A$1:$ZZ$1, 0))</f>
        <v/>
      </c>
      <c r="C80">
        <f>INDEX(resultados!$A$2:$ZZ$393, 74, MATCH($B$3, resultados!$A$1:$ZZ$1, 0))</f>
        <v/>
      </c>
    </row>
    <row r="81">
      <c r="A81">
        <f>INDEX(resultados!$A$2:$ZZ$393, 75, MATCH($B$1, resultados!$A$1:$ZZ$1, 0))</f>
        <v/>
      </c>
      <c r="B81">
        <f>INDEX(resultados!$A$2:$ZZ$393, 75, MATCH($B$2, resultados!$A$1:$ZZ$1, 0))</f>
        <v/>
      </c>
      <c r="C81">
        <f>INDEX(resultados!$A$2:$ZZ$393, 75, MATCH($B$3, resultados!$A$1:$ZZ$1, 0))</f>
        <v/>
      </c>
    </row>
    <row r="82">
      <c r="A82">
        <f>INDEX(resultados!$A$2:$ZZ$393, 76, MATCH($B$1, resultados!$A$1:$ZZ$1, 0))</f>
        <v/>
      </c>
      <c r="B82">
        <f>INDEX(resultados!$A$2:$ZZ$393, 76, MATCH($B$2, resultados!$A$1:$ZZ$1, 0))</f>
        <v/>
      </c>
      <c r="C82">
        <f>INDEX(resultados!$A$2:$ZZ$393, 76, MATCH($B$3, resultados!$A$1:$ZZ$1, 0))</f>
        <v/>
      </c>
    </row>
    <row r="83">
      <c r="A83">
        <f>INDEX(resultados!$A$2:$ZZ$393, 77, MATCH($B$1, resultados!$A$1:$ZZ$1, 0))</f>
        <v/>
      </c>
      <c r="B83">
        <f>INDEX(resultados!$A$2:$ZZ$393, 77, MATCH($B$2, resultados!$A$1:$ZZ$1, 0))</f>
        <v/>
      </c>
      <c r="C83">
        <f>INDEX(resultados!$A$2:$ZZ$393, 77, MATCH($B$3, resultados!$A$1:$ZZ$1, 0))</f>
        <v/>
      </c>
    </row>
    <row r="84">
      <c r="A84">
        <f>INDEX(resultados!$A$2:$ZZ$393, 78, MATCH($B$1, resultados!$A$1:$ZZ$1, 0))</f>
        <v/>
      </c>
      <c r="B84">
        <f>INDEX(resultados!$A$2:$ZZ$393, 78, MATCH($B$2, resultados!$A$1:$ZZ$1, 0))</f>
        <v/>
      </c>
      <c r="C84">
        <f>INDEX(resultados!$A$2:$ZZ$393, 78, MATCH($B$3, resultados!$A$1:$ZZ$1, 0))</f>
        <v/>
      </c>
    </row>
    <row r="85">
      <c r="A85">
        <f>INDEX(resultados!$A$2:$ZZ$393, 79, MATCH($B$1, resultados!$A$1:$ZZ$1, 0))</f>
        <v/>
      </c>
      <c r="B85">
        <f>INDEX(resultados!$A$2:$ZZ$393, 79, MATCH($B$2, resultados!$A$1:$ZZ$1, 0))</f>
        <v/>
      </c>
      <c r="C85">
        <f>INDEX(resultados!$A$2:$ZZ$393, 79, MATCH($B$3, resultados!$A$1:$ZZ$1, 0))</f>
        <v/>
      </c>
    </row>
    <row r="86">
      <c r="A86">
        <f>INDEX(resultados!$A$2:$ZZ$393, 80, MATCH($B$1, resultados!$A$1:$ZZ$1, 0))</f>
        <v/>
      </c>
      <c r="B86">
        <f>INDEX(resultados!$A$2:$ZZ$393, 80, MATCH($B$2, resultados!$A$1:$ZZ$1, 0))</f>
        <v/>
      </c>
      <c r="C86">
        <f>INDEX(resultados!$A$2:$ZZ$393, 80, MATCH($B$3, resultados!$A$1:$ZZ$1, 0))</f>
        <v/>
      </c>
    </row>
    <row r="87">
      <c r="A87">
        <f>INDEX(resultados!$A$2:$ZZ$393, 81, MATCH($B$1, resultados!$A$1:$ZZ$1, 0))</f>
        <v/>
      </c>
      <c r="B87">
        <f>INDEX(resultados!$A$2:$ZZ$393, 81, MATCH($B$2, resultados!$A$1:$ZZ$1, 0))</f>
        <v/>
      </c>
      <c r="C87">
        <f>INDEX(resultados!$A$2:$ZZ$393, 81, MATCH($B$3, resultados!$A$1:$ZZ$1, 0))</f>
        <v/>
      </c>
    </row>
    <row r="88">
      <c r="A88">
        <f>INDEX(resultados!$A$2:$ZZ$393, 82, MATCH($B$1, resultados!$A$1:$ZZ$1, 0))</f>
        <v/>
      </c>
      <c r="B88">
        <f>INDEX(resultados!$A$2:$ZZ$393, 82, MATCH($B$2, resultados!$A$1:$ZZ$1, 0))</f>
        <v/>
      </c>
      <c r="C88">
        <f>INDEX(resultados!$A$2:$ZZ$393, 82, MATCH($B$3, resultados!$A$1:$ZZ$1, 0))</f>
        <v/>
      </c>
    </row>
    <row r="89">
      <c r="A89">
        <f>INDEX(resultados!$A$2:$ZZ$393, 83, MATCH($B$1, resultados!$A$1:$ZZ$1, 0))</f>
        <v/>
      </c>
      <c r="B89">
        <f>INDEX(resultados!$A$2:$ZZ$393, 83, MATCH($B$2, resultados!$A$1:$ZZ$1, 0))</f>
        <v/>
      </c>
      <c r="C89">
        <f>INDEX(resultados!$A$2:$ZZ$393, 83, MATCH($B$3, resultados!$A$1:$ZZ$1, 0))</f>
        <v/>
      </c>
    </row>
    <row r="90">
      <c r="A90">
        <f>INDEX(resultados!$A$2:$ZZ$393, 84, MATCH($B$1, resultados!$A$1:$ZZ$1, 0))</f>
        <v/>
      </c>
      <c r="B90">
        <f>INDEX(resultados!$A$2:$ZZ$393, 84, MATCH($B$2, resultados!$A$1:$ZZ$1, 0))</f>
        <v/>
      </c>
      <c r="C90">
        <f>INDEX(resultados!$A$2:$ZZ$393, 84, MATCH($B$3, resultados!$A$1:$ZZ$1, 0))</f>
        <v/>
      </c>
    </row>
    <row r="91">
      <c r="A91">
        <f>INDEX(resultados!$A$2:$ZZ$393, 85, MATCH($B$1, resultados!$A$1:$ZZ$1, 0))</f>
        <v/>
      </c>
      <c r="B91">
        <f>INDEX(resultados!$A$2:$ZZ$393, 85, MATCH($B$2, resultados!$A$1:$ZZ$1, 0))</f>
        <v/>
      </c>
      <c r="C91">
        <f>INDEX(resultados!$A$2:$ZZ$393, 85, MATCH($B$3, resultados!$A$1:$ZZ$1, 0))</f>
        <v/>
      </c>
    </row>
    <row r="92">
      <c r="A92">
        <f>INDEX(resultados!$A$2:$ZZ$393, 86, MATCH($B$1, resultados!$A$1:$ZZ$1, 0))</f>
        <v/>
      </c>
      <c r="B92">
        <f>INDEX(resultados!$A$2:$ZZ$393, 86, MATCH($B$2, resultados!$A$1:$ZZ$1, 0))</f>
        <v/>
      </c>
      <c r="C92">
        <f>INDEX(resultados!$A$2:$ZZ$393, 86, MATCH($B$3, resultados!$A$1:$ZZ$1, 0))</f>
        <v/>
      </c>
    </row>
    <row r="93">
      <c r="A93">
        <f>INDEX(resultados!$A$2:$ZZ$393, 87, MATCH($B$1, resultados!$A$1:$ZZ$1, 0))</f>
        <v/>
      </c>
      <c r="B93">
        <f>INDEX(resultados!$A$2:$ZZ$393, 87, MATCH($B$2, resultados!$A$1:$ZZ$1, 0))</f>
        <v/>
      </c>
      <c r="C93">
        <f>INDEX(resultados!$A$2:$ZZ$393, 87, MATCH($B$3, resultados!$A$1:$ZZ$1, 0))</f>
        <v/>
      </c>
    </row>
    <row r="94">
      <c r="A94">
        <f>INDEX(resultados!$A$2:$ZZ$393, 88, MATCH($B$1, resultados!$A$1:$ZZ$1, 0))</f>
        <v/>
      </c>
      <c r="B94">
        <f>INDEX(resultados!$A$2:$ZZ$393, 88, MATCH($B$2, resultados!$A$1:$ZZ$1, 0))</f>
        <v/>
      </c>
      <c r="C94">
        <f>INDEX(resultados!$A$2:$ZZ$393, 88, MATCH($B$3, resultados!$A$1:$ZZ$1, 0))</f>
        <v/>
      </c>
    </row>
    <row r="95">
      <c r="A95">
        <f>INDEX(resultados!$A$2:$ZZ$393, 89, MATCH($B$1, resultados!$A$1:$ZZ$1, 0))</f>
        <v/>
      </c>
      <c r="B95">
        <f>INDEX(resultados!$A$2:$ZZ$393, 89, MATCH($B$2, resultados!$A$1:$ZZ$1, 0))</f>
        <v/>
      </c>
      <c r="C95">
        <f>INDEX(resultados!$A$2:$ZZ$393, 89, MATCH($B$3, resultados!$A$1:$ZZ$1, 0))</f>
        <v/>
      </c>
    </row>
    <row r="96">
      <c r="A96">
        <f>INDEX(resultados!$A$2:$ZZ$393, 90, MATCH($B$1, resultados!$A$1:$ZZ$1, 0))</f>
        <v/>
      </c>
      <c r="B96">
        <f>INDEX(resultados!$A$2:$ZZ$393, 90, MATCH($B$2, resultados!$A$1:$ZZ$1, 0))</f>
        <v/>
      </c>
      <c r="C96">
        <f>INDEX(resultados!$A$2:$ZZ$393, 90, MATCH($B$3, resultados!$A$1:$ZZ$1, 0))</f>
        <v/>
      </c>
    </row>
    <row r="97">
      <c r="A97">
        <f>INDEX(resultados!$A$2:$ZZ$393, 91, MATCH($B$1, resultados!$A$1:$ZZ$1, 0))</f>
        <v/>
      </c>
      <c r="B97">
        <f>INDEX(resultados!$A$2:$ZZ$393, 91, MATCH($B$2, resultados!$A$1:$ZZ$1, 0))</f>
        <v/>
      </c>
      <c r="C97">
        <f>INDEX(resultados!$A$2:$ZZ$393, 91, MATCH($B$3, resultados!$A$1:$ZZ$1, 0))</f>
        <v/>
      </c>
    </row>
    <row r="98">
      <c r="A98">
        <f>INDEX(resultados!$A$2:$ZZ$393, 92, MATCH($B$1, resultados!$A$1:$ZZ$1, 0))</f>
        <v/>
      </c>
      <c r="B98">
        <f>INDEX(resultados!$A$2:$ZZ$393, 92, MATCH($B$2, resultados!$A$1:$ZZ$1, 0))</f>
        <v/>
      </c>
      <c r="C98">
        <f>INDEX(resultados!$A$2:$ZZ$393, 92, MATCH($B$3, resultados!$A$1:$ZZ$1, 0))</f>
        <v/>
      </c>
    </row>
    <row r="99">
      <c r="A99">
        <f>INDEX(resultados!$A$2:$ZZ$393, 93, MATCH($B$1, resultados!$A$1:$ZZ$1, 0))</f>
        <v/>
      </c>
      <c r="B99">
        <f>INDEX(resultados!$A$2:$ZZ$393, 93, MATCH($B$2, resultados!$A$1:$ZZ$1, 0))</f>
        <v/>
      </c>
      <c r="C99">
        <f>INDEX(resultados!$A$2:$ZZ$393, 93, MATCH($B$3, resultados!$A$1:$ZZ$1, 0))</f>
        <v/>
      </c>
    </row>
    <row r="100">
      <c r="A100">
        <f>INDEX(resultados!$A$2:$ZZ$393, 94, MATCH($B$1, resultados!$A$1:$ZZ$1, 0))</f>
        <v/>
      </c>
      <c r="B100">
        <f>INDEX(resultados!$A$2:$ZZ$393, 94, MATCH($B$2, resultados!$A$1:$ZZ$1, 0))</f>
        <v/>
      </c>
      <c r="C100">
        <f>INDEX(resultados!$A$2:$ZZ$393, 94, MATCH($B$3, resultados!$A$1:$ZZ$1, 0))</f>
        <v/>
      </c>
    </row>
    <row r="101">
      <c r="A101">
        <f>INDEX(resultados!$A$2:$ZZ$393, 95, MATCH($B$1, resultados!$A$1:$ZZ$1, 0))</f>
        <v/>
      </c>
      <c r="B101">
        <f>INDEX(resultados!$A$2:$ZZ$393, 95, MATCH($B$2, resultados!$A$1:$ZZ$1, 0))</f>
        <v/>
      </c>
      <c r="C101">
        <f>INDEX(resultados!$A$2:$ZZ$393, 95, MATCH($B$3, resultados!$A$1:$ZZ$1, 0))</f>
        <v/>
      </c>
    </row>
    <row r="102">
      <c r="A102">
        <f>INDEX(resultados!$A$2:$ZZ$393, 96, MATCH($B$1, resultados!$A$1:$ZZ$1, 0))</f>
        <v/>
      </c>
      <c r="B102">
        <f>INDEX(resultados!$A$2:$ZZ$393, 96, MATCH($B$2, resultados!$A$1:$ZZ$1, 0))</f>
        <v/>
      </c>
      <c r="C102">
        <f>INDEX(resultados!$A$2:$ZZ$393, 96, MATCH($B$3, resultados!$A$1:$ZZ$1, 0))</f>
        <v/>
      </c>
    </row>
    <row r="103">
      <c r="A103">
        <f>INDEX(resultados!$A$2:$ZZ$393, 97, MATCH($B$1, resultados!$A$1:$ZZ$1, 0))</f>
        <v/>
      </c>
      <c r="B103">
        <f>INDEX(resultados!$A$2:$ZZ$393, 97, MATCH($B$2, resultados!$A$1:$ZZ$1, 0))</f>
        <v/>
      </c>
      <c r="C103">
        <f>INDEX(resultados!$A$2:$ZZ$393, 97, MATCH($B$3, resultados!$A$1:$ZZ$1, 0))</f>
        <v/>
      </c>
    </row>
    <row r="104">
      <c r="A104">
        <f>INDEX(resultados!$A$2:$ZZ$393, 98, MATCH($B$1, resultados!$A$1:$ZZ$1, 0))</f>
        <v/>
      </c>
      <c r="B104">
        <f>INDEX(resultados!$A$2:$ZZ$393, 98, MATCH($B$2, resultados!$A$1:$ZZ$1, 0))</f>
        <v/>
      </c>
      <c r="C104">
        <f>INDEX(resultados!$A$2:$ZZ$393, 98, MATCH($B$3, resultados!$A$1:$ZZ$1, 0))</f>
        <v/>
      </c>
    </row>
    <row r="105">
      <c r="A105">
        <f>INDEX(resultados!$A$2:$ZZ$393, 99, MATCH($B$1, resultados!$A$1:$ZZ$1, 0))</f>
        <v/>
      </c>
      <c r="B105">
        <f>INDEX(resultados!$A$2:$ZZ$393, 99, MATCH($B$2, resultados!$A$1:$ZZ$1, 0))</f>
        <v/>
      </c>
      <c r="C105">
        <f>INDEX(resultados!$A$2:$ZZ$393, 99, MATCH($B$3, resultados!$A$1:$ZZ$1, 0))</f>
        <v/>
      </c>
    </row>
    <row r="106">
      <c r="A106">
        <f>INDEX(resultados!$A$2:$ZZ$393, 100, MATCH($B$1, resultados!$A$1:$ZZ$1, 0))</f>
        <v/>
      </c>
      <c r="B106">
        <f>INDEX(resultados!$A$2:$ZZ$393, 100, MATCH($B$2, resultados!$A$1:$ZZ$1, 0))</f>
        <v/>
      </c>
      <c r="C106">
        <f>INDEX(resultados!$A$2:$ZZ$393, 100, MATCH($B$3, resultados!$A$1:$ZZ$1, 0))</f>
        <v/>
      </c>
    </row>
    <row r="107">
      <c r="A107">
        <f>INDEX(resultados!$A$2:$ZZ$393, 101, MATCH($B$1, resultados!$A$1:$ZZ$1, 0))</f>
        <v/>
      </c>
      <c r="B107">
        <f>INDEX(resultados!$A$2:$ZZ$393, 101, MATCH($B$2, resultados!$A$1:$ZZ$1, 0))</f>
        <v/>
      </c>
      <c r="C107">
        <f>INDEX(resultados!$A$2:$ZZ$393, 101, MATCH($B$3, resultados!$A$1:$ZZ$1, 0))</f>
        <v/>
      </c>
    </row>
    <row r="108">
      <c r="A108">
        <f>INDEX(resultados!$A$2:$ZZ$393, 102, MATCH($B$1, resultados!$A$1:$ZZ$1, 0))</f>
        <v/>
      </c>
      <c r="B108">
        <f>INDEX(resultados!$A$2:$ZZ$393, 102, MATCH($B$2, resultados!$A$1:$ZZ$1, 0))</f>
        <v/>
      </c>
      <c r="C108">
        <f>INDEX(resultados!$A$2:$ZZ$393, 102, MATCH($B$3, resultados!$A$1:$ZZ$1, 0))</f>
        <v/>
      </c>
    </row>
    <row r="109">
      <c r="A109">
        <f>INDEX(resultados!$A$2:$ZZ$393, 103, MATCH($B$1, resultados!$A$1:$ZZ$1, 0))</f>
        <v/>
      </c>
      <c r="B109">
        <f>INDEX(resultados!$A$2:$ZZ$393, 103, MATCH($B$2, resultados!$A$1:$ZZ$1, 0))</f>
        <v/>
      </c>
      <c r="C109">
        <f>INDEX(resultados!$A$2:$ZZ$393, 103, MATCH($B$3, resultados!$A$1:$ZZ$1, 0))</f>
        <v/>
      </c>
    </row>
    <row r="110">
      <c r="A110">
        <f>INDEX(resultados!$A$2:$ZZ$393, 104, MATCH($B$1, resultados!$A$1:$ZZ$1, 0))</f>
        <v/>
      </c>
      <c r="B110">
        <f>INDEX(resultados!$A$2:$ZZ$393, 104, MATCH($B$2, resultados!$A$1:$ZZ$1, 0))</f>
        <v/>
      </c>
      <c r="C110">
        <f>INDEX(resultados!$A$2:$ZZ$393, 104, MATCH($B$3, resultados!$A$1:$ZZ$1, 0))</f>
        <v/>
      </c>
    </row>
    <row r="111">
      <c r="A111">
        <f>INDEX(resultados!$A$2:$ZZ$393, 105, MATCH($B$1, resultados!$A$1:$ZZ$1, 0))</f>
        <v/>
      </c>
      <c r="B111">
        <f>INDEX(resultados!$A$2:$ZZ$393, 105, MATCH($B$2, resultados!$A$1:$ZZ$1, 0))</f>
        <v/>
      </c>
      <c r="C111">
        <f>INDEX(resultados!$A$2:$ZZ$393, 105, MATCH($B$3, resultados!$A$1:$ZZ$1, 0))</f>
        <v/>
      </c>
    </row>
    <row r="112">
      <c r="A112">
        <f>INDEX(resultados!$A$2:$ZZ$393, 106, MATCH($B$1, resultados!$A$1:$ZZ$1, 0))</f>
        <v/>
      </c>
      <c r="B112">
        <f>INDEX(resultados!$A$2:$ZZ$393, 106, MATCH($B$2, resultados!$A$1:$ZZ$1, 0))</f>
        <v/>
      </c>
      <c r="C112">
        <f>INDEX(resultados!$A$2:$ZZ$393, 106, MATCH($B$3, resultados!$A$1:$ZZ$1, 0))</f>
        <v/>
      </c>
    </row>
    <row r="113">
      <c r="A113">
        <f>INDEX(resultados!$A$2:$ZZ$393, 107, MATCH($B$1, resultados!$A$1:$ZZ$1, 0))</f>
        <v/>
      </c>
      <c r="B113">
        <f>INDEX(resultados!$A$2:$ZZ$393, 107, MATCH($B$2, resultados!$A$1:$ZZ$1, 0))</f>
        <v/>
      </c>
      <c r="C113">
        <f>INDEX(resultados!$A$2:$ZZ$393, 107, MATCH($B$3, resultados!$A$1:$ZZ$1, 0))</f>
        <v/>
      </c>
    </row>
    <row r="114">
      <c r="A114">
        <f>INDEX(resultados!$A$2:$ZZ$393, 108, MATCH($B$1, resultados!$A$1:$ZZ$1, 0))</f>
        <v/>
      </c>
      <c r="B114">
        <f>INDEX(resultados!$A$2:$ZZ$393, 108, MATCH($B$2, resultados!$A$1:$ZZ$1, 0))</f>
        <v/>
      </c>
      <c r="C114">
        <f>INDEX(resultados!$A$2:$ZZ$393, 108, MATCH($B$3, resultados!$A$1:$ZZ$1, 0))</f>
        <v/>
      </c>
    </row>
    <row r="115">
      <c r="A115">
        <f>INDEX(resultados!$A$2:$ZZ$393, 109, MATCH($B$1, resultados!$A$1:$ZZ$1, 0))</f>
        <v/>
      </c>
      <c r="B115">
        <f>INDEX(resultados!$A$2:$ZZ$393, 109, MATCH($B$2, resultados!$A$1:$ZZ$1, 0))</f>
        <v/>
      </c>
      <c r="C115">
        <f>INDEX(resultados!$A$2:$ZZ$393, 109, MATCH($B$3, resultados!$A$1:$ZZ$1, 0))</f>
        <v/>
      </c>
    </row>
    <row r="116">
      <c r="A116">
        <f>INDEX(resultados!$A$2:$ZZ$393, 110, MATCH($B$1, resultados!$A$1:$ZZ$1, 0))</f>
        <v/>
      </c>
      <c r="B116">
        <f>INDEX(resultados!$A$2:$ZZ$393, 110, MATCH($B$2, resultados!$A$1:$ZZ$1, 0))</f>
        <v/>
      </c>
      <c r="C116">
        <f>INDEX(resultados!$A$2:$ZZ$393, 110, MATCH($B$3, resultados!$A$1:$ZZ$1, 0))</f>
        <v/>
      </c>
    </row>
    <row r="117">
      <c r="A117">
        <f>INDEX(resultados!$A$2:$ZZ$393, 111, MATCH($B$1, resultados!$A$1:$ZZ$1, 0))</f>
        <v/>
      </c>
      <c r="B117">
        <f>INDEX(resultados!$A$2:$ZZ$393, 111, MATCH($B$2, resultados!$A$1:$ZZ$1, 0))</f>
        <v/>
      </c>
      <c r="C117">
        <f>INDEX(resultados!$A$2:$ZZ$393, 111, MATCH($B$3, resultados!$A$1:$ZZ$1, 0))</f>
        <v/>
      </c>
    </row>
    <row r="118">
      <c r="A118">
        <f>INDEX(resultados!$A$2:$ZZ$393, 112, MATCH($B$1, resultados!$A$1:$ZZ$1, 0))</f>
        <v/>
      </c>
      <c r="B118">
        <f>INDEX(resultados!$A$2:$ZZ$393, 112, MATCH($B$2, resultados!$A$1:$ZZ$1, 0))</f>
        <v/>
      </c>
      <c r="C118">
        <f>INDEX(resultados!$A$2:$ZZ$393, 112, MATCH($B$3, resultados!$A$1:$ZZ$1, 0))</f>
        <v/>
      </c>
    </row>
    <row r="119">
      <c r="A119">
        <f>INDEX(resultados!$A$2:$ZZ$393, 113, MATCH($B$1, resultados!$A$1:$ZZ$1, 0))</f>
        <v/>
      </c>
      <c r="B119">
        <f>INDEX(resultados!$A$2:$ZZ$393, 113, MATCH($B$2, resultados!$A$1:$ZZ$1, 0))</f>
        <v/>
      </c>
      <c r="C119">
        <f>INDEX(resultados!$A$2:$ZZ$393, 113, MATCH($B$3, resultados!$A$1:$ZZ$1, 0))</f>
        <v/>
      </c>
    </row>
    <row r="120">
      <c r="A120">
        <f>INDEX(resultados!$A$2:$ZZ$393, 114, MATCH($B$1, resultados!$A$1:$ZZ$1, 0))</f>
        <v/>
      </c>
      <c r="B120">
        <f>INDEX(resultados!$A$2:$ZZ$393, 114, MATCH($B$2, resultados!$A$1:$ZZ$1, 0))</f>
        <v/>
      </c>
      <c r="C120">
        <f>INDEX(resultados!$A$2:$ZZ$393, 114, MATCH($B$3, resultados!$A$1:$ZZ$1, 0))</f>
        <v/>
      </c>
    </row>
    <row r="121">
      <c r="A121">
        <f>INDEX(resultados!$A$2:$ZZ$393, 115, MATCH($B$1, resultados!$A$1:$ZZ$1, 0))</f>
        <v/>
      </c>
      <c r="B121">
        <f>INDEX(resultados!$A$2:$ZZ$393, 115, MATCH($B$2, resultados!$A$1:$ZZ$1, 0))</f>
        <v/>
      </c>
      <c r="C121">
        <f>INDEX(resultados!$A$2:$ZZ$393, 115, MATCH($B$3, resultados!$A$1:$ZZ$1, 0))</f>
        <v/>
      </c>
    </row>
    <row r="122">
      <c r="A122">
        <f>INDEX(resultados!$A$2:$ZZ$393, 116, MATCH($B$1, resultados!$A$1:$ZZ$1, 0))</f>
        <v/>
      </c>
      <c r="B122">
        <f>INDEX(resultados!$A$2:$ZZ$393, 116, MATCH($B$2, resultados!$A$1:$ZZ$1, 0))</f>
        <v/>
      </c>
      <c r="C122">
        <f>INDEX(resultados!$A$2:$ZZ$393, 116, MATCH($B$3, resultados!$A$1:$ZZ$1, 0))</f>
        <v/>
      </c>
    </row>
    <row r="123">
      <c r="A123">
        <f>INDEX(resultados!$A$2:$ZZ$393, 117, MATCH($B$1, resultados!$A$1:$ZZ$1, 0))</f>
        <v/>
      </c>
      <c r="B123">
        <f>INDEX(resultados!$A$2:$ZZ$393, 117, MATCH($B$2, resultados!$A$1:$ZZ$1, 0))</f>
        <v/>
      </c>
      <c r="C123">
        <f>INDEX(resultados!$A$2:$ZZ$393, 117, MATCH($B$3, resultados!$A$1:$ZZ$1, 0))</f>
        <v/>
      </c>
    </row>
    <row r="124">
      <c r="A124">
        <f>INDEX(resultados!$A$2:$ZZ$393, 118, MATCH($B$1, resultados!$A$1:$ZZ$1, 0))</f>
        <v/>
      </c>
      <c r="B124">
        <f>INDEX(resultados!$A$2:$ZZ$393, 118, MATCH($B$2, resultados!$A$1:$ZZ$1, 0))</f>
        <v/>
      </c>
      <c r="C124">
        <f>INDEX(resultados!$A$2:$ZZ$393, 118, MATCH($B$3, resultados!$A$1:$ZZ$1, 0))</f>
        <v/>
      </c>
    </row>
    <row r="125">
      <c r="A125">
        <f>INDEX(resultados!$A$2:$ZZ$393, 119, MATCH($B$1, resultados!$A$1:$ZZ$1, 0))</f>
        <v/>
      </c>
      <c r="B125">
        <f>INDEX(resultados!$A$2:$ZZ$393, 119, MATCH($B$2, resultados!$A$1:$ZZ$1, 0))</f>
        <v/>
      </c>
      <c r="C125">
        <f>INDEX(resultados!$A$2:$ZZ$393, 119, MATCH($B$3, resultados!$A$1:$ZZ$1, 0))</f>
        <v/>
      </c>
    </row>
    <row r="126">
      <c r="A126">
        <f>INDEX(resultados!$A$2:$ZZ$393, 120, MATCH($B$1, resultados!$A$1:$ZZ$1, 0))</f>
        <v/>
      </c>
      <c r="B126">
        <f>INDEX(resultados!$A$2:$ZZ$393, 120, MATCH($B$2, resultados!$A$1:$ZZ$1, 0))</f>
        <v/>
      </c>
      <c r="C126">
        <f>INDEX(resultados!$A$2:$ZZ$393, 120, MATCH($B$3, resultados!$A$1:$ZZ$1, 0))</f>
        <v/>
      </c>
    </row>
    <row r="127">
      <c r="A127">
        <f>INDEX(resultados!$A$2:$ZZ$393, 121, MATCH($B$1, resultados!$A$1:$ZZ$1, 0))</f>
        <v/>
      </c>
      <c r="B127">
        <f>INDEX(resultados!$A$2:$ZZ$393, 121, MATCH($B$2, resultados!$A$1:$ZZ$1, 0))</f>
        <v/>
      </c>
      <c r="C127">
        <f>INDEX(resultados!$A$2:$ZZ$393, 121, MATCH($B$3, resultados!$A$1:$ZZ$1, 0))</f>
        <v/>
      </c>
    </row>
    <row r="128">
      <c r="A128">
        <f>INDEX(resultados!$A$2:$ZZ$393, 122, MATCH($B$1, resultados!$A$1:$ZZ$1, 0))</f>
        <v/>
      </c>
      <c r="B128">
        <f>INDEX(resultados!$A$2:$ZZ$393, 122, MATCH($B$2, resultados!$A$1:$ZZ$1, 0))</f>
        <v/>
      </c>
      <c r="C128">
        <f>INDEX(resultados!$A$2:$ZZ$393, 122, MATCH($B$3, resultados!$A$1:$ZZ$1, 0))</f>
        <v/>
      </c>
    </row>
    <row r="129">
      <c r="A129">
        <f>INDEX(resultados!$A$2:$ZZ$393, 123, MATCH($B$1, resultados!$A$1:$ZZ$1, 0))</f>
        <v/>
      </c>
      <c r="B129">
        <f>INDEX(resultados!$A$2:$ZZ$393, 123, MATCH($B$2, resultados!$A$1:$ZZ$1, 0))</f>
        <v/>
      </c>
      <c r="C129">
        <f>INDEX(resultados!$A$2:$ZZ$393, 123, MATCH($B$3, resultados!$A$1:$ZZ$1, 0))</f>
        <v/>
      </c>
    </row>
    <row r="130">
      <c r="A130">
        <f>INDEX(resultados!$A$2:$ZZ$393, 124, MATCH($B$1, resultados!$A$1:$ZZ$1, 0))</f>
        <v/>
      </c>
      <c r="B130">
        <f>INDEX(resultados!$A$2:$ZZ$393, 124, MATCH($B$2, resultados!$A$1:$ZZ$1, 0))</f>
        <v/>
      </c>
      <c r="C130">
        <f>INDEX(resultados!$A$2:$ZZ$393, 124, MATCH($B$3, resultados!$A$1:$ZZ$1, 0))</f>
        <v/>
      </c>
    </row>
    <row r="131">
      <c r="A131">
        <f>INDEX(resultados!$A$2:$ZZ$393, 125, MATCH($B$1, resultados!$A$1:$ZZ$1, 0))</f>
        <v/>
      </c>
      <c r="B131">
        <f>INDEX(resultados!$A$2:$ZZ$393, 125, MATCH($B$2, resultados!$A$1:$ZZ$1, 0))</f>
        <v/>
      </c>
      <c r="C131">
        <f>INDEX(resultados!$A$2:$ZZ$393, 125, MATCH($B$3, resultados!$A$1:$ZZ$1, 0))</f>
        <v/>
      </c>
    </row>
    <row r="132">
      <c r="A132">
        <f>INDEX(resultados!$A$2:$ZZ$393, 126, MATCH($B$1, resultados!$A$1:$ZZ$1, 0))</f>
        <v/>
      </c>
      <c r="B132">
        <f>INDEX(resultados!$A$2:$ZZ$393, 126, MATCH($B$2, resultados!$A$1:$ZZ$1, 0))</f>
        <v/>
      </c>
      <c r="C132">
        <f>INDEX(resultados!$A$2:$ZZ$393, 126, MATCH($B$3, resultados!$A$1:$ZZ$1, 0))</f>
        <v/>
      </c>
    </row>
    <row r="133">
      <c r="A133">
        <f>INDEX(resultados!$A$2:$ZZ$393, 127, MATCH($B$1, resultados!$A$1:$ZZ$1, 0))</f>
        <v/>
      </c>
      <c r="B133">
        <f>INDEX(resultados!$A$2:$ZZ$393, 127, MATCH($B$2, resultados!$A$1:$ZZ$1, 0))</f>
        <v/>
      </c>
      <c r="C133">
        <f>INDEX(resultados!$A$2:$ZZ$393, 127, MATCH($B$3, resultados!$A$1:$ZZ$1, 0))</f>
        <v/>
      </c>
    </row>
    <row r="134">
      <c r="A134">
        <f>INDEX(resultados!$A$2:$ZZ$393, 128, MATCH($B$1, resultados!$A$1:$ZZ$1, 0))</f>
        <v/>
      </c>
      <c r="B134">
        <f>INDEX(resultados!$A$2:$ZZ$393, 128, MATCH($B$2, resultados!$A$1:$ZZ$1, 0))</f>
        <v/>
      </c>
      <c r="C134">
        <f>INDEX(resultados!$A$2:$ZZ$393, 128, MATCH($B$3, resultados!$A$1:$ZZ$1, 0))</f>
        <v/>
      </c>
    </row>
    <row r="135">
      <c r="A135">
        <f>INDEX(resultados!$A$2:$ZZ$393, 129, MATCH($B$1, resultados!$A$1:$ZZ$1, 0))</f>
        <v/>
      </c>
      <c r="B135">
        <f>INDEX(resultados!$A$2:$ZZ$393, 129, MATCH($B$2, resultados!$A$1:$ZZ$1, 0))</f>
        <v/>
      </c>
      <c r="C135">
        <f>INDEX(resultados!$A$2:$ZZ$393, 129, MATCH($B$3, resultados!$A$1:$ZZ$1, 0))</f>
        <v/>
      </c>
    </row>
    <row r="136">
      <c r="A136">
        <f>INDEX(resultados!$A$2:$ZZ$393, 130, MATCH($B$1, resultados!$A$1:$ZZ$1, 0))</f>
        <v/>
      </c>
      <c r="B136">
        <f>INDEX(resultados!$A$2:$ZZ$393, 130, MATCH($B$2, resultados!$A$1:$ZZ$1, 0))</f>
        <v/>
      </c>
      <c r="C136">
        <f>INDEX(resultados!$A$2:$ZZ$393, 130, MATCH($B$3, resultados!$A$1:$ZZ$1, 0))</f>
        <v/>
      </c>
    </row>
    <row r="137">
      <c r="A137">
        <f>INDEX(resultados!$A$2:$ZZ$393, 131, MATCH($B$1, resultados!$A$1:$ZZ$1, 0))</f>
        <v/>
      </c>
      <c r="B137">
        <f>INDEX(resultados!$A$2:$ZZ$393, 131, MATCH($B$2, resultados!$A$1:$ZZ$1, 0))</f>
        <v/>
      </c>
      <c r="C137">
        <f>INDEX(resultados!$A$2:$ZZ$393, 131, MATCH($B$3, resultados!$A$1:$ZZ$1, 0))</f>
        <v/>
      </c>
    </row>
    <row r="138">
      <c r="A138">
        <f>INDEX(resultados!$A$2:$ZZ$393, 132, MATCH($B$1, resultados!$A$1:$ZZ$1, 0))</f>
        <v/>
      </c>
      <c r="B138">
        <f>INDEX(resultados!$A$2:$ZZ$393, 132, MATCH($B$2, resultados!$A$1:$ZZ$1, 0))</f>
        <v/>
      </c>
      <c r="C138">
        <f>INDEX(resultados!$A$2:$ZZ$393, 132, MATCH($B$3, resultados!$A$1:$ZZ$1, 0))</f>
        <v/>
      </c>
    </row>
    <row r="139">
      <c r="A139">
        <f>INDEX(resultados!$A$2:$ZZ$393, 133, MATCH($B$1, resultados!$A$1:$ZZ$1, 0))</f>
        <v/>
      </c>
      <c r="B139">
        <f>INDEX(resultados!$A$2:$ZZ$393, 133, MATCH($B$2, resultados!$A$1:$ZZ$1, 0))</f>
        <v/>
      </c>
      <c r="C139">
        <f>INDEX(resultados!$A$2:$ZZ$393, 133, MATCH($B$3, resultados!$A$1:$ZZ$1, 0))</f>
        <v/>
      </c>
    </row>
    <row r="140">
      <c r="A140">
        <f>INDEX(resultados!$A$2:$ZZ$393, 134, MATCH($B$1, resultados!$A$1:$ZZ$1, 0))</f>
        <v/>
      </c>
      <c r="B140">
        <f>INDEX(resultados!$A$2:$ZZ$393, 134, MATCH($B$2, resultados!$A$1:$ZZ$1, 0))</f>
        <v/>
      </c>
      <c r="C140">
        <f>INDEX(resultados!$A$2:$ZZ$393, 134, MATCH($B$3, resultados!$A$1:$ZZ$1, 0))</f>
        <v/>
      </c>
    </row>
    <row r="141">
      <c r="A141">
        <f>INDEX(resultados!$A$2:$ZZ$393, 135, MATCH($B$1, resultados!$A$1:$ZZ$1, 0))</f>
        <v/>
      </c>
      <c r="B141">
        <f>INDEX(resultados!$A$2:$ZZ$393, 135, MATCH($B$2, resultados!$A$1:$ZZ$1, 0))</f>
        <v/>
      </c>
      <c r="C141">
        <f>INDEX(resultados!$A$2:$ZZ$393, 135, MATCH($B$3, resultados!$A$1:$ZZ$1, 0))</f>
        <v/>
      </c>
    </row>
    <row r="142">
      <c r="A142">
        <f>INDEX(resultados!$A$2:$ZZ$393, 136, MATCH($B$1, resultados!$A$1:$ZZ$1, 0))</f>
        <v/>
      </c>
      <c r="B142">
        <f>INDEX(resultados!$A$2:$ZZ$393, 136, MATCH($B$2, resultados!$A$1:$ZZ$1, 0))</f>
        <v/>
      </c>
      <c r="C142">
        <f>INDEX(resultados!$A$2:$ZZ$393, 136, MATCH($B$3, resultados!$A$1:$ZZ$1, 0))</f>
        <v/>
      </c>
    </row>
    <row r="143">
      <c r="A143">
        <f>INDEX(resultados!$A$2:$ZZ$393, 137, MATCH($B$1, resultados!$A$1:$ZZ$1, 0))</f>
        <v/>
      </c>
      <c r="B143">
        <f>INDEX(resultados!$A$2:$ZZ$393, 137, MATCH($B$2, resultados!$A$1:$ZZ$1, 0))</f>
        <v/>
      </c>
      <c r="C143">
        <f>INDEX(resultados!$A$2:$ZZ$393, 137, MATCH($B$3, resultados!$A$1:$ZZ$1, 0))</f>
        <v/>
      </c>
    </row>
    <row r="144">
      <c r="A144">
        <f>INDEX(resultados!$A$2:$ZZ$393, 138, MATCH($B$1, resultados!$A$1:$ZZ$1, 0))</f>
        <v/>
      </c>
      <c r="B144">
        <f>INDEX(resultados!$A$2:$ZZ$393, 138, MATCH($B$2, resultados!$A$1:$ZZ$1, 0))</f>
        <v/>
      </c>
      <c r="C144">
        <f>INDEX(resultados!$A$2:$ZZ$393, 138, MATCH($B$3, resultados!$A$1:$ZZ$1, 0))</f>
        <v/>
      </c>
    </row>
    <row r="145">
      <c r="A145">
        <f>INDEX(resultados!$A$2:$ZZ$393, 139, MATCH($B$1, resultados!$A$1:$ZZ$1, 0))</f>
        <v/>
      </c>
      <c r="B145">
        <f>INDEX(resultados!$A$2:$ZZ$393, 139, MATCH($B$2, resultados!$A$1:$ZZ$1, 0))</f>
        <v/>
      </c>
      <c r="C145">
        <f>INDEX(resultados!$A$2:$ZZ$393, 139, MATCH($B$3, resultados!$A$1:$ZZ$1, 0))</f>
        <v/>
      </c>
    </row>
    <row r="146">
      <c r="A146">
        <f>INDEX(resultados!$A$2:$ZZ$393, 140, MATCH($B$1, resultados!$A$1:$ZZ$1, 0))</f>
        <v/>
      </c>
      <c r="B146">
        <f>INDEX(resultados!$A$2:$ZZ$393, 140, MATCH($B$2, resultados!$A$1:$ZZ$1, 0))</f>
        <v/>
      </c>
      <c r="C146">
        <f>INDEX(resultados!$A$2:$ZZ$393, 140, MATCH($B$3, resultados!$A$1:$ZZ$1, 0))</f>
        <v/>
      </c>
    </row>
    <row r="147">
      <c r="A147">
        <f>INDEX(resultados!$A$2:$ZZ$393, 141, MATCH($B$1, resultados!$A$1:$ZZ$1, 0))</f>
        <v/>
      </c>
      <c r="B147">
        <f>INDEX(resultados!$A$2:$ZZ$393, 141, MATCH($B$2, resultados!$A$1:$ZZ$1, 0))</f>
        <v/>
      </c>
      <c r="C147">
        <f>INDEX(resultados!$A$2:$ZZ$393, 141, MATCH($B$3, resultados!$A$1:$ZZ$1, 0))</f>
        <v/>
      </c>
    </row>
    <row r="148">
      <c r="A148">
        <f>INDEX(resultados!$A$2:$ZZ$393, 142, MATCH($B$1, resultados!$A$1:$ZZ$1, 0))</f>
        <v/>
      </c>
      <c r="B148">
        <f>INDEX(resultados!$A$2:$ZZ$393, 142, MATCH($B$2, resultados!$A$1:$ZZ$1, 0))</f>
        <v/>
      </c>
      <c r="C148">
        <f>INDEX(resultados!$A$2:$ZZ$393, 142, MATCH($B$3, resultados!$A$1:$ZZ$1, 0))</f>
        <v/>
      </c>
    </row>
    <row r="149">
      <c r="A149">
        <f>INDEX(resultados!$A$2:$ZZ$393, 143, MATCH($B$1, resultados!$A$1:$ZZ$1, 0))</f>
        <v/>
      </c>
      <c r="B149">
        <f>INDEX(resultados!$A$2:$ZZ$393, 143, MATCH($B$2, resultados!$A$1:$ZZ$1, 0))</f>
        <v/>
      </c>
      <c r="C149">
        <f>INDEX(resultados!$A$2:$ZZ$393, 143, MATCH($B$3, resultados!$A$1:$ZZ$1, 0))</f>
        <v/>
      </c>
    </row>
    <row r="150">
      <c r="A150">
        <f>INDEX(resultados!$A$2:$ZZ$393, 144, MATCH($B$1, resultados!$A$1:$ZZ$1, 0))</f>
        <v/>
      </c>
      <c r="B150">
        <f>INDEX(resultados!$A$2:$ZZ$393, 144, MATCH($B$2, resultados!$A$1:$ZZ$1, 0))</f>
        <v/>
      </c>
      <c r="C150">
        <f>INDEX(resultados!$A$2:$ZZ$393, 144, MATCH($B$3, resultados!$A$1:$ZZ$1, 0))</f>
        <v/>
      </c>
    </row>
    <row r="151">
      <c r="A151">
        <f>INDEX(resultados!$A$2:$ZZ$393, 145, MATCH($B$1, resultados!$A$1:$ZZ$1, 0))</f>
        <v/>
      </c>
      <c r="B151">
        <f>INDEX(resultados!$A$2:$ZZ$393, 145, MATCH($B$2, resultados!$A$1:$ZZ$1, 0))</f>
        <v/>
      </c>
      <c r="C151">
        <f>INDEX(resultados!$A$2:$ZZ$393, 145, MATCH($B$3, resultados!$A$1:$ZZ$1, 0))</f>
        <v/>
      </c>
    </row>
    <row r="152">
      <c r="A152">
        <f>INDEX(resultados!$A$2:$ZZ$393, 146, MATCH($B$1, resultados!$A$1:$ZZ$1, 0))</f>
        <v/>
      </c>
      <c r="B152">
        <f>INDEX(resultados!$A$2:$ZZ$393, 146, MATCH($B$2, resultados!$A$1:$ZZ$1, 0))</f>
        <v/>
      </c>
      <c r="C152">
        <f>INDEX(resultados!$A$2:$ZZ$393, 146, MATCH($B$3, resultados!$A$1:$ZZ$1, 0))</f>
        <v/>
      </c>
    </row>
    <row r="153">
      <c r="A153">
        <f>INDEX(resultados!$A$2:$ZZ$393, 147, MATCH($B$1, resultados!$A$1:$ZZ$1, 0))</f>
        <v/>
      </c>
      <c r="B153">
        <f>INDEX(resultados!$A$2:$ZZ$393, 147, MATCH($B$2, resultados!$A$1:$ZZ$1, 0))</f>
        <v/>
      </c>
      <c r="C153">
        <f>INDEX(resultados!$A$2:$ZZ$393, 147, MATCH($B$3, resultados!$A$1:$ZZ$1, 0))</f>
        <v/>
      </c>
    </row>
    <row r="154">
      <c r="A154">
        <f>INDEX(resultados!$A$2:$ZZ$393, 148, MATCH($B$1, resultados!$A$1:$ZZ$1, 0))</f>
        <v/>
      </c>
      <c r="B154">
        <f>INDEX(resultados!$A$2:$ZZ$393, 148, MATCH($B$2, resultados!$A$1:$ZZ$1, 0))</f>
        <v/>
      </c>
      <c r="C154">
        <f>INDEX(resultados!$A$2:$ZZ$393, 148, MATCH($B$3, resultados!$A$1:$ZZ$1, 0))</f>
        <v/>
      </c>
    </row>
    <row r="155">
      <c r="A155">
        <f>INDEX(resultados!$A$2:$ZZ$393, 149, MATCH($B$1, resultados!$A$1:$ZZ$1, 0))</f>
        <v/>
      </c>
      <c r="B155">
        <f>INDEX(resultados!$A$2:$ZZ$393, 149, MATCH($B$2, resultados!$A$1:$ZZ$1, 0))</f>
        <v/>
      </c>
      <c r="C155">
        <f>INDEX(resultados!$A$2:$ZZ$393, 149, MATCH($B$3, resultados!$A$1:$ZZ$1, 0))</f>
        <v/>
      </c>
    </row>
    <row r="156">
      <c r="A156">
        <f>INDEX(resultados!$A$2:$ZZ$393, 150, MATCH($B$1, resultados!$A$1:$ZZ$1, 0))</f>
        <v/>
      </c>
      <c r="B156">
        <f>INDEX(resultados!$A$2:$ZZ$393, 150, MATCH($B$2, resultados!$A$1:$ZZ$1, 0))</f>
        <v/>
      </c>
      <c r="C156">
        <f>INDEX(resultados!$A$2:$ZZ$393, 150, MATCH($B$3, resultados!$A$1:$ZZ$1, 0))</f>
        <v/>
      </c>
    </row>
    <row r="157">
      <c r="A157">
        <f>INDEX(resultados!$A$2:$ZZ$393, 151, MATCH($B$1, resultados!$A$1:$ZZ$1, 0))</f>
        <v/>
      </c>
      <c r="B157">
        <f>INDEX(resultados!$A$2:$ZZ$393, 151, MATCH($B$2, resultados!$A$1:$ZZ$1, 0))</f>
        <v/>
      </c>
      <c r="C157">
        <f>INDEX(resultados!$A$2:$ZZ$393, 151, MATCH($B$3, resultados!$A$1:$ZZ$1, 0))</f>
        <v/>
      </c>
    </row>
    <row r="158">
      <c r="A158">
        <f>INDEX(resultados!$A$2:$ZZ$393, 152, MATCH($B$1, resultados!$A$1:$ZZ$1, 0))</f>
        <v/>
      </c>
      <c r="B158">
        <f>INDEX(resultados!$A$2:$ZZ$393, 152, MATCH($B$2, resultados!$A$1:$ZZ$1, 0))</f>
        <v/>
      </c>
      <c r="C158">
        <f>INDEX(resultados!$A$2:$ZZ$393, 152, MATCH($B$3, resultados!$A$1:$ZZ$1, 0))</f>
        <v/>
      </c>
    </row>
    <row r="159">
      <c r="A159">
        <f>INDEX(resultados!$A$2:$ZZ$393, 153, MATCH($B$1, resultados!$A$1:$ZZ$1, 0))</f>
        <v/>
      </c>
      <c r="B159">
        <f>INDEX(resultados!$A$2:$ZZ$393, 153, MATCH($B$2, resultados!$A$1:$ZZ$1, 0))</f>
        <v/>
      </c>
      <c r="C159">
        <f>INDEX(resultados!$A$2:$ZZ$393, 153, MATCH($B$3, resultados!$A$1:$ZZ$1, 0))</f>
        <v/>
      </c>
    </row>
    <row r="160">
      <c r="A160">
        <f>INDEX(resultados!$A$2:$ZZ$393, 154, MATCH($B$1, resultados!$A$1:$ZZ$1, 0))</f>
        <v/>
      </c>
      <c r="B160">
        <f>INDEX(resultados!$A$2:$ZZ$393, 154, MATCH($B$2, resultados!$A$1:$ZZ$1, 0))</f>
        <v/>
      </c>
      <c r="C160">
        <f>INDEX(resultados!$A$2:$ZZ$393, 154, MATCH($B$3, resultados!$A$1:$ZZ$1, 0))</f>
        <v/>
      </c>
    </row>
    <row r="161">
      <c r="A161">
        <f>INDEX(resultados!$A$2:$ZZ$393, 155, MATCH($B$1, resultados!$A$1:$ZZ$1, 0))</f>
        <v/>
      </c>
      <c r="B161">
        <f>INDEX(resultados!$A$2:$ZZ$393, 155, MATCH($B$2, resultados!$A$1:$ZZ$1, 0))</f>
        <v/>
      </c>
      <c r="C161">
        <f>INDEX(resultados!$A$2:$ZZ$393, 155, MATCH($B$3, resultados!$A$1:$ZZ$1, 0))</f>
        <v/>
      </c>
    </row>
    <row r="162">
      <c r="A162">
        <f>INDEX(resultados!$A$2:$ZZ$393, 156, MATCH($B$1, resultados!$A$1:$ZZ$1, 0))</f>
        <v/>
      </c>
      <c r="B162">
        <f>INDEX(resultados!$A$2:$ZZ$393, 156, MATCH($B$2, resultados!$A$1:$ZZ$1, 0))</f>
        <v/>
      </c>
      <c r="C162">
        <f>INDEX(resultados!$A$2:$ZZ$393, 156, MATCH($B$3, resultados!$A$1:$ZZ$1, 0))</f>
        <v/>
      </c>
    </row>
    <row r="163">
      <c r="A163">
        <f>INDEX(resultados!$A$2:$ZZ$393, 157, MATCH($B$1, resultados!$A$1:$ZZ$1, 0))</f>
        <v/>
      </c>
      <c r="B163">
        <f>INDEX(resultados!$A$2:$ZZ$393, 157, MATCH($B$2, resultados!$A$1:$ZZ$1, 0))</f>
        <v/>
      </c>
      <c r="C163">
        <f>INDEX(resultados!$A$2:$ZZ$393, 157, MATCH($B$3, resultados!$A$1:$ZZ$1, 0))</f>
        <v/>
      </c>
    </row>
    <row r="164">
      <c r="A164">
        <f>INDEX(resultados!$A$2:$ZZ$393, 158, MATCH($B$1, resultados!$A$1:$ZZ$1, 0))</f>
        <v/>
      </c>
      <c r="B164">
        <f>INDEX(resultados!$A$2:$ZZ$393, 158, MATCH($B$2, resultados!$A$1:$ZZ$1, 0))</f>
        <v/>
      </c>
      <c r="C164">
        <f>INDEX(resultados!$A$2:$ZZ$393, 158, MATCH($B$3, resultados!$A$1:$ZZ$1, 0))</f>
        <v/>
      </c>
    </row>
    <row r="165">
      <c r="A165">
        <f>INDEX(resultados!$A$2:$ZZ$393, 159, MATCH($B$1, resultados!$A$1:$ZZ$1, 0))</f>
        <v/>
      </c>
      <c r="B165">
        <f>INDEX(resultados!$A$2:$ZZ$393, 159, MATCH($B$2, resultados!$A$1:$ZZ$1, 0))</f>
        <v/>
      </c>
      <c r="C165">
        <f>INDEX(resultados!$A$2:$ZZ$393, 159, MATCH($B$3, resultados!$A$1:$ZZ$1, 0))</f>
        <v/>
      </c>
    </row>
    <row r="166">
      <c r="A166">
        <f>INDEX(resultados!$A$2:$ZZ$393, 160, MATCH($B$1, resultados!$A$1:$ZZ$1, 0))</f>
        <v/>
      </c>
      <c r="B166">
        <f>INDEX(resultados!$A$2:$ZZ$393, 160, MATCH($B$2, resultados!$A$1:$ZZ$1, 0))</f>
        <v/>
      </c>
      <c r="C166">
        <f>INDEX(resultados!$A$2:$ZZ$393, 160, MATCH($B$3, resultados!$A$1:$ZZ$1, 0))</f>
        <v/>
      </c>
    </row>
    <row r="167">
      <c r="A167">
        <f>INDEX(resultados!$A$2:$ZZ$393, 161, MATCH($B$1, resultados!$A$1:$ZZ$1, 0))</f>
        <v/>
      </c>
      <c r="B167">
        <f>INDEX(resultados!$A$2:$ZZ$393, 161, MATCH($B$2, resultados!$A$1:$ZZ$1, 0))</f>
        <v/>
      </c>
      <c r="C167">
        <f>INDEX(resultados!$A$2:$ZZ$393, 161, MATCH($B$3, resultados!$A$1:$ZZ$1, 0))</f>
        <v/>
      </c>
    </row>
    <row r="168">
      <c r="A168">
        <f>INDEX(resultados!$A$2:$ZZ$393, 162, MATCH($B$1, resultados!$A$1:$ZZ$1, 0))</f>
        <v/>
      </c>
      <c r="B168">
        <f>INDEX(resultados!$A$2:$ZZ$393, 162, MATCH($B$2, resultados!$A$1:$ZZ$1, 0))</f>
        <v/>
      </c>
      <c r="C168">
        <f>INDEX(resultados!$A$2:$ZZ$393, 162, MATCH($B$3, resultados!$A$1:$ZZ$1, 0))</f>
        <v/>
      </c>
    </row>
    <row r="169">
      <c r="A169">
        <f>INDEX(resultados!$A$2:$ZZ$393, 163, MATCH($B$1, resultados!$A$1:$ZZ$1, 0))</f>
        <v/>
      </c>
      <c r="B169">
        <f>INDEX(resultados!$A$2:$ZZ$393, 163, MATCH($B$2, resultados!$A$1:$ZZ$1, 0))</f>
        <v/>
      </c>
      <c r="C169">
        <f>INDEX(resultados!$A$2:$ZZ$393, 163, MATCH($B$3, resultados!$A$1:$ZZ$1, 0))</f>
        <v/>
      </c>
    </row>
    <row r="170">
      <c r="A170">
        <f>INDEX(resultados!$A$2:$ZZ$393, 164, MATCH($B$1, resultados!$A$1:$ZZ$1, 0))</f>
        <v/>
      </c>
      <c r="B170">
        <f>INDEX(resultados!$A$2:$ZZ$393, 164, MATCH($B$2, resultados!$A$1:$ZZ$1, 0))</f>
        <v/>
      </c>
      <c r="C170">
        <f>INDEX(resultados!$A$2:$ZZ$393, 164, MATCH($B$3, resultados!$A$1:$ZZ$1, 0))</f>
        <v/>
      </c>
    </row>
    <row r="171">
      <c r="A171">
        <f>INDEX(resultados!$A$2:$ZZ$393, 165, MATCH($B$1, resultados!$A$1:$ZZ$1, 0))</f>
        <v/>
      </c>
      <c r="B171">
        <f>INDEX(resultados!$A$2:$ZZ$393, 165, MATCH($B$2, resultados!$A$1:$ZZ$1, 0))</f>
        <v/>
      </c>
      <c r="C171">
        <f>INDEX(resultados!$A$2:$ZZ$393, 165, MATCH($B$3, resultados!$A$1:$ZZ$1, 0))</f>
        <v/>
      </c>
    </row>
    <row r="172">
      <c r="A172">
        <f>INDEX(resultados!$A$2:$ZZ$393, 166, MATCH($B$1, resultados!$A$1:$ZZ$1, 0))</f>
        <v/>
      </c>
      <c r="B172">
        <f>INDEX(resultados!$A$2:$ZZ$393, 166, MATCH($B$2, resultados!$A$1:$ZZ$1, 0))</f>
        <v/>
      </c>
      <c r="C172">
        <f>INDEX(resultados!$A$2:$ZZ$393, 166, MATCH($B$3, resultados!$A$1:$ZZ$1, 0))</f>
        <v/>
      </c>
    </row>
    <row r="173">
      <c r="A173">
        <f>INDEX(resultados!$A$2:$ZZ$393, 167, MATCH($B$1, resultados!$A$1:$ZZ$1, 0))</f>
        <v/>
      </c>
      <c r="B173">
        <f>INDEX(resultados!$A$2:$ZZ$393, 167, MATCH($B$2, resultados!$A$1:$ZZ$1, 0))</f>
        <v/>
      </c>
      <c r="C173">
        <f>INDEX(resultados!$A$2:$ZZ$393, 167, MATCH($B$3, resultados!$A$1:$ZZ$1, 0))</f>
        <v/>
      </c>
    </row>
    <row r="174">
      <c r="A174">
        <f>INDEX(resultados!$A$2:$ZZ$393, 168, MATCH($B$1, resultados!$A$1:$ZZ$1, 0))</f>
        <v/>
      </c>
      <c r="B174">
        <f>INDEX(resultados!$A$2:$ZZ$393, 168, MATCH($B$2, resultados!$A$1:$ZZ$1, 0))</f>
        <v/>
      </c>
      <c r="C174">
        <f>INDEX(resultados!$A$2:$ZZ$393, 168, MATCH($B$3, resultados!$A$1:$ZZ$1, 0))</f>
        <v/>
      </c>
    </row>
    <row r="175">
      <c r="A175">
        <f>INDEX(resultados!$A$2:$ZZ$393, 169, MATCH($B$1, resultados!$A$1:$ZZ$1, 0))</f>
        <v/>
      </c>
      <c r="B175">
        <f>INDEX(resultados!$A$2:$ZZ$393, 169, MATCH($B$2, resultados!$A$1:$ZZ$1, 0))</f>
        <v/>
      </c>
      <c r="C175">
        <f>INDEX(resultados!$A$2:$ZZ$393, 169, MATCH($B$3, resultados!$A$1:$ZZ$1, 0))</f>
        <v/>
      </c>
    </row>
    <row r="176">
      <c r="A176">
        <f>INDEX(resultados!$A$2:$ZZ$393, 170, MATCH($B$1, resultados!$A$1:$ZZ$1, 0))</f>
        <v/>
      </c>
      <c r="B176">
        <f>INDEX(resultados!$A$2:$ZZ$393, 170, MATCH($B$2, resultados!$A$1:$ZZ$1, 0))</f>
        <v/>
      </c>
      <c r="C176">
        <f>INDEX(resultados!$A$2:$ZZ$393, 170, MATCH($B$3, resultados!$A$1:$ZZ$1, 0))</f>
        <v/>
      </c>
    </row>
    <row r="177">
      <c r="A177">
        <f>INDEX(resultados!$A$2:$ZZ$393, 171, MATCH($B$1, resultados!$A$1:$ZZ$1, 0))</f>
        <v/>
      </c>
      <c r="B177">
        <f>INDEX(resultados!$A$2:$ZZ$393, 171, MATCH($B$2, resultados!$A$1:$ZZ$1, 0))</f>
        <v/>
      </c>
      <c r="C177">
        <f>INDEX(resultados!$A$2:$ZZ$393, 171, MATCH($B$3, resultados!$A$1:$ZZ$1, 0))</f>
        <v/>
      </c>
    </row>
    <row r="178">
      <c r="A178">
        <f>INDEX(resultados!$A$2:$ZZ$393, 172, MATCH($B$1, resultados!$A$1:$ZZ$1, 0))</f>
        <v/>
      </c>
      <c r="B178">
        <f>INDEX(resultados!$A$2:$ZZ$393, 172, MATCH($B$2, resultados!$A$1:$ZZ$1, 0))</f>
        <v/>
      </c>
      <c r="C178">
        <f>INDEX(resultados!$A$2:$ZZ$393, 172, MATCH($B$3, resultados!$A$1:$ZZ$1, 0))</f>
        <v/>
      </c>
    </row>
    <row r="179">
      <c r="A179">
        <f>INDEX(resultados!$A$2:$ZZ$393, 173, MATCH($B$1, resultados!$A$1:$ZZ$1, 0))</f>
        <v/>
      </c>
      <c r="B179">
        <f>INDEX(resultados!$A$2:$ZZ$393, 173, MATCH($B$2, resultados!$A$1:$ZZ$1, 0))</f>
        <v/>
      </c>
      <c r="C179">
        <f>INDEX(resultados!$A$2:$ZZ$393, 173, MATCH($B$3, resultados!$A$1:$ZZ$1, 0))</f>
        <v/>
      </c>
    </row>
    <row r="180">
      <c r="A180">
        <f>INDEX(resultados!$A$2:$ZZ$393, 174, MATCH($B$1, resultados!$A$1:$ZZ$1, 0))</f>
        <v/>
      </c>
      <c r="B180">
        <f>INDEX(resultados!$A$2:$ZZ$393, 174, MATCH($B$2, resultados!$A$1:$ZZ$1, 0))</f>
        <v/>
      </c>
      <c r="C180">
        <f>INDEX(resultados!$A$2:$ZZ$393, 174, MATCH($B$3, resultados!$A$1:$ZZ$1, 0))</f>
        <v/>
      </c>
    </row>
    <row r="181">
      <c r="A181">
        <f>INDEX(resultados!$A$2:$ZZ$393, 175, MATCH($B$1, resultados!$A$1:$ZZ$1, 0))</f>
        <v/>
      </c>
      <c r="B181">
        <f>INDEX(resultados!$A$2:$ZZ$393, 175, MATCH($B$2, resultados!$A$1:$ZZ$1, 0))</f>
        <v/>
      </c>
      <c r="C181">
        <f>INDEX(resultados!$A$2:$ZZ$393, 175, MATCH($B$3, resultados!$A$1:$ZZ$1, 0))</f>
        <v/>
      </c>
    </row>
    <row r="182">
      <c r="A182">
        <f>INDEX(resultados!$A$2:$ZZ$393, 176, MATCH($B$1, resultados!$A$1:$ZZ$1, 0))</f>
        <v/>
      </c>
      <c r="B182">
        <f>INDEX(resultados!$A$2:$ZZ$393, 176, MATCH($B$2, resultados!$A$1:$ZZ$1, 0))</f>
        <v/>
      </c>
      <c r="C182">
        <f>INDEX(resultados!$A$2:$ZZ$393, 176, MATCH($B$3, resultados!$A$1:$ZZ$1, 0))</f>
        <v/>
      </c>
    </row>
    <row r="183">
      <c r="A183">
        <f>INDEX(resultados!$A$2:$ZZ$393, 177, MATCH($B$1, resultados!$A$1:$ZZ$1, 0))</f>
        <v/>
      </c>
      <c r="B183">
        <f>INDEX(resultados!$A$2:$ZZ$393, 177, MATCH($B$2, resultados!$A$1:$ZZ$1, 0))</f>
        <v/>
      </c>
      <c r="C183">
        <f>INDEX(resultados!$A$2:$ZZ$393, 177, MATCH($B$3, resultados!$A$1:$ZZ$1, 0))</f>
        <v/>
      </c>
    </row>
    <row r="184">
      <c r="A184">
        <f>INDEX(resultados!$A$2:$ZZ$393, 178, MATCH($B$1, resultados!$A$1:$ZZ$1, 0))</f>
        <v/>
      </c>
      <c r="B184">
        <f>INDEX(resultados!$A$2:$ZZ$393, 178, MATCH($B$2, resultados!$A$1:$ZZ$1, 0))</f>
        <v/>
      </c>
      <c r="C184">
        <f>INDEX(resultados!$A$2:$ZZ$393, 178, MATCH($B$3, resultados!$A$1:$ZZ$1, 0))</f>
        <v/>
      </c>
    </row>
    <row r="185">
      <c r="A185">
        <f>INDEX(resultados!$A$2:$ZZ$393, 179, MATCH($B$1, resultados!$A$1:$ZZ$1, 0))</f>
        <v/>
      </c>
      <c r="B185">
        <f>INDEX(resultados!$A$2:$ZZ$393, 179, MATCH($B$2, resultados!$A$1:$ZZ$1, 0))</f>
        <v/>
      </c>
      <c r="C185">
        <f>INDEX(resultados!$A$2:$ZZ$393, 179, MATCH($B$3, resultados!$A$1:$ZZ$1, 0))</f>
        <v/>
      </c>
    </row>
    <row r="186">
      <c r="A186">
        <f>INDEX(resultados!$A$2:$ZZ$393, 180, MATCH($B$1, resultados!$A$1:$ZZ$1, 0))</f>
        <v/>
      </c>
      <c r="B186">
        <f>INDEX(resultados!$A$2:$ZZ$393, 180, MATCH($B$2, resultados!$A$1:$ZZ$1, 0))</f>
        <v/>
      </c>
      <c r="C186">
        <f>INDEX(resultados!$A$2:$ZZ$393, 180, MATCH($B$3, resultados!$A$1:$ZZ$1, 0))</f>
        <v/>
      </c>
    </row>
    <row r="187">
      <c r="A187">
        <f>INDEX(resultados!$A$2:$ZZ$393, 181, MATCH($B$1, resultados!$A$1:$ZZ$1, 0))</f>
        <v/>
      </c>
      <c r="B187">
        <f>INDEX(resultados!$A$2:$ZZ$393, 181, MATCH($B$2, resultados!$A$1:$ZZ$1, 0))</f>
        <v/>
      </c>
      <c r="C187">
        <f>INDEX(resultados!$A$2:$ZZ$393, 181, MATCH($B$3, resultados!$A$1:$ZZ$1, 0))</f>
        <v/>
      </c>
    </row>
    <row r="188">
      <c r="A188">
        <f>INDEX(resultados!$A$2:$ZZ$393, 182, MATCH($B$1, resultados!$A$1:$ZZ$1, 0))</f>
        <v/>
      </c>
      <c r="B188">
        <f>INDEX(resultados!$A$2:$ZZ$393, 182, MATCH($B$2, resultados!$A$1:$ZZ$1, 0))</f>
        <v/>
      </c>
      <c r="C188">
        <f>INDEX(resultados!$A$2:$ZZ$393, 182, MATCH($B$3, resultados!$A$1:$ZZ$1, 0))</f>
        <v/>
      </c>
    </row>
    <row r="189">
      <c r="A189">
        <f>INDEX(resultados!$A$2:$ZZ$393, 183, MATCH($B$1, resultados!$A$1:$ZZ$1, 0))</f>
        <v/>
      </c>
      <c r="B189">
        <f>INDEX(resultados!$A$2:$ZZ$393, 183, MATCH($B$2, resultados!$A$1:$ZZ$1, 0))</f>
        <v/>
      </c>
      <c r="C189">
        <f>INDEX(resultados!$A$2:$ZZ$393, 183, MATCH($B$3, resultados!$A$1:$ZZ$1, 0))</f>
        <v/>
      </c>
    </row>
    <row r="190">
      <c r="A190">
        <f>INDEX(resultados!$A$2:$ZZ$393, 184, MATCH($B$1, resultados!$A$1:$ZZ$1, 0))</f>
        <v/>
      </c>
      <c r="B190">
        <f>INDEX(resultados!$A$2:$ZZ$393, 184, MATCH($B$2, resultados!$A$1:$ZZ$1, 0))</f>
        <v/>
      </c>
      <c r="C190">
        <f>INDEX(resultados!$A$2:$ZZ$393, 184, MATCH($B$3, resultados!$A$1:$ZZ$1, 0))</f>
        <v/>
      </c>
    </row>
    <row r="191">
      <c r="A191">
        <f>INDEX(resultados!$A$2:$ZZ$393, 185, MATCH($B$1, resultados!$A$1:$ZZ$1, 0))</f>
        <v/>
      </c>
      <c r="B191">
        <f>INDEX(resultados!$A$2:$ZZ$393, 185, MATCH($B$2, resultados!$A$1:$ZZ$1, 0))</f>
        <v/>
      </c>
      <c r="C191">
        <f>INDEX(resultados!$A$2:$ZZ$393, 185, MATCH($B$3, resultados!$A$1:$ZZ$1, 0))</f>
        <v/>
      </c>
    </row>
    <row r="192">
      <c r="A192">
        <f>INDEX(resultados!$A$2:$ZZ$393, 186, MATCH($B$1, resultados!$A$1:$ZZ$1, 0))</f>
        <v/>
      </c>
      <c r="B192">
        <f>INDEX(resultados!$A$2:$ZZ$393, 186, MATCH($B$2, resultados!$A$1:$ZZ$1, 0))</f>
        <v/>
      </c>
      <c r="C192">
        <f>INDEX(resultados!$A$2:$ZZ$393, 186, MATCH($B$3, resultados!$A$1:$ZZ$1, 0))</f>
        <v/>
      </c>
    </row>
    <row r="193">
      <c r="A193">
        <f>INDEX(resultados!$A$2:$ZZ$393, 187, MATCH($B$1, resultados!$A$1:$ZZ$1, 0))</f>
        <v/>
      </c>
      <c r="B193">
        <f>INDEX(resultados!$A$2:$ZZ$393, 187, MATCH($B$2, resultados!$A$1:$ZZ$1, 0))</f>
        <v/>
      </c>
      <c r="C193">
        <f>INDEX(resultados!$A$2:$ZZ$393, 187, MATCH($B$3, resultados!$A$1:$ZZ$1, 0))</f>
        <v/>
      </c>
    </row>
    <row r="194">
      <c r="A194">
        <f>INDEX(resultados!$A$2:$ZZ$393, 188, MATCH($B$1, resultados!$A$1:$ZZ$1, 0))</f>
        <v/>
      </c>
      <c r="B194">
        <f>INDEX(resultados!$A$2:$ZZ$393, 188, MATCH($B$2, resultados!$A$1:$ZZ$1, 0))</f>
        <v/>
      </c>
      <c r="C194">
        <f>INDEX(resultados!$A$2:$ZZ$393, 188, MATCH($B$3, resultados!$A$1:$ZZ$1, 0))</f>
        <v/>
      </c>
    </row>
    <row r="195">
      <c r="A195">
        <f>INDEX(resultados!$A$2:$ZZ$393, 189, MATCH($B$1, resultados!$A$1:$ZZ$1, 0))</f>
        <v/>
      </c>
      <c r="B195">
        <f>INDEX(resultados!$A$2:$ZZ$393, 189, MATCH($B$2, resultados!$A$1:$ZZ$1, 0))</f>
        <v/>
      </c>
      <c r="C195">
        <f>INDEX(resultados!$A$2:$ZZ$393, 189, MATCH($B$3, resultados!$A$1:$ZZ$1, 0))</f>
        <v/>
      </c>
    </row>
    <row r="196">
      <c r="A196">
        <f>INDEX(resultados!$A$2:$ZZ$393, 190, MATCH($B$1, resultados!$A$1:$ZZ$1, 0))</f>
        <v/>
      </c>
      <c r="B196">
        <f>INDEX(resultados!$A$2:$ZZ$393, 190, MATCH($B$2, resultados!$A$1:$ZZ$1, 0))</f>
        <v/>
      </c>
      <c r="C196">
        <f>INDEX(resultados!$A$2:$ZZ$393, 190, MATCH($B$3, resultados!$A$1:$ZZ$1, 0))</f>
        <v/>
      </c>
    </row>
    <row r="197">
      <c r="A197">
        <f>INDEX(resultados!$A$2:$ZZ$393, 191, MATCH($B$1, resultados!$A$1:$ZZ$1, 0))</f>
        <v/>
      </c>
      <c r="B197">
        <f>INDEX(resultados!$A$2:$ZZ$393, 191, MATCH($B$2, resultados!$A$1:$ZZ$1, 0))</f>
        <v/>
      </c>
      <c r="C197">
        <f>INDEX(resultados!$A$2:$ZZ$393, 191, MATCH($B$3, resultados!$A$1:$ZZ$1, 0))</f>
        <v/>
      </c>
    </row>
    <row r="198">
      <c r="A198">
        <f>INDEX(resultados!$A$2:$ZZ$393, 192, MATCH($B$1, resultados!$A$1:$ZZ$1, 0))</f>
        <v/>
      </c>
      <c r="B198">
        <f>INDEX(resultados!$A$2:$ZZ$393, 192, MATCH($B$2, resultados!$A$1:$ZZ$1, 0))</f>
        <v/>
      </c>
      <c r="C198">
        <f>INDEX(resultados!$A$2:$ZZ$393, 192, MATCH($B$3, resultados!$A$1:$ZZ$1, 0))</f>
        <v/>
      </c>
    </row>
    <row r="199">
      <c r="A199">
        <f>INDEX(resultados!$A$2:$ZZ$393, 193, MATCH($B$1, resultados!$A$1:$ZZ$1, 0))</f>
        <v/>
      </c>
      <c r="B199">
        <f>INDEX(resultados!$A$2:$ZZ$393, 193, MATCH($B$2, resultados!$A$1:$ZZ$1, 0))</f>
        <v/>
      </c>
      <c r="C199">
        <f>INDEX(resultados!$A$2:$ZZ$393, 193, MATCH($B$3, resultados!$A$1:$ZZ$1, 0))</f>
        <v/>
      </c>
    </row>
    <row r="200">
      <c r="A200">
        <f>INDEX(resultados!$A$2:$ZZ$393, 194, MATCH($B$1, resultados!$A$1:$ZZ$1, 0))</f>
        <v/>
      </c>
      <c r="B200">
        <f>INDEX(resultados!$A$2:$ZZ$393, 194, MATCH($B$2, resultados!$A$1:$ZZ$1, 0))</f>
        <v/>
      </c>
      <c r="C200">
        <f>INDEX(resultados!$A$2:$ZZ$393, 194, MATCH($B$3, resultados!$A$1:$ZZ$1, 0))</f>
        <v/>
      </c>
    </row>
    <row r="201">
      <c r="A201">
        <f>INDEX(resultados!$A$2:$ZZ$393, 195, MATCH($B$1, resultados!$A$1:$ZZ$1, 0))</f>
        <v/>
      </c>
      <c r="B201">
        <f>INDEX(resultados!$A$2:$ZZ$393, 195, MATCH($B$2, resultados!$A$1:$ZZ$1, 0))</f>
        <v/>
      </c>
      <c r="C201">
        <f>INDEX(resultados!$A$2:$ZZ$393, 195, MATCH($B$3, resultados!$A$1:$ZZ$1, 0))</f>
        <v/>
      </c>
    </row>
    <row r="202">
      <c r="A202">
        <f>INDEX(resultados!$A$2:$ZZ$393, 196, MATCH($B$1, resultados!$A$1:$ZZ$1, 0))</f>
        <v/>
      </c>
      <c r="B202">
        <f>INDEX(resultados!$A$2:$ZZ$393, 196, MATCH($B$2, resultados!$A$1:$ZZ$1, 0))</f>
        <v/>
      </c>
      <c r="C202">
        <f>INDEX(resultados!$A$2:$ZZ$393, 196, MATCH($B$3, resultados!$A$1:$ZZ$1, 0))</f>
        <v/>
      </c>
    </row>
    <row r="203">
      <c r="A203">
        <f>INDEX(resultados!$A$2:$ZZ$393, 197, MATCH($B$1, resultados!$A$1:$ZZ$1, 0))</f>
        <v/>
      </c>
      <c r="B203">
        <f>INDEX(resultados!$A$2:$ZZ$393, 197, MATCH($B$2, resultados!$A$1:$ZZ$1, 0))</f>
        <v/>
      </c>
      <c r="C203">
        <f>INDEX(resultados!$A$2:$ZZ$393, 197, MATCH($B$3, resultados!$A$1:$ZZ$1, 0))</f>
        <v/>
      </c>
    </row>
    <row r="204">
      <c r="A204">
        <f>INDEX(resultados!$A$2:$ZZ$393, 198, MATCH($B$1, resultados!$A$1:$ZZ$1, 0))</f>
        <v/>
      </c>
      <c r="B204">
        <f>INDEX(resultados!$A$2:$ZZ$393, 198, MATCH($B$2, resultados!$A$1:$ZZ$1, 0))</f>
        <v/>
      </c>
      <c r="C204">
        <f>INDEX(resultados!$A$2:$ZZ$393, 198, MATCH($B$3, resultados!$A$1:$ZZ$1, 0))</f>
        <v/>
      </c>
    </row>
    <row r="205">
      <c r="A205">
        <f>INDEX(resultados!$A$2:$ZZ$393, 199, MATCH($B$1, resultados!$A$1:$ZZ$1, 0))</f>
        <v/>
      </c>
      <c r="B205">
        <f>INDEX(resultados!$A$2:$ZZ$393, 199, MATCH($B$2, resultados!$A$1:$ZZ$1, 0))</f>
        <v/>
      </c>
      <c r="C205">
        <f>INDEX(resultados!$A$2:$ZZ$393, 199, MATCH($B$3, resultados!$A$1:$ZZ$1, 0))</f>
        <v/>
      </c>
    </row>
    <row r="206">
      <c r="A206">
        <f>INDEX(resultados!$A$2:$ZZ$393, 200, MATCH($B$1, resultados!$A$1:$ZZ$1, 0))</f>
        <v/>
      </c>
      <c r="B206">
        <f>INDEX(resultados!$A$2:$ZZ$393, 200, MATCH($B$2, resultados!$A$1:$ZZ$1, 0))</f>
        <v/>
      </c>
      <c r="C206">
        <f>INDEX(resultados!$A$2:$ZZ$393, 200, MATCH($B$3, resultados!$A$1:$ZZ$1, 0))</f>
        <v/>
      </c>
    </row>
    <row r="207">
      <c r="A207">
        <f>INDEX(resultados!$A$2:$ZZ$393, 201, MATCH($B$1, resultados!$A$1:$ZZ$1, 0))</f>
        <v/>
      </c>
      <c r="B207">
        <f>INDEX(resultados!$A$2:$ZZ$393, 201, MATCH($B$2, resultados!$A$1:$ZZ$1, 0))</f>
        <v/>
      </c>
      <c r="C207">
        <f>INDEX(resultados!$A$2:$ZZ$393, 201, MATCH($B$3, resultados!$A$1:$ZZ$1, 0))</f>
        <v/>
      </c>
    </row>
    <row r="208">
      <c r="A208">
        <f>INDEX(resultados!$A$2:$ZZ$393, 202, MATCH($B$1, resultados!$A$1:$ZZ$1, 0))</f>
        <v/>
      </c>
      <c r="B208">
        <f>INDEX(resultados!$A$2:$ZZ$393, 202, MATCH($B$2, resultados!$A$1:$ZZ$1, 0))</f>
        <v/>
      </c>
      <c r="C208">
        <f>INDEX(resultados!$A$2:$ZZ$393, 202, MATCH($B$3, resultados!$A$1:$ZZ$1, 0))</f>
        <v/>
      </c>
    </row>
    <row r="209">
      <c r="A209">
        <f>INDEX(resultados!$A$2:$ZZ$393, 203, MATCH($B$1, resultados!$A$1:$ZZ$1, 0))</f>
        <v/>
      </c>
      <c r="B209">
        <f>INDEX(resultados!$A$2:$ZZ$393, 203, MATCH($B$2, resultados!$A$1:$ZZ$1, 0))</f>
        <v/>
      </c>
      <c r="C209">
        <f>INDEX(resultados!$A$2:$ZZ$393, 203, MATCH($B$3, resultados!$A$1:$ZZ$1, 0))</f>
        <v/>
      </c>
    </row>
    <row r="210">
      <c r="A210">
        <f>INDEX(resultados!$A$2:$ZZ$393, 204, MATCH($B$1, resultados!$A$1:$ZZ$1, 0))</f>
        <v/>
      </c>
      <c r="B210">
        <f>INDEX(resultados!$A$2:$ZZ$393, 204, MATCH($B$2, resultados!$A$1:$ZZ$1, 0))</f>
        <v/>
      </c>
      <c r="C210">
        <f>INDEX(resultados!$A$2:$ZZ$393, 204, MATCH($B$3, resultados!$A$1:$ZZ$1, 0))</f>
        <v/>
      </c>
    </row>
    <row r="211">
      <c r="A211">
        <f>INDEX(resultados!$A$2:$ZZ$393, 205, MATCH($B$1, resultados!$A$1:$ZZ$1, 0))</f>
        <v/>
      </c>
      <c r="B211">
        <f>INDEX(resultados!$A$2:$ZZ$393, 205, MATCH($B$2, resultados!$A$1:$ZZ$1, 0))</f>
        <v/>
      </c>
      <c r="C211">
        <f>INDEX(resultados!$A$2:$ZZ$393, 205, MATCH($B$3, resultados!$A$1:$ZZ$1, 0))</f>
        <v/>
      </c>
    </row>
    <row r="212">
      <c r="A212">
        <f>INDEX(resultados!$A$2:$ZZ$393, 206, MATCH($B$1, resultados!$A$1:$ZZ$1, 0))</f>
        <v/>
      </c>
      <c r="B212">
        <f>INDEX(resultados!$A$2:$ZZ$393, 206, MATCH($B$2, resultados!$A$1:$ZZ$1, 0))</f>
        <v/>
      </c>
      <c r="C212">
        <f>INDEX(resultados!$A$2:$ZZ$393, 206, MATCH($B$3, resultados!$A$1:$ZZ$1, 0))</f>
        <v/>
      </c>
    </row>
    <row r="213">
      <c r="A213">
        <f>INDEX(resultados!$A$2:$ZZ$393, 207, MATCH($B$1, resultados!$A$1:$ZZ$1, 0))</f>
        <v/>
      </c>
      <c r="B213">
        <f>INDEX(resultados!$A$2:$ZZ$393, 207, MATCH($B$2, resultados!$A$1:$ZZ$1, 0))</f>
        <v/>
      </c>
      <c r="C213">
        <f>INDEX(resultados!$A$2:$ZZ$393, 207, MATCH($B$3, resultados!$A$1:$ZZ$1, 0))</f>
        <v/>
      </c>
    </row>
    <row r="214">
      <c r="A214">
        <f>INDEX(resultados!$A$2:$ZZ$393, 208, MATCH($B$1, resultados!$A$1:$ZZ$1, 0))</f>
        <v/>
      </c>
      <c r="B214">
        <f>INDEX(resultados!$A$2:$ZZ$393, 208, MATCH($B$2, resultados!$A$1:$ZZ$1, 0))</f>
        <v/>
      </c>
      <c r="C214">
        <f>INDEX(resultados!$A$2:$ZZ$393, 208, MATCH($B$3, resultados!$A$1:$ZZ$1, 0))</f>
        <v/>
      </c>
    </row>
    <row r="215">
      <c r="A215">
        <f>INDEX(resultados!$A$2:$ZZ$393, 209, MATCH($B$1, resultados!$A$1:$ZZ$1, 0))</f>
        <v/>
      </c>
      <c r="B215">
        <f>INDEX(resultados!$A$2:$ZZ$393, 209, MATCH($B$2, resultados!$A$1:$ZZ$1, 0))</f>
        <v/>
      </c>
      <c r="C215">
        <f>INDEX(resultados!$A$2:$ZZ$393, 209, MATCH($B$3, resultados!$A$1:$ZZ$1, 0))</f>
        <v/>
      </c>
    </row>
    <row r="216">
      <c r="A216">
        <f>INDEX(resultados!$A$2:$ZZ$393, 210, MATCH($B$1, resultados!$A$1:$ZZ$1, 0))</f>
        <v/>
      </c>
      <c r="B216">
        <f>INDEX(resultados!$A$2:$ZZ$393, 210, MATCH($B$2, resultados!$A$1:$ZZ$1, 0))</f>
        <v/>
      </c>
      <c r="C216">
        <f>INDEX(resultados!$A$2:$ZZ$393, 210, MATCH($B$3, resultados!$A$1:$ZZ$1, 0))</f>
        <v/>
      </c>
    </row>
    <row r="217">
      <c r="A217">
        <f>INDEX(resultados!$A$2:$ZZ$393, 211, MATCH($B$1, resultados!$A$1:$ZZ$1, 0))</f>
        <v/>
      </c>
      <c r="B217">
        <f>INDEX(resultados!$A$2:$ZZ$393, 211, MATCH($B$2, resultados!$A$1:$ZZ$1, 0))</f>
        <v/>
      </c>
      <c r="C217">
        <f>INDEX(resultados!$A$2:$ZZ$393, 211, MATCH($B$3, resultados!$A$1:$ZZ$1, 0))</f>
        <v/>
      </c>
    </row>
    <row r="218">
      <c r="A218">
        <f>INDEX(resultados!$A$2:$ZZ$393, 212, MATCH($B$1, resultados!$A$1:$ZZ$1, 0))</f>
        <v/>
      </c>
      <c r="B218">
        <f>INDEX(resultados!$A$2:$ZZ$393, 212, MATCH($B$2, resultados!$A$1:$ZZ$1, 0))</f>
        <v/>
      </c>
      <c r="C218">
        <f>INDEX(resultados!$A$2:$ZZ$393, 212, MATCH($B$3, resultados!$A$1:$ZZ$1, 0))</f>
        <v/>
      </c>
    </row>
    <row r="219">
      <c r="A219">
        <f>INDEX(resultados!$A$2:$ZZ$393, 213, MATCH($B$1, resultados!$A$1:$ZZ$1, 0))</f>
        <v/>
      </c>
      <c r="B219">
        <f>INDEX(resultados!$A$2:$ZZ$393, 213, MATCH($B$2, resultados!$A$1:$ZZ$1, 0))</f>
        <v/>
      </c>
      <c r="C219">
        <f>INDEX(resultados!$A$2:$ZZ$393, 213, MATCH($B$3, resultados!$A$1:$ZZ$1, 0))</f>
        <v/>
      </c>
    </row>
    <row r="220">
      <c r="A220">
        <f>INDEX(resultados!$A$2:$ZZ$393, 214, MATCH($B$1, resultados!$A$1:$ZZ$1, 0))</f>
        <v/>
      </c>
      <c r="B220">
        <f>INDEX(resultados!$A$2:$ZZ$393, 214, MATCH($B$2, resultados!$A$1:$ZZ$1, 0))</f>
        <v/>
      </c>
      <c r="C220">
        <f>INDEX(resultados!$A$2:$ZZ$393, 214, MATCH($B$3, resultados!$A$1:$ZZ$1, 0))</f>
        <v/>
      </c>
    </row>
    <row r="221">
      <c r="A221">
        <f>INDEX(resultados!$A$2:$ZZ$393, 215, MATCH($B$1, resultados!$A$1:$ZZ$1, 0))</f>
        <v/>
      </c>
      <c r="B221">
        <f>INDEX(resultados!$A$2:$ZZ$393, 215, MATCH($B$2, resultados!$A$1:$ZZ$1, 0))</f>
        <v/>
      </c>
      <c r="C221">
        <f>INDEX(resultados!$A$2:$ZZ$393, 215, MATCH($B$3, resultados!$A$1:$ZZ$1, 0))</f>
        <v/>
      </c>
    </row>
    <row r="222">
      <c r="A222">
        <f>INDEX(resultados!$A$2:$ZZ$393, 216, MATCH($B$1, resultados!$A$1:$ZZ$1, 0))</f>
        <v/>
      </c>
      <c r="B222">
        <f>INDEX(resultados!$A$2:$ZZ$393, 216, MATCH($B$2, resultados!$A$1:$ZZ$1, 0))</f>
        <v/>
      </c>
      <c r="C222">
        <f>INDEX(resultados!$A$2:$ZZ$393, 216, MATCH($B$3, resultados!$A$1:$ZZ$1, 0))</f>
        <v/>
      </c>
    </row>
    <row r="223">
      <c r="A223">
        <f>INDEX(resultados!$A$2:$ZZ$393, 217, MATCH($B$1, resultados!$A$1:$ZZ$1, 0))</f>
        <v/>
      </c>
      <c r="B223">
        <f>INDEX(resultados!$A$2:$ZZ$393, 217, MATCH($B$2, resultados!$A$1:$ZZ$1, 0))</f>
        <v/>
      </c>
      <c r="C223">
        <f>INDEX(resultados!$A$2:$ZZ$393, 217, MATCH($B$3, resultados!$A$1:$ZZ$1, 0))</f>
        <v/>
      </c>
    </row>
    <row r="224">
      <c r="A224">
        <f>INDEX(resultados!$A$2:$ZZ$393, 218, MATCH($B$1, resultados!$A$1:$ZZ$1, 0))</f>
        <v/>
      </c>
      <c r="B224">
        <f>INDEX(resultados!$A$2:$ZZ$393, 218, MATCH($B$2, resultados!$A$1:$ZZ$1, 0))</f>
        <v/>
      </c>
      <c r="C224">
        <f>INDEX(resultados!$A$2:$ZZ$393, 218, MATCH($B$3, resultados!$A$1:$ZZ$1, 0))</f>
        <v/>
      </c>
    </row>
    <row r="225">
      <c r="A225">
        <f>INDEX(resultados!$A$2:$ZZ$393, 219, MATCH($B$1, resultados!$A$1:$ZZ$1, 0))</f>
        <v/>
      </c>
      <c r="B225">
        <f>INDEX(resultados!$A$2:$ZZ$393, 219, MATCH($B$2, resultados!$A$1:$ZZ$1, 0))</f>
        <v/>
      </c>
      <c r="C225">
        <f>INDEX(resultados!$A$2:$ZZ$393, 219, MATCH($B$3, resultados!$A$1:$ZZ$1, 0))</f>
        <v/>
      </c>
    </row>
    <row r="226">
      <c r="A226">
        <f>INDEX(resultados!$A$2:$ZZ$393, 220, MATCH($B$1, resultados!$A$1:$ZZ$1, 0))</f>
        <v/>
      </c>
      <c r="B226">
        <f>INDEX(resultados!$A$2:$ZZ$393, 220, MATCH($B$2, resultados!$A$1:$ZZ$1, 0))</f>
        <v/>
      </c>
      <c r="C226">
        <f>INDEX(resultados!$A$2:$ZZ$393, 220, MATCH($B$3, resultados!$A$1:$ZZ$1, 0))</f>
        <v/>
      </c>
    </row>
    <row r="227">
      <c r="A227">
        <f>INDEX(resultados!$A$2:$ZZ$393, 221, MATCH($B$1, resultados!$A$1:$ZZ$1, 0))</f>
        <v/>
      </c>
      <c r="B227">
        <f>INDEX(resultados!$A$2:$ZZ$393, 221, MATCH($B$2, resultados!$A$1:$ZZ$1, 0))</f>
        <v/>
      </c>
      <c r="C227">
        <f>INDEX(resultados!$A$2:$ZZ$393, 221, MATCH($B$3, resultados!$A$1:$ZZ$1, 0))</f>
        <v/>
      </c>
    </row>
    <row r="228">
      <c r="A228">
        <f>INDEX(resultados!$A$2:$ZZ$393, 222, MATCH($B$1, resultados!$A$1:$ZZ$1, 0))</f>
        <v/>
      </c>
      <c r="B228">
        <f>INDEX(resultados!$A$2:$ZZ$393, 222, MATCH($B$2, resultados!$A$1:$ZZ$1, 0))</f>
        <v/>
      </c>
      <c r="C228">
        <f>INDEX(resultados!$A$2:$ZZ$393, 222, MATCH($B$3, resultados!$A$1:$ZZ$1, 0))</f>
        <v/>
      </c>
    </row>
    <row r="229">
      <c r="A229">
        <f>INDEX(resultados!$A$2:$ZZ$393, 223, MATCH($B$1, resultados!$A$1:$ZZ$1, 0))</f>
        <v/>
      </c>
      <c r="B229">
        <f>INDEX(resultados!$A$2:$ZZ$393, 223, MATCH($B$2, resultados!$A$1:$ZZ$1, 0))</f>
        <v/>
      </c>
      <c r="C229">
        <f>INDEX(resultados!$A$2:$ZZ$393, 223, MATCH($B$3, resultados!$A$1:$ZZ$1, 0))</f>
        <v/>
      </c>
    </row>
    <row r="230">
      <c r="A230">
        <f>INDEX(resultados!$A$2:$ZZ$393, 224, MATCH($B$1, resultados!$A$1:$ZZ$1, 0))</f>
        <v/>
      </c>
      <c r="B230">
        <f>INDEX(resultados!$A$2:$ZZ$393, 224, MATCH($B$2, resultados!$A$1:$ZZ$1, 0))</f>
        <v/>
      </c>
      <c r="C230">
        <f>INDEX(resultados!$A$2:$ZZ$393, 224, MATCH($B$3, resultados!$A$1:$ZZ$1, 0))</f>
        <v/>
      </c>
    </row>
    <row r="231">
      <c r="A231">
        <f>INDEX(resultados!$A$2:$ZZ$393, 225, MATCH($B$1, resultados!$A$1:$ZZ$1, 0))</f>
        <v/>
      </c>
      <c r="B231">
        <f>INDEX(resultados!$A$2:$ZZ$393, 225, MATCH($B$2, resultados!$A$1:$ZZ$1, 0))</f>
        <v/>
      </c>
      <c r="C231">
        <f>INDEX(resultados!$A$2:$ZZ$393, 225, MATCH($B$3, resultados!$A$1:$ZZ$1, 0))</f>
        <v/>
      </c>
    </row>
    <row r="232">
      <c r="A232">
        <f>INDEX(resultados!$A$2:$ZZ$393, 226, MATCH($B$1, resultados!$A$1:$ZZ$1, 0))</f>
        <v/>
      </c>
      <c r="B232">
        <f>INDEX(resultados!$A$2:$ZZ$393, 226, MATCH($B$2, resultados!$A$1:$ZZ$1, 0))</f>
        <v/>
      </c>
      <c r="C232">
        <f>INDEX(resultados!$A$2:$ZZ$393, 226, MATCH($B$3, resultados!$A$1:$ZZ$1, 0))</f>
        <v/>
      </c>
    </row>
    <row r="233">
      <c r="A233">
        <f>INDEX(resultados!$A$2:$ZZ$393, 227, MATCH($B$1, resultados!$A$1:$ZZ$1, 0))</f>
        <v/>
      </c>
      <c r="B233">
        <f>INDEX(resultados!$A$2:$ZZ$393, 227, MATCH($B$2, resultados!$A$1:$ZZ$1, 0))</f>
        <v/>
      </c>
      <c r="C233">
        <f>INDEX(resultados!$A$2:$ZZ$393, 227, MATCH($B$3, resultados!$A$1:$ZZ$1, 0))</f>
        <v/>
      </c>
    </row>
    <row r="234">
      <c r="A234">
        <f>INDEX(resultados!$A$2:$ZZ$393, 228, MATCH($B$1, resultados!$A$1:$ZZ$1, 0))</f>
        <v/>
      </c>
      <c r="B234">
        <f>INDEX(resultados!$A$2:$ZZ$393, 228, MATCH($B$2, resultados!$A$1:$ZZ$1, 0))</f>
        <v/>
      </c>
      <c r="C234">
        <f>INDEX(resultados!$A$2:$ZZ$393, 228, MATCH($B$3, resultados!$A$1:$ZZ$1, 0))</f>
        <v/>
      </c>
    </row>
    <row r="235">
      <c r="A235">
        <f>INDEX(resultados!$A$2:$ZZ$393, 229, MATCH($B$1, resultados!$A$1:$ZZ$1, 0))</f>
        <v/>
      </c>
      <c r="B235">
        <f>INDEX(resultados!$A$2:$ZZ$393, 229, MATCH($B$2, resultados!$A$1:$ZZ$1, 0))</f>
        <v/>
      </c>
      <c r="C235">
        <f>INDEX(resultados!$A$2:$ZZ$393, 229, MATCH($B$3, resultados!$A$1:$ZZ$1, 0))</f>
        <v/>
      </c>
    </row>
    <row r="236">
      <c r="A236">
        <f>INDEX(resultados!$A$2:$ZZ$393, 230, MATCH($B$1, resultados!$A$1:$ZZ$1, 0))</f>
        <v/>
      </c>
      <c r="B236">
        <f>INDEX(resultados!$A$2:$ZZ$393, 230, MATCH($B$2, resultados!$A$1:$ZZ$1, 0))</f>
        <v/>
      </c>
      <c r="C236">
        <f>INDEX(resultados!$A$2:$ZZ$393, 230, MATCH($B$3, resultados!$A$1:$ZZ$1, 0))</f>
        <v/>
      </c>
    </row>
    <row r="237">
      <c r="A237">
        <f>INDEX(resultados!$A$2:$ZZ$393, 231, MATCH($B$1, resultados!$A$1:$ZZ$1, 0))</f>
        <v/>
      </c>
      <c r="B237">
        <f>INDEX(resultados!$A$2:$ZZ$393, 231, MATCH($B$2, resultados!$A$1:$ZZ$1, 0))</f>
        <v/>
      </c>
      <c r="C237">
        <f>INDEX(resultados!$A$2:$ZZ$393, 231, MATCH($B$3, resultados!$A$1:$ZZ$1, 0))</f>
        <v/>
      </c>
    </row>
    <row r="238">
      <c r="A238">
        <f>INDEX(resultados!$A$2:$ZZ$393, 232, MATCH($B$1, resultados!$A$1:$ZZ$1, 0))</f>
        <v/>
      </c>
      <c r="B238">
        <f>INDEX(resultados!$A$2:$ZZ$393, 232, MATCH($B$2, resultados!$A$1:$ZZ$1, 0))</f>
        <v/>
      </c>
      <c r="C238">
        <f>INDEX(resultados!$A$2:$ZZ$393, 232, MATCH($B$3, resultados!$A$1:$ZZ$1, 0))</f>
        <v/>
      </c>
    </row>
    <row r="239">
      <c r="A239">
        <f>INDEX(resultados!$A$2:$ZZ$393, 233, MATCH($B$1, resultados!$A$1:$ZZ$1, 0))</f>
        <v/>
      </c>
      <c r="B239">
        <f>INDEX(resultados!$A$2:$ZZ$393, 233, MATCH($B$2, resultados!$A$1:$ZZ$1, 0))</f>
        <v/>
      </c>
      <c r="C239">
        <f>INDEX(resultados!$A$2:$ZZ$393, 233, MATCH($B$3, resultados!$A$1:$ZZ$1, 0))</f>
        <v/>
      </c>
    </row>
    <row r="240">
      <c r="A240">
        <f>INDEX(resultados!$A$2:$ZZ$393, 234, MATCH($B$1, resultados!$A$1:$ZZ$1, 0))</f>
        <v/>
      </c>
      <c r="B240">
        <f>INDEX(resultados!$A$2:$ZZ$393, 234, MATCH($B$2, resultados!$A$1:$ZZ$1, 0))</f>
        <v/>
      </c>
      <c r="C240">
        <f>INDEX(resultados!$A$2:$ZZ$393, 234, MATCH($B$3, resultados!$A$1:$ZZ$1, 0))</f>
        <v/>
      </c>
    </row>
    <row r="241">
      <c r="A241">
        <f>INDEX(resultados!$A$2:$ZZ$393, 235, MATCH($B$1, resultados!$A$1:$ZZ$1, 0))</f>
        <v/>
      </c>
      <c r="B241">
        <f>INDEX(resultados!$A$2:$ZZ$393, 235, MATCH($B$2, resultados!$A$1:$ZZ$1, 0))</f>
        <v/>
      </c>
      <c r="C241">
        <f>INDEX(resultados!$A$2:$ZZ$393, 235, MATCH($B$3, resultados!$A$1:$ZZ$1, 0))</f>
        <v/>
      </c>
    </row>
    <row r="242">
      <c r="A242">
        <f>INDEX(resultados!$A$2:$ZZ$393, 236, MATCH($B$1, resultados!$A$1:$ZZ$1, 0))</f>
        <v/>
      </c>
      <c r="B242">
        <f>INDEX(resultados!$A$2:$ZZ$393, 236, MATCH($B$2, resultados!$A$1:$ZZ$1, 0))</f>
        <v/>
      </c>
      <c r="C242">
        <f>INDEX(resultados!$A$2:$ZZ$393, 236, MATCH($B$3, resultados!$A$1:$ZZ$1, 0))</f>
        <v/>
      </c>
    </row>
    <row r="243">
      <c r="A243">
        <f>INDEX(resultados!$A$2:$ZZ$393, 237, MATCH($B$1, resultados!$A$1:$ZZ$1, 0))</f>
        <v/>
      </c>
      <c r="B243">
        <f>INDEX(resultados!$A$2:$ZZ$393, 237, MATCH($B$2, resultados!$A$1:$ZZ$1, 0))</f>
        <v/>
      </c>
      <c r="C243">
        <f>INDEX(resultados!$A$2:$ZZ$393, 237, MATCH($B$3, resultados!$A$1:$ZZ$1, 0))</f>
        <v/>
      </c>
    </row>
    <row r="244">
      <c r="A244">
        <f>INDEX(resultados!$A$2:$ZZ$393, 238, MATCH($B$1, resultados!$A$1:$ZZ$1, 0))</f>
        <v/>
      </c>
      <c r="B244">
        <f>INDEX(resultados!$A$2:$ZZ$393, 238, MATCH($B$2, resultados!$A$1:$ZZ$1, 0))</f>
        <v/>
      </c>
      <c r="C244">
        <f>INDEX(resultados!$A$2:$ZZ$393, 238, MATCH($B$3, resultados!$A$1:$ZZ$1, 0))</f>
        <v/>
      </c>
    </row>
    <row r="245">
      <c r="A245">
        <f>INDEX(resultados!$A$2:$ZZ$393, 239, MATCH($B$1, resultados!$A$1:$ZZ$1, 0))</f>
        <v/>
      </c>
      <c r="B245">
        <f>INDEX(resultados!$A$2:$ZZ$393, 239, MATCH($B$2, resultados!$A$1:$ZZ$1, 0))</f>
        <v/>
      </c>
      <c r="C245">
        <f>INDEX(resultados!$A$2:$ZZ$393, 239, MATCH($B$3, resultados!$A$1:$ZZ$1, 0))</f>
        <v/>
      </c>
    </row>
    <row r="246">
      <c r="A246">
        <f>INDEX(resultados!$A$2:$ZZ$393, 240, MATCH($B$1, resultados!$A$1:$ZZ$1, 0))</f>
        <v/>
      </c>
      <c r="B246">
        <f>INDEX(resultados!$A$2:$ZZ$393, 240, MATCH($B$2, resultados!$A$1:$ZZ$1, 0))</f>
        <v/>
      </c>
      <c r="C246">
        <f>INDEX(resultados!$A$2:$ZZ$393, 240, MATCH($B$3, resultados!$A$1:$ZZ$1, 0))</f>
        <v/>
      </c>
    </row>
    <row r="247">
      <c r="A247">
        <f>INDEX(resultados!$A$2:$ZZ$393, 241, MATCH($B$1, resultados!$A$1:$ZZ$1, 0))</f>
        <v/>
      </c>
      <c r="B247">
        <f>INDEX(resultados!$A$2:$ZZ$393, 241, MATCH($B$2, resultados!$A$1:$ZZ$1, 0))</f>
        <v/>
      </c>
      <c r="C247">
        <f>INDEX(resultados!$A$2:$ZZ$393, 241, MATCH($B$3, resultados!$A$1:$ZZ$1, 0))</f>
        <v/>
      </c>
    </row>
    <row r="248">
      <c r="A248">
        <f>INDEX(resultados!$A$2:$ZZ$393, 242, MATCH($B$1, resultados!$A$1:$ZZ$1, 0))</f>
        <v/>
      </c>
      <c r="B248">
        <f>INDEX(resultados!$A$2:$ZZ$393, 242, MATCH($B$2, resultados!$A$1:$ZZ$1, 0))</f>
        <v/>
      </c>
      <c r="C248">
        <f>INDEX(resultados!$A$2:$ZZ$393, 242, MATCH($B$3, resultados!$A$1:$ZZ$1, 0))</f>
        <v/>
      </c>
    </row>
    <row r="249">
      <c r="A249">
        <f>INDEX(resultados!$A$2:$ZZ$393, 243, MATCH($B$1, resultados!$A$1:$ZZ$1, 0))</f>
        <v/>
      </c>
      <c r="B249">
        <f>INDEX(resultados!$A$2:$ZZ$393, 243, MATCH($B$2, resultados!$A$1:$ZZ$1, 0))</f>
        <v/>
      </c>
      <c r="C249">
        <f>INDEX(resultados!$A$2:$ZZ$393, 243, MATCH($B$3, resultados!$A$1:$ZZ$1, 0))</f>
        <v/>
      </c>
    </row>
    <row r="250">
      <c r="A250">
        <f>INDEX(resultados!$A$2:$ZZ$393, 244, MATCH($B$1, resultados!$A$1:$ZZ$1, 0))</f>
        <v/>
      </c>
      <c r="B250">
        <f>INDEX(resultados!$A$2:$ZZ$393, 244, MATCH($B$2, resultados!$A$1:$ZZ$1, 0))</f>
        <v/>
      </c>
      <c r="C250">
        <f>INDEX(resultados!$A$2:$ZZ$393, 244, MATCH($B$3, resultados!$A$1:$ZZ$1, 0))</f>
        <v/>
      </c>
    </row>
    <row r="251">
      <c r="A251">
        <f>INDEX(resultados!$A$2:$ZZ$393, 245, MATCH($B$1, resultados!$A$1:$ZZ$1, 0))</f>
        <v/>
      </c>
      <c r="B251">
        <f>INDEX(resultados!$A$2:$ZZ$393, 245, MATCH($B$2, resultados!$A$1:$ZZ$1, 0))</f>
        <v/>
      </c>
      <c r="C251">
        <f>INDEX(resultados!$A$2:$ZZ$393, 245, MATCH($B$3, resultados!$A$1:$ZZ$1, 0))</f>
        <v/>
      </c>
    </row>
    <row r="252">
      <c r="A252">
        <f>INDEX(resultados!$A$2:$ZZ$393, 246, MATCH($B$1, resultados!$A$1:$ZZ$1, 0))</f>
        <v/>
      </c>
      <c r="B252">
        <f>INDEX(resultados!$A$2:$ZZ$393, 246, MATCH($B$2, resultados!$A$1:$ZZ$1, 0))</f>
        <v/>
      </c>
      <c r="C252">
        <f>INDEX(resultados!$A$2:$ZZ$393, 246, MATCH($B$3, resultados!$A$1:$ZZ$1, 0))</f>
        <v/>
      </c>
    </row>
    <row r="253">
      <c r="A253">
        <f>INDEX(resultados!$A$2:$ZZ$393, 247, MATCH($B$1, resultados!$A$1:$ZZ$1, 0))</f>
        <v/>
      </c>
      <c r="B253">
        <f>INDEX(resultados!$A$2:$ZZ$393, 247, MATCH($B$2, resultados!$A$1:$ZZ$1, 0))</f>
        <v/>
      </c>
      <c r="C253">
        <f>INDEX(resultados!$A$2:$ZZ$393, 247, MATCH($B$3, resultados!$A$1:$ZZ$1, 0))</f>
        <v/>
      </c>
    </row>
    <row r="254">
      <c r="A254">
        <f>INDEX(resultados!$A$2:$ZZ$393, 248, MATCH($B$1, resultados!$A$1:$ZZ$1, 0))</f>
        <v/>
      </c>
      <c r="B254">
        <f>INDEX(resultados!$A$2:$ZZ$393, 248, MATCH($B$2, resultados!$A$1:$ZZ$1, 0))</f>
        <v/>
      </c>
      <c r="C254">
        <f>INDEX(resultados!$A$2:$ZZ$393, 248, MATCH($B$3, resultados!$A$1:$ZZ$1, 0))</f>
        <v/>
      </c>
    </row>
    <row r="255">
      <c r="A255">
        <f>INDEX(resultados!$A$2:$ZZ$393, 249, MATCH($B$1, resultados!$A$1:$ZZ$1, 0))</f>
        <v/>
      </c>
      <c r="B255">
        <f>INDEX(resultados!$A$2:$ZZ$393, 249, MATCH($B$2, resultados!$A$1:$ZZ$1, 0))</f>
        <v/>
      </c>
      <c r="C255">
        <f>INDEX(resultados!$A$2:$ZZ$393, 249, MATCH($B$3, resultados!$A$1:$ZZ$1, 0))</f>
        <v/>
      </c>
    </row>
    <row r="256">
      <c r="A256">
        <f>INDEX(resultados!$A$2:$ZZ$393, 250, MATCH($B$1, resultados!$A$1:$ZZ$1, 0))</f>
        <v/>
      </c>
      <c r="B256">
        <f>INDEX(resultados!$A$2:$ZZ$393, 250, MATCH($B$2, resultados!$A$1:$ZZ$1, 0))</f>
        <v/>
      </c>
      <c r="C256">
        <f>INDEX(resultados!$A$2:$ZZ$393, 250, MATCH($B$3, resultados!$A$1:$ZZ$1, 0))</f>
        <v/>
      </c>
    </row>
    <row r="257">
      <c r="A257">
        <f>INDEX(resultados!$A$2:$ZZ$393, 251, MATCH($B$1, resultados!$A$1:$ZZ$1, 0))</f>
        <v/>
      </c>
      <c r="B257">
        <f>INDEX(resultados!$A$2:$ZZ$393, 251, MATCH($B$2, resultados!$A$1:$ZZ$1, 0))</f>
        <v/>
      </c>
      <c r="C257">
        <f>INDEX(resultados!$A$2:$ZZ$393, 251, MATCH($B$3, resultados!$A$1:$ZZ$1, 0))</f>
        <v/>
      </c>
    </row>
    <row r="258">
      <c r="A258">
        <f>INDEX(resultados!$A$2:$ZZ$393, 252, MATCH($B$1, resultados!$A$1:$ZZ$1, 0))</f>
        <v/>
      </c>
      <c r="B258">
        <f>INDEX(resultados!$A$2:$ZZ$393, 252, MATCH($B$2, resultados!$A$1:$ZZ$1, 0))</f>
        <v/>
      </c>
      <c r="C258">
        <f>INDEX(resultados!$A$2:$ZZ$393, 252, MATCH($B$3, resultados!$A$1:$ZZ$1, 0))</f>
        <v/>
      </c>
    </row>
    <row r="259">
      <c r="A259">
        <f>INDEX(resultados!$A$2:$ZZ$393, 253, MATCH($B$1, resultados!$A$1:$ZZ$1, 0))</f>
        <v/>
      </c>
      <c r="B259">
        <f>INDEX(resultados!$A$2:$ZZ$393, 253, MATCH($B$2, resultados!$A$1:$ZZ$1, 0))</f>
        <v/>
      </c>
      <c r="C259">
        <f>INDEX(resultados!$A$2:$ZZ$393, 253, MATCH($B$3, resultados!$A$1:$ZZ$1, 0))</f>
        <v/>
      </c>
    </row>
    <row r="260">
      <c r="A260">
        <f>INDEX(resultados!$A$2:$ZZ$393, 254, MATCH($B$1, resultados!$A$1:$ZZ$1, 0))</f>
        <v/>
      </c>
      <c r="B260">
        <f>INDEX(resultados!$A$2:$ZZ$393, 254, MATCH($B$2, resultados!$A$1:$ZZ$1, 0))</f>
        <v/>
      </c>
      <c r="C260">
        <f>INDEX(resultados!$A$2:$ZZ$393, 254, MATCH($B$3, resultados!$A$1:$ZZ$1, 0))</f>
        <v/>
      </c>
    </row>
    <row r="261">
      <c r="A261">
        <f>INDEX(resultados!$A$2:$ZZ$393, 255, MATCH($B$1, resultados!$A$1:$ZZ$1, 0))</f>
        <v/>
      </c>
      <c r="B261">
        <f>INDEX(resultados!$A$2:$ZZ$393, 255, MATCH($B$2, resultados!$A$1:$ZZ$1, 0))</f>
        <v/>
      </c>
      <c r="C261">
        <f>INDEX(resultados!$A$2:$ZZ$393, 255, MATCH($B$3, resultados!$A$1:$ZZ$1, 0))</f>
        <v/>
      </c>
    </row>
    <row r="262">
      <c r="A262">
        <f>INDEX(resultados!$A$2:$ZZ$393, 256, MATCH($B$1, resultados!$A$1:$ZZ$1, 0))</f>
        <v/>
      </c>
      <c r="B262">
        <f>INDEX(resultados!$A$2:$ZZ$393, 256, MATCH($B$2, resultados!$A$1:$ZZ$1, 0))</f>
        <v/>
      </c>
      <c r="C262">
        <f>INDEX(resultados!$A$2:$ZZ$393, 256, MATCH($B$3, resultados!$A$1:$ZZ$1, 0))</f>
        <v/>
      </c>
    </row>
    <row r="263">
      <c r="A263">
        <f>INDEX(resultados!$A$2:$ZZ$393, 257, MATCH($B$1, resultados!$A$1:$ZZ$1, 0))</f>
        <v/>
      </c>
      <c r="B263">
        <f>INDEX(resultados!$A$2:$ZZ$393, 257, MATCH($B$2, resultados!$A$1:$ZZ$1, 0))</f>
        <v/>
      </c>
      <c r="C263">
        <f>INDEX(resultados!$A$2:$ZZ$393, 257, MATCH($B$3, resultados!$A$1:$ZZ$1, 0))</f>
        <v/>
      </c>
    </row>
    <row r="264">
      <c r="A264">
        <f>INDEX(resultados!$A$2:$ZZ$393, 258, MATCH($B$1, resultados!$A$1:$ZZ$1, 0))</f>
        <v/>
      </c>
      <c r="B264">
        <f>INDEX(resultados!$A$2:$ZZ$393, 258, MATCH($B$2, resultados!$A$1:$ZZ$1, 0))</f>
        <v/>
      </c>
      <c r="C264">
        <f>INDEX(resultados!$A$2:$ZZ$393, 258, MATCH($B$3, resultados!$A$1:$ZZ$1, 0))</f>
        <v/>
      </c>
    </row>
    <row r="265">
      <c r="A265">
        <f>INDEX(resultados!$A$2:$ZZ$393, 259, MATCH($B$1, resultados!$A$1:$ZZ$1, 0))</f>
        <v/>
      </c>
      <c r="B265">
        <f>INDEX(resultados!$A$2:$ZZ$393, 259, MATCH($B$2, resultados!$A$1:$ZZ$1, 0))</f>
        <v/>
      </c>
      <c r="C265">
        <f>INDEX(resultados!$A$2:$ZZ$393, 259, MATCH($B$3, resultados!$A$1:$ZZ$1, 0))</f>
        <v/>
      </c>
    </row>
    <row r="266">
      <c r="A266">
        <f>INDEX(resultados!$A$2:$ZZ$393, 260, MATCH($B$1, resultados!$A$1:$ZZ$1, 0))</f>
        <v/>
      </c>
      <c r="B266">
        <f>INDEX(resultados!$A$2:$ZZ$393, 260, MATCH($B$2, resultados!$A$1:$ZZ$1, 0))</f>
        <v/>
      </c>
      <c r="C266">
        <f>INDEX(resultados!$A$2:$ZZ$393, 260, MATCH($B$3, resultados!$A$1:$ZZ$1, 0))</f>
        <v/>
      </c>
    </row>
    <row r="267">
      <c r="A267">
        <f>INDEX(resultados!$A$2:$ZZ$393, 261, MATCH($B$1, resultados!$A$1:$ZZ$1, 0))</f>
        <v/>
      </c>
      <c r="B267">
        <f>INDEX(resultados!$A$2:$ZZ$393, 261, MATCH($B$2, resultados!$A$1:$ZZ$1, 0))</f>
        <v/>
      </c>
      <c r="C267">
        <f>INDEX(resultados!$A$2:$ZZ$393, 261, MATCH($B$3, resultados!$A$1:$ZZ$1, 0))</f>
        <v/>
      </c>
    </row>
    <row r="268">
      <c r="A268">
        <f>INDEX(resultados!$A$2:$ZZ$393, 262, MATCH($B$1, resultados!$A$1:$ZZ$1, 0))</f>
        <v/>
      </c>
      <c r="B268">
        <f>INDEX(resultados!$A$2:$ZZ$393, 262, MATCH($B$2, resultados!$A$1:$ZZ$1, 0))</f>
        <v/>
      </c>
      <c r="C268">
        <f>INDEX(resultados!$A$2:$ZZ$393, 262, MATCH($B$3, resultados!$A$1:$ZZ$1, 0))</f>
        <v/>
      </c>
    </row>
    <row r="269">
      <c r="A269">
        <f>INDEX(resultados!$A$2:$ZZ$393, 263, MATCH($B$1, resultados!$A$1:$ZZ$1, 0))</f>
        <v/>
      </c>
      <c r="B269">
        <f>INDEX(resultados!$A$2:$ZZ$393, 263, MATCH($B$2, resultados!$A$1:$ZZ$1, 0))</f>
        <v/>
      </c>
      <c r="C269">
        <f>INDEX(resultados!$A$2:$ZZ$393, 263, MATCH($B$3, resultados!$A$1:$ZZ$1, 0))</f>
        <v/>
      </c>
    </row>
    <row r="270">
      <c r="A270">
        <f>INDEX(resultados!$A$2:$ZZ$393, 264, MATCH($B$1, resultados!$A$1:$ZZ$1, 0))</f>
        <v/>
      </c>
      <c r="B270">
        <f>INDEX(resultados!$A$2:$ZZ$393, 264, MATCH($B$2, resultados!$A$1:$ZZ$1, 0))</f>
        <v/>
      </c>
      <c r="C270">
        <f>INDEX(resultados!$A$2:$ZZ$393, 264, MATCH($B$3, resultados!$A$1:$ZZ$1, 0))</f>
        <v/>
      </c>
    </row>
    <row r="271">
      <c r="A271">
        <f>INDEX(resultados!$A$2:$ZZ$393, 265, MATCH($B$1, resultados!$A$1:$ZZ$1, 0))</f>
        <v/>
      </c>
      <c r="B271">
        <f>INDEX(resultados!$A$2:$ZZ$393, 265, MATCH($B$2, resultados!$A$1:$ZZ$1, 0))</f>
        <v/>
      </c>
      <c r="C271">
        <f>INDEX(resultados!$A$2:$ZZ$393, 265, MATCH($B$3, resultados!$A$1:$ZZ$1, 0))</f>
        <v/>
      </c>
    </row>
    <row r="272">
      <c r="A272">
        <f>INDEX(resultados!$A$2:$ZZ$393, 266, MATCH($B$1, resultados!$A$1:$ZZ$1, 0))</f>
        <v/>
      </c>
      <c r="B272">
        <f>INDEX(resultados!$A$2:$ZZ$393, 266, MATCH($B$2, resultados!$A$1:$ZZ$1, 0))</f>
        <v/>
      </c>
      <c r="C272">
        <f>INDEX(resultados!$A$2:$ZZ$393, 266, MATCH($B$3, resultados!$A$1:$ZZ$1, 0))</f>
        <v/>
      </c>
    </row>
    <row r="273">
      <c r="A273">
        <f>INDEX(resultados!$A$2:$ZZ$393, 267, MATCH($B$1, resultados!$A$1:$ZZ$1, 0))</f>
        <v/>
      </c>
      <c r="B273">
        <f>INDEX(resultados!$A$2:$ZZ$393, 267, MATCH($B$2, resultados!$A$1:$ZZ$1, 0))</f>
        <v/>
      </c>
      <c r="C273">
        <f>INDEX(resultados!$A$2:$ZZ$393, 267, MATCH($B$3, resultados!$A$1:$ZZ$1, 0))</f>
        <v/>
      </c>
    </row>
    <row r="274">
      <c r="A274">
        <f>INDEX(resultados!$A$2:$ZZ$393, 268, MATCH($B$1, resultados!$A$1:$ZZ$1, 0))</f>
        <v/>
      </c>
      <c r="B274">
        <f>INDEX(resultados!$A$2:$ZZ$393, 268, MATCH($B$2, resultados!$A$1:$ZZ$1, 0))</f>
        <v/>
      </c>
      <c r="C274">
        <f>INDEX(resultados!$A$2:$ZZ$393, 268, MATCH($B$3, resultados!$A$1:$ZZ$1, 0))</f>
        <v/>
      </c>
    </row>
    <row r="275">
      <c r="A275">
        <f>INDEX(resultados!$A$2:$ZZ$393, 269, MATCH($B$1, resultados!$A$1:$ZZ$1, 0))</f>
        <v/>
      </c>
      <c r="B275">
        <f>INDEX(resultados!$A$2:$ZZ$393, 269, MATCH($B$2, resultados!$A$1:$ZZ$1, 0))</f>
        <v/>
      </c>
      <c r="C275">
        <f>INDEX(resultados!$A$2:$ZZ$393, 269, MATCH($B$3, resultados!$A$1:$ZZ$1, 0))</f>
        <v/>
      </c>
    </row>
    <row r="276">
      <c r="A276">
        <f>INDEX(resultados!$A$2:$ZZ$393, 270, MATCH($B$1, resultados!$A$1:$ZZ$1, 0))</f>
        <v/>
      </c>
      <c r="B276">
        <f>INDEX(resultados!$A$2:$ZZ$393, 270, MATCH($B$2, resultados!$A$1:$ZZ$1, 0))</f>
        <v/>
      </c>
      <c r="C276">
        <f>INDEX(resultados!$A$2:$ZZ$393, 270, MATCH($B$3, resultados!$A$1:$ZZ$1, 0))</f>
        <v/>
      </c>
    </row>
    <row r="277">
      <c r="A277">
        <f>INDEX(resultados!$A$2:$ZZ$393, 271, MATCH($B$1, resultados!$A$1:$ZZ$1, 0))</f>
        <v/>
      </c>
      <c r="B277">
        <f>INDEX(resultados!$A$2:$ZZ$393, 271, MATCH($B$2, resultados!$A$1:$ZZ$1, 0))</f>
        <v/>
      </c>
      <c r="C277">
        <f>INDEX(resultados!$A$2:$ZZ$393, 271, MATCH($B$3, resultados!$A$1:$ZZ$1, 0))</f>
        <v/>
      </c>
    </row>
    <row r="278">
      <c r="A278">
        <f>INDEX(resultados!$A$2:$ZZ$393, 272, MATCH($B$1, resultados!$A$1:$ZZ$1, 0))</f>
        <v/>
      </c>
      <c r="B278">
        <f>INDEX(resultados!$A$2:$ZZ$393, 272, MATCH($B$2, resultados!$A$1:$ZZ$1, 0))</f>
        <v/>
      </c>
      <c r="C278">
        <f>INDEX(resultados!$A$2:$ZZ$393, 272, MATCH($B$3, resultados!$A$1:$ZZ$1, 0))</f>
        <v/>
      </c>
    </row>
    <row r="279">
      <c r="A279">
        <f>INDEX(resultados!$A$2:$ZZ$393, 273, MATCH($B$1, resultados!$A$1:$ZZ$1, 0))</f>
        <v/>
      </c>
      <c r="B279">
        <f>INDEX(resultados!$A$2:$ZZ$393, 273, MATCH($B$2, resultados!$A$1:$ZZ$1, 0))</f>
        <v/>
      </c>
      <c r="C279">
        <f>INDEX(resultados!$A$2:$ZZ$393, 273, MATCH($B$3, resultados!$A$1:$ZZ$1, 0))</f>
        <v/>
      </c>
    </row>
    <row r="280">
      <c r="A280">
        <f>INDEX(resultados!$A$2:$ZZ$393, 274, MATCH($B$1, resultados!$A$1:$ZZ$1, 0))</f>
        <v/>
      </c>
      <c r="B280">
        <f>INDEX(resultados!$A$2:$ZZ$393, 274, MATCH($B$2, resultados!$A$1:$ZZ$1, 0))</f>
        <v/>
      </c>
      <c r="C280">
        <f>INDEX(resultados!$A$2:$ZZ$393, 274, MATCH($B$3, resultados!$A$1:$ZZ$1, 0))</f>
        <v/>
      </c>
    </row>
    <row r="281">
      <c r="A281">
        <f>INDEX(resultados!$A$2:$ZZ$393, 275, MATCH($B$1, resultados!$A$1:$ZZ$1, 0))</f>
        <v/>
      </c>
      <c r="B281">
        <f>INDEX(resultados!$A$2:$ZZ$393, 275, MATCH($B$2, resultados!$A$1:$ZZ$1, 0))</f>
        <v/>
      </c>
      <c r="C281">
        <f>INDEX(resultados!$A$2:$ZZ$393, 275, MATCH($B$3, resultados!$A$1:$ZZ$1, 0))</f>
        <v/>
      </c>
    </row>
    <row r="282">
      <c r="A282">
        <f>INDEX(resultados!$A$2:$ZZ$393, 276, MATCH($B$1, resultados!$A$1:$ZZ$1, 0))</f>
        <v/>
      </c>
      <c r="B282">
        <f>INDEX(resultados!$A$2:$ZZ$393, 276, MATCH($B$2, resultados!$A$1:$ZZ$1, 0))</f>
        <v/>
      </c>
      <c r="C282">
        <f>INDEX(resultados!$A$2:$ZZ$393, 276, MATCH($B$3, resultados!$A$1:$ZZ$1, 0))</f>
        <v/>
      </c>
    </row>
    <row r="283">
      <c r="A283">
        <f>INDEX(resultados!$A$2:$ZZ$393, 277, MATCH($B$1, resultados!$A$1:$ZZ$1, 0))</f>
        <v/>
      </c>
      <c r="B283">
        <f>INDEX(resultados!$A$2:$ZZ$393, 277, MATCH($B$2, resultados!$A$1:$ZZ$1, 0))</f>
        <v/>
      </c>
      <c r="C283">
        <f>INDEX(resultados!$A$2:$ZZ$393, 277, MATCH($B$3, resultados!$A$1:$ZZ$1, 0))</f>
        <v/>
      </c>
    </row>
    <row r="284">
      <c r="A284">
        <f>INDEX(resultados!$A$2:$ZZ$393, 278, MATCH($B$1, resultados!$A$1:$ZZ$1, 0))</f>
        <v/>
      </c>
      <c r="B284">
        <f>INDEX(resultados!$A$2:$ZZ$393, 278, MATCH($B$2, resultados!$A$1:$ZZ$1, 0))</f>
        <v/>
      </c>
      <c r="C284">
        <f>INDEX(resultados!$A$2:$ZZ$393, 278, MATCH($B$3, resultados!$A$1:$ZZ$1, 0))</f>
        <v/>
      </c>
    </row>
    <row r="285">
      <c r="A285">
        <f>INDEX(resultados!$A$2:$ZZ$393, 279, MATCH($B$1, resultados!$A$1:$ZZ$1, 0))</f>
        <v/>
      </c>
      <c r="B285">
        <f>INDEX(resultados!$A$2:$ZZ$393, 279, MATCH($B$2, resultados!$A$1:$ZZ$1, 0))</f>
        <v/>
      </c>
      <c r="C285">
        <f>INDEX(resultados!$A$2:$ZZ$393, 279, MATCH($B$3, resultados!$A$1:$ZZ$1, 0))</f>
        <v/>
      </c>
    </row>
    <row r="286">
      <c r="A286">
        <f>INDEX(resultados!$A$2:$ZZ$393, 280, MATCH($B$1, resultados!$A$1:$ZZ$1, 0))</f>
        <v/>
      </c>
      <c r="B286">
        <f>INDEX(resultados!$A$2:$ZZ$393, 280, MATCH($B$2, resultados!$A$1:$ZZ$1, 0))</f>
        <v/>
      </c>
      <c r="C286">
        <f>INDEX(resultados!$A$2:$ZZ$393, 280, MATCH($B$3, resultados!$A$1:$ZZ$1, 0))</f>
        <v/>
      </c>
    </row>
    <row r="287">
      <c r="A287">
        <f>INDEX(resultados!$A$2:$ZZ$393, 281, MATCH($B$1, resultados!$A$1:$ZZ$1, 0))</f>
        <v/>
      </c>
      <c r="B287">
        <f>INDEX(resultados!$A$2:$ZZ$393, 281, MATCH($B$2, resultados!$A$1:$ZZ$1, 0))</f>
        <v/>
      </c>
      <c r="C287">
        <f>INDEX(resultados!$A$2:$ZZ$393, 281, MATCH($B$3, resultados!$A$1:$ZZ$1, 0))</f>
        <v/>
      </c>
    </row>
    <row r="288">
      <c r="A288">
        <f>INDEX(resultados!$A$2:$ZZ$393, 282, MATCH($B$1, resultados!$A$1:$ZZ$1, 0))</f>
        <v/>
      </c>
      <c r="B288">
        <f>INDEX(resultados!$A$2:$ZZ$393, 282, MATCH($B$2, resultados!$A$1:$ZZ$1, 0))</f>
        <v/>
      </c>
      <c r="C288">
        <f>INDEX(resultados!$A$2:$ZZ$393, 282, MATCH($B$3, resultados!$A$1:$ZZ$1, 0))</f>
        <v/>
      </c>
    </row>
    <row r="289">
      <c r="A289">
        <f>INDEX(resultados!$A$2:$ZZ$393, 283, MATCH($B$1, resultados!$A$1:$ZZ$1, 0))</f>
        <v/>
      </c>
      <c r="B289">
        <f>INDEX(resultados!$A$2:$ZZ$393, 283, MATCH($B$2, resultados!$A$1:$ZZ$1, 0))</f>
        <v/>
      </c>
      <c r="C289">
        <f>INDEX(resultados!$A$2:$ZZ$393, 283, MATCH($B$3, resultados!$A$1:$ZZ$1, 0))</f>
        <v/>
      </c>
    </row>
    <row r="290">
      <c r="A290">
        <f>INDEX(resultados!$A$2:$ZZ$393, 284, MATCH($B$1, resultados!$A$1:$ZZ$1, 0))</f>
        <v/>
      </c>
      <c r="B290">
        <f>INDEX(resultados!$A$2:$ZZ$393, 284, MATCH($B$2, resultados!$A$1:$ZZ$1, 0))</f>
        <v/>
      </c>
      <c r="C290">
        <f>INDEX(resultados!$A$2:$ZZ$393, 284, MATCH($B$3, resultados!$A$1:$ZZ$1, 0))</f>
        <v/>
      </c>
    </row>
    <row r="291">
      <c r="A291">
        <f>INDEX(resultados!$A$2:$ZZ$393, 285, MATCH($B$1, resultados!$A$1:$ZZ$1, 0))</f>
        <v/>
      </c>
      <c r="B291">
        <f>INDEX(resultados!$A$2:$ZZ$393, 285, MATCH($B$2, resultados!$A$1:$ZZ$1, 0))</f>
        <v/>
      </c>
      <c r="C291">
        <f>INDEX(resultados!$A$2:$ZZ$393, 285, MATCH($B$3, resultados!$A$1:$ZZ$1, 0))</f>
        <v/>
      </c>
    </row>
    <row r="292">
      <c r="A292">
        <f>INDEX(resultados!$A$2:$ZZ$393, 286, MATCH($B$1, resultados!$A$1:$ZZ$1, 0))</f>
        <v/>
      </c>
      <c r="B292">
        <f>INDEX(resultados!$A$2:$ZZ$393, 286, MATCH($B$2, resultados!$A$1:$ZZ$1, 0))</f>
        <v/>
      </c>
      <c r="C292">
        <f>INDEX(resultados!$A$2:$ZZ$393, 286, MATCH($B$3, resultados!$A$1:$ZZ$1, 0))</f>
        <v/>
      </c>
    </row>
    <row r="293">
      <c r="A293">
        <f>INDEX(resultados!$A$2:$ZZ$393, 287, MATCH($B$1, resultados!$A$1:$ZZ$1, 0))</f>
        <v/>
      </c>
      <c r="B293">
        <f>INDEX(resultados!$A$2:$ZZ$393, 287, MATCH($B$2, resultados!$A$1:$ZZ$1, 0))</f>
        <v/>
      </c>
      <c r="C293">
        <f>INDEX(resultados!$A$2:$ZZ$393, 287, MATCH($B$3, resultados!$A$1:$ZZ$1, 0))</f>
        <v/>
      </c>
    </row>
    <row r="294">
      <c r="A294">
        <f>INDEX(resultados!$A$2:$ZZ$393, 288, MATCH($B$1, resultados!$A$1:$ZZ$1, 0))</f>
        <v/>
      </c>
      <c r="B294">
        <f>INDEX(resultados!$A$2:$ZZ$393, 288, MATCH($B$2, resultados!$A$1:$ZZ$1, 0))</f>
        <v/>
      </c>
      <c r="C294">
        <f>INDEX(resultados!$A$2:$ZZ$393, 288, MATCH($B$3, resultados!$A$1:$ZZ$1, 0))</f>
        <v/>
      </c>
    </row>
    <row r="295">
      <c r="A295">
        <f>INDEX(resultados!$A$2:$ZZ$393, 289, MATCH($B$1, resultados!$A$1:$ZZ$1, 0))</f>
        <v/>
      </c>
      <c r="B295">
        <f>INDEX(resultados!$A$2:$ZZ$393, 289, MATCH($B$2, resultados!$A$1:$ZZ$1, 0))</f>
        <v/>
      </c>
      <c r="C295">
        <f>INDEX(resultados!$A$2:$ZZ$393, 289, MATCH($B$3, resultados!$A$1:$ZZ$1, 0))</f>
        <v/>
      </c>
    </row>
    <row r="296">
      <c r="A296">
        <f>INDEX(resultados!$A$2:$ZZ$393, 290, MATCH($B$1, resultados!$A$1:$ZZ$1, 0))</f>
        <v/>
      </c>
      <c r="B296">
        <f>INDEX(resultados!$A$2:$ZZ$393, 290, MATCH($B$2, resultados!$A$1:$ZZ$1, 0))</f>
        <v/>
      </c>
      <c r="C296">
        <f>INDEX(resultados!$A$2:$ZZ$393, 290, MATCH($B$3, resultados!$A$1:$ZZ$1, 0))</f>
        <v/>
      </c>
    </row>
    <row r="297">
      <c r="A297">
        <f>INDEX(resultados!$A$2:$ZZ$393, 291, MATCH($B$1, resultados!$A$1:$ZZ$1, 0))</f>
        <v/>
      </c>
      <c r="B297">
        <f>INDEX(resultados!$A$2:$ZZ$393, 291, MATCH($B$2, resultados!$A$1:$ZZ$1, 0))</f>
        <v/>
      </c>
      <c r="C297">
        <f>INDEX(resultados!$A$2:$ZZ$393, 291, MATCH($B$3, resultados!$A$1:$ZZ$1, 0))</f>
        <v/>
      </c>
    </row>
    <row r="298">
      <c r="A298">
        <f>INDEX(resultados!$A$2:$ZZ$393, 292, MATCH($B$1, resultados!$A$1:$ZZ$1, 0))</f>
        <v/>
      </c>
      <c r="B298">
        <f>INDEX(resultados!$A$2:$ZZ$393, 292, MATCH($B$2, resultados!$A$1:$ZZ$1, 0))</f>
        <v/>
      </c>
      <c r="C298">
        <f>INDEX(resultados!$A$2:$ZZ$393, 292, MATCH($B$3, resultados!$A$1:$ZZ$1, 0))</f>
        <v/>
      </c>
    </row>
    <row r="299">
      <c r="A299">
        <f>INDEX(resultados!$A$2:$ZZ$393, 293, MATCH($B$1, resultados!$A$1:$ZZ$1, 0))</f>
        <v/>
      </c>
      <c r="B299">
        <f>INDEX(resultados!$A$2:$ZZ$393, 293, MATCH($B$2, resultados!$A$1:$ZZ$1, 0))</f>
        <v/>
      </c>
      <c r="C299">
        <f>INDEX(resultados!$A$2:$ZZ$393, 293, MATCH($B$3, resultados!$A$1:$ZZ$1, 0))</f>
        <v/>
      </c>
    </row>
    <row r="300">
      <c r="A300">
        <f>INDEX(resultados!$A$2:$ZZ$393, 294, MATCH($B$1, resultados!$A$1:$ZZ$1, 0))</f>
        <v/>
      </c>
      <c r="B300">
        <f>INDEX(resultados!$A$2:$ZZ$393, 294, MATCH($B$2, resultados!$A$1:$ZZ$1, 0))</f>
        <v/>
      </c>
      <c r="C300">
        <f>INDEX(resultados!$A$2:$ZZ$393, 294, MATCH($B$3, resultados!$A$1:$ZZ$1, 0))</f>
        <v/>
      </c>
    </row>
    <row r="301">
      <c r="A301">
        <f>INDEX(resultados!$A$2:$ZZ$393, 295, MATCH($B$1, resultados!$A$1:$ZZ$1, 0))</f>
        <v/>
      </c>
      <c r="B301">
        <f>INDEX(resultados!$A$2:$ZZ$393, 295, MATCH($B$2, resultados!$A$1:$ZZ$1, 0))</f>
        <v/>
      </c>
      <c r="C301">
        <f>INDEX(resultados!$A$2:$ZZ$393, 295, MATCH($B$3, resultados!$A$1:$ZZ$1, 0))</f>
        <v/>
      </c>
    </row>
    <row r="302">
      <c r="A302">
        <f>INDEX(resultados!$A$2:$ZZ$393, 296, MATCH($B$1, resultados!$A$1:$ZZ$1, 0))</f>
        <v/>
      </c>
      <c r="B302">
        <f>INDEX(resultados!$A$2:$ZZ$393, 296, MATCH($B$2, resultados!$A$1:$ZZ$1, 0))</f>
        <v/>
      </c>
      <c r="C302">
        <f>INDEX(resultados!$A$2:$ZZ$393, 296, MATCH($B$3, resultados!$A$1:$ZZ$1, 0))</f>
        <v/>
      </c>
    </row>
    <row r="303">
      <c r="A303">
        <f>INDEX(resultados!$A$2:$ZZ$393, 297, MATCH($B$1, resultados!$A$1:$ZZ$1, 0))</f>
        <v/>
      </c>
      <c r="B303">
        <f>INDEX(resultados!$A$2:$ZZ$393, 297, MATCH($B$2, resultados!$A$1:$ZZ$1, 0))</f>
        <v/>
      </c>
      <c r="C303">
        <f>INDEX(resultados!$A$2:$ZZ$393, 297, MATCH($B$3, resultados!$A$1:$ZZ$1, 0))</f>
        <v/>
      </c>
    </row>
    <row r="304">
      <c r="A304">
        <f>INDEX(resultados!$A$2:$ZZ$393, 298, MATCH($B$1, resultados!$A$1:$ZZ$1, 0))</f>
        <v/>
      </c>
      <c r="B304">
        <f>INDEX(resultados!$A$2:$ZZ$393, 298, MATCH($B$2, resultados!$A$1:$ZZ$1, 0))</f>
        <v/>
      </c>
      <c r="C304">
        <f>INDEX(resultados!$A$2:$ZZ$393, 298, MATCH($B$3, resultados!$A$1:$ZZ$1, 0))</f>
        <v/>
      </c>
    </row>
    <row r="305">
      <c r="A305">
        <f>INDEX(resultados!$A$2:$ZZ$393, 299, MATCH($B$1, resultados!$A$1:$ZZ$1, 0))</f>
        <v/>
      </c>
      <c r="B305">
        <f>INDEX(resultados!$A$2:$ZZ$393, 299, MATCH($B$2, resultados!$A$1:$ZZ$1, 0))</f>
        <v/>
      </c>
      <c r="C305">
        <f>INDEX(resultados!$A$2:$ZZ$393, 299, MATCH($B$3, resultados!$A$1:$ZZ$1, 0))</f>
        <v/>
      </c>
    </row>
    <row r="306">
      <c r="A306">
        <f>INDEX(resultados!$A$2:$ZZ$393, 300, MATCH($B$1, resultados!$A$1:$ZZ$1, 0))</f>
        <v/>
      </c>
      <c r="B306">
        <f>INDEX(resultados!$A$2:$ZZ$393, 300, MATCH($B$2, resultados!$A$1:$ZZ$1, 0))</f>
        <v/>
      </c>
      <c r="C306">
        <f>INDEX(resultados!$A$2:$ZZ$393, 300, MATCH($B$3, resultados!$A$1:$ZZ$1, 0))</f>
        <v/>
      </c>
    </row>
    <row r="307">
      <c r="A307">
        <f>INDEX(resultados!$A$2:$ZZ$393, 301, MATCH($B$1, resultados!$A$1:$ZZ$1, 0))</f>
        <v/>
      </c>
      <c r="B307">
        <f>INDEX(resultados!$A$2:$ZZ$393, 301, MATCH($B$2, resultados!$A$1:$ZZ$1, 0))</f>
        <v/>
      </c>
      <c r="C307">
        <f>INDEX(resultados!$A$2:$ZZ$393, 301, MATCH($B$3, resultados!$A$1:$ZZ$1, 0))</f>
        <v/>
      </c>
    </row>
    <row r="308">
      <c r="A308">
        <f>INDEX(resultados!$A$2:$ZZ$393, 302, MATCH($B$1, resultados!$A$1:$ZZ$1, 0))</f>
        <v/>
      </c>
      <c r="B308">
        <f>INDEX(resultados!$A$2:$ZZ$393, 302, MATCH($B$2, resultados!$A$1:$ZZ$1, 0))</f>
        <v/>
      </c>
      <c r="C308">
        <f>INDEX(resultados!$A$2:$ZZ$393, 302, MATCH($B$3, resultados!$A$1:$ZZ$1, 0))</f>
        <v/>
      </c>
    </row>
    <row r="309">
      <c r="A309">
        <f>INDEX(resultados!$A$2:$ZZ$393, 303, MATCH($B$1, resultados!$A$1:$ZZ$1, 0))</f>
        <v/>
      </c>
      <c r="B309">
        <f>INDEX(resultados!$A$2:$ZZ$393, 303, MATCH($B$2, resultados!$A$1:$ZZ$1, 0))</f>
        <v/>
      </c>
      <c r="C309">
        <f>INDEX(resultados!$A$2:$ZZ$393, 303, MATCH($B$3, resultados!$A$1:$ZZ$1, 0))</f>
        <v/>
      </c>
    </row>
    <row r="310">
      <c r="A310">
        <f>INDEX(resultados!$A$2:$ZZ$393, 304, MATCH($B$1, resultados!$A$1:$ZZ$1, 0))</f>
        <v/>
      </c>
      <c r="B310">
        <f>INDEX(resultados!$A$2:$ZZ$393, 304, MATCH($B$2, resultados!$A$1:$ZZ$1, 0))</f>
        <v/>
      </c>
      <c r="C310">
        <f>INDEX(resultados!$A$2:$ZZ$393, 304, MATCH($B$3, resultados!$A$1:$ZZ$1, 0))</f>
        <v/>
      </c>
    </row>
    <row r="311">
      <c r="A311">
        <f>INDEX(resultados!$A$2:$ZZ$393, 305, MATCH($B$1, resultados!$A$1:$ZZ$1, 0))</f>
        <v/>
      </c>
      <c r="B311">
        <f>INDEX(resultados!$A$2:$ZZ$393, 305, MATCH($B$2, resultados!$A$1:$ZZ$1, 0))</f>
        <v/>
      </c>
      <c r="C311">
        <f>INDEX(resultados!$A$2:$ZZ$393, 305, MATCH($B$3, resultados!$A$1:$ZZ$1, 0))</f>
        <v/>
      </c>
    </row>
    <row r="312">
      <c r="A312">
        <f>INDEX(resultados!$A$2:$ZZ$393, 306, MATCH($B$1, resultados!$A$1:$ZZ$1, 0))</f>
        <v/>
      </c>
      <c r="B312">
        <f>INDEX(resultados!$A$2:$ZZ$393, 306, MATCH($B$2, resultados!$A$1:$ZZ$1, 0))</f>
        <v/>
      </c>
      <c r="C312">
        <f>INDEX(resultados!$A$2:$ZZ$393, 306, MATCH($B$3, resultados!$A$1:$ZZ$1, 0))</f>
        <v/>
      </c>
    </row>
    <row r="313">
      <c r="A313">
        <f>INDEX(resultados!$A$2:$ZZ$393, 307, MATCH($B$1, resultados!$A$1:$ZZ$1, 0))</f>
        <v/>
      </c>
      <c r="B313">
        <f>INDEX(resultados!$A$2:$ZZ$393, 307, MATCH($B$2, resultados!$A$1:$ZZ$1, 0))</f>
        <v/>
      </c>
      <c r="C313">
        <f>INDEX(resultados!$A$2:$ZZ$393, 307, MATCH($B$3, resultados!$A$1:$ZZ$1, 0))</f>
        <v/>
      </c>
    </row>
    <row r="314">
      <c r="A314">
        <f>INDEX(resultados!$A$2:$ZZ$393, 308, MATCH($B$1, resultados!$A$1:$ZZ$1, 0))</f>
        <v/>
      </c>
      <c r="B314">
        <f>INDEX(resultados!$A$2:$ZZ$393, 308, MATCH($B$2, resultados!$A$1:$ZZ$1, 0))</f>
        <v/>
      </c>
      <c r="C314">
        <f>INDEX(resultados!$A$2:$ZZ$393, 308, MATCH($B$3, resultados!$A$1:$ZZ$1, 0))</f>
        <v/>
      </c>
    </row>
    <row r="315">
      <c r="A315">
        <f>INDEX(resultados!$A$2:$ZZ$393, 309, MATCH($B$1, resultados!$A$1:$ZZ$1, 0))</f>
        <v/>
      </c>
      <c r="B315">
        <f>INDEX(resultados!$A$2:$ZZ$393, 309, MATCH($B$2, resultados!$A$1:$ZZ$1, 0))</f>
        <v/>
      </c>
      <c r="C315">
        <f>INDEX(resultados!$A$2:$ZZ$393, 309, MATCH($B$3, resultados!$A$1:$ZZ$1, 0))</f>
        <v/>
      </c>
    </row>
    <row r="316">
      <c r="A316">
        <f>INDEX(resultados!$A$2:$ZZ$393, 310, MATCH($B$1, resultados!$A$1:$ZZ$1, 0))</f>
        <v/>
      </c>
      <c r="B316">
        <f>INDEX(resultados!$A$2:$ZZ$393, 310, MATCH($B$2, resultados!$A$1:$ZZ$1, 0))</f>
        <v/>
      </c>
      <c r="C316">
        <f>INDEX(resultados!$A$2:$ZZ$393, 310, MATCH($B$3, resultados!$A$1:$ZZ$1, 0))</f>
        <v/>
      </c>
    </row>
    <row r="317">
      <c r="A317">
        <f>INDEX(resultados!$A$2:$ZZ$393, 311, MATCH($B$1, resultados!$A$1:$ZZ$1, 0))</f>
        <v/>
      </c>
      <c r="B317">
        <f>INDEX(resultados!$A$2:$ZZ$393, 311, MATCH($B$2, resultados!$A$1:$ZZ$1, 0))</f>
        <v/>
      </c>
      <c r="C317">
        <f>INDEX(resultados!$A$2:$ZZ$393, 311, MATCH($B$3, resultados!$A$1:$ZZ$1, 0))</f>
        <v/>
      </c>
    </row>
    <row r="318">
      <c r="A318">
        <f>INDEX(resultados!$A$2:$ZZ$393, 312, MATCH($B$1, resultados!$A$1:$ZZ$1, 0))</f>
        <v/>
      </c>
      <c r="B318">
        <f>INDEX(resultados!$A$2:$ZZ$393, 312, MATCH($B$2, resultados!$A$1:$ZZ$1, 0))</f>
        <v/>
      </c>
      <c r="C318">
        <f>INDEX(resultados!$A$2:$ZZ$393, 312, MATCH($B$3, resultados!$A$1:$ZZ$1, 0))</f>
        <v/>
      </c>
    </row>
    <row r="319">
      <c r="A319">
        <f>INDEX(resultados!$A$2:$ZZ$393, 313, MATCH($B$1, resultados!$A$1:$ZZ$1, 0))</f>
        <v/>
      </c>
      <c r="B319">
        <f>INDEX(resultados!$A$2:$ZZ$393, 313, MATCH($B$2, resultados!$A$1:$ZZ$1, 0))</f>
        <v/>
      </c>
      <c r="C319">
        <f>INDEX(resultados!$A$2:$ZZ$393, 313, MATCH($B$3, resultados!$A$1:$ZZ$1, 0))</f>
        <v/>
      </c>
    </row>
    <row r="320">
      <c r="A320">
        <f>INDEX(resultados!$A$2:$ZZ$393, 314, MATCH($B$1, resultados!$A$1:$ZZ$1, 0))</f>
        <v/>
      </c>
      <c r="B320">
        <f>INDEX(resultados!$A$2:$ZZ$393, 314, MATCH($B$2, resultados!$A$1:$ZZ$1, 0))</f>
        <v/>
      </c>
      <c r="C320">
        <f>INDEX(resultados!$A$2:$ZZ$393, 314, MATCH($B$3, resultados!$A$1:$ZZ$1, 0))</f>
        <v/>
      </c>
    </row>
    <row r="321">
      <c r="A321">
        <f>INDEX(resultados!$A$2:$ZZ$393, 315, MATCH($B$1, resultados!$A$1:$ZZ$1, 0))</f>
        <v/>
      </c>
      <c r="B321">
        <f>INDEX(resultados!$A$2:$ZZ$393, 315, MATCH($B$2, resultados!$A$1:$ZZ$1, 0))</f>
        <v/>
      </c>
      <c r="C321">
        <f>INDEX(resultados!$A$2:$ZZ$393, 315, MATCH($B$3, resultados!$A$1:$ZZ$1, 0))</f>
        <v/>
      </c>
    </row>
    <row r="322">
      <c r="A322">
        <f>INDEX(resultados!$A$2:$ZZ$393, 316, MATCH($B$1, resultados!$A$1:$ZZ$1, 0))</f>
        <v/>
      </c>
      <c r="B322">
        <f>INDEX(resultados!$A$2:$ZZ$393, 316, MATCH($B$2, resultados!$A$1:$ZZ$1, 0))</f>
        <v/>
      </c>
      <c r="C322">
        <f>INDEX(resultados!$A$2:$ZZ$393, 316, MATCH($B$3, resultados!$A$1:$ZZ$1, 0))</f>
        <v/>
      </c>
    </row>
    <row r="323">
      <c r="A323">
        <f>INDEX(resultados!$A$2:$ZZ$393, 317, MATCH($B$1, resultados!$A$1:$ZZ$1, 0))</f>
        <v/>
      </c>
      <c r="B323">
        <f>INDEX(resultados!$A$2:$ZZ$393, 317, MATCH($B$2, resultados!$A$1:$ZZ$1, 0))</f>
        <v/>
      </c>
      <c r="C323">
        <f>INDEX(resultados!$A$2:$ZZ$393, 317, MATCH($B$3, resultados!$A$1:$ZZ$1, 0))</f>
        <v/>
      </c>
    </row>
    <row r="324">
      <c r="A324">
        <f>INDEX(resultados!$A$2:$ZZ$393, 318, MATCH($B$1, resultados!$A$1:$ZZ$1, 0))</f>
        <v/>
      </c>
      <c r="B324">
        <f>INDEX(resultados!$A$2:$ZZ$393, 318, MATCH($B$2, resultados!$A$1:$ZZ$1, 0))</f>
        <v/>
      </c>
      <c r="C324">
        <f>INDEX(resultados!$A$2:$ZZ$393, 318, MATCH($B$3, resultados!$A$1:$ZZ$1, 0))</f>
        <v/>
      </c>
    </row>
    <row r="325">
      <c r="A325">
        <f>INDEX(resultados!$A$2:$ZZ$393, 319, MATCH($B$1, resultados!$A$1:$ZZ$1, 0))</f>
        <v/>
      </c>
      <c r="B325">
        <f>INDEX(resultados!$A$2:$ZZ$393, 319, MATCH($B$2, resultados!$A$1:$ZZ$1, 0))</f>
        <v/>
      </c>
      <c r="C325">
        <f>INDEX(resultados!$A$2:$ZZ$393, 319, MATCH($B$3, resultados!$A$1:$ZZ$1, 0))</f>
        <v/>
      </c>
    </row>
    <row r="326">
      <c r="A326">
        <f>INDEX(resultados!$A$2:$ZZ$393, 320, MATCH($B$1, resultados!$A$1:$ZZ$1, 0))</f>
        <v/>
      </c>
      <c r="B326">
        <f>INDEX(resultados!$A$2:$ZZ$393, 320, MATCH($B$2, resultados!$A$1:$ZZ$1, 0))</f>
        <v/>
      </c>
      <c r="C326">
        <f>INDEX(resultados!$A$2:$ZZ$393, 320, MATCH($B$3, resultados!$A$1:$ZZ$1, 0))</f>
        <v/>
      </c>
    </row>
    <row r="327">
      <c r="A327">
        <f>INDEX(resultados!$A$2:$ZZ$393, 321, MATCH($B$1, resultados!$A$1:$ZZ$1, 0))</f>
        <v/>
      </c>
      <c r="B327">
        <f>INDEX(resultados!$A$2:$ZZ$393, 321, MATCH($B$2, resultados!$A$1:$ZZ$1, 0))</f>
        <v/>
      </c>
      <c r="C327">
        <f>INDEX(resultados!$A$2:$ZZ$393, 321, MATCH($B$3, resultados!$A$1:$ZZ$1, 0))</f>
        <v/>
      </c>
    </row>
    <row r="328">
      <c r="A328">
        <f>INDEX(resultados!$A$2:$ZZ$393, 322, MATCH($B$1, resultados!$A$1:$ZZ$1, 0))</f>
        <v/>
      </c>
      <c r="B328">
        <f>INDEX(resultados!$A$2:$ZZ$393, 322, MATCH($B$2, resultados!$A$1:$ZZ$1, 0))</f>
        <v/>
      </c>
      <c r="C328">
        <f>INDEX(resultados!$A$2:$ZZ$393, 322, MATCH($B$3, resultados!$A$1:$ZZ$1, 0))</f>
        <v/>
      </c>
    </row>
    <row r="329">
      <c r="A329">
        <f>INDEX(resultados!$A$2:$ZZ$393, 323, MATCH($B$1, resultados!$A$1:$ZZ$1, 0))</f>
        <v/>
      </c>
      <c r="B329">
        <f>INDEX(resultados!$A$2:$ZZ$393, 323, MATCH($B$2, resultados!$A$1:$ZZ$1, 0))</f>
        <v/>
      </c>
      <c r="C329">
        <f>INDEX(resultados!$A$2:$ZZ$393, 323, MATCH($B$3, resultados!$A$1:$ZZ$1, 0))</f>
        <v/>
      </c>
    </row>
    <row r="330">
      <c r="A330">
        <f>INDEX(resultados!$A$2:$ZZ$393, 324, MATCH($B$1, resultados!$A$1:$ZZ$1, 0))</f>
        <v/>
      </c>
      <c r="B330">
        <f>INDEX(resultados!$A$2:$ZZ$393, 324, MATCH($B$2, resultados!$A$1:$ZZ$1, 0))</f>
        <v/>
      </c>
      <c r="C330">
        <f>INDEX(resultados!$A$2:$ZZ$393, 324, MATCH($B$3, resultados!$A$1:$ZZ$1, 0))</f>
        <v/>
      </c>
    </row>
    <row r="331">
      <c r="A331">
        <f>INDEX(resultados!$A$2:$ZZ$393, 325, MATCH($B$1, resultados!$A$1:$ZZ$1, 0))</f>
        <v/>
      </c>
      <c r="B331">
        <f>INDEX(resultados!$A$2:$ZZ$393, 325, MATCH($B$2, resultados!$A$1:$ZZ$1, 0))</f>
        <v/>
      </c>
      <c r="C331">
        <f>INDEX(resultados!$A$2:$ZZ$393, 325, MATCH($B$3, resultados!$A$1:$ZZ$1, 0))</f>
        <v/>
      </c>
    </row>
    <row r="332">
      <c r="A332">
        <f>INDEX(resultados!$A$2:$ZZ$393, 326, MATCH($B$1, resultados!$A$1:$ZZ$1, 0))</f>
        <v/>
      </c>
      <c r="B332">
        <f>INDEX(resultados!$A$2:$ZZ$393, 326, MATCH($B$2, resultados!$A$1:$ZZ$1, 0))</f>
        <v/>
      </c>
      <c r="C332">
        <f>INDEX(resultados!$A$2:$ZZ$393, 326, MATCH($B$3, resultados!$A$1:$ZZ$1, 0))</f>
        <v/>
      </c>
    </row>
    <row r="333">
      <c r="A333">
        <f>INDEX(resultados!$A$2:$ZZ$393, 327, MATCH($B$1, resultados!$A$1:$ZZ$1, 0))</f>
        <v/>
      </c>
      <c r="B333">
        <f>INDEX(resultados!$A$2:$ZZ$393, 327, MATCH($B$2, resultados!$A$1:$ZZ$1, 0))</f>
        <v/>
      </c>
      <c r="C333">
        <f>INDEX(resultados!$A$2:$ZZ$393, 327, MATCH($B$3, resultados!$A$1:$ZZ$1, 0))</f>
        <v/>
      </c>
    </row>
    <row r="334">
      <c r="A334">
        <f>INDEX(resultados!$A$2:$ZZ$393, 328, MATCH($B$1, resultados!$A$1:$ZZ$1, 0))</f>
        <v/>
      </c>
      <c r="B334">
        <f>INDEX(resultados!$A$2:$ZZ$393, 328, MATCH($B$2, resultados!$A$1:$ZZ$1, 0))</f>
        <v/>
      </c>
      <c r="C334">
        <f>INDEX(resultados!$A$2:$ZZ$393, 328, MATCH($B$3, resultados!$A$1:$ZZ$1, 0))</f>
        <v/>
      </c>
    </row>
    <row r="335">
      <c r="A335">
        <f>INDEX(resultados!$A$2:$ZZ$393, 329, MATCH($B$1, resultados!$A$1:$ZZ$1, 0))</f>
        <v/>
      </c>
      <c r="B335">
        <f>INDEX(resultados!$A$2:$ZZ$393, 329, MATCH($B$2, resultados!$A$1:$ZZ$1, 0))</f>
        <v/>
      </c>
      <c r="C335">
        <f>INDEX(resultados!$A$2:$ZZ$393, 329, MATCH($B$3, resultados!$A$1:$ZZ$1, 0))</f>
        <v/>
      </c>
    </row>
    <row r="336">
      <c r="A336">
        <f>INDEX(resultados!$A$2:$ZZ$393, 330, MATCH($B$1, resultados!$A$1:$ZZ$1, 0))</f>
        <v/>
      </c>
      <c r="B336">
        <f>INDEX(resultados!$A$2:$ZZ$393, 330, MATCH($B$2, resultados!$A$1:$ZZ$1, 0))</f>
        <v/>
      </c>
      <c r="C336">
        <f>INDEX(resultados!$A$2:$ZZ$393, 330, MATCH($B$3, resultados!$A$1:$ZZ$1, 0))</f>
        <v/>
      </c>
    </row>
    <row r="337">
      <c r="A337">
        <f>INDEX(resultados!$A$2:$ZZ$393, 331, MATCH($B$1, resultados!$A$1:$ZZ$1, 0))</f>
        <v/>
      </c>
      <c r="B337">
        <f>INDEX(resultados!$A$2:$ZZ$393, 331, MATCH($B$2, resultados!$A$1:$ZZ$1, 0))</f>
        <v/>
      </c>
      <c r="C337">
        <f>INDEX(resultados!$A$2:$ZZ$393, 331, MATCH($B$3, resultados!$A$1:$ZZ$1, 0))</f>
        <v/>
      </c>
    </row>
    <row r="338">
      <c r="A338">
        <f>INDEX(resultados!$A$2:$ZZ$393, 332, MATCH($B$1, resultados!$A$1:$ZZ$1, 0))</f>
        <v/>
      </c>
      <c r="B338">
        <f>INDEX(resultados!$A$2:$ZZ$393, 332, MATCH($B$2, resultados!$A$1:$ZZ$1, 0))</f>
        <v/>
      </c>
      <c r="C338">
        <f>INDEX(resultados!$A$2:$ZZ$393, 332, MATCH($B$3, resultados!$A$1:$ZZ$1, 0))</f>
        <v/>
      </c>
    </row>
    <row r="339">
      <c r="A339">
        <f>INDEX(resultados!$A$2:$ZZ$393, 333, MATCH($B$1, resultados!$A$1:$ZZ$1, 0))</f>
        <v/>
      </c>
      <c r="B339">
        <f>INDEX(resultados!$A$2:$ZZ$393, 333, MATCH($B$2, resultados!$A$1:$ZZ$1, 0))</f>
        <v/>
      </c>
      <c r="C339">
        <f>INDEX(resultados!$A$2:$ZZ$393, 333, MATCH($B$3, resultados!$A$1:$ZZ$1, 0))</f>
        <v/>
      </c>
    </row>
    <row r="340">
      <c r="A340">
        <f>INDEX(resultados!$A$2:$ZZ$393, 334, MATCH($B$1, resultados!$A$1:$ZZ$1, 0))</f>
        <v/>
      </c>
      <c r="B340">
        <f>INDEX(resultados!$A$2:$ZZ$393, 334, MATCH($B$2, resultados!$A$1:$ZZ$1, 0))</f>
        <v/>
      </c>
      <c r="C340">
        <f>INDEX(resultados!$A$2:$ZZ$393, 334, MATCH($B$3, resultados!$A$1:$ZZ$1, 0))</f>
        <v/>
      </c>
    </row>
    <row r="341">
      <c r="A341">
        <f>INDEX(resultados!$A$2:$ZZ$393, 335, MATCH($B$1, resultados!$A$1:$ZZ$1, 0))</f>
        <v/>
      </c>
      <c r="B341">
        <f>INDEX(resultados!$A$2:$ZZ$393, 335, MATCH($B$2, resultados!$A$1:$ZZ$1, 0))</f>
        <v/>
      </c>
      <c r="C341">
        <f>INDEX(resultados!$A$2:$ZZ$393, 335, MATCH($B$3, resultados!$A$1:$ZZ$1, 0))</f>
        <v/>
      </c>
    </row>
    <row r="342">
      <c r="A342">
        <f>INDEX(resultados!$A$2:$ZZ$393, 336, MATCH($B$1, resultados!$A$1:$ZZ$1, 0))</f>
        <v/>
      </c>
      <c r="B342">
        <f>INDEX(resultados!$A$2:$ZZ$393, 336, MATCH($B$2, resultados!$A$1:$ZZ$1, 0))</f>
        <v/>
      </c>
      <c r="C342">
        <f>INDEX(resultados!$A$2:$ZZ$393, 336, MATCH($B$3, resultados!$A$1:$ZZ$1, 0))</f>
        <v/>
      </c>
    </row>
    <row r="343">
      <c r="A343">
        <f>INDEX(resultados!$A$2:$ZZ$393, 337, MATCH($B$1, resultados!$A$1:$ZZ$1, 0))</f>
        <v/>
      </c>
      <c r="B343">
        <f>INDEX(resultados!$A$2:$ZZ$393, 337, MATCH($B$2, resultados!$A$1:$ZZ$1, 0))</f>
        <v/>
      </c>
      <c r="C343">
        <f>INDEX(resultados!$A$2:$ZZ$393, 337, MATCH($B$3, resultados!$A$1:$ZZ$1, 0))</f>
        <v/>
      </c>
    </row>
    <row r="344">
      <c r="A344">
        <f>INDEX(resultados!$A$2:$ZZ$393, 338, MATCH($B$1, resultados!$A$1:$ZZ$1, 0))</f>
        <v/>
      </c>
      <c r="B344">
        <f>INDEX(resultados!$A$2:$ZZ$393, 338, MATCH($B$2, resultados!$A$1:$ZZ$1, 0))</f>
        <v/>
      </c>
      <c r="C344">
        <f>INDEX(resultados!$A$2:$ZZ$393, 338, MATCH($B$3, resultados!$A$1:$ZZ$1, 0))</f>
        <v/>
      </c>
    </row>
    <row r="345">
      <c r="A345">
        <f>INDEX(resultados!$A$2:$ZZ$393, 339, MATCH($B$1, resultados!$A$1:$ZZ$1, 0))</f>
        <v/>
      </c>
      <c r="B345">
        <f>INDEX(resultados!$A$2:$ZZ$393, 339, MATCH($B$2, resultados!$A$1:$ZZ$1, 0))</f>
        <v/>
      </c>
      <c r="C345">
        <f>INDEX(resultados!$A$2:$ZZ$393, 339, MATCH($B$3, resultados!$A$1:$ZZ$1, 0))</f>
        <v/>
      </c>
    </row>
    <row r="346">
      <c r="A346">
        <f>INDEX(resultados!$A$2:$ZZ$393, 340, MATCH($B$1, resultados!$A$1:$ZZ$1, 0))</f>
        <v/>
      </c>
      <c r="B346">
        <f>INDEX(resultados!$A$2:$ZZ$393, 340, MATCH($B$2, resultados!$A$1:$ZZ$1, 0))</f>
        <v/>
      </c>
      <c r="C346">
        <f>INDEX(resultados!$A$2:$ZZ$393, 340, MATCH($B$3, resultados!$A$1:$ZZ$1, 0))</f>
        <v/>
      </c>
    </row>
    <row r="347">
      <c r="A347">
        <f>INDEX(resultados!$A$2:$ZZ$393, 341, MATCH($B$1, resultados!$A$1:$ZZ$1, 0))</f>
        <v/>
      </c>
      <c r="B347">
        <f>INDEX(resultados!$A$2:$ZZ$393, 341, MATCH($B$2, resultados!$A$1:$ZZ$1, 0))</f>
        <v/>
      </c>
      <c r="C347">
        <f>INDEX(resultados!$A$2:$ZZ$393, 341, MATCH($B$3, resultados!$A$1:$ZZ$1, 0))</f>
        <v/>
      </c>
    </row>
    <row r="348">
      <c r="A348">
        <f>INDEX(resultados!$A$2:$ZZ$393, 342, MATCH($B$1, resultados!$A$1:$ZZ$1, 0))</f>
        <v/>
      </c>
      <c r="B348">
        <f>INDEX(resultados!$A$2:$ZZ$393, 342, MATCH($B$2, resultados!$A$1:$ZZ$1, 0))</f>
        <v/>
      </c>
      <c r="C348">
        <f>INDEX(resultados!$A$2:$ZZ$393, 342, MATCH($B$3, resultados!$A$1:$ZZ$1, 0))</f>
        <v/>
      </c>
    </row>
    <row r="349">
      <c r="A349">
        <f>INDEX(resultados!$A$2:$ZZ$393, 343, MATCH($B$1, resultados!$A$1:$ZZ$1, 0))</f>
        <v/>
      </c>
      <c r="B349">
        <f>INDEX(resultados!$A$2:$ZZ$393, 343, MATCH($B$2, resultados!$A$1:$ZZ$1, 0))</f>
        <v/>
      </c>
      <c r="C349">
        <f>INDEX(resultados!$A$2:$ZZ$393, 343, MATCH($B$3, resultados!$A$1:$ZZ$1, 0))</f>
        <v/>
      </c>
    </row>
    <row r="350">
      <c r="A350">
        <f>INDEX(resultados!$A$2:$ZZ$393, 344, MATCH($B$1, resultados!$A$1:$ZZ$1, 0))</f>
        <v/>
      </c>
      <c r="B350">
        <f>INDEX(resultados!$A$2:$ZZ$393, 344, MATCH($B$2, resultados!$A$1:$ZZ$1, 0))</f>
        <v/>
      </c>
      <c r="C350">
        <f>INDEX(resultados!$A$2:$ZZ$393, 344, MATCH($B$3, resultados!$A$1:$ZZ$1, 0))</f>
        <v/>
      </c>
    </row>
    <row r="351">
      <c r="A351">
        <f>INDEX(resultados!$A$2:$ZZ$393, 345, MATCH($B$1, resultados!$A$1:$ZZ$1, 0))</f>
        <v/>
      </c>
      <c r="B351">
        <f>INDEX(resultados!$A$2:$ZZ$393, 345, MATCH($B$2, resultados!$A$1:$ZZ$1, 0))</f>
        <v/>
      </c>
      <c r="C351">
        <f>INDEX(resultados!$A$2:$ZZ$393, 345, MATCH($B$3, resultados!$A$1:$ZZ$1, 0))</f>
        <v/>
      </c>
    </row>
    <row r="352">
      <c r="A352">
        <f>INDEX(resultados!$A$2:$ZZ$393, 346, MATCH($B$1, resultados!$A$1:$ZZ$1, 0))</f>
        <v/>
      </c>
      <c r="B352">
        <f>INDEX(resultados!$A$2:$ZZ$393, 346, MATCH($B$2, resultados!$A$1:$ZZ$1, 0))</f>
        <v/>
      </c>
      <c r="C352">
        <f>INDEX(resultados!$A$2:$ZZ$393, 346, MATCH($B$3, resultados!$A$1:$ZZ$1, 0))</f>
        <v/>
      </c>
    </row>
    <row r="353">
      <c r="A353">
        <f>INDEX(resultados!$A$2:$ZZ$393, 347, MATCH($B$1, resultados!$A$1:$ZZ$1, 0))</f>
        <v/>
      </c>
      <c r="B353">
        <f>INDEX(resultados!$A$2:$ZZ$393, 347, MATCH($B$2, resultados!$A$1:$ZZ$1, 0))</f>
        <v/>
      </c>
      <c r="C353">
        <f>INDEX(resultados!$A$2:$ZZ$393, 347, MATCH($B$3, resultados!$A$1:$ZZ$1, 0))</f>
        <v/>
      </c>
    </row>
    <row r="354">
      <c r="A354">
        <f>INDEX(resultados!$A$2:$ZZ$393, 348, MATCH($B$1, resultados!$A$1:$ZZ$1, 0))</f>
        <v/>
      </c>
      <c r="B354">
        <f>INDEX(resultados!$A$2:$ZZ$393, 348, MATCH($B$2, resultados!$A$1:$ZZ$1, 0))</f>
        <v/>
      </c>
      <c r="C354">
        <f>INDEX(resultados!$A$2:$ZZ$393, 348, MATCH($B$3, resultados!$A$1:$ZZ$1, 0))</f>
        <v/>
      </c>
    </row>
    <row r="355">
      <c r="A355">
        <f>INDEX(resultados!$A$2:$ZZ$393, 349, MATCH($B$1, resultados!$A$1:$ZZ$1, 0))</f>
        <v/>
      </c>
      <c r="B355">
        <f>INDEX(resultados!$A$2:$ZZ$393, 349, MATCH($B$2, resultados!$A$1:$ZZ$1, 0))</f>
        <v/>
      </c>
      <c r="C355">
        <f>INDEX(resultados!$A$2:$ZZ$393, 349, MATCH($B$3, resultados!$A$1:$ZZ$1, 0))</f>
        <v/>
      </c>
    </row>
    <row r="356">
      <c r="A356">
        <f>INDEX(resultados!$A$2:$ZZ$393, 350, MATCH($B$1, resultados!$A$1:$ZZ$1, 0))</f>
        <v/>
      </c>
      <c r="B356">
        <f>INDEX(resultados!$A$2:$ZZ$393, 350, MATCH($B$2, resultados!$A$1:$ZZ$1, 0))</f>
        <v/>
      </c>
      <c r="C356">
        <f>INDEX(resultados!$A$2:$ZZ$393, 350, MATCH($B$3, resultados!$A$1:$ZZ$1, 0))</f>
        <v/>
      </c>
    </row>
    <row r="357">
      <c r="A357">
        <f>INDEX(resultados!$A$2:$ZZ$393, 351, MATCH($B$1, resultados!$A$1:$ZZ$1, 0))</f>
        <v/>
      </c>
      <c r="B357">
        <f>INDEX(resultados!$A$2:$ZZ$393, 351, MATCH($B$2, resultados!$A$1:$ZZ$1, 0))</f>
        <v/>
      </c>
      <c r="C357">
        <f>INDEX(resultados!$A$2:$ZZ$393, 351, MATCH($B$3, resultados!$A$1:$ZZ$1, 0))</f>
        <v/>
      </c>
    </row>
    <row r="358">
      <c r="A358">
        <f>INDEX(resultados!$A$2:$ZZ$393, 352, MATCH($B$1, resultados!$A$1:$ZZ$1, 0))</f>
        <v/>
      </c>
      <c r="B358">
        <f>INDEX(resultados!$A$2:$ZZ$393, 352, MATCH($B$2, resultados!$A$1:$ZZ$1, 0))</f>
        <v/>
      </c>
      <c r="C358">
        <f>INDEX(resultados!$A$2:$ZZ$393, 352, MATCH($B$3, resultados!$A$1:$ZZ$1, 0))</f>
        <v/>
      </c>
    </row>
    <row r="359">
      <c r="A359">
        <f>INDEX(resultados!$A$2:$ZZ$393, 353, MATCH($B$1, resultados!$A$1:$ZZ$1, 0))</f>
        <v/>
      </c>
      <c r="B359">
        <f>INDEX(resultados!$A$2:$ZZ$393, 353, MATCH($B$2, resultados!$A$1:$ZZ$1, 0))</f>
        <v/>
      </c>
      <c r="C359">
        <f>INDEX(resultados!$A$2:$ZZ$393, 353, MATCH($B$3, resultados!$A$1:$ZZ$1, 0))</f>
        <v/>
      </c>
    </row>
    <row r="360">
      <c r="A360">
        <f>INDEX(resultados!$A$2:$ZZ$393, 354, MATCH($B$1, resultados!$A$1:$ZZ$1, 0))</f>
        <v/>
      </c>
      <c r="B360">
        <f>INDEX(resultados!$A$2:$ZZ$393, 354, MATCH($B$2, resultados!$A$1:$ZZ$1, 0))</f>
        <v/>
      </c>
      <c r="C360">
        <f>INDEX(resultados!$A$2:$ZZ$393, 354, MATCH($B$3, resultados!$A$1:$ZZ$1, 0))</f>
        <v/>
      </c>
    </row>
    <row r="361">
      <c r="A361">
        <f>INDEX(resultados!$A$2:$ZZ$393, 355, MATCH($B$1, resultados!$A$1:$ZZ$1, 0))</f>
        <v/>
      </c>
      <c r="B361">
        <f>INDEX(resultados!$A$2:$ZZ$393, 355, MATCH($B$2, resultados!$A$1:$ZZ$1, 0))</f>
        <v/>
      </c>
      <c r="C361">
        <f>INDEX(resultados!$A$2:$ZZ$393, 355, MATCH($B$3, resultados!$A$1:$ZZ$1, 0))</f>
        <v/>
      </c>
    </row>
    <row r="362">
      <c r="A362">
        <f>INDEX(resultados!$A$2:$ZZ$393, 356, MATCH($B$1, resultados!$A$1:$ZZ$1, 0))</f>
        <v/>
      </c>
      <c r="B362">
        <f>INDEX(resultados!$A$2:$ZZ$393, 356, MATCH($B$2, resultados!$A$1:$ZZ$1, 0))</f>
        <v/>
      </c>
      <c r="C362">
        <f>INDEX(resultados!$A$2:$ZZ$393, 356, MATCH($B$3, resultados!$A$1:$ZZ$1, 0))</f>
        <v/>
      </c>
    </row>
    <row r="363">
      <c r="A363">
        <f>INDEX(resultados!$A$2:$ZZ$393, 357, MATCH($B$1, resultados!$A$1:$ZZ$1, 0))</f>
        <v/>
      </c>
      <c r="B363">
        <f>INDEX(resultados!$A$2:$ZZ$393, 357, MATCH($B$2, resultados!$A$1:$ZZ$1, 0))</f>
        <v/>
      </c>
      <c r="C363">
        <f>INDEX(resultados!$A$2:$ZZ$393, 357, MATCH($B$3, resultados!$A$1:$ZZ$1, 0))</f>
        <v/>
      </c>
    </row>
    <row r="364">
      <c r="A364">
        <f>INDEX(resultados!$A$2:$ZZ$393, 358, MATCH($B$1, resultados!$A$1:$ZZ$1, 0))</f>
        <v/>
      </c>
      <c r="B364">
        <f>INDEX(resultados!$A$2:$ZZ$393, 358, MATCH($B$2, resultados!$A$1:$ZZ$1, 0))</f>
        <v/>
      </c>
      <c r="C364">
        <f>INDEX(resultados!$A$2:$ZZ$393, 358, MATCH($B$3, resultados!$A$1:$ZZ$1, 0))</f>
        <v/>
      </c>
    </row>
    <row r="365">
      <c r="A365">
        <f>INDEX(resultados!$A$2:$ZZ$393, 359, MATCH($B$1, resultados!$A$1:$ZZ$1, 0))</f>
        <v/>
      </c>
      <c r="B365">
        <f>INDEX(resultados!$A$2:$ZZ$393, 359, MATCH($B$2, resultados!$A$1:$ZZ$1, 0))</f>
        <v/>
      </c>
      <c r="C365">
        <f>INDEX(resultados!$A$2:$ZZ$393, 359, MATCH($B$3, resultados!$A$1:$ZZ$1, 0))</f>
        <v/>
      </c>
    </row>
    <row r="366">
      <c r="A366">
        <f>INDEX(resultados!$A$2:$ZZ$393, 360, MATCH($B$1, resultados!$A$1:$ZZ$1, 0))</f>
        <v/>
      </c>
      <c r="B366">
        <f>INDEX(resultados!$A$2:$ZZ$393, 360, MATCH($B$2, resultados!$A$1:$ZZ$1, 0))</f>
        <v/>
      </c>
      <c r="C366">
        <f>INDEX(resultados!$A$2:$ZZ$393, 360, MATCH($B$3, resultados!$A$1:$ZZ$1, 0))</f>
        <v/>
      </c>
    </row>
    <row r="367">
      <c r="A367">
        <f>INDEX(resultados!$A$2:$ZZ$393, 361, MATCH($B$1, resultados!$A$1:$ZZ$1, 0))</f>
        <v/>
      </c>
      <c r="B367">
        <f>INDEX(resultados!$A$2:$ZZ$393, 361, MATCH($B$2, resultados!$A$1:$ZZ$1, 0))</f>
        <v/>
      </c>
      <c r="C367">
        <f>INDEX(resultados!$A$2:$ZZ$393, 361, MATCH($B$3, resultados!$A$1:$ZZ$1, 0))</f>
        <v/>
      </c>
    </row>
    <row r="368">
      <c r="A368">
        <f>INDEX(resultados!$A$2:$ZZ$393, 362, MATCH($B$1, resultados!$A$1:$ZZ$1, 0))</f>
        <v/>
      </c>
      <c r="B368">
        <f>INDEX(resultados!$A$2:$ZZ$393, 362, MATCH($B$2, resultados!$A$1:$ZZ$1, 0))</f>
        <v/>
      </c>
      <c r="C368">
        <f>INDEX(resultados!$A$2:$ZZ$393, 362, MATCH($B$3, resultados!$A$1:$ZZ$1, 0))</f>
        <v/>
      </c>
    </row>
    <row r="369">
      <c r="A369">
        <f>INDEX(resultados!$A$2:$ZZ$393, 363, MATCH($B$1, resultados!$A$1:$ZZ$1, 0))</f>
        <v/>
      </c>
      <c r="B369">
        <f>INDEX(resultados!$A$2:$ZZ$393, 363, MATCH($B$2, resultados!$A$1:$ZZ$1, 0))</f>
        <v/>
      </c>
      <c r="C369">
        <f>INDEX(resultados!$A$2:$ZZ$393, 363, MATCH($B$3, resultados!$A$1:$ZZ$1, 0))</f>
        <v/>
      </c>
    </row>
    <row r="370">
      <c r="A370">
        <f>INDEX(resultados!$A$2:$ZZ$393, 364, MATCH($B$1, resultados!$A$1:$ZZ$1, 0))</f>
        <v/>
      </c>
      <c r="B370">
        <f>INDEX(resultados!$A$2:$ZZ$393, 364, MATCH($B$2, resultados!$A$1:$ZZ$1, 0))</f>
        <v/>
      </c>
      <c r="C370">
        <f>INDEX(resultados!$A$2:$ZZ$393, 364, MATCH($B$3, resultados!$A$1:$ZZ$1, 0))</f>
        <v/>
      </c>
    </row>
    <row r="371">
      <c r="A371">
        <f>INDEX(resultados!$A$2:$ZZ$393, 365, MATCH($B$1, resultados!$A$1:$ZZ$1, 0))</f>
        <v/>
      </c>
      <c r="B371">
        <f>INDEX(resultados!$A$2:$ZZ$393, 365, MATCH($B$2, resultados!$A$1:$ZZ$1, 0))</f>
        <v/>
      </c>
      <c r="C371">
        <f>INDEX(resultados!$A$2:$ZZ$393, 365, MATCH($B$3, resultados!$A$1:$ZZ$1, 0))</f>
        <v/>
      </c>
    </row>
    <row r="372">
      <c r="A372">
        <f>INDEX(resultados!$A$2:$ZZ$393, 366, MATCH($B$1, resultados!$A$1:$ZZ$1, 0))</f>
        <v/>
      </c>
      <c r="B372">
        <f>INDEX(resultados!$A$2:$ZZ$393, 366, MATCH($B$2, resultados!$A$1:$ZZ$1, 0))</f>
        <v/>
      </c>
      <c r="C372">
        <f>INDEX(resultados!$A$2:$ZZ$393, 366, MATCH($B$3, resultados!$A$1:$ZZ$1, 0))</f>
        <v/>
      </c>
    </row>
    <row r="373">
      <c r="A373">
        <f>INDEX(resultados!$A$2:$ZZ$393, 367, MATCH($B$1, resultados!$A$1:$ZZ$1, 0))</f>
        <v/>
      </c>
      <c r="B373">
        <f>INDEX(resultados!$A$2:$ZZ$393, 367, MATCH($B$2, resultados!$A$1:$ZZ$1, 0))</f>
        <v/>
      </c>
      <c r="C373">
        <f>INDEX(resultados!$A$2:$ZZ$393, 367, MATCH($B$3, resultados!$A$1:$ZZ$1, 0))</f>
        <v/>
      </c>
    </row>
    <row r="374">
      <c r="A374">
        <f>INDEX(resultados!$A$2:$ZZ$393, 368, MATCH($B$1, resultados!$A$1:$ZZ$1, 0))</f>
        <v/>
      </c>
      <c r="B374">
        <f>INDEX(resultados!$A$2:$ZZ$393, 368, MATCH($B$2, resultados!$A$1:$ZZ$1, 0))</f>
        <v/>
      </c>
      <c r="C374">
        <f>INDEX(resultados!$A$2:$ZZ$393, 368, MATCH($B$3, resultados!$A$1:$ZZ$1, 0))</f>
        <v/>
      </c>
    </row>
    <row r="375">
      <c r="A375">
        <f>INDEX(resultados!$A$2:$ZZ$393, 369, MATCH($B$1, resultados!$A$1:$ZZ$1, 0))</f>
        <v/>
      </c>
      <c r="B375">
        <f>INDEX(resultados!$A$2:$ZZ$393, 369, MATCH($B$2, resultados!$A$1:$ZZ$1, 0))</f>
        <v/>
      </c>
      <c r="C375">
        <f>INDEX(resultados!$A$2:$ZZ$393, 369, MATCH($B$3, resultados!$A$1:$ZZ$1, 0))</f>
        <v/>
      </c>
    </row>
    <row r="376">
      <c r="A376">
        <f>INDEX(resultados!$A$2:$ZZ$393, 370, MATCH($B$1, resultados!$A$1:$ZZ$1, 0))</f>
        <v/>
      </c>
      <c r="B376">
        <f>INDEX(resultados!$A$2:$ZZ$393, 370, MATCH($B$2, resultados!$A$1:$ZZ$1, 0))</f>
        <v/>
      </c>
      <c r="C376">
        <f>INDEX(resultados!$A$2:$ZZ$393, 370, MATCH($B$3, resultados!$A$1:$ZZ$1, 0))</f>
        <v/>
      </c>
    </row>
    <row r="377">
      <c r="A377">
        <f>INDEX(resultados!$A$2:$ZZ$393, 371, MATCH($B$1, resultados!$A$1:$ZZ$1, 0))</f>
        <v/>
      </c>
      <c r="B377">
        <f>INDEX(resultados!$A$2:$ZZ$393, 371, MATCH($B$2, resultados!$A$1:$ZZ$1, 0))</f>
        <v/>
      </c>
      <c r="C377">
        <f>INDEX(resultados!$A$2:$ZZ$393, 371, MATCH($B$3, resultados!$A$1:$ZZ$1, 0))</f>
        <v/>
      </c>
    </row>
    <row r="378">
      <c r="A378">
        <f>INDEX(resultados!$A$2:$ZZ$393, 372, MATCH($B$1, resultados!$A$1:$ZZ$1, 0))</f>
        <v/>
      </c>
      <c r="B378">
        <f>INDEX(resultados!$A$2:$ZZ$393, 372, MATCH($B$2, resultados!$A$1:$ZZ$1, 0))</f>
        <v/>
      </c>
      <c r="C378">
        <f>INDEX(resultados!$A$2:$ZZ$393, 372, MATCH($B$3, resultados!$A$1:$ZZ$1, 0))</f>
        <v/>
      </c>
    </row>
    <row r="379">
      <c r="A379">
        <f>INDEX(resultados!$A$2:$ZZ$393, 373, MATCH($B$1, resultados!$A$1:$ZZ$1, 0))</f>
        <v/>
      </c>
      <c r="B379">
        <f>INDEX(resultados!$A$2:$ZZ$393, 373, MATCH($B$2, resultados!$A$1:$ZZ$1, 0))</f>
        <v/>
      </c>
      <c r="C379">
        <f>INDEX(resultados!$A$2:$ZZ$393, 373, MATCH($B$3, resultados!$A$1:$ZZ$1, 0))</f>
        <v/>
      </c>
    </row>
    <row r="380">
      <c r="A380">
        <f>INDEX(resultados!$A$2:$ZZ$393, 374, MATCH($B$1, resultados!$A$1:$ZZ$1, 0))</f>
        <v/>
      </c>
      <c r="B380">
        <f>INDEX(resultados!$A$2:$ZZ$393, 374, MATCH($B$2, resultados!$A$1:$ZZ$1, 0))</f>
        <v/>
      </c>
      <c r="C380">
        <f>INDEX(resultados!$A$2:$ZZ$393, 374, MATCH($B$3, resultados!$A$1:$ZZ$1, 0))</f>
        <v/>
      </c>
    </row>
    <row r="381">
      <c r="A381">
        <f>INDEX(resultados!$A$2:$ZZ$393, 375, MATCH($B$1, resultados!$A$1:$ZZ$1, 0))</f>
        <v/>
      </c>
      <c r="B381">
        <f>INDEX(resultados!$A$2:$ZZ$393, 375, MATCH($B$2, resultados!$A$1:$ZZ$1, 0))</f>
        <v/>
      </c>
      <c r="C381">
        <f>INDEX(resultados!$A$2:$ZZ$393, 375, MATCH($B$3, resultados!$A$1:$ZZ$1, 0))</f>
        <v/>
      </c>
    </row>
    <row r="382">
      <c r="A382">
        <f>INDEX(resultados!$A$2:$ZZ$393, 376, MATCH($B$1, resultados!$A$1:$ZZ$1, 0))</f>
        <v/>
      </c>
      <c r="B382">
        <f>INDEX(resultados!$A$2:$ZZ$393, 376, MATCH($B$2, resultados!$A$1:$ZZ$1, 0))</f>
        <v/>
      </c>
      <c r="C382">
        <f>INDEX(resultados!$A$2:$ZZ$393, 376, MATCH($B$3, resultados!$A$1:$ZZ$1, 0))</f>
        <v/>
      </c>
    </row>
    <row r="383">
      <c r="A383">
        <f>INDEX(resultados!$A$2:$ZZ$393, 377, MATCH($B$1, resultados!$A$1:$ZZ$1, 0))</f>
        <v/>
      </c>
      <c r="B383">
        <f>INDEX(resultados!$A$2:$ZZ$393, 377, MATCH($B$2, resultados!$A$1:$ZZ$1, 0))</f>
        <v/>
      </c>
      <c r="C383">
        <f>INDEX(resultados!$A$2:$ZZ$393, 377, MATCH($B$3, resultados!$A$1:$ZZ$1, 0))</f>
        <v/>
      </c>
    </row>
    <row r="384">
      <c r="A384">
        <f>INDEX(resultados!$A$2:$ZZ$393, 378, MATCH($B$1, resultados!$A$1:$ZZ$1, 0))</f>
        <v/>
      </c>
      <c r="B384">
        <f>INDEX(resultados!$A$2:$ZZ$393, 378, MATCH($B$2, resultados!$A$1:$ZZ$1, 0))</f>
        <v/>
      </c>
      <c r="C384">
        <f>INDEX(resultados!$A$2:$ZZ$393, 378, MATCH($B$3, resultados!$A$1:$ZZ$1, 0))</f>
        <v/>
      </c>
    </row>
    <row r="385">
      <c r="A385">
        <f>INDEX(resultados!$A$2:$ZZ$393, 379, MATCH($B$1, resultados!$A$1:$ZZ$1, 0))</f>
        <v/>
      </c>
      <c r="B385">
        <f>INDEX(resultados!$A$2:$ZZ$393, 379, MATCH($B$2, resultados!$A$1:$ZZ$1, 0))</f>
        <v/>
      </c>
      <c r="C385">
        <f>INDEX(resultados!$A$2:$ZZ$393, 379, MATCH($B$3, resultados!$A$1:$ZZ$1, 0))</f>
        <v/>
      </c>
    </row>
    <row r="386">
      <c r="A386">
        <f>INDEX(resultados!$A$2:$ZZ$393, 380, MATCH($B$1, resultados!$A$1:$ZZ$1, 0))</f>
        <v/>
      </c>
      <c r="B386">
        <f>INDEX(resultados!$A$2:$ZZ$393, 380, MATCH($B$2, resultados!$A$1:$ZZ$1, 0))</f>
        <v/>
      </c>
      <c r="C386">
        <f>INDEX(resultados!$A$2:$ZZ$393, 380, MATCH($B$3, resultados!$A$1:$ZZ$1, 0))</f>
        <v/>
      </c>
    </row>
    <row r="387">
      <c r="A387">
        <f>INDEX(resultados!$A$2:$ZZ$393, 381, MATCH($B$1, resultados!$A$1:$ZZ$1, 0))</f>
        <v/>
      </c>
      <c r="B387">
        <f>INDEX(resultados!$A$2:$ZZ$393, 381, MATCH($B$2, resultados!$A$1:$ZZ$1, 0))</f>
        <v/>
      </c>
      <c r="C387">
        <f>INDEX(resultados!$A$2:$ZZ$393, 381, MATCH($B$3, resultados!$A$1:$ZZ$1, 0))</f>
        <v/>
      </c>
    </row>
    <row r="388">
      <c r="A388">
        <f>INDEX(resultados!$A$2:$ZZ$393, 382, MATCH($B$1, resultados!$A$1:$ZZ$1, 0))</f>
        <v/>
      </c>
      <c r="B388">
        <f>INDEX(resultados!$A$2:$ZZ$393, 382, MATCH($B$2, resultados!$A$1:$ZZ$1, 0))</f>
        <v/>
      </c>
      <c r="C388">
        <f>INDEX(resultados!$A$2:$ZZ$393, 382, MATCH($B$3, resultados!$A$1:$ZZ$1, 0))</f>
        <v/>
      </c>
    </row>
    <row r="389">
      <c r="A389">
        <f>INDEX(resultados!$A$2:$ZZ$393, 383, MATCH($B$1, resultados!$A$1:$ZZ$1, 0))</f>
        <v/>
      </c>
      <c r="B389">
        <f>INDEX(resultados!$A$2:$ZZ$393, 383, MATCH($B$2, resultados!$A$1:$ZZ$1, 0))</f>
        <v/>
      </c>
      <c r="C389">
        <f>INDEX(resultados!$A$2:$ZZ$393, 383, MATCH($B$3, resultados!$A$1:$ZZ$1, 0))</f>
        <v/>
      </c>
    </row>
    <row r="390">
      <c r="A390">
        <f>INDEX(resultados!$A$2:$ZZ$393, 384, MATCH($B$1, resultados!$A$1:$ZZ$1, 0))</f>
        <v/>
      </c>
      <c r="B390">
        <f>INDEX(resultados!$A$2:$ZZ$393, 384, MATCH($B$2, resultados!$A$1:$ZZ$1, 0))</f>
        <v/>
      </c>
      <c r="C390">
        <f>INDEX(resultados!$A$2:$ZZ$393, 384, MATCH($B$3, resultados!$A$1:$ZZ$1, 0))</f>
        <v/>
      </c>
    </row>
    <row r="391">
      <c r="A391">
        <f>INDEX(resultados!$A$2:$ZZ$393, 385, MATCH($B$1, resultados!$A$1:$ZZ$1, 0))</f>
        <v/>
      </c>
      <c r="B391">
        <f>INDEX(resultados!$A$2:$ZZ$393, 385, MATCH($B$2, resultados!$A$1:$ZZ$1, 0))</f>
        <v/>
      </c>
      <c r="C391">
        <f>INDEX(resultados!$A$2:$ZZ$393, 385, MATCH($B$3, resultados!$A$1:$ZZ$1, 0))</f>
        <v/>
      </c>
    </row>
    <row r="392">
      <c r="A392">
        <f>INDEX(resultados!$A$2:$ZZ$393, 386, MATCH($B$1, resultados!$A$1:$ZZ$1, 0))</f>
        <v/>
      </c>
      <c r="B392">
        <f>INDEX(resultados!$A$2:$ZZ$393, 386, MATCH($B$2, resultados!$A$1:$ZZ$1, 0))</f>
        <v/>
      </c>
      <c r="C392">
        <f>INDEX(resultados!$A$2:$ZZ$393, 386, MATCH($B$3, resultados!$A$1:$ZZ$1, 0))</f>
        <v/>
      </c>
    </row>
    <row r="393">
      <c r="A393">
        <f>INDEX(resultados!$A$2:$ZZ$393, 387, MATCH($B$1, resultados!$A$1:$ZZ$1, 0))</f>
        <v/>
      </c>
      <c r="B393">
        <f>INDEX(resultados!$A$2:$ZZ$393, 387, MATCH($B$2, resultados!$A$1:$ZZ$1, 0))</f>
        <v/>
      </c>
      <c r="C393">
        <f>INDEX(resultados!$A$2:$ZZ$393, 387, MATCH($B$3, resultados!$A$1:$ZZ$1, 0))</f>
        <v/>
      </c>
    </row>
    <row r="394">
      <c r="A394">
        <f>INDEX(resultados!$A$2:$ZZ$393, 388, MATCH($B$1, resultados!$A$1:$ZZ$1, 0))</f>
        <v/>
      </c>
      <c r="B394">
        <f>INDEX(resultados!$A$2:$ZZ$393, 388, MATCH($B$2, resultados!$A$1:$ZZ$1, 0))</f>
        <v/>
      </c>
      <c r="C394">
        <f>INDEX(resultados!$A$2:$ZZ$393, 388, MATCH($B$3, resultados!$A$1:$ZZ$1, 0))</f>
        <v/>
      </c>
    </row>
    <row r="395">
      <c r="A395">
        <f>INDEX(resultados!$A$2:$ZZ$393, 389, MATCH($B$1, resultados!$A$1:$ZZ$1, 0))</f>
        <v/>
      </c>
      <c r="B395">
        <f>INDEX(resultados!$A$2:$ZZ$393, 389, MATCH($B$2, resultados!$A$1:$ZZ$1, 0))</f>
        <v/>
      </c>
      <c r="C395">
        <f>INDEX(resultados!$A$2:$ZZ$393, 389, MATCH($B$3, resultados!$A$1:$ZZ$1, 0))</f>
        <v/>
      </c>
    </row>
    <row r="396">
      <c r="A396">
        <f>INDEX(resultados!$A$2:$ZZ$393, 390, MATCH($B$1, resultados!$A$1:$ZZ$1, 0))</f>
        <v/>
      </c>
      <c r="B396">
        <f>INDEX(resultados!$A$2:$ZZ$393, 390, MATCH($B$2, resultados!$A$1:$ZZ$1, 0))</f>
        <v/>
      </c>
      <c r="C396">
        <f>INDEX(resultados!$A$2:$ZZ$393, 390, MATCH($B$3, resultados!$A$1:$ZZ$1, 0))</f>
        <v/>
      </c>
    </row>
    <row r="397">
      <c r="A397">
        <f>INDEX(resultados!$A$2:$ZZ$393, 391, MATCH($B$1, resultados!$A$1:$ZZ$1, 0))</f>
        <v/>
      </c>
      <c r="B397">
        <f>INDEX(resultados!$A$2:$ZZ$393, 391, MATCH($B$2, resultados!$A$1:$ZZ$1, 0))</f>
        <v/>
      </c>
      <c r="C397">
        <f>INDEX(resultados!$A$2:$ZZ$393, 391, MATCH($B$3, resultados!$A$1:$ZZ$1, 0))</f>
        <v/>
      </c>
    </row>
    <row r="398">
      <c r="A398">
        <f>INDEX(resultados!$A$2:$ZZ$393, 392, MATCH($B$1, resultados!$A$1:$ZZ$1, 0))</f>
        <v/>
      </c>
      <c r="B398">
        <f>INDEX(resultados!$A$2:$ZZ$393, 392, MATCH($B$2, resultados!$A$1:$ZZ$1, 0))</f>
        <v/>
      </c>
      <c r="C398">
        <f>INDEX(resultados!$A$2:$ZZ$393, 392,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2024-09-24T15:19:36Z</dcterms:created>
  <dcterms:modified xmlns:dcterms="http://purl.org/dc/terms/" xmlns:xsi="http://www.w3.org/2001/XMLSchema-instance" xsi:type="dcterms:W3CDTF">2024-09-24T15:19:36Z</dcterms:modified>
</cp:coreProperties>
</file>