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xVal>
          <yVal>
            <numRef>
              <f>gráficos!$B$7:$B$426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  <c r="AA2" t="n">
        <v>626.3693336486258</v>
      </c>
      <c r="AB2" t="n">
        <v>857.0261557627789</v>
      </c>
      <c r="AC2" t="n">
        <v>775.2327823005428</v>
      </c>
      <c r="AD2" t="n">
        <v>626369.3336486258</v>
      </c>
      <c r="AE2" t="n">
        <v>857026.1557627789</v>
      </c>
      <c r="AF2" t="n">
        <v>2.602287016047589e-06</v>
      </c>
      <c r="AG2" t="n">
        <v>10.80439814814815</v>
      </c>
      <c r="AH2" t="n">
        <v>775232.7823005428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  <c r="AA3" t="n">
        <v>512.84371901705</v>
      </c>
      <c r="AB3" t="n">
        <v>701.6954014272147</v>
      </c>
      <c r="AC3" t="n">
        <v>634.7265771506818</v>
      </c>
      <c r="AD3" t="n">
        <v>512843.71901705</v>
      </c>
      <c r="AE3" t="n">
        <v>701695.4014272147</v>
      </c>
      <c r="AF3" t="n">
        <v>2.992338550118352e-06</v>
      </c>
      <c r="AG3" t="n">
        <v>9.39525462962963</v>
      </c>
      <c r="AH3" t="n">
        <v>634726.5771506818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  <c r="AA4" t="n">
        <v>456.0347335492875</v>
      </c>
      <c r="AB4" t="n">
        <v>623.9668412746644</v>
      </c>
      <c r="AC4" t="n">
        <v>564.4163216863716</v>
      </c>
      <c r="AD4" t="n">
        <v>456034.7335492875</v>
      </c>
      <c r="AE4" t="n">
        <v>623966.8412746644</v>
      </c>
      <c r="AF4" t="n">
        <v>3.260049555690089e-06</v>
      </c>
      <c r="AG4" t="n">
        <v>8.625578703703704</v>
      </c>
      <c r="AH4" t="n">
        <v>564416.3216863716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  <c r="AA5" t="n">
        <v>414.276558531417</v>
      </c>
      <c r="AB5" t="n">
        <v>566.8314639745508</v>
      </c>
      <c r="AC5" t="n">
        <v>512.7338646057752</v>
      </c>
      <c r="AD5" t="n">
        <v>414276.558531417</v>
      </c>
      <c r="AE5" t="n">
        <v>566831.4639745508</v>
      </c>
      <c r="AF5" t="n">
        <v>3.470331448995801e-06</v>
      </c>
      <c r="AG5" t="n">
        <v>8.101851851851853</v>
      </c>
      <c r="AH5" t="n">
        <v>512733.8646057753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  <c r="AA6" t="n">
        <v>383.1337432156624</v>
      </c>
      <c r="AB6" t="n">
        <v>524.2204901354905</v>
      </c>
      <c r="AC6" t="n">
        <v>474.1896223050373</v>
      </c>
      <c r="AD6" t="n">
        <v>383133.7432156624</v>
      </c>
      <c r="AE6" t="n">
        <v>524220.4901354905</v>
      </c>
      <c r="AF6" t="n">
        <v>3.625322031168912e-06</v>
      </c>
      <c r="AG6" t="n">
        <v>7.75462962962963</v>
      </c>
      <c r="AH6" t="n">
        <v>474189.6223050373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  <c r="AA7" t="n">
        <v>368.1157329627129</v>
      </c>
      <c r="AB7" t="n">
        <v>503.6721859595529</v>
      </c>
      <c r="AC7" t="n">
        <v>455.6024194399253</v>
      </c>
      <c r="AD7" t="n">
        <v>368115.7329627129</v>
      </c>
      <c r="AE7" t="n">
        <v>503672.1859595529</v>
      </c>
      <c r="AF7" t="n">
        <v>3.752715544165117e-06</v>
      </c>
      <c r="AG7" t="n">
        <v>7.491319444444446</v>
      </c>
      <c r="AH7" t="n">
        <v>455602.4194399252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  <c r="AA8" t="n">
        <v>355.0932627042165</v>
      </c>
      <c r="AB8" t="n">
        <v>485.8542676410372</v>
      </c>
      <c r="AC8" t="n">
        <v>439.4850182381232</v>
      </c>
      <c r="AD8" t="n">
        <v>355093.2627042165</v>
      </c>
      <c r="AE8" t="n">
        <v>485854.2676410372</v>
      </c>
      <c r="AF8" t="n">
        <v>3.86728225036079e-06</v>
      </c>
      <c r="AG8" t="n">
        <v>7.271412037037037</v>
      </c>
      <c r="AH8" t="n">
        <v>439485.0182381233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  <c r="AA9" t="n">
        <v>334.8786728222449</v>
      </c>
      <c r="AB9" t="n">
        <v>458.1957739597587</v>
      </c>
      <c r="AC9" t="n">
        <v>414.4662123748462</v>
      </c>
      <c r="AD9" t="n">
        <v>334878.6728222449</v>
      </c>
      <c r="AE9" t="n">
        <v>458195.7739597587</v>
      </c>
      <c r="AF9" t="n">
        <v>3.947838483979292e-06</v>
      </c>
      <c r="AG9" t="n">
        <v>7.120949074074074</v>
      </c>
      <c r="AH9" t="n">
        <v>414466.2123748462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  <c r="AA10" t="n">
        <v>325.9623918761563</v>
      </c>
      <c r="AB10" t="n">
        <v>445.9961250107667</v>
      </c>
      <c r="AC10" t="n">
        <v>403.4308807992311</v>
      </c>
      <c r="AD10" t="n">
        <v>325962.3918761563</v>
      </c>
      <c r="AE10" t="n">
        <v>445996.1250107667</v>
      </c>
      <c r="AF10" t="n">
        <v>4.029657963722087e-06</v>
      </c>
      <c r="AG10" t="n">
        <v>6.976273148148148</v>
      </c>
      <c r="AH10" t="n">
        <v>403430.8807992311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  <c r="AA11" t="n">
        <v>320.3684029755024</v>
      </c>
      <c r="AB11" t="n">
        <v>438.3421826075192</v>
      </c>
      <c r="AC11" t="n">
        <v>396.507419916574</v>
      </c>
      <c r="AD11" t="n">
        <v>320368.4029755024</v>
      </c>
      <c r="AE11" t="n">
        <v>438342.1826075192</v>
      </c>
      <c r="AF11" t="n">
        <v>4.082617128163682e-06</v>
      </c>
      <c r="AG11" t="n">
        <v>6.886574074074075</v>
      </c>
      <c r="AH11" t="n">
        <v>396507.419916574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  <c r="AA12" t="n">
        <v>312.768456277927</v>
      </c>
      <c r="AB12" t="n">
        <v>427.9436002499116</v>
      </c>
      <c r="AC12" t="n">
        <v>387.1012636646745</v>
      </c>
      <c r="AD12" t="n">
        <v>312768.456277927</v>
      </c>
      <c r="AE12" t="n">
        <v>427943.6002499117</v>
      </c>
      <c r="AF12" t="n">
        <v>4.146945507723933e-06</v>
      </c>
      <c r="AG12" t="n">
        <v>6.779513888888889</v>
      </c>
      <c r="AH12" t="n">
        <v>387101.2636646745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  <c r="AA13" t="n">
        <v>305.570399622899</v>
      </c>
      <c r="AB13" t="n">
        <v>418.0949015786546</v>
      </c>
      <c r="AC13" t="n">
        <v>378.1925109718669</v>
      </c>
      <c r="AD13" t="n">
        <v>305570.399622899</v>
      </c>
      <c r="AE13" t="n">
        <v>418094.9015786547</v>
      </c>
      <c r="AF13" t="n">
        <v>4.208650222256802e-06</v>
      </c>
      <c r="AG13" t="n">
        <v>6.68113425925926</v>
      </c>
      <c r="AH13" t="n">
        <v>378192.5109718669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  <c r="AA14" t="n">
        <v>301.4042540778179</v>
      </c>
      <c r="AB14" t="n">
        <v>412.394597446505</v>
      </c>
      <c r="AC14" t="n">
        <v>373.0362358656624</v>
      </c>
      <c r="AD14" t="n">
        <v>301404.2540778179</v>
      </c>
      <c r="AE14" t="n">
        <v>412394.597446505</v>
      </c>
      <c r="AF14" t="n">
        <v>4.24100875759451e-06</v>
      </c>
      <c r="AG14" t="n">
        <v>6.629050925925926</v>
      </c>
      <c r="AH14" t="n">
        <v>373036.2358656625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  <c r="AA15" t="n">
        <v>284.6343052015088</v>
      </c>
      <c r="AB15" t="n">
        <v>389.4492135560096</v>
      </c>
      <c r="AC15" t="n">
        <v>352.2807272096274</v>
      </c>
      <c r="AD15" t="n">
        <v>284634.3052015087</v>
      </c>
      <c r="AE15" t="n">
        <v>389449.2135560096</v>
      </c>
      <c r="AF15" t="n">
        <v>4.279294832438527e-06</v>
      </c>
      <c r="AG15" t="n">
        <v>6.571180555555556</v>
      </c>
      <c r="AH15" t="n">
        <v>352280.7272096274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  <c r="AA16" t="n">
        <v>279.9054102407393</v>
      </c>
      <c r="AB16" t="n">
        <v>382.9789308465632</v>
      </c>
      <c r="AC16" t="n">
        <v>346.4279592008718</v>
      </c>
      <c r="AD16" t="n">
        <v>279905.4102407394</v>
      </c>
      <c r="AE16" t="n">
        <v>382978.9308465632</v>
      </c>
      <c r="AF16" t="n">
        <v>4.320107399531133e-06</v>
      </c>
      <c r="AG16" t="n">
        <v>6.507523148148148</v>
      </c>
      <c r="AH16" t="n">
        <v>346427.9592008718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  <c r="AA17" t="n">
        <v>279.1484961565844</v>
      </c>
      <c r="AB17" t="n">
        <v>381.9432876039298</v>
      </c>
      <c r="AC17" t="n">
        <v>345.4911562957808</v>
      </c>
      <c r="AD17" t="n">
        <v>279148.4961565844</v>
      </c>
      <c r="AE17" t="n">
        <v>381943.2876039298</v>
      </c>
      <c r="AF17" t="n">
        <v>4.327492530719318e-06</v>
      </c>
      <c r="AG17" t="n">
        <v>6.498842592592593</v>
      </c>
      <c r="AH17" t="n">
        <v>345491.1562957808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  <c r="AA18" t="n">
        <v>278.5743952432692</v>
      </c>
      <c r="AB18" t="n">
        <v>381.157777406787</v>
      </c>
      <c r="AC18" t="n">
        <v>344.7806140893829</v>
      </c>
      <c r="AD18" t="n">
        <v>278574.3952432692</v>
      </c>
      <c r="AE18" t="n">
        <v>381157.777406787</v>
      </c>
      <c r="AF18" t="n">
        <v>4.331476614649786e-06</v>
      </c>
      <c r="AG18" t="n">
        <v>6.490162037037037</v>
      </c>
      <c r="AH18" t="n">
        <v>344780.6140893829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  <c r="AA19" t="n">
        <v>278.7872490736625</v>
      </c>
      <c r="AB19" t="n">
        <v>381.4490134079795</v>
      </c>
      <c r="AC19" t="n">
        <v>345.0440549353739</v>
      </c>
      <c r="AD19" t="n">
        <v>278787.2490736625</v>
      </c>
      <c r="AE19" t="n">
        <v>381449.0134079795</v>
      </c>
      <c r="AF19" t="n">
        <v>4.330796405198243e-06</v>
      </c>
      <c r="AG19" t="n">
        <v>6.493055555555556</v>
      </c>
      <c r="AH19" t="n">
        <v>345044.0549353739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1.846</v>
      </c>
      <c r="E2" t="n">
        <v>54.17</v>
      </c>
      <c r="F2" t="n">
        <v>29.62</v>
      </c>
      <c r="G2" t="n">
        <v>4.58</v>
      </c>
      <c r="H2" t="n">
        <v>0.06</v>
      </c>
      <c r="I2" t="n">
        <v>388</v>
      </c>
      <c r="J2" t="n">
        <v>296.65</v>
      </c>
      <c r="K2" t="n">
        <v>61.82</v>
      </c>
      <c r="L2" t="n">
        <v>1</v>
      </c>
      <c r="M2" t="n">
        <v>386</v>
      </c>
      <c r="N2" t="n">
        <v>83.83</v>
      </c>
      <c r="O2" t="n">
        <v>36821.52</v>
      </c>
      <c r="P2" t="n">
        <v>533.5599999999999</v>
      </c>
      <c r="Q2" t="n">
        <v>3035.43</v>
      </c>
      <c r="R2" t="n">
        <v>448.58</v>
      </c>
      <c r="S2" t="n">
        <v>56.78</v>
      </c>
      <c r="T2" t="n">
        <v>192237.57</v>
      </c>
      <c r="U2" t="n">
        <v>0.13</v>
      </c>
      <c r="V2" t="n">
        <v>0.55</v>
      </c>
      <c r="W2" t="n">
        <v>3.29</v>
      </c>
      <c r="X2" t="n">
        <v>11.84</v>
      </c>
      <c r="Y2" t="n">
        <v>1</v>
      </c>
      <c r="Z2" t="n">
        <v>10</v>
      </c>
      <c r="AA2" t="n">
        <v>1232.925931250109</v>
      </c>
      <c r="AB2" t="n">
        <v>1686.943651989631</v>
      </c>
      <c r="AC2" t="n">
        <v>1525.944117484026</v>
      </c>
      <c r="AD2" t="n">
        <v>1232925.931250109</v>
      </c>
      <c r="AE2" t="n">
        <v>1686943.651989631</v>
      </c>
      <c r="AF2" t="n">
        <v>1.591207054120633e-06</v>
      </c>
      <c r="AG2" t="n">
        <v>15.67418981481482</v>
      </c>
      <c r="AH2" t="n">
        <v>1525944.117484026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2.2834</v>
      </c>
      <c r="E3" t="n">
        <v>43.79</v>
      </c>
      <c r="F3" t="n">
        <v>25.85</v>
      </c>
      <c r="G3" t="n">
        <v>5.77</v>
      </c>
      <c r="H3" t="n">
        <v>0.07000000000000001</v>
      </c>
      <c r="I3" t="n">
        <v>269</v>
      </c>
      <c r="J3" t="n">
        <v>297.17</v>
      </c>
      <c r="K3" t="n">
        <v>61.82</v>
      </c>
      <c r="L3" t="n">
        <v>1.25</v>
      </c>
      <c r="M3" t="n">
        <v>267</v>
      </c>
      <c r="N3" t="n">
        <v>84.09999999999999</v>
      </c>
      <c r="O3" t="n">
        <v>36885.7</v>
      </c>
      <c r="P3" t="n">
        <v>463.1</v>
      </c>
      <c r="Q3" t="n">
        <v>3034.94</v>
      </c>
      <c r="R3" t="n">
        <v>324.35</v>
      </c>
      <c r="S3" t="n">
        <v>56.78</v>
      </c>
      <c r="T3" t="n">
        <v>130718.97</v>
      </c>
      <c r="U3" t="n">
        <v>0.18</v>
      </c>
      <c r="V3" t="n">
        <v>0.62</v>
      </c>
      <c r="W3" t="n">
        <v>3.11</v>
      </c>
      <c r="X3" t="n">
        <v>8.08</v>
      </c>
      <c r="Y3" t="n">
        <v>1</v>
      </c>
      <c r="Z3" t="n">
        <v>10</v>
      </c>
      <c r="AA3" t="n">
        <v>907.8135075267372</v>
      </c>
      <c r="AB3" t="n">
        <v>1242.110490903454</v>
      </c>
      <c r="AC3" t="n">
        <v>1123.565208964651</v>
      </c>
      <c r="AD3" t="n">
        <v>907813.5075267372</v>
      </c>
      <c r="AE3" t="n">
        <v>1242110.490903454</v>
      </c>
      <c r="AF3" t="n">
        <v>1.968235204430689e-06</v>
      </c>
      <c r="AG3" t="n">
        <v>12.67071759259259</v>
      </c>
      <c r="AH3" t="n">
        <v>1123565.208964651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2.6162</v>
      </c>
      <c r="E4" t="n">
        <v>38.22</v>
      </c>
      <c r="F4" t="n">
        <v>23.84</v>
      </c>
      <c r="G4" t="n">
        <v>6.98</v>
      </c>
      <c r="H4" t="n">
        <v>0.09</v>
      </c>
      <c r="I4" t="n">
        <v>205</v>
      </c>
      <c r="J4" t="n">
        <v>297.7</v>
      </c>
      <c r="K4" t="n">
        <v>61.82</v>
      </c>
      <c r="L4" t="n">
        <v>1.5</v>
      </c>
      <c r="M4" t="n">
        <v>203</v>
      </c>
      <c r="N4" t="n">
        <v>84.37</v>
      </c>
      <c r="O4" t="n">
        <v>36949.99</v>
      </c>
      <c r="P4" t="n">
        <v>424.42</v>
      </c>
      <c r="Q4" t="n">
        <v>3034.31</v>
      </c>
      <c r="R4" t="n">
        <v>258.57</v>
      </c>
      <c r="S4" t="n">
        <v>56.78</v>
      </c>
      <c r="T4" t="n">
        <v>98149.61</v>
      </c>
      <c r="U4" t="n">
        <v>0.22</v>
      </c>
      <c r="V4" t="n">
        <v>0.68</v>
      </c>
      <c r="W4" t="n">
        <v>3</v>
      </c>
      <c r="X4" t="n">
        <v>6.07</v>
      </c>
      <c r="Y4" t="n">
        <v>1</v>
      </c>
      <c r="Z4" t="n">
        <v>10</v>
      </c>
      <c r="AA4" t="n">
        <v>740.5369034745198</v>
      </c>
      <c r="AB4" t="n">
        <v>1013.235261516274</v>
      </c>
      <c r="AC4" t="n">
        <v>916.5335102417813</v>
      </c>
      <c r="AD4" t="n">
        <v>740536.9034745198</v>
      </c>
      <c r="AE4" t="n">
        <v>1013235.261516274</v>
      </c>
      <c r="AF4" t="n">
        <v>2.255100701511592e-06</v>
      </c>
      <c r="AG4" t="n">
        <v>11.05902777777778</v>
      </c>
      <c r="AH4" t="n">
        <v>916533.5102417812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2.8678</v>
      </c>
      <c r="E5" t="n">
        <v>34.87</v>
      </c>
      <c r="F5" t="n">
        <v>22.65</v>
      </c>
      <c r="G5" t="n">
        <v>8.19</v>
      </c>
      <c r="H5" t="n">
        <v>0.1</v>
      </c>
      <c r="I5" t="n">
        <v>166</v>
      </c>
      <c r="J5" t="n">
        <v>298.22</v>
      </c>
      <c r="K5" t="n">
        <v>61.82</v>
      </c>
      <c r="L5" t="n">
        <v>1.75</v>
      </c>
      <c r="M5" t="n">
        <v>164</v>
      </c>
      <c r="N5" t="n">
        <v>84.65000000000001</v>
      </c>
      <c r="O5" t="n">
        <v>37014.39</v>
      </c>
      <c r="P5" t="n">
        <v>400.95</v>
      </c>
      <c r="Q5" t="n">
        <v>3033.98</v>
      </c>
      <c r="R5" t="n">
        <v>219.62</v>
      </c>
      <c r="S5" t="n">
        <v>56.78</v>
      </c>
      <c r="T5" t="n">
        <v>78868.95</v>
      </c>
      <c r="U5" t="n">
        <v>0.26</v>
      </c>
      <c r="V5" t="n">
        <v>0.71</v>
      </c>
      <c r="W5" t="n">
        <v>2.94</v>
      </c>
      <c r="X5" t="n">
        <v>4.88</v>
      </c>
      <c r="Y5" t="n">
        <v>1</v>
      </c>
      <c r="Z5" t="n">
        <v>10</v>
      </c>
      <c r="AA5" t="n">
        <v>656.6424908686439</v>
      </c>
      <c r="AB5" t="n">
        <v>898.4472250286454</v>
      </c>
      <c r="AC5" t="n">
        <v>812.7006828505108</v>
      </c>
      <c r="AD5" t="n">
        <v>656642.4908686439</v>
      </c>
      <c r="AE5" t="n">
        <v>898447.2250286455</v>
      </c>
      <c r="AF5" t="n">
        <v>2.471973775626842e-06</v>
      </c>
      <c r="AG5" t="n">
        <v>10.08969907407407</v>
      </c>
      <c r="AH5" t="n">
        <v>812700.6828505108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3.0753</v>
      </c>
      <c r="E6" t="n">
        <v>32.52</v>
      </c>
      <c r="F6" t="n">
        <v>21.8</v>
      </c>
      <c r="G6" t="n">
        <v>9.41</v>
      </c>
      <c r="H6" t="n">
        <v>0.12</v>
      </c>
      <c r="I6" t="n">
        <v>139</v>
      </c>
      <c r="J6" t="n">
        <v>298.74</v>
      </c>
      <c r="K6" t="n">
        <v>61.82</v>
      </c>
      <c r="L6" t="n">
        <v>2</v>
      </c>
      <c r="M6" t="n">
        <v>137</v>
      </c>
      <c r="N6" t="n">
        <v>84.92</v>
      </c>
      <c r="O6" t="n">
        <v>37078.91</v>
      </c>
      <c r="P6" t="n">
        <v>383.38</v>
      </c>
      <c r="Q6" t="n">
        <v>3034.14</v>
      </c>
      <c r="R6" t="n">
        <v>192.31</v>
      </c>
      <c r="S6" t="n">
        <v>56.78</v>
      </c>
      <c r="T6" t="n">
        <v>65345.87</v>
      </c>
      <c r="U6" t="n">
        <v>0.3</v>
      </c>
      <c r="V6" t="n">
        <v>0.74</v>
      </c>
      <c r="W6" t="n">
        <v>2.88</v>
      </c>
      <c r="X6" t="n">
        <v>4.03</v>
      </c>
      <c r="Y6" t="n">
        <v>1</v>
      </c>
      <c r="Z6" t="n">
        <v>10</v>
      </c>
      <c r="AA6" t="n">
        <v>595.8085142732764</v>
      </c>
      <c r="AB6" t="n">
        <v>815.21149444523</v>
      </c>
      <c r="AC6" t="n">
        <v>737.408853571895</v>
      </c>
      <c r="AD6" t="n">
        <v>595808.5142732764</v>
      </c>
      <c r="AE6" t="n">
        <v>815211.49444523</v>
      </c>
      <c r="AF6" t="n">
        <v>2.650833723476263e-06</v>
      </c>
      <c r="AG6" t="n">
        <v>9.409722222222223</v>
      </c>
      <c r="AH6" t="n">
        <v>737408.8535718949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3.2362</v>
      </c>
      <c r="E7" t="n">
        <v>30.9</v>
      </c>
      <c r="F7" t="n">
        <v>21.24</v>
      </c>
      <c r="G7" t="n">
        <v>10.62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371.52</v>
      </c>
      <c r="Q7" t="n">
        <v>3034.09</v>
      </c>
      <c r="R7" t="n">
        <v>174.04</v>
      </c>
      <c r="S7" t="n">
        <v>56.78</v>
      </c>
      <c r="T7" t="n">
        <v>56309.53</v>
      </c>
      <c r="U7" t="n">
        <v>0.33</v>
      </c>
      <c r="V7" t="n">
        <v>0.76</v>
      </c>
      <c r="W7" t="n">
        <v>2.85</v>
      </c>
      <c r="X7" t="n">
        <v>3.47</v>
      </c>
      <c r="Y7" t="n">
        <v>1</v>
      </c>
      <c r="Z7" t="n">
        <v>10</v>
      </c>
      <c r="AA7" t="n">
        <v>551.7619268080069</v>
      </c>
      <c r="AB7" t="n">
        <v>754.9450102769532</v>
      </c>
      <c r="AC7" t="n">
        <v>682.8941180680966</v>
      </c>
      <c r="AD7" t="n">
        <v>551761.9268080069</v>
      </c>
      <c r="AE7" t="n">
        <v>754945.0102769532</v>
      </c>
      <c r="AF7" t="n">
        <v>2.789525605929139e-06</v>
      </c>
      <c r="AG7" t="n">
        <v>8.940972222222223</v>
      </c>
      <c r="AH7" t="n">
        <v>682894.1180680967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3.3751</v>
      </c>
      <c r="E8" t="n">
        <v>29.63</v>
      </c>
      <c r="F8" t="n">
        <v>20.8</v>
      </c>
      <c r="G8" t="n">
        <v>11.88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361.52</v>
      </c>
      <c r="Q8" t="n">
        <v>3033.71</v>
      </c>
      <c r="R8" t="n">
        <v>159.37</v>
      </c>
      <c r="S8" t="n">
        <v>56.78</v>
      </c>
      <c r="T8" t="n">
        <v>49049.49</v>
      </c>
      <c r="U8" t="n">
        <v>0.36</v>
      </c>
      <c r="V8" t="n">
        <v>0.78</v>
      </c>
      <c r="W8" t="n">
        <v>2.83</v>
      </c>
      <c r="X8" t="n">
        <v>3.03</v>
      </c>
      <c r="Y8" t="n">
        <v>1</v>
      </c>
      <c r="Z8" t="n">
        <v>10</v>
      </c>
      <c r="AA8" t="n">
        <v>514.8378794277908</v>
      </c>
      <c r="AB8" t="n">
        <v>704.4238996773385</v>
      </c>
      <c r="AC8" t="n">
        <v>637.1946713572851</v>
      </c>
      <c r="AD8" t="n">
        <v>514837.8794277908</v>
      </c>
      <c r="AE8" t="n">
        <v>704423.8996773384</v>
      </c>
      <c r="AF8" t="n">
        <v>2.909254024031715e-06</v>
      </c>
      <c r="AG8" t="n">
        <v>8.57349537037037</v>
      </c>
      <c r="AH8" t="n">
        <v>637194.6713572851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3.4807</v>
      </c>
      <c r="E9" t="n">
        <v>28.73</v>
      </c>
      <c r="F9" t="n">
        <v>20.51</v>
      </c>
      <c r="G9" t="n">
        <v>13.09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354.41</v>
      </c>
      <c r="Q9" t="n">
        <v>3033.77</v>
      </c>
      <c r="R9" t="n">
        <v>149.94</v>
      </c>
      <c r="S9" t="n">
        <v>56.78</v>
      </c>
      <c r="T9" t="n">
        <v>44389.25</v>
      </c>
      <c r="U9" t="n">
        <v>0.38</v>
      </c>
      <c r="V9" t="n">
        <v>0.79</v>
      </c>
      <c r="W9" t="n">
        <v>2.82</v>
      </c>
      <c r="X9" t="n">
        <v>2.74</v>
      </c>
      <c r="Y9" t="n">
        <v>1</v>
      </c>
      <c r="Z9" t="n">
        <v>10</v>
      </c>
      <c r="AA9" t="n">
        <v>498.2125886418581</v>
      </c>
      <c r="AB9" t="n">
        <v>681.6764433679604</v>
      </c>
      <c r="AC9" t="n">
        <v>616.6182003518187</v>
      </c>
      <c r="AD9" t="n">
        <v>498212.5886418581</v>
      </c>
      <c r="AE9" t="n">
        <v>681676.4433679604</v>
      </c>
      <c r="AF9" t="n">
        <v>3.000278652913156e-06</v>
      </c>
      <c r="AG9" t="n">
        <v>8.313078703703704</v>
      </c>
      <c r="AH9" t="n">
        <v>616618.2003518187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3.5932</v>
      </c>
      <c r="E10" t="n">
        <v>27.83</v>
      </c>
      <c r="F10" t="n">
        <v>20.17</v>
      </c>
      <c r="G10" t="n">
        <v>14.4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346.05</v>
      </c>
      <c r="Q10" t="n">
        <v>3033.69</v>
      </c>
      <c r="R10" t="n">
        <v>139.06</v>
      </c>
      <c r="S10" t="n">
        <v>56.78</v>
      </c>
      <c r="T10" t="n">
        <v>38999.01</v>
      </c>
      <c r="U10" t="n">
        <v>0.41</v>
      </c>
      <c r="V10" t="n">
        <v>0.8</v>
      </c>
      <c r="W10" t="n">
        <v>2.79</v>
      </c>
      <c r="X10" t="n">
        <v>2.4</v>
      </c>
      <c r="Y10" t="n">
        <v>1</v>
      </c>
      <c r="Z10" t="n">
        <v>10</v>
      </c>
      <c r="AA10" t="n">
        <v>481.1012335370801</v>
      </c>
      <c r="AB10" t="n">
        <v>658.2639324138942</v>
      </c>
      <c r="AC10" t="n">
        <v>595.440146583543</v>
      </c>
      <c r="AD10" t="n">
        <v>481101.2335370801</v>
      </c>
      <c r="AE10" t="n">
        <v>658263.9324138942</v>
      </c>
      <c r="AF10" t="n">
        <v>3.097250913795372e-06</v>
      </c>
      <c r="AG10" t="n">
        <v>8.052662037037036</v>
      </c>
      <c r="AH10" t="n">
        <v>595440.1465835429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3.6663</v>
      </c>
      <c r="E11" t="n">
        <v>27.28</v>
      </c>
      <c r="F11" t="n">
        <v>20</v>
      </c>
      <c r="G11" t="n">
        <v>15.58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340.73</v>
      </c>
      <c r="Q11" t="n">
        <v>3033.69</v>
      </c>
      <c r="R11" t="n">
        <v>133.45</v>
      </c>
      <c r="S11" t="n">
        <v>56.78</v>
      </c>
      <c r="T11" t="n">
        <v>36226.01</v>
      </c>
      <c r="U11" t="n">
        <v>0.43</v>
      </c>
      <c r="V11" t="n">
        <v>0.8100000000000001</v>
      </c>
      <c r="W11" t="n">
        <v>2.79</v>
      </c>
      <c r="X11" t="n">
        <v>2.23</v>
      </c>
      <c r="Y11" t="n">
        <v>1</v>
      </c>
      <c r="Z11" t="n">
        <v>10</v>
      </c>
      <c r="AA11" t="n">
        <v>457.7202382790275</v>
      </c>
      <c r="AB11" t="n">
        <v>626.2730232051154</v>
      </c>
      <c r="AC11" t="n">
        <v>566.5024048501269</v>
      </c>
      <c r="AD11" t="n">
        <v>457720.2382790275</v>
      </c>
      <c r="AE11" t="n">
        <v>626273.0232051153</v>
      </c>
      <c r="AF11" t="n">
        <v>3.160261333977506e-06</v>
      </c>
      <c r="AG11" t="n">
        <v>7.893518518518519</v>
      </c>
      <c r="AH11" t="n">
        <v>566502.4048501269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3.748</v>
      </c>
      <c r="E12" t="n">
        <v>26.68</v>
      </c>
      <c r="F12" t="n">
        <v>19.79</v>
      </c>
      <c r="G12" t="n">
        <v>16.97</v>
      </c>
      <c r="H12" t="n">
        <v>0.21</v>
      </c>
      <c r="I12" t="n">
        <v>70</v>
      </c>
      <c r="J12" t="n">
        <v>301.9</v>
      </c>
      <c r="K12" t="n">
        <v>61.82</v>
      </c>
      <c r="L12" t="n">
        <v>3.5</v>
      </c>
      <c r="M12" t="n">
        <v>68</v>
      </c>
      <c r="N12" t="n">
        <v>86.58</v>
      </c>
      <c r="O12" t="n">
        <v>37468.6</v>
      </c>
      <c r="P12" t="n">
        <v>335.39</v>
      </c>
      <c r="Q12" t="n">
        <v>3033.85</v>
      </c>
      <c r="R12" t="n">
        <v>126.55</v>
      </c>
      <c r="S12" t="n">
        <v>56.78</v>
      </c>
      <c r="T12" t="n">
        <v>32812.79</v>
      </c>
      <c r="U12" t="n">
        <v>0.45</v>
      </c>
      <c r="V12" t="n">
        <v>0.82</v>
      </c>
      <c r="W12" t="n">
        <v>2.78</v>
      </c>
      <c r="X12" t="n">
        <v>2.03</v>
      </c>
      <c r="Y12" t="n">
        <v>1</v>
      </c>
      <c r="Z12" t="n">
        <v>10</v>
      </c>
      <c r="AA12" t="n">
        <v>447.0092569795386</v>
      </c>
      <c r="AB12" t="n">
        <v>611.6177860560094</v>
      </c>
      <c r="AC12" t="n">
        <v>553.2458429657772</v>
      </c>
      <c r="AD12" t="n">
        <v>447009.2569795386</v>
      </c>
      <c r="AE12" t="n">
        <v>611617.7860560095</v>
      </c>
      <c r="AF12" t="n">
        <v>3.230684744769302e-06</v>
      </c>
      <c r="AG12" t="n">
        <v>7.719907407407407</v>
      </c>
      <c r="AH12" t="n">
        <v>553245.8429657773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3.8276</v>
      </c>
      <c r="E13" t="n">
        <v>26.13</v>
      </c>
      <c r="F13" t="n">
        <v>19.57</v>
      </c>
      <c r="G13" t="n">
        <v>18.35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329.29</v>
      </c>
      <c r="Q13" t="n">
        <v>3034.02</v>
      </c>
      <c r="R13" t="n">
        <v>119.83</v>
      </c>
      <c r="S13" t="n">
        <v>56.78</v>
      </c>
      <c r="T13" t="n">
        <v>29481.29</v>
      </c>
      <c r="U13" t="n">
        <v>0.47</v>
      </c>
      <c r="V13" t="n">
        <v>0.82</v>
      </c>
      <c r="W13" t="n">
        <v>2.75</v>
      </c>
      <c r="X13" t="n">
        <v>1.81</v>
      </c>
      <c r="Y13" t="n">
        <v>1</v>
      </c>
      <c r="Z13" t="n">
        <v>10</v>
      </c>
      <c r="AA13" t="n">
        <v>436.3919980089549</v>
      </c>
      <c r="AB13" t="n">
        <v>597.0907839320491</v>
      </c>
      <c r="AC13" t="n">
        <v>540.1052775357522</v>
      </c>
      <c r="AD13" t="n">
        <v>436391.9980089549</v>
      </c>
      <c r="AE13" t="n">
        <v>597090.7839320492</v>
      </c>
      <c r="AF13" t="n">
        <v>3.299298006691296e-06</v>
      </c>
      <c r="AG13" t="n">
        <v>7.560763888888889</v>
      </c>
      <c r="AH13" t="n">
        <v>540105.2775357522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3.8758</v>
      </c>
      <c r="E14" t="n">
        <v>25.8</v>
      </c>
      <c r="F14" t="n">
        <v>19.47</v>
      </c>
      <c r="G14" t="n">
        <v>19.47</v>
      </c>
      <c r="H14" t="n">
        <v>0.24</v>
      </c>
      <c r="I14" t="n">
        <v>60</v>
      </c>
      <c r="J14" t="n">
        <v>302.96</v>
      </c>
      <c r="K14" t="n">
        <v>61.82</v>
      </c>
      <c r="L14" t="n">
        <v>4</v>
      </c>
      <c r="M14" t="n">
        <v>58</v>
      </c>
      <c r="N14" t="n">
        <v>87.14</v>
      </c>
      <c r="O14" t="n">
        <v>37599.4</v>
      </c>
      <c r="P14" t="n">
        <v>325.22</v>
      </c>
      <c r="Q14" t="n">
        <v>3033.98</v>
      </c>
      <c r="R14" t="n">
        <v>116.22</v>
      </c>
      <c r="S14" t="n">
        <v>56.78</v>
      </c>
      <c r="T14" t="n">
        <v>27698.34</v>
      </c>
      <c r="U14" t="n">
        <v>0.49</v>
      </c>
      <c r="V14" t="n">
        <v>0.83</v>
      </c>
      <c r="W14" t="n">
        <v>2.76</v>
      </c>
      <c r="X14" t="n">
        <v>1.7</v>
      </c>
      <c r="Y14" t="n">
        <v>1</v>
      </c>
      <c r="Z14" t="n">
        <v>10</v>
      </c>
      <c r="AA14" t="n">
        <v>429.8854056782873</v>
      </c>
      <c r="AB14" t="n">
        <v>588.1881772546351</v>
      </c>
      <c r="AC14" t="n">
        <v>532.0523231447436</v>
      </c>
      <c r="AD14" t="n">
        <v>429885.4056782873</v>
      </c>
      <c r="AE14" t="n">
        <v>588188.1772546351</v>
      </c>
      <c r="AF14" t="n">
        <v>3.340845233131499e-06</v>
      </c>
      <c r="AG14" t="n">
        <v>7.465277777777779</v>
      </c>
      <c r="AH14" t="n">
        <v>532052.3231447436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19.32</v>
      </c>
      <c r="G15" t="n">
        <v>21.07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319.91</v>
      </c>
      <c r="Q15" t="n">
        <v>3033.59</v>
      </c>
      <c r="R15" t="n">
        <v>111.41</v>
      </c>
      <c r="S15" t="n">
        <v>56.78</v>
      </c>
      <c r="T15" t="n">
        <v>25317.19</v>
      </c>
      <c r="U15" t="n">
        <v>0.51</v>
      </c>
      <c r="V15" t="n">
        <v>0.84</v>
      </c>
      <c r="W15" t="n">
        <v>2.74</v>
      </c>
      <c r="X15" t="n">
        <v>1.55</v>
      </c>
      <c r="Y15" t="n">
        <v>1</v>
      </c>
      <c r="Z15" t="n">
        <v>10</v>
      </c>
      <c r="AA15" t="n">
        <v>421.5841301233738</v>
      </c>
      <c r="AB15" t="n">
        <v>576.8300058139719</v>
      </c>
      <c r="AC15" t="n">
        <v>521.7781596450835</v>
      </c>
      <c r="AD15" t="n">
        <v>421584.1301233738</v>
      </c>
      <c r="AE15" t="n">
        <v>576830.0058139719</v>
      </c>
      <c r="AF15" t="n">
        <v>3.397649428617171e-06</v>
      </c>
      <c r="AG15" t="n">
        <v>7.340856481481482</v>
      </c>
      <c r="AH15" t="n">
        <v>521778.1596450835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3.979</v>
      </c>
      <c r="E16" t="n">
        <v>25.13</v>
      </c>
      <c r="F16" t="n">
        <v>19.25</v>
      </c>
      <c r="G16" t="n">
        <v>22.21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317.03</v>
      </c>
      <c r="Q16" t="n">
        <v>3033.63</v>
      </c>
      <c r="R16" t="n">
        <v>109.03</v>
      </c>
      <c r="S16" t="n">
        <v>56.78</v>
      </c>
      <c r="T16" t="n">
        <v>24142.16</v>
      </c>
      <c r="U16" t="n">
        <v>0.52</v>
      </c>
      <c r="V16" t="n">
        <v>0.84</v>
      </c>
      <c r="W16" t="n">
        <v>2.74</v>
      </c>
      <c r="X16" t="n">
        <v>1.48</v>
      </c>
      <c r="Y16" t="n">
        <v>1</v>
      </c>
      <c r="Z16" t="n">
        <v>10</v>
      </c>
      <c r="AA16" t="n">
        <v>417.1343190092427</v>
      </c>
      <c r="AB16" t="n">
        <v>570.7415779358063</v>
      </c>
      <c r="AC16" t="n">
        <v>516.2708027784479</v>
      </c>
      <c r="AD16" t="n">
        <v>417134.3190092427</v>
      </c>
      <c r="AE16" t="n">
        <v>570741.5779358062</v>
      </c>
      <c r="AF16" t="n">
        <v>3.429801120447452e-06</v>
      </c>
      <c r="AG16" t="n">
        <v>7.271412037037037</v>
      </c>
      <c r="AH16" t="n">
        <v>516270.8027784479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4.0153</v>
      </c>
      <c r="E17" t="n">
        <v>24.9</v>
      </c>
      <c r="F17" t="n">
        <v>19.19</v>
      </c>
      <c r="G17" t="n">
        <v>23.49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313.93</v>
      </c>
      <c r="Q17" t="n">
        <v>3033.53</v>
      </c>
      <c r="R17" t="n">
        <v>107.03</v>
      </c>
      <c r="S17" t="n">
        <v>56.78</v>
      </c>
      <c r="T17" t="n">
        <v>23157.8</v>
      </c>
      <c r="U17" t="n">
        <v>0.53</v>
      </c>
      <c r="V17" t="n">
        <v>0.84</v>
      </c>
      <c r="W17" t="n">
        <v>2.74</v>
      </c>
      <c r="X17" t="n">
        <v>1.42</v>
      </c>
      <c r="Y17" t="n">
        <v>1</v>
      </c>
      <c r="Z17" t="n">
        <v>10</v>
      </c>
      <c r="AA17" t="n">
        <v>399.8150544668906</v>
      </c>
      <c r="AB17" t="n">
        <v>547.0445961169344</v>
      </c>
      <c r="AC17" t="n">
        <v>494.8354276454461</v>
      </c>
      <c r="AD17" t="n">
        <v>399815.0544668906</v>
      </c>
      <c r="AE17" t="n">
        <v>547044.5961169343</v>
      </c>
      <c r="AF17" t="n">
        <v>3.461090836625447e-06</v>
      </c>
      <c r="AG17" t="n">
        <v>7.204861111111111</v>
      </c>
      <c r="AH17" t="n">
        <v>494835.4276454461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4.0625</v>
      </c>
      <c r="E18" t="n">
        <v>24.62</v>
      </c>
      <c r="F18" t="n">
        <v>19.06</v>
      </c>
      <c r="G18" t="n">
        <v>24.86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309.14</v>
      </c>
      <c r="Q18" t="n">
        <v>3033.71</v>
      </c>
      <c r="R18" t="n">
        <v>102.88</v>
      </c>
      <c r="S18" t="n">
        <v>56.78</v>
      </c>
      <c r="T18" t="n">
        <v>21100.16</v>
      </c>
      <c r="U18" t="n">
        <v>0.55</v>
      </c>
      <c r="V18" t="n">
        <v>0.85</v>
      </c>
      <c r="W18" t="n">
        <v>2.73</v>
      </c>
      <c r="X18" t="n">
        <v>1.3</v>
      </c>
      <c r="Y18" t="n">
        <v>1</v>
      </c>
      <c r="Z18" t="n">
        <v>10</v>
      </c>
      <c r="AA18" t="n">
        <v>393.5828900733813</v>
      </c>
      <c r="AB18" t="n">
        <v>538.5174738500463</v>
      </c>
      <c r="AC18" t="n">
        <v>487.1221219598186</v>
      </c>
      <c r="AD18" t="n">
        <v>393582.8900733813</v>
      </c>
      <c r="AE18" t="n">
        <v>538517.4738500463</v>
      </c>
      <c r="AF18" t="n">
        <v>3.501776087413364e-06</v>
      </c>
      <c r="AG18" t="n">
        <v>7.123842592592593</v>
      </c>
      <c r="AH18" t="n">
        <v>487122.1219598186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4.1049</v>
      </c>
      <c r="E19" t="n">
        <v>24.36</v>
      </c>
      <c r="F19" t="n">
        <v>18.97</v>
      </c>
      <c r="G19" t="n">
        <v>26.48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306.17</v>
      </c>
      <c r="Q19" t="n">
        <v>3033.99</v>
      </c>
      <c r="R19" t="n">
        <v>99.90000000000001</v>
      </c>
      <c r="S19" t="n">
        <v>56.78</v>
      </c>
      <c r="T19" t="n">
        <v>19624.6</v>
      </c>
      <c r="U19" t="n">
        <v>0.57</v>
      </c>
      <c r="V19" t="n">
        <v>0.85</v>
      </c>
      <c r="W19" t="n">
        <v>2.73</v>
      </c>
      <c r="X19" t="n">
        <v>1.21</v>
      </c>
      <c r="Y19" t="n">
        <v>1</v>
      </c>
      <c r="Z19" t="n">
        <v>10</v>
      </c>
      <c r="AA19" t="n">
        <v>388.9802530102912</v>
      </c>
      <c r="AB19" t="n">
        <v>532.2199427663101</v>
      </c>
      <c r="AC19" t="n">
        <v>481.4256184040738</v>
      </c>
      <c r="AD19" t="n">
        <v>388980.2530102912</v>
      </c>
      <c r="AE19" t="n">
        <v>532219.9427663101</v>
      </c>
      <c r="AF19" t="n">
        <v>3.538323855070305e-06</v>
      </c>
      <c r="AG19" t="n">
        <v>7.048611111111111</v>
      </c>
      <c r="AH19" t="n">
        <v>481425.6184040738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4.1315</v>
      </c>
      <c r="E20" t="n">
        <v>24.2</v>
      </c>
      <c r="F20" t="n">
        <v>18.93</v>
      </c>
      <c r="G20" t="n">
        <v>27.7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301.43</v>
      </c>
      <c r="Q20" t="n">
        <v>3033.59</v>
      </c>
      <c r="R20" t="n">
        <v>98.55</v>
      </c>
      <c r="S20" t="n">
        <v>56.78</v>
      </c>
      <c r="T20" t="n">
        <v>18959.3</v>
      </c>
      <c r="U20" t="n">
        <v>0.58</v>
      </c>
      <c r="V20" t="n">
        <v>0.85</v>
      </c>
      <c r="W20" t="n">
        <v>2.73</v>
      </c>
      <c r="X20" t="n">
        <v>1.16</v>
      </c>
      <c r="Y20" t="n">
        <v>1</v>
      </c>
      <c r="Z20" t="n">
        <v>10</v>
      </c>
      <c r="AA20" t="n">
        <v>384.5107506400306</v>
      </c>
      <c r="AB20" t="n">
        <v>526.1045724427912</v>
      </c>
      <c r="AC20" t="n">
        <v>475.8938904412555</v>
      </c>
      <c r="AD20" t="n">
        <v>384510.7506400306</v>
      </c>
      <c r="AE20" t="n">
        <v>526104.5724427912</v>
      </c>
      <c r="AF20" t="n">
        <v>3.561252407421123e-06</v>
      </c>
      <c r="AG20" t="n">
        <v>7.002314814814814</v>
      </c>
      <c r="AH20" t="n">
        <v>475893.8904412555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4.1594</v>
      </c>
      <c r="E21" t="n">
        <v>24.04</v>
      </c>
      <c r="F21" t="n">
        <v>18.88</v>
      </c>
      <c r="G21" t="n">
        <v>29.04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298.46</v>
      </c>
      <c r="Q21" t="n">
        <v>3033.54</v>
      </c>
      <c r="R21" t="n">
        <v>97.09999999999999</v>
      </c>
      <c r="S21" t="n">
        <v>56.78</v>
      </c>
      <c r="T21" t="n">
        <v>18244.04</v>
      </c>
      <c r="U21" t="n">
        <v>0.58</v>
      </c>
      <c r="V21" t="n">
        <v>0.85</v>
      </c>
      <c r="W21" t="n">
        <v>2.72</v>
      </c>
      <c r="X21" t="n">
        <v>1.11</v>
      </c>
      <c r="Y21" t="n">
        <v>1</v>
      </c>
      <c r="Z21" t="n">
        <v>10</v>
      </c>
      <c r="AA21" t="n">
        <v>380.8514380903001</v>
      </c>
      <c r="AB21" t="n">
        <v>521.097739574774</v>
      </c>
      <c r="AC21" t="n">
        <v>471.3649026750276</v>
      </c>
      <c r="AD21" t="n">
        <v>380851.4380903001</v>
      </c>
      <c r="AE21" t="n">
        <v>521097.7395747739</v>
      </c>
      <c r="AF21" t="n">
        <v>3.585301528119912e-06</v>
      </c>
      <c r="AG21" t="n">
        <v>6.956018518518519</v>
      </c>
      <c r="AH21" t="n">
        <v>471364.9026750276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4.1908</v>
      </c>
      <c r="E22" t="n">
        <v>23.86</v>
      </c>
      <c r="F22" t="n">
        <v>18.81</v>
      </c>
      <c r="G22" t="n">
        <v>30.5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295.07</v>
      </c>
      <c r="Q22" t="n">
        <v>3033.73</v>
      </c>
      <c r="R22" t="n">
        <v>95</v>
      </c>
      <c r="S22" t="n">
        <v>56.78</v>
      </c>
      <c r="T22" t="n">
        <v>17202.79</v>
      </c>
      <c r="U22" t="n">
        <v>0.6</v>
      </c>
      <c r="V22" t="n">
        <v>0.86</v>
      </c>
      <c r="W22" t="n">
        <v>2.71</v>
      </c>
      <c r="X22" t="n">
        <v>1.04</v>
      </c>
      <c r="Y22" t="n">
        <v>1</v>
      </c>
      <c r="Z22" t="n">
        <v>10</v>
      </c>
      <c r="AA22" t="n">
        <v>376.9089691687438</v>
      </c>
      <c r="AB22" t="n">
        <v>515.7034796668471</v>
      </c>
      <c r="AC22" t="n">
        <v>466.485463361822</v>
      </c>
      <c r="AD22" t="n">
        <v>376908.9691687438</v>
      </c>
      <c r="AE22" t="n">
        <v>515703.4796668472</v>
      </c>
      <c r="AF22" t="n">
        <v>3.612367563601705e-06</v>
      </c>
      <c r="AG22" t="n">
        <v>6.903935185185186</v>
      </c>
      <c r="AH22" t="n">
        <v>466485.4633618221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4.2178</v>
      </c>
      <c r="E23" t="n">
        <v>23.71</v>
      </c>
      <c r="F23" t="n">
        <v>18.77</v>
      </c>
      <c r="G23" t="n">
        <v>32.17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292.16</v>
      </c>
      <c r="Q23" t="n">
        <v>3033.51</v>
      </c>
      <c r="R23" t="n">
        <v>93.47</v>
      </c>
      <c r="S23" t="n">
        <v>56.78</v>
      </c>
      <c r="T23" t="n">
        <v>16446</v>
      </c>
      <c r="U23" t="n">
        <v>0.61</v>
      </c>
      <c r="V23" t="n">
        <v>0.86</v>
      </c>
      <c r="W23" t="n">
        <v>2.71</v>
      </c>
      <c r="X23" t="n">
        <v>1</v>
      </c>
      <c r="Y23" t="n">
        <v>1</v>
      </c>
      <c r="Z23" t="n">
        <v>10</v>
      </c>
      <c r="AA23" t="n">
        <v>373.6334569744059</v>
      </c>
      <c r="AB23" t="n">
        <v>511.2217793771546</v>
      </c>
      <c r="AC23" t="n">
        <v>462.4314902576719</v>
      </c>
      <c r="AD23" t="n">
        <v>373633.4569744059</v>
      </c>
      <c r="AE23" t="n">
        <v>511221.7793771547</v>
      </c>
      <c r="AF23" t="n">
        <v>3.635640906213437e-06</v>
      </c>
      <c r="AG23" t="n">
        <v>6.860532407407408</v>
      </c>
      <c r="AH23" t="n">
        <v>462431.4902576719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4.2543</v>
      </c>
      <c r="E24" t="n">
        <v>23.51</v>
      </c>
      <c r="F24" t="n">
        <v>18.68</v>
      </c>
      <c r="G24" t="n">
        <v>33.96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288.08</v>
      </c>
      <c r="Q24" t="n">
        <v>3033.45</v>
      </c>
      <c r="R24" t="n">
        <v>90.7</v>
      </c>
      <c r="S24" t="n">
        <v>56.78</v>
      </c>
      <c r="T24" t="n">
        <v>15071.83</v>
      </c>
      <c r="U24" t="n">
        <v>0.63</v>
      </c>
      <c r="V24" t="n">
        <v>0.86</v>
      </c>
      <c r="W24" t="n">
        <v>2.7</v>
      </c>
      <c r="X24" t="n">
        <v>0.91</v>
      </c>
      <c r="Y24" t="n">
        <v>1</v>
      </c>
      <c r="Z24" t="n">
        <v>10</v>
      </c>
      <c r="AA24" t="n">
        <v>369.0743050539205</v>
      </c>
      <c r="AB24" t="n">
        <v>504.9837465839592</v>
      </c>
      <c r="AC24" t="n">
        <v>456.7888065591251</v>
      </c>
      <c r="AD24" t="n">
        <v>369074.3050539205</v>
      </c>
      <c r="AE24" t="n">
        <v>504983.7465839592</v>
      </c>
      <c r="AF24" t="n">
        <v>3.667103017521889e-06</v>
      </c>
      <c r="AG24" t="n">
        <v>6.802662037037038</v>
      </c>
      <c r="AH24" t="n">
        <v>456788.8065591251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4.2691</v>
      </c>
      <c r="E25" t="n">
        <v>23.42</v>
      </c>
      <c r="F25" t="n">
        <v>18.65</v>
      </c>
      <c r="G25" t="n">
        <v>34.97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285.66</v>
      </c>
      <c r="Q25" t="n">
        <v>3033.55</v>
      </c>
      <c r="R25" t="n">
        <v>89.91</v>
      </c>
      <c r="S25" t="n">
        <v>56.78</v>
      </c>
      <c r="T25" t="n">
        <v>14683.61</v>
      </c>
      <c r="U25" t="n">
        <v>0.63</v>
      </c>
      <c r="V25" t="n">
        <v>0.87</v>
      </c>
      <c r="W25" t="n">
        <v>2.7</v>
      </c>
      <c r="X25" t="n">
        <v>0.88</v>
      </c>
      <c r="Y25" t="n">
        <v>1</v>
      </c>
      <c r="Z25" t="n">
        <v>10</v>
      </c>
      <c r="AA25" t="n">
        <v>366.8346666754845</v>
      </c>
      <c r="AB25" t="n">
        <v>501.9193745487111</v>
      </c>
      <c r="AC25" t="n">
        <v>454.0168938900479</v>
      </c>
      <c r="AD25" t="n">
        <v>366834.6666754845</v>
      </c>
      <c r="AE25" t="n">
        <v>501919.3745487111</v>
      </c>
      <c r="AF25" t="n">
        <v>3.679860257175727e-06</v>
      </c>
      <c r="AG25" t="n">
        <v>6.776620370370371</v>
      </c>
      <c r="AH25" t="n">
        <v>454016.8938900479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4.2978</v>
      </c>
      <c r="E26" t="n">
        <v>23.27</v>
      </c>
      <c r="F26" t="n">
        <v>18.6</v>
      </c>
      <c r="G26" t="n">
        <v>37.21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281.56</v>
      </c>
      <c r="Q26" t="n">
        <v>3033.61</v>
      </c>
      <c r="R26" t="n">
        <v>88.04000000000001</v>
      </c>
      <c r="S26" t="n">
        <v>56.78</v>
      </c>
      <c r="T26" t="n">
        <v>13760.06</v>
      </c>
      <c r="U26" t="n">
        <v>0.64</v>
      </c>
      <c r="V26" t="n">
        <v>0.87</v>
      </c>
      <c r="W26" t="n">
        <v>2.7</v>
      </c>
      <c r="X26" t="n">
        <v>0.84</v>
      </c>
      <c r="Y26" t="n">
        <v>1</v>
      </c>
      <c r="Z26" t="n">
        <v>10</v>
      </c>
      <c r="AA26" t="n">
        <v>362.8948892867316</v>
      </c>
      <c r="AB26" t="n">
        <v>496.528797314708</v>
      </c>
      <c r="AC26" t="n">
        <v>449.1407857815353</v>
      </c>
      <c r="AD26" t="n">
        <v>362894.8892867316</v>
      </c>
      <c r="AE26" t="n">
        <v>496528.797314708</v>
      </c>
      <c r="AF26" t="n">
        <v>3.704598958396346e-06</v>
      </c>
      <c r="AG26" t="n">
        <v>6.733217592592593</v>
      </c>
      <c r="AH26" t="n">
        <v>449140.7857815353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4.3142</v>
      </c>
      <c r="E27" t="n">
        <v>23.18</v>
      </c>
      <c r="F27" t="n">
        <v>18.57</v>
      </c>
      <c r="G27" t="n">
        <v>38.42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279.25</v>
      </c>
      <c r="Q27" t="n">
        <v>3033.46</v>
      </c>
      <c r="R27" t="n">
        <v>87.08</v>
      </c>
      <c r="S27" t="n">
        <v>56.78</v>
      </c>
      <c r="T27" t="n">
        <v>13281.28</v>
      </c>
      <c r="U27" t="n">
        <v>0.65</v>
      </c>
      <c r="V27" t="n">
        <v>0.87</v>
      </c>
      <c r="W27" t="n">
        <v>2.7</v>
      </c>
      <c r="X27" t="n">
        <v>0.8100000000000001</v>
      </c>
      <c r="Y27" t="n">
        <v>1</v>
      </c>
      <c r="Z27" t="n">
        <v>10</v>
      </c>
      <c r="AA27" t="n">
        <v>360.6810663369867</v>
      </c>
      <c r="AB27" t="n">
        <v>493.4997470878915</v>
      </c>
      <c r="AC27" t="n">
        <v>446.4008238570676</v>
      </c>
      <c r="AD27" t="n">
        <v>360681.0663369867</v>
      </c>
      <c r="AE27" t="n">
        <v>493499.7470878916</v>
      </c>
      <c r="AF27" t="n">
        <v>3.718735359093842e-06</v>
      </c>
      <c r="AG27" t="n">
        <v>6.707175925925926</v>
      </c>
      <c r="AH27" t="n">
        <v>446400.8238570676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4.3293</v>
      </c>
      <c r="E28" t="n">
        <v>23.1</v>
      </c>
      <c r="F28" t="n">
        <v>18.55</v>
      </c>
      <c r="G28" t="n">
        <v>39.74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276.2</v>
      </c>
      <c r="Q28" t="n">
        <v>3033.46</v>
      </c>
      <c r="R28" t="n">
        <v>86.13</v>
      </c>
      <c r="S28" t="n">
        <v>56.78</v>
      </c>
      <c r="T28" t="n">
        <v>12812.98</v>
      </c>
      <c r="U28" t="n">
        <v>0.66</v>
      </c>
      <c r="V28" t="n">
        <v>0.87</v>
      </c>
      <c r="W28" t="n">
        <v>2.7</v>
      </c>
      <c r="X28" t="n">
        <v>0.78</v>
      </c>
      <c r="Y28" t="n">
        <v>1</v>
      </c>
      <c r="Z28" t="n">
        <v>10</v>
      </c>
      <c r="AA28" t="n">
        <v>358.165649467497</v>
      </c>
      <c r="AB28" t="n">
        <v>490.0580427546955</v>
      </c>
      <c r="AC28" t="n">
        <v>443.2875909549694</v>
      </c>
      <c r="AD28" t="n">
        <v>358165.649467497</v>
      </c>
      <c r="AE28" t="n">
        <v>490058.0427546955</v>
      </c>
      <c r="AF28" t="n">
        <v>3.731751191443366e-06</v>
      </c>
      <c r="AG28" t="n">
        <v>6.684027777777779</v>
      </c>
      <c r="AH28" t="n">
        <v>443287.5909549694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4.3418</v>
      </c>
      <c r="E29" t="n">
        <v>23.03</v>
      </c>
      <c r="F29" t="n">
        <v>18.53</v>
      </c>
      <c r="G29" t="n">
        <v>41.19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273.01</v>
      </c>
      <c r="Q29" t="n">
        <v>3033.67</v>
      </c>
      <c r="R29" t="n">
        <v>85.89</v>
      </c>
      <c r="S29" t="n">
        <v>56.78</v>
      </c>
      <c r="T29" t="n">
        <v>12697.57</v>
      </c>
      <c r="U29" t="n">
        <v>0.66</v>
      </c>
      <c r="V29" t="n">
        <v>0.87</v>
      </c>
      <c r="W29" t="n">
        <v>2.7</v>
      </c>
      <c r="X29" t="n">
        <v>0.77</v>
      </c>
      <c r="Y29" t="n">
        <v>1</v>
      </c>
      <c r="Z29" t="n">
        <v>10</v>
      </c>
      <c r="AA29" t="n">
        <v>355.7153262342172</v>
      </c>
      <c r="AB29" t="n">
        <v>486.7054024062903</v>
      </c>
      <c r="AC29" t="n">
        <v>440.2549218959557</v>
      </c>
      <c r="AD29" t="n">
        <v>355715.3262342172</v>
      </c>
      <c r="AE29" t="n">
        <v>486705.4024062903</v>
      </c>
      <c r="AF29" t="n">
        <v>3.742525887096946e-06</v>
      </c>
      <c r="AG29" t="n">
        <v>6.663773148148149</v>
      </c>
      <c r="AH29" t="n">
        <v>440254.9218959557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4.3609</v>
      </c>
      <c r="E30" t="n">
        <v>22.93</v>
      </c>
      <c r="F30" t="n">
        <v>18.49</v>
      </c>
      <c r="G30" t="n">
        <v>42.67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269.29</v>
      </c>
      <c r="Q30" t="n">
        <v>3033.52</v>
      </c>
      <c r="R30" t="n">
        <v>84.31</v>
      </c>
      <c r="S30" t="n">
        <v>56.78</v>
      </c>
      <c r="T30" t="n">
        <v>11915.16</v>
      </c>
      <c r="U30" t="n">
        <v>0.67</v>
      </c>
      <c r="V30" t="n">
        <v>0.87</v>
      </c>
      <c r="W30" t="n">
        <v>2.7</v>
      </c>
      <c r="X30" t="n">
        <v>0.72</v>
      </c>
      <c r="Y30" t="n">
        <v>1</v>
      </c>
      <c r="Z30" t="n">
        <v>10</v>
      </c>
      <c r="AA30" t="n">
        <v>352.609306880825</v>
      </c>
      <c r="AB30" t="n">
        <v>482.4556096990763</v>
      </c>
      <c r="AC30" t="n">
        <v>436.4107234400966</v>
      </c>
      <c r="AD30" t="n">
        <v>352609.306880825</v>
      </c>
      <c r="AE30" t="n">
        <v>482455.6096990763</v>
      </c>
      <c r="AF30" t="n">
        <v>3.758989622055616e-06</v>
      </c>
      <c r="AG30" t="n">
        <v>6.634837962962963</v>
      </c>
      <c r="AH30" t="n">
        <v>436410.7234400966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4.3745</v>
      </c>
      <c r="E31" t="n">
        <v>22.86</v>
      </c>
      <c r="F31" t="n">
        <v>18.47</v>
      </c>
      <c r="G31" t="n">
        <v>44.34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267.14</v>
      </c>
      <c r="Q31" t="n">
        <v>3033.67</v>
      </c>
      <c r="R31" t="n">
        <v>83.68000000000001</v>
      </c>
      <c r="S31" t="n">
        <v>56.78</v>
      </c>
      <c r="T31" t="n">
        <v>11602.77</v>
      </c>
      <c r="U31" t="n">
        <v>0.68</v>
      </c>
      <c r="V31" t="n">
        <v>0.87</v>
      </c>
      <c r="W31" t="n">
        <v>2.7</v>
      </c>
      <c r="X31" t="n">
        <v>0.71</v>
      </c>
      <c r="Y31" t="n">
        <v>1</v>
      </c>
      <c r="Z31" t="n">
        <v>10</v>
      </c>
      <c r="AA31" t="n">
        <v>350.7162195469624</v>
      </c>
      <c r="AB31" t="n">
        <v>479.8654040917667</v>
      </c>
      <c r="AC31" t="n">
        <v>434.0677234205722</v>
      </c>
      <c r="AD31" t="n">
        <v>350716.2195469624</v>
      </c>
      <c r="AE31" t="n">
        <v>479865.4040917667</v>
      </c>
      <c r="AF31" t="n">
        <v>3.77071249092671e-06</v>
      </c>
      <c r="AG31" t="n">
        <v>6.614583333333333</v>
      </c>
      <c r="AH31" t="n">
        <v>434067.7234205722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4.3895</v>
      </c>
      <c r="E32" t="n">
        <v>22.78</v>
      </c>
      <c r="F32" t="n">
        <v>18.45</v>
      </c>
      <c r="G32" t="n">
        <v>46.13</v>
      </c>
      <c r="H32" t="n">
        <v>0.48</v>
      </c>
      <c r="I32" t="n">
        <v>24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262.87</v>
      </c>
      <c r="Q32" t="n">
        <v>3033.58</v>
      </c>
      <c r="R32" t="n">
        <v>83</v>
      </c>
      <c r="S32" t="n">
        <v>56.78</v>
      </c>
      <c r="T32" t="n">
        <v>11266.64</v>
      </c>
      <c r="U32" t="n">
        <v>0.68</v>
      </c>
      <c r="V32" t="n">
        <v>0.87</v>
      </c>
      <c r="W32" t="n">
        <v>2.7</v>
      </c>
      <c r="X32" t="n">
        <v>0.6899999999999999</v>
      </c>
      <c r="Y32" t="n">
        <v>1</v>
      </c>
      <c r="Z32" t="n">
        <v>10</v>
      </c>
      <c r="AA32" t="n">
        <v>334.6855624838587</v>
      </c>
      <c r="AB32" t="n">
        <v>457.9315518753518</v>
      </c>
      <c r="AC32" t="n">
        <v>414.2272072753372</v>
      </c>
      <c r="AD32" t="n">
        <v>334685.5624838587</v>
      </c>
      <c r="AE32" t="n">
        <v>457931.5518753518</v>
      </c>
      <c r="AF32" t="n">
        <v>3.783642125711006e-06</v>
      </c>
      <c r="AG32" t="n">
        <v>6.591435185185186</v>
      </c>
      <c r="AH32" t="n">
        <v>414227.2072753371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4.4081</v>
      </c>
      <c r="E33" t="n">
        <v>22.69</v>
      </c>
      <c r="F33" t="n">
        <v>18.41</v>
      </c>
      <c r="G33" t="n">
        <v>48.03</v>
      </c>
      <c r="H33" t="n">
        <v>0.5</v>
      </c>
      <c r="I33" t="n">
        <v>23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260.18</v>
      </c>
      <c r="Q33" t="n">
        <v>3033.55</v>
      </c>
      <c r="R33" t="n">
        <v>81.63</v>
      </c>
      <c r="S33" t="n">
        <v>56.78</v>
      </c>
      <c r="T33" t="n">
        <v>10588.4</v>
      </c>
      <c r="U33" t="n">
        <v>0.7</v>
      </c>
      <c r="V33" t="n">
        <v>0.88</v>
      </c>
      <c r="W33" t="n">
        <v>2.7</v>
      </c>
      <c r="X33" t="n">
        <v>0.65</v>
      </c>
      <c r="Y33" t="n">
        <v>1</v>
      </c>
      <c r="Z33" t="n">
        <v>10</v>
      </c>
      <c r="AA33" t="n">
        <v>332.2359736340324</v>
      </c>
      <c r="AB33" t="n">
        <v>454.5799163427864</v>
      </c>
      <c r="AC33" t="n">
        <v>411.1954471339497</v>
      </c>
      <c r="AD33" t="n">
        <v>332235.9736340324</v>
      </c>
      <c r="AE33" t="n">
        <v>454579.9163427864</v>
      </c>
      <c r="AF33" t="n">
        <v>3.799674872843532e-06</v>
      </c>
      <c r="AG33" t="n">
        <v>6.565393518518519</v>
      </c>
      <c r="AH33" t="n">
        <v>411195.4471339497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4.4232</v>
      </c>
      <c r="E34" t="n">
        <v>22.61</v>
      </c>
      <c r="F34" t="n">
        <v>18.39</v>
      </c>
      <c r="G34" t="n">
        <v>50.15</v>
      </c>
      <c r="H34" t="n">
        <v>0.51</v>
      </c>
      <c r="I34" t="n">
        <v>22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257.21</v>
      </c>
      <c r="Q34" t="n">
        <v>3033.84</v>
      </c>
      <c r="R34" t="n">
        <v>80.76000000000001</v>
      </c>
      <c r="S34" t="n">
        <v>56.78</v>
      </c>
      <c r="T34" t="n">
        <v>10157.01</v>
      </c>
      <c r="U34" t="n">
        <v>0.7</v>
      </c>
      <c r="V34" t="n">
        <v>0.88</v>
      </c>
      <c r="W34" t="n">
        <v>2.7</v>
      </c>
      <c r="X34" t="n">
        <v>0.62</v>
      </c>
      <c r="Y34" t="n">
        <v>1</v>
      </c>
      <c r="Z34" t="n">
        <v>10</v>
      </c>
      <c r="AA34" t="n">
        <v>329.8707132031703</v>
      </c>
      <c r="AB34" t="n">
        <v>451.3436626733552</v>
      </c>
      <c r="AC34" t="n">
        <v>408.2680569726185</v>
      </c>
      <c r="AD34" t="n">
        <v>329870.7132031703</v>
      </c>
      <c r="AE34" t="n">
        <v>451343.6626733552</v>
      </c>
      <c r="AF34" t="n">
        <v>3.812690705193056e-06</v>
      </c>
      <c r="AG34" t="n">
        <v>6.54224537037037</v>
      </c>
      <c r="AH34" t="n">
        <v>408268.0569726184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4.4216</v>
      </c>
      <c r="E35" t="n">
        <v>22.62</v>
      </c>
      <c r="F35" t="n">
        <v>18.4</v>
      </c>
      <c r="G35" t="n">
        <v>50.17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257.62</v>
      </c>
      <c r="Q35" t="n">
        <v>3033.79</v>
      </c>
      <c r="R35" t="n">
        <v>80.92</v>
      </c>
      <c r="S35" t="n">
        <v>56.78</v>
      </c>
      <c r="T35" t="n">
        <v>10240.1</v>
      </c>
      <c r="U35" t="n">
        <v>0.7</v>
      </c>
      <c r="V35" t="n">
        <v>0.88</v>
      </c>
      <c r="W35" t="n">
        <v>2.7</v>
      </c>
      <c r="X35" t="n">
        <v>0.63</v>
      </c>
      <c r="Y35" t="n">
        <v>1</v>
      </c>
      <c r="Z35" t="n">
        <v>10</v>
      </c>
      <c r="AA35" t="n">
        <v>330.1967974580787</v>
      </c>
      <c r="AB35" t="n">
        <v>451.7898255367428</v>
      </c>
      <c r="AC35" t="n">
        <v>408.6716386785179</v>
      </c>
      <c r="AD35" t="n">
        <v>330196.7974580787</v>
      </c>
      <c r="AE35" t="n">
        <v>451789.8255367428</v>
      </c>
      <c r="AF35" t="n">
        <v>3.811311544149398e-06</v>
      </c>
      <c r="AG35" t="n">
        <v>6.545138888888889</v>
      </c>
      <c r="AH35" t="n">
        <v>408671.6386785179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4.4206</v>
      </c>
      <c r="E36" t="n">
        <v>22.62</v>
      </c>
      <c r="F36" t="n">
        <v>18.4</v>
      </c>
      <c r="G36" t="n">
        <v>50.19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3</v>
      </c>
      <c r="N36" t="n">
        <v>93.56999999999999</v>
      </c>
      <c r="O36" t="n">
        <v>39071.38</v>
      </c>
      <c r="P36" t="n">
        <v>258.06</v>
      </c>
      <c r="Q36" t="n">
        <v>3033.65</v>
      </c>
      <c r="R36" t="n">
        <v>80.73999999999999</v>
      </c>
      <c r="S36" t="n">
        <v>56.78</v>
      </c>
      <c r="T36" t="n">
        <v>10149.78</v>
      </c>
      <c r="U36" t="n">
        <v>0.7</v>
      </c>
      <c r="V36" t="n">
        <v>0.88</v>
      </c>
      <c r="W36" t="n">
        <v>2.72</v>
      </c>
      <c r="X36" t="n">
        <v>0.64</v>
      </c>
      <c r="Y36" t="n">
        <v>1</v>
      </c>
      <c r="Z36" t="n">
        <v>10</v>
      </c>
      <c r="AA36" t="n">
        <v>330.4821403947295</v>
      </c>
      <c r="AB36" t="n">
        <v>452.1802443311104</v>
      </c>
      <c r="AC36" t="n">
        <v>409.0247964511072</v>
      </c>
      <c r="AD36" t="n">
        <v>330482.1403947295</v>
      </c>
      <c r="AE36" t="n">
        <v>452180.2443311104</v>
      </c>
      <c r="AF36" t="n">
        <v>3.810449568497112e-06</v>
      </c>
      <c r="AG36" t="n">
        <v>6.545138888888889</v>
      </c>
      <c r="AH36" t="n">
        <v>409024.7964511072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4.4227</v>
      </c>
      <c r="E37" t="n">
        <v>22.61</v>
      </c>
      <c r="F37" t="n">
        <v>18.39</v>
      </c>
      <c r="G37" t="n">
        <v>50.16</v>
      </c>
      <c r="H37" t="n">
        <v>0.55</v>
      </c>
      <c r="I37" t="n">
        <v>22</v>
      </c>
      <c r="J37" t="n">
        <v>315.45</v>
      </c>
      <c r="K37" t="n">
        <v>61.82</v>
      </c>
      <c r="L37" t="n">
        <v>9.75</v>
      </c>
      <c r="M37" t="n">
        <v>2</v>
      </c>
      <c r="N37" t="n">
        <v>93.88</v>
      </c>
      <c r="O37" t="n">
        <v>39139.8</v>
      </c>
      <c r="P37" t="n">
        <v>257.84</v>
      </c>
      <c r="Q37" t="n">
        <v>3033.5</v>
      </c>
      <c r="R37" t="n">
        <v>80.43000000000001</v>
      </c>
      <c r="S37" t="n">
        <v>56.78</v>
      </c>
      <c r="T37" t="n">
        <v>9991.41</v>
      </c>
      <c r="U37" t="n">
        <v>0.71</v>
      </c>
      <c r="V37" t="n">
        <v>0.88</v>
      </c>
      <c r="W37" t="n">
        <v>2.71</v>
      </c>
      <c r="X37" t="n">
        <v>0.63</v>
      </c>
      <c r="Y37" t="n">
        <v>1</v>
      </c>
      <c r="Z37" t="n">
        <v>10</v>
      </c>
      <c r="AA37" t="n">
        <v>330.2374973472596</v>
      </c>
      <c r="AB37" t="n">
        <v>451.8455129206727</v>
      </c>
      <c r="AC37" t="n">
        <v>408.7220113366833</v>
      </c>
      <c r="AD37" t="n">
        <v>330237.4973472597</v>
      </c>
      <c r="AE37" t="n">
        <v>451845.5129206727</v>
      </c>
      <c r="AF37" t="n">
        <v>3.812259717366913e-06</v>
      </c>
      <c r="AG37" t="n">
        <v>6.54224537037037</v>
      </c>
      <c r="AH37" t="n">
        <v>408722.0113366833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4.4218</v>
      </c>
      <c r="E38" t="n">
        <v>22.62</v>
      </c>
      <c r="F38" t="n">
        <v>18.4</v>
      </c>
      <c r="G38" t="n">
        <v>50.17</v>
      </c>
      <c r="H38" t="n">
        <v>0.5600000000000001</v>
      </c>
      <c r="I38" t="n">
        <v>22</v>
      </c>
      <c r="J38" t="n">
        <v>316.01</v>
      </c>
      <c r="K38" t="n">
        <v>61.82</v>
      </c>
      <c r="L38" t="n">
        <v>10</v>
      </c>
      <c r="M38" t="n">
        <v>0</v>
      </c>
      <c r="N38" t="n">
        <v>94.18000000000001</v>
      </c>
      <c r="O38" t="n">
        <v>39208.35</v>
      </c>
      <c r="P38" t="n">
        <v>258.24</v>
      </c>
      <c r="Q38" t="n">
        <v>3033.5</v>
      </c>
      <c r="R38" t="n">
        <v>80.48</v>
      </c>
      <c r="S38" t="n">
        <v>56.78</v>
      </c>
      <c r="T38" t="n">
        <v>10018.49</v>
      </c>
      <c r="U38" t="n">
        <v>0.71</v>
      </c>
      <c r="V38" t="n">
        <v>0.88</v>
      </c>
      <c r="W38" t="n">
        <v>2.72</v>
      </c>
      <c r="X38" t="n">
        <v>0.63</v>
      </c>
      <c r="Y38" t="n">
        <v>1</v>
      </c>
      <c r="Z38" t="n">
        <v>10</v>
      </c>
      <c r="AA38" t="n">
        <v>330.5270081336522</v>
      </c>
      <c r="AB38" t="n">
        <v>452.2416343509295</v>
      </c>
      <c r="AC38" t="n">
        <v>409.0803274935963</v>
      </c>
      <c r="AD38" t="n">
        <v>330527.0081336522</v>
      </c>
      <c r="AE38" t="n">
        <v>452241.6343509295</v>
      </c>
      <c r="AF38" t="n">
        <v>3.811483939279855e-06</v>
      </c>
      <c r="AG38" t="n">
        <v>6.545138888888889</v>
      </c>
      <c r="AH38" t="n">
        <v>409080.3274935962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3.1416</v>
      </c>
      <c r="E2" t="n">
        <v>31.83</v>
      </c>
      <c r="F2" t="n">
        <v>26.82</v>
      </c>
      <c r="G2" t="n">
        <v>5.31</v>
      </c>
      <c r="H2" t="n">
        <v>0.64</v>
      </c>
      <c r="I2" t="n">
        <v>303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78.04000000000001</v>
      </c>
      <c r="Q2" t="n">
        <v>3036.16</v>
      </c>
      <c r="R2" t="n">
        <v>342.41</v>
      </c>
      <c r="S2" t="n">
        <v>56.78</v>
      </c>
      <c r="T2" t="n">
        <v>139576.47</v>
      </c>
      <c r="U2" t="n">
        <v>0.17</v>
      </c>
      <c r="V2" t="n">
        <v>0.6</v>
      </c>
      <c r="W2" t="n">
        <v>3.53</v>
      </c>
      <c r="X2" t="n">
        <v>9.039999999999999</v>
      </c>
      <c r="Y2" t="n">
        <v>1</v>
      </c>
      <c r="Z2" t="n">
        <v>10</v>
      </c>
      <c r="AA2" t="n">
        <v>229.3533792847238</v>
      </c>
      <c r="AB2" t="n">
        <v>313.8114118941892</v>
      </c>
      <c r="AC2" t="n">
        <v>283.8616911801835</v>
      </c>
      <c r="AD2" t="n">
        <v>229353.3792847238</v>
      </c>
      <c r="AE2" t="n">
        <v>313811.4118941893</v>
      </c>
      <c r="AF2" t="n">
        <v>5.388917926225507e-06</v>
      </c>
      <c r="AG2" t="n">
        <v>9.210069444444445</v>
      </c>
      <c r="AH2" t="n">
        <v>283861.6911801836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3.8706</v>
      </c>
      <c r="E2" t="n">
        <v>25.84</v>
      </c>
      <c r="F2" t="n">
        <v>21.34</v>
      </c>
      <c r="G2" t="n">
        <v>10.5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167.47</v>
      </c>
      <c r="Q2" t="n">
        <v>3033.96</v>
      </c>
      <c r="R2" t="n">
        <v>177.18</v>
      </c>
      <c r="S2" t="n">
        <v>56.78</v>
      </c>
      <c r="T2" t="n">
        <v>57867.96</v>
      </c>
      <c r="U2" t="n">
        <v>0.32</v>
      </c>
      <c r="V2" t="n">
        <v>0.76</v>
      </c>
      <c r="W2" t="n">
        <v>2.86</v>
      </c>
      <c r="X2" t="n">
        <v>3.57</v>
      </c>
      <c r="Y2" t="n">
        <v>1</v>
      </c>
      <c r="Z2" t="n">
        <v>10</v>
      </c>
      <c r="AA2" t="n">
        <v>282.253044338769</v>
      </c>
      <c r="AB2" t="n">
        <v>386.1910673897942</v>
      </c>
      <c r="AC2" t="n">
        <v>349.3335339406788</v>
      </c>
      <c r="AD2" t="n">
        <v>282253.044338769</v>
      </c>
      <c r="AE2" t="n">
        <v>386191.0673897942</v>
      </c>
      <c r="AF2" t="n">
        <v>4.685785774852622e-06</v>
      </c>
      <c r="AG2" t="n">
        <v>7.476851851851852</v>
      </c>
      <c r="AH2" t="n">
        <v>349333.5339406788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4.1494</v>
      </c>
      <c r="E3" t="n">
        <v>24.1</v>
      </c>
      <c r="F3" t="n">
        <v>20.3</v>
      </c>
      <c r="G3" t="n">
        <v>13.84</v>
      </c>
      <c r="H3" t="n">
        <v>0.22</v>
      </c>
      <c r="I3" t="n">
        <v>88</v>
      </c>
      <c r="J3" t="n">
        <v>99.02</v>
      </c>
      <c r="K3" t="n">
        <v>39.72</v>
      </c>
      <c r="L3" t="n">
        <v>1.25</v>
      </c>
      <c r="M3" t="n">
        <v>80</v>
      </c>
      <c r="N3" t="n">
        <v>13.05</v>
      </c>
      <c r="O3" t="n">
        <v>12446.14</v>
      </c>
      <c r="P3" t="n">
        <v>150.05</v>
      </c>
      <c r="Q3" t="n">
        <v>3033.78</v>
      </c>
      <c r="R3" t="n">
        <v>143.03</v>
      </c>
      <c r="S3" t="n">
        <v>56.78</v>
      </c>
      <c r="T3" t="n">
        <v>40963.07</v>
      </c>
      <c r="U3" t="n">
        <v>0.4</v>
      </c>
      <c r="V3" t="n">
        <v>0.79</v>
      </c>
      <c r="W3" t="n">
        <v>2.81</v>
      </c>
      <c r="X3" t="n">
        <v>2.54</v>
      </c>
      <c r="Y3" t="n">
        <v>1</v>
      </c>
      <c r="Z3" t="n">
        <v>10</v>
      </c>
      <c r="AA3" t="n">
        <v>249.087187834939</v>
      </c>
      <c r="AB3" t="n">
        <v>340.8120793467698</v>
      </c>
      <c r="AC3" t="n">
        <v>308.2854528267733</v>
      </c>
      <c r="AD3" t="n">
        <v>249087.187834939</v>
      </c>
      <c r="AE3" t="n">
        <v>340812.0793467698</v>
      </c>
      <c r="AF3" t="n">
        <v>5.023303749851049e-06</v>
      </c>
      <c r="AG3" t="n">
        <v>6.97337962962963</v>
      </c>
      <c r="AH3" t="n">
        <v>308285.4528267733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4.2782</v>
      </c>
      <c r="E4" t="n">
        <v>23.37</v>
      </c>
      <c r="F4" t="n">
        <v>19.91</v>
      </c>
      <c r="G4" t="n">
        <v>16.59</v>
      </c>
      <c r="H4" t="n">
        <v>0.27</v>
      </c>
      <c r="I4" t="n">
        <v>72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139.83</v>
      </c>
      <c r="Q4" t="n">
        <v>3033.98</v>
      </c>
      <c r="R4" t="n">
        <v>128.62</v>
      </c>
      <c r="S4" t="n">
        <v>56.78</v>
      </c>
      <c r="T4" t="n">
        <v>33836.9</v>
      </c>
      <c r="U4" t="n">
        <v>0.44</v>
      </c>
      <c r="V4" t="n">
        <v>0.8100000000000001</v>
      </c>
      <c r="W4" t="n">
        <v>2.83</v>
      </c>
      <c r="X4" t="n">
        <v>2.14</v>
      </c>
      <c r="Y4" t="n">
        <v>1</v>
      </c>
      <c r="Z4" t="n">
        <v>10</v>
      </c>
      <c r="AA4" t="n">
        <v>238.692621973383</v>
      </c>
      <c r="AB4" t="n">
        <v>326.589775759115</v>
      </c>
      <c r="AC4" t="n">
        <v>295.4205059323912</v>
      </c>
      <c r="AD4" t="n">
        <v>238692.621973383</v>
      </c>
      <c r="AE4" t="n">
        <v>326589.7757591149</v>
      </c>
      <c r="AF4" t="n">
        <v>5.17923027488619e-06</v>
      </c>
      <c r="AG4" t="n">
        <v>6.762152777777779</v>
      </c>
      <c r="AH4" t="n">
        <v>295420.5059323912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4.3086</v>
      </c>
      <c r="E5" t="n">
        <v>23.21</v>
      </c>
      <c r="F5" t="n">
        <v>19.8</v>
      </c>
      <c r="G5" t="n">
        <v>17.22</v>
      </c>
      <c r="H5" t="n">
        <v>0.31</v>
      </c>
      <c r="I5" t="n">
        <v>69</v>
      </c>
      <c r="J5" t="n">
        <v>99.64</v>
      </c>
      <c r="K5" t="n">
        <v>39.72</v>
      </c>
      <c r="L5" t="n">
        <v>1.75</v>
      </c>
      <c r="M5" t="n">
        <v>2</v>
      </c>
      <c r="N5" t="n">
        <v>13.18</v>
      </c>
      <c r="O5" t="n">
        <v>12522.99</v>
      </c>
      <c r="P5" t="n">
        <v>138.25</v>
      </c>
      <c r="Q5" t="n">
        <v>3034.19</v>
      </c>
      <c r="R5" t="n">
        <v>124.78</v>
      </c>
      <c r="S5" t="n">
        <v>56.78</v>
      </c>
      <c r="T5" t="n">
        <v>31932.91</v>
      </c>
      <c r="U5" t="n">
        <v>0.46</v>
      </c>
      <c r="V5" t="n">
        <v>0.8100000000000001</v>
      </c>
      <c r="W5" t="n">
        <v>2.84</v>
      </c>
      <c r="X5" t="n">
        <v>2.04</v>
      </c>
      <c r="Y5" t="n">
        <v>1</v>
      </c>
      <c r="Z5" t="n">
        <v>10</v>
      </c>
      <c r="AA5" t="n">
        <v>236.7623831540467</v>
      </c>
      <c r="AB5" t="n">
        <v>323.9487378503735</v>
      </c>
      <c r="AC5" t="n">
        <v>293.0315249749393</v>
      </c>
      <c r="AD5" t="n">
        <v>236762.3831540467</v>
      </c>
      <c r="AE5" t="n">
        <v>323948.7378503735</v>
      </c>
      <c r="AF5" t="n">
        <v>5.216032808745416e-06</v>
      </c>
      <c r="AG5" t="n">
        <v>6.715856481481482</v>
      </c>
      <c r="AH5" t="n">
        <v>293031.5249749393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4.3095</v>
      </c>
      <c r="E6" t="n">
        <v>23.2</v>
      </c>
      <c r="F6" t="n">
        <v>19.8</v>
      </c>
      <c r="G6" t="n">
        <v>17.22</v>
      </c>
      <c r="H6" t="n">
        <v>0.35</v>
      </c>
      <c r="I6" t="n">
        <v>69</v>
      </c>
      <c r="J6" t="n">
        <v>99.95</v>
      </c>
      <c r="K6" t="n">
        <v>39.72</v>
      </c>
      <c r="L6" t="n">
        <v>2</v>
      </c>
      <c r="M6" t="n">
        <v>0</v>
      </c>
      <c r="N6" t="n">
        <v>13.24</v>
      </c>
      <c r="O6" t="n">
        <v>12561.45</v>
      </c>
      <c r="P6" t="n">
        <v>138.75</v>
      </c>
      <c r="Q6" t="n">
        <v>3034.68</v>
      </c>
      <c r="R6" t="n">
        <v>124.72</v>
      </c>
      <c r="S6" t="n">
        <v>56.78</v>
      </c>
      <c r="T6" t="n">
        <v>31902.24</v>
      </c>
      <c r="U6" t="n">
        <v>0.46</v>
      </c>
      <c r="V6" t="n">
        <v>0.82</v>
      </c>
      <c r="W6" t="n">
        <v>2.84</v>
      </c>
      <c r="X6" t="n">
        <v>2.03</v>
      </c>
      <c r="Y6" t="n">
        <v>1</v>
      </c>
      <c r="Z6" t="n">
        <v>10</v>
      </c>
      <c r="AA6" t="n">
        <v>237.0188100634285</v>
      </c>
      <c r="AB6" t="n">
        <v>324.2995924605464</v>
      </c>
      <c r="AC6" t="n">
        <v>293.3488945135449</v>
      </c>
      <c r="AD6" t="n">
        <v>237018.8100634285</v>
      </c>
      <c r="AE6" t="n">
        <v>324299.5924605464</v>
      </c>
      <c r="AF6" t="n">
        <v>5.217122357445196e-06</v>
      </c>
      <c r="AG6" t="n">
        <v>6.712962962962963</v>
      </c>
      <c r="AH6" t="n">
        <v>293348.8945135449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2.5868</v>
      </c>
      <c r="E2" t="n">
        <v>38.66</v>
      </c>
      <c r="F2" t="n">
        <v>25.55</v>
      </c>
      <c r="G2" t="n">
        <v>5.9</v>
      </c>
      <c r="H2" t="n">
        <v>0.09</v>
      </c>
      <c r="I2" t="n">
        <v>260</v>
      </c>
      <c r="J2" t="n">
        <v>204</v>
      </c>
      <c r="K2" t="n">
        <v>55.27</v>
      </c>
      <c r="L2" t="n">
        <v>1</v>
      </c>
      <c r="M2" t="n">
        <v>258</v>
      </c>
      <c r="N2" t="n">
        <v>42.72</v>
      </c>
      <c r="O2" t="n">
        <v>25393.6</v>
      </c>
      <c r="P2" t="n">
        <v>358.29</v>
      </c>
      <c r="Q2" t="n">
        <v>3034.48</v>
      </c>
      <c r="R2" t="n">
        <v>314.97</v>
      </c>
      <c r="S2" t="n">
        <v>56.78</v>
      </c>
      <c r="T2" t="n">
        <v>126074.05</v>
      </c>
      <c r="U2" t="n">
        <v>0.18</v>
      </c>
      <c r="V2" t="n">
        <v>0.63</v>
      </c>
      <c r="W2" t="n">
        <v>3.08</v>
      </c>
      <c r="X2" t="n">
        <v>7.78</v>
      </c>
      <c r="Y2" t="n">
        <v>1</v>
      </c>
      <c r="Z2" t="n">
        <v>10</v>
      </c>
      <c r="AA2" t="n">
        <v>662.1477253530023</v>
      </c>
      <c r="AB2" t="n">
        <v>905.9797297239488</v>
      </c>
      <c r="AC2" t="n">
        <v>819.5142958696313</v>
      </c>
      <c r="AD2" t="n">
        <v>662147.7253530023</v>
      </c>
      <c r="AE2" t="n">
        <v>905979.7297239489</v>
      </c>
      <c r="AF2" t="n">
        <v>2.478367906855174e-06</v>
      </c>
      <c r="AG2" t="n">
        <v>11.18634259259259</v>
      </c>
      <c r="AH2" t="n">
        <v>819514.2958696312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2.9936</v>
      </c>
      <c r="E3" t="n">
        <v>33.4</v>
      </c>
      <c r="F3" t="n">
        <v>23.26</v>
      </c>
      <c r="G3" t="n">
        <v>7.46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322.26</v>
      </c>
      <c r="Q3" t="n">
        <v>3034.16</v>
      </c>
      <c r="R3" t="n">
        <v>240.11</v>
      </c>
      <c r="S3" t="n">
        <v>56.78</v>
      </c>
      <c r="T3" t="n">
        <v>89006.91</v>
      </c>
      <c r="U3" t="n">
        <v>0.24</v>
      </c>
      <c r="V3" t="n">
        <v>0.6899999999999999</v>
      </c>
      <c r="W3" t="n">
        <v>2.96</v>
      </c>
      <c r="X3" t="n">
        <v>5.49</v>
      </c>
      <c r="Y3" t="n">
        <v>1</v>
      </c>
      <c r="Z3" t="n">
        <v>10</v>
      </c>
      <c r="AA3" t="n">
        <v>538.0823675945911</v>
      </c>
      <c r="AB3" t="n">
        <v>736.228033861598</v>
      </c>
      <c r="AC3" t="n">
        <v>665.9634636123816</v>
      </c>
      <c r="AD3" t="n">
        <v>538082.3675945911</v>
      </c>
      <c r="AE3" t="n">
        <v>736228.033861598</v>
      </c>
      <c r="AF3" t="n">
        <v>2.868115882929352e-06</v>
      </c>
      <c r="AG3" t="n">
        <v>9.664351851851851</v>
      </c>
      <c r="AH3" t="n">
        <v>665963.4636123816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3.2777</v>
      </c>
      <c r="E4" t="n">
        <v>30.51</v>
      </c>
      <c r="F4" t="n">
        <v>22.02</v>
      </c>
      <c r="G4" t="n">
        <v>9.050000000000001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301.56</v>
      </c>
      <c r="Q4" t="n">
        <v>3033.92</v>
      </c>
      <c r="R4" t="n">
        <v>199.69</v>
      </c>
      <c r="S4" t="n">
        <v>56.78</v>
      </c>
      <c r="T4" t="n">
        <v>69003.5</v>
      </c>
      <c r="U4" t="n">
        <v>0.28</v>
      </c>
      <c r="V4" t="n">
        <v>0.73</v>
      </c>
      <c r="W4" t="n">
        <v>2.89</v>
      </c>
      <c r="X4" t="n">
        <v>4.26</v>
      </c>
      <c r="Y4" t="n">
        <v>1</v>
      </c>
      <c r="Z4" t="n">
        <v>10</v>
      </c>
      <c r="AA4" t="n">
        <v>475.4595522310607</v>
      </c>
      <c r="AB4" t="n">
        <v>650.5447351575853</v>
      </c>
      <c r="AC4" t="n">
        <v>588.4576586794149</v>
      </c>
      <c r="AD4" t="n">
        <v>475459.5522310607</v>
      </c>
      <c r="AE4" t="n">
        <v>650544.7351575852</v>
      </c>
      <c r="AF4" t="n">
        <v>3.14030713170682e-06</v>
      </c>
      <c r="AG4" t="n">
        <v>8.828125000000002</v>
      </c>
      <c r="AH4" t="n">
        <v>588457.6586794149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3.4937</v>
      </c>
      <c r="E5" t="n">
        <v>28.62</v>
      </c>
      <c r="F5" t="n">
        <v>21.23</v>
      </c>
      <c r="G5" t="n">
        <v>10.71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287</v>
      </c>
      <c r="Q5" t="n">
        <v>3034.25</v>
      </c>
      <c r="R5" t="n">
        <v>173.56</v>
      </c>
      <c r="S5" t="n">
        <v>56.78</v>
      </c>
      <c r="T5" t="n">
        <v>56072.27</v>
      </c>
      <c r="U5" t="n">
        <v>0.33</v>
      </c>
      <c r="V5" t="n">
        <v>0.76</v>
      </c>
      <c r="W5" t="n">
        <v>2.85</v>
      </c>
      <c r="X5" t="n">
        <v>3.46</v>
      </c>
      <c r="Y5" t="n">
        <v>1</v>
      </c>
      <c r="Z5" t="n">
        <v>10</v>
      </c>
      <c r="AA5" t="n">
        <v>431.8163835663651</v>
      </c>
      <c r="AB5" t="n">
        <v>590.8302263898353</v>
      </c>
      <c r="AC5" t="n">
        <v>534.4422188186194</v>
      </c>
      <c r="AD5" t="n">
        <v>431816.3835663651</v>
      </c>
      <c r="AE5" t="n">
        <v>590830.2263898352</v>
      </c>
      <c r="AF5" t="n">
        <v>3.347252959710809e-06</v>
      </c>
      <c r="AG5" t="n">
        <v>8.28125</v>
      </c>
      <c r="AH5" t="n">
        <v>534442.2188186194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3.669</v>
      </c>
      <c r="E6" t="n">
        <v>27.26</v>
      </c>
      <c r="F6" t="n">
        <v>20.64</v>
      </c>
      <c r="G6" t="n">
        <v>12.38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275.05</v>
      </c>
      <c r="Q6" t="n">
        <v>3033.78</v>
      </c>
      <c r="R6" t="n">
        <v>154.49</v>
      </c>
      <c r="S6" t="n">
        <v>56.78</v>
      </c>
      <c r="T6" t="n">
        <v>46631.63</v>
      </c>
      <c r="U6" t="n">
        <v>0.37</v>
      </c>
      <c r="V6" t="n">
        <v>0.78</v>
      </c>
      <c r="W6" t="n">
        <v>2.81</v>
      </c>
      <c r="X6" t="n">
        <v>2.87</v>
      </c>
      <c r="Y6" t="n">
        <v>1</v>
      </c>
      <c r="Z6" t="n">
        <v>10</v>
      </c>
      <c r="AA6" t="n">
        <v>396.8685000677983</v>
      </c>
      <c r="AB6" t="n">
        <v>543.0129903952906</v>
      </c>
      <c r="AC6" t="n">
        <v>491.1885927154818</v>
      </c>
      <c r="AD6" t="n">
        <v>396868.5000677983</v>
      </c>
      <c r="AE6" t="n">
        <v>543012.9903952905</v>
      </c>
      <c r="AF6" t="n">
        <v>3.515204828456639e-06</v>
      </c>
      <c r="AG6" t="n">
        <v>7.887731481481482</v>
      </c>
      <c r="AH6" t="n">
        <v>491188.5927154818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3.8076</v>
      </c>
      <c r="E7" t="n">
        <v>26.26</v>
      </c>
      <c r="F7" t="n">
        <v>20.21</v>
      </c>
      <c r="G7" t="n">
        <v>14.1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266.04</v>
      </c>
      <c r="Q7" t="n">
        <v>3033.81</v>
      </c>
      <c r="R7" t="n">
        <v>140.77</v>
      </c>
      <c r="S7" t="n">
        <v>56.78</v>
      </c>
      <c r="T7" t="n">
        <v>39844.1</v>
      </c>
      <c r="U7" t="n">
        <v>0.4</v>
      </c>
      <c r="V7" t="n">
        <v>0.8</v>
      </c>
      <c r="W7" t="n">
        <v>2.79</v>
      </c>
      <c r="X7" t="n">
        <v>2.44</v>
      </c>
      <c r="Y7" t="n">
        <v>1</v>
      </c>
      <c r="Z7" t="n">
        <v>10</v>
      </c>
      <c r="AA7" t="n">
        <v>380.8253582345458</v>
      </c>
      <c r="AB7" t="n">
        <v>521.0620559655689</v>
      </c>
      <c r="AC7" t="n">
        <v>471.3326246594029</v>
      </c>
      <c r="AD7" t="n">
        <v>380825.3582345458</v>
      </c>
      <c r="AE7" t="n">
        <v>521062.0559655689</v>
      </c>
      <c r="AF7" t="n">
        <v>3.647995068092531e-06</v>
      </c>
      <c r="AG7" t="n">
        <v>7.59837962962963</v>
      </c>
      <c r="AH7" t="n">
        <v>471332.6246594029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3.9043</v>
      </c>
      <c r="E8" t="n">
        <v>25.61</v>
      </c>
      <c r="F8" t="n">
        <v>19.97</v>
      </c>
      <c r="G8" t="n">
        <v>15.76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259.34</v>
      </c>
      <c r="Q8" t="n">
        <v>3033.69</v>
      </c>
      <c r="R8" t="n">
        <v>132.29</v>
      </c>
      <c r="S8" t="n">
        <v>56.78</v>
      </c>
      <c r="T8" t="n">
        <v>35651.45</v>
      </c>
      <c r="U8" t="n">
        <v>0.43</v>
      </c>
      <c r="V8" t="n">
        <v>0.8100000000000001</v>
      </c>
      <c r="W8" t="n">
        <v>2.79</v>
      </c>
      <c r="X8" t="n">
        <v>2.2</v>
      </c>
      <c r="Y8" t="n">
        <v>1</v>
      </c>
      <c r="Z8" t="n">
        <v>10</v>
      </c>
      <c r="AA8" t="n">
        <v>370.0597905756146</v>
      </c>
      <c r="AB8" t="n">
        <v>506.3321313512938</v>
      </c>
      <c r="AC8" t="n">
        <v>458.0085033767351</v>
      </c>
      <c r="AD8" t="n">
        <v>370059.7905756145</v>
      </c>
      <c r="AE8" t="n">
        <v>506332.1313512938</v>
      </c>
      <c r="AF8" t="n">
        <v>3.740641649425798e-06</v>
      </c>
      <c r="AG8" t="n">
        <v>7.410300925925926</v>
      </c>
      <c r="AH8" t="n">
        <v>458008.5033767351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4.0081</v>
      </c>
      <c r="E9" t="n">
        <v>24.95</v>
      </c>
      <c r="F9" t="n">
        <v>19.67</v>
      </c>
      <c r="G9" t="n">
        <v>17.61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251.63</v>
      </c>
      <c r="Q9" t="n">
        <v>3033.96</v>
      </c>
      <c r="R9" t="n">
        <v>122.68</v>
      </c>
      <c r="S9" t="n">
        <v>56.78</v>
      </c>
      <c r="T9" t="n">
        <v>30890.71</v>
      </c>
      <c r="U9" t="n">
        <v>0.46</v>
      </c>
      <c r="V9" t="n">
        <v>0.82</v>
      </c>
      <c r="W9" t="n">
        <v>2.76</v>
      </c>
      <c r="X9" t="n">
        <v>1.9</v>
      </c>
      <c r="Y9" t="n">
        <v>1</v>
      </c>
      <c r="Z9" t="n">
        <v>10</v>
      </c>
      <c r="AA9" t="n">
        <v>346.6947563667874</v>
      </c>
      <c r="AB9" t="n">
        <v>474.3630607542169</v>
      </c>
      <c r="AC9" t="n">
        <v>429.0905160085709</v>
      </c>
      <c r="AD9" t="n">
        <v>346694.7563667874</v>
      </c>
      <c r="AE9" t="n">
        <v>474363.0607542169</v>
      </c>
      <c r="AF9" t="n">
        <v>3.840090616772159e-06</v>
      </c>
      <c r="AG9" t="n">
        <v>7.219328703703703</v>
      </c>
      <c r="AH9" t="n">
        <v>429090.5160085709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4.0868</v>
      </c>
      <c r="E10" t="n">
        <v>24.47</v>
      </c>
      <c r="F10" t="n">
        <v>19.47</v>
      </c>
      <c r="G10" t="n">
        <v>19.47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245.06</v>
      </c>
      <c r="Q10" t="n">
        <v>3033.69</v>
      </c>
      <c r="R10" t="n">
        <v>116.46</v>
      </c>
      <c r="S10" t="n">
        <v>56.78</v>
      </c>
      <c r="T10" t="n">
        <v>27819.43</v>
      </c>
      <c r="U10" t="n">
        <v>0.49</v>
      </c>
      <c r="V10" t="n">
        <v>0.83</v>
      </c>
      <c r="W10" t="n">
        <v>2.75</v>
      </c>
      <c r="X10" t="n">
        <v>1.7</v>
      </c>
      <c r="Y10" t="n">
        <v>1</v>
      </c>
      <c r="Z10" t="n">
        <v>10</v>
      </c>
      <c r="AA10" t="n">
        <v>338.2029578971853</v>
      </c>
      <c r="AB10" t="n">
        <v>462.7442074563992</v>
      </c>
      <c r="AC10" t="n">
        <v>418.5805497623339</v>
      </c>
      <c r="AD10" t="n">
        <v>338202.9578971853</v>
      </c>
      <c r="AE10" t="n">
        <v>462744.2074563992</v>
      </c>
      <c r="AF10" t="n">
        <v>3.915491712438428e-06</v>
      </c>
      <c r="AG10" t="n">
        <v>7.080439814814814</v>
      </c>
      <c r="AH10" t="n">
        <v>418580.5497623339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4.1523</v>
      </c>
      <c r="E11" t="n">
        <v>24.08</v>
      </c>
      <c r="F11" t="n">
        <v>19.33</v>
      </c>
      <c r="G11" t="n">
        <v>21.48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239.35</v>
      </c>
      <c r="Q11" t="n">
        <v>3033.89</v>
      </c>
      <c r="R11" t="n">
        <v>111.5</v>
      </c>
      <c r="S11" t="n">
        <v>56.78</v>
      </c>
      <c r="T11" t="n">
        <v>25365.57</v>
      </c>
      <c r="U11" t="n">
        <v>0.51</v>
      </c>
      <c r="V11" t="n">
        <v>0.83</v>
      </c>
      <c r="W11" t="n">
        <v>2.75</v>
      </c>
      <c r="X11" t="n">
        <v>1.56</v>
      </c>
      <c r="Y11" t="n">
        <v>1</v>
      </c>
      <c r="Z11" t="n">
        <v>10</v>
      </c>
      <c r="AA11" t="n">
        <v>331.1439562107723</v>
      </c>
      <c r="AB11" t="n">
        <v>453.0857699278734</v>
      </c>
      <c r="AC11" t="n">
        <v>409.8438999558283</v>
      </c>
      <c r="AD11" t="n">
        <v>331143.9562107723</v>
      </c>
      <c r="AE11" t="n">
        <v>453085.7699278734</v>
      </c>
      <c r="AF11" t="n">
        <v>3.978246118615563e-06</v>
      </c>
      <c r="AG11" t="n">
        <v>6.967592592592593</v>
      </c>
      <c r="AH11" t="n">
        <v>409843.8999558283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4.2209</v>
      </c>
      <c r="E12" t="n">
        <v>23.69</v>
      </c>
      <c r="F12" t="n">
        <v>19.14</v>
      </c>
      <c r="G12" t="n">
        <v>23.44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232.61</v>
      </c>
      <c r="Q12" t="n">
        <v>3033.57</v>
      </c>
      <c r="R12" t="n">
        <v>105.7</v>
      </c>
      <c r="S12" t="n">
        <v>56.78</v>
      </c>
      <c r="T12" t="n">
        <v>22494.9</v>
      </c>
      <c r="U12" t="n">
        <v>0.54</v>
      </c>
      <c r="V12" t="n">
        <v>0.84</v>
      </c>
      <c r="W12" t="n">
        <v>2.73</v>
      </c>
      <c r="X12" t="n">
        <v>1.37</v>
      </c>
      <c r="Y12" t="n">
        <v>1</v>
      </c>
      <c r="Z12" t="n">
        <v>10</v>
      </c>
      <c r="AA12" t="n">
        <v>323.6030688792512</v>
      </c>
      <c r="AB12" t="n">
        <v>442.7679952004167</v>
      </c>
      <c r="AC12" t="n">
        <v>400.5108391672724</v>
      </c>
      <c r="AD12" t="n">
        <v>323603.0688792513</v>
      </c>
      <c r="AE12" t="n">
        <v>442767.9952004167</v>
      </c>
      <c r="AF12" t="n">
        <v>4.04397058065757e-06</v>
      </c>
      <c r="AG12" t="n">
        <v>6.854745370370371</v>
      </c>
      <c r="AH12" t="n">
        <v>400510.8391672724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4.2689</v>
      </c>
      <c r="E13" t="n">
        <v>23.43</v>
      </c>
      <c r="F13" t="n">
        <v>19.04</v>
      </c>
      <c r="G13" t="n">
        <v>25.38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</v>
      </c>
      <c r="Q13" t="n">
        <v>3033.55</v>
      </c>
      <c r="R13" t="n">
        <v>102.28</v>
      </c>
      <c r="S13" t="n">
        <v>56.78</v>
      </c>
      <c r="T13" t="n">
        <v>20804.38</v>
      </c>
      <c r="U13" t="n">
        <v>0.5600000000000001</v>
      </c>
      <c r="V13" t="n">
        <v>0.85</v>
      </c>
      <c r="W13" t="n">
        <v>2.73</v>
      </c>
      <c r="X13" t="n">
        <v>1.27</v>
      </c>
      <c r="Y13" t="n">
        <v>1</v>
      </c>
      <c r="Z13" t="n">
        <v>10</v>
      </c>
      <c r="AA13" t="n">
        <v>318.7345137332493</v>
      </c>
      <c r="AB13" t="n">
        <v>436.1066232641625</v>
      </c>
      <c r="AC13" t="n">
        <v>394.48521921932</v>
      </c>
      <c r="AD13" t="n">
        <v>318734.5137332493</v>
      </c>
      <c r="AE13" t="n">
        <v>436106.6232641625</v>
      </c>
      <c r="AF13" t="n">
        <v>4.089958542436235e-06</v>
      </c>
      <c r="AG13" t="n">
        <v>6.779513888888889</v>
      </c>
      <c r="AH13" t="n">
        <v>394485.21921932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4.3164</v>
      </c>
      <c r="E14" t="n">
        <v>23.17</v>
      </c>
      <c r="F14" t="n">
        <v>18.94</v>
      </c>
      <c r="G14" t="n">
        <v>27.72</v>
      </c>
      <c r="H14" t="n">
        <v>0.34</v>
      </c>
      <c r="I14" t="n">
        <v>41</v>
      </c>
      <c r="J14" t="n">
        <v>208.77</v>
      </c>
      <c r="K14" t="n">
        <v>55.27</v>
      </c>
      <c r="L14" t="n">
        <v>4</v>
      </c>
      <c r="M14" t="n">
        <v>39</v>
      </c>
      <c r="N14" t="n">
        <v>44.5</v>
      </c>
      <c r="O14" t="n">
        <v>25982.82</v>
      </c>
      <c r="P14" t="n">
        <v>220.02</v>
      </c>
      <c r="Q14" t="n">
        <v>3033.89</v>
      </c>
      <c r="R14" t="n">
        <v>99.18000000000001</v>
      </c>
      <c r="S14" t="n">
        <v>56.78</v>
      </c>
      <c r="T14" t="n">
        <v>19270.84</v>
      </c>
      <c r="U14" t="n">
        <v>0.57</v>
      </c>
      <c r="V14" t="n">
        <v>0.85</v>
      </c>
      <c r="W14" t="n">
        <v>2.72</v>
      </c>
      <c r="X14" t="n">
        <v>1.17</v>
      </c>
      <c r="Y14" t="n">
        <v>1</v>
      </c>
      <c r="Z14" t="n">
        <v>10</v>
      </c>
      <c r="AA14" t="n">
        <v>311.8822220414586</v>
      </c>
      <c r="AB14" t="n">
        <v>426.7310154696805</v>
      </c>
      <c r="AC14" t="n">
        <v>386.0044062739952</v>
      </c>
      <c r="AD14" t="n">
        <v>311882.2220414586</v>
      </c>
      <c r="AE14" t="n">
        <v>426731.0154696805</v>
      </c>
      <c r="AF14" t="n">
        <v>4.135467462946371e-06</v>
      </c>
      <c r="AG14" t="n">
        <v>6.704282407407408</v>
      </c>
      <c r="AH14" t="n">
        <v>386004.4062739952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4.3728</v>
      </c>
      <c r="E15" t="n">
        <v>22.87</v>
      </c>
      <c r="F15" t="n">
        <v>18.8</v>
      </c>
      <c r="G15" t="n">
        <v>30.49</v>
      </c>
      <c r="H15" t="n">
        <v>0.36</v>
      </c>
      <c r="I15" t="n">
        <v>37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213.7</v>
      </c>
      <c r="Q15" t="n">
        <v>3033.82</v>
      </c>
      <c r="R15" t="n">
        <v>94.33</v>
      </c>
      <c r="S15" t="n">
        <v>56.78</v>
      </c>
      <c r="T15" t="n">
        <v>16868.99</v>
      </c>
      <c r="U15" t="n">
        <v>0.6</v>
      </c>
      <c r="V15" t="n">
        <v>0.86</v>
      </c>
      <c r="W15" t="n">
        <v>2.72</v>
      </c>
      <c r="X15" t="n">
        <v>1.04</v>
      </c>
      <c r="Y15" t="n">
        <v>1</v>
      </c>
      <c r="Z15" t="n">
        <v>10</v>
      </c>
      <c r="AA15" t="n">
        <v>305.7589436198346</v>
      </c>
      <c r="AB15" t="n">
        <v>418.352875793236</v>
      </c>
      <c r="AC15" t="n">
        <v>378.4258644894777</v>
      </c>
      <c r="AD15" t="n">
        <v>305758.9436198346</v>
      </c>
      <c r="AE15" t="n">
        <v>418352.875793236</v>
      </c>
      <c r="AF15" t="n">
        <v>4.189503318036301e-06</v>
      </c>
      <c r="AG15" t="n">
        <v>6.617476851851852</v>
      </c>
      <c r="AH15" t="n">
        <v>378425.8644894777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4.3947</v>
      </c>
      <c r="E16" t="n">
        <v>22.75</v>
      </c>
      <c r="F16" t="n">
        <v>18.77</v>
      </c>
      <c r="G16" t="n">
        <v>32.18</v>
      </c>
      <c r="H16" t="n">
        <v>0.38</v>
      </c>
      <c r="I16" t="n">
        <v>35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210.98</v>
      </c>
      <c r="Q16" t="n">
        <v>3033.58</v>
      </c>
      <c r="R16" t="n">
        <v>93.79000000000001</v>
      </c>
      <c r="S16" t="n">
        <v>56.78</v>
      </c>
      <c r="T16" t="n">
        <v>16605.72</v>
      </c>
      <c r="U16" t="n">
        <v>0.61</v>
      </c>
      <c r="V16" t="n">
        <v>0.86</v>
      </c>
      <c r="W16" t="n">
        <v>2.71</v>
      </c>
      <c r="X16" t="n">
        <v>1</v>
      </c>
      <c r="Y16" t="n">
        <v>1</v>
      </c>
      <c r="Z16" t="n">
        <v>10</v>
      </c>
      <c r="AA16" t="n">
        <v>291.2175400775369</v>
      </c>
      <c r="AB16" t="n">
        <v>398.4566859452163</v>
      </c>
      <c r="AC16" t="n">
        <v>360.4285390760752</v>
      </c>
      <c r="AD16" t="n">
        <v>291217.5400775369</v>
      </c>
      <c r="AE16" t="n">
        <v>398456.6859452163</v>
      </c>
      <c r="AF16" t="n">
        <v>4.210485325597817e-06</v>
      </c>
      <c r="AG16" t="n">
        <v>6.58275462962963</v>
      </c>
      <c r="AH16" t="n">
        <v>360428.5390760752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4.4231</v>
      </c>
      <c r="E17" t="n">
        <v>22.61</v>
      </c>
      <c r="F17" t="n">
        <v>18.71</v>
      </c>
      <c r="G17" t="n">
        <v>34.01</v>
      </c>
      <c r="H17" t="n">
        <v>0.4</v>
      </c>
      <c r="I17" t="n">
        <v>33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207.25</v>
      </c>
      <c r="Q17" t="n">
        <v>3034.08</v>
      </c>
      <c r="R17" t="n">
        <v>90.94</v>
      </c>
      <c r="S17" t="n">
        <v>56.78</v>
      </c>
      <c r="T17" t="n">
        <v>15194.92</v>
      </c>
      <c r="U17" t="n">
        <v>0.62</v>
      </c>
      <c r="V17" t="n">
        <v>0.86</v>
      </c>
      <c r="W17" t="n">
        <v>2.72</v>
      </c>
      <c r="X17" t="n">
        <v>0.9399999999999999</v>
      </c>
      <c r="Y17" t="n">
        <v>1</v>
      </c>
      <c r="Z17" t="n">
        <v>10</v>
      </c>
      <c r="AA17" t="n">
        <v>287.9524368736532</v>
      </c>
      <c r="AB17" t="n">
        <v>393.9892276954756</v>
      </c>
      <c r="AC17" t="n">
        <v>356.3874487715727</v>
      </c>
      <c r="AD17" t="n">
        <v>287952.4368736532</v>
      </c>
      <c r="AE17" t="n">
        <v>393989.2276954756</v>
      </c>
      <c r="AF17" t="n">
        <v>4.237694869650193e-06</v>
      </c>
      <c r="AG17" t="n">
        <v>6.54224537037037</v>
      </c>
      <c r="AH17" t="n">
        <v>356387.4487715727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4.4491</v>
      </c>
      <c r="E18" t="n">
        <v>22.48</v>
      </c>
      <c r="F18" t="n">
        <v>18.65</v>
      </c>
      <c r="G18" t="n">
        <v>36.11</v>
      </c>
      <c r="H18" t="n">
        <v>0.42</v>
      </c>
      <c r="I18" t="n">
        <v>31</v>
      </c>
      <c r="J18" t="n">
        <v>210.38</v>
      </c>
      <c r="K18" t="n">
        <v>55.27</v>
      </c>
      <c r="L18" t="n">
        <v>5</v>
      </c>
      <c r="M18" t="n">
        <v>12</v>
      </c>
      <c r="N18" t="n">
        <v>45.11</v>
      </c>
      <c r="O18" t="n">
        <v>26180.86</v>
      </c>
      <c r="P18" t="n">
        <v>203.12</v>
      </c>
      <c r="Q18" t="n">
        <v>3033.76</v>
      </c>
      <c r="R18" t="n">
        <v>89.27</v>
      </c>
      <c r="S18" t="n">
        <v>56.78</v>
      </c>
      <c r="T18" t="n">
        <v>14366.45</v>
      </c>
      <c r="U18" t="n">
        <v>0.64</v>
      </c>
      <c r="V18" t="n">
        <v>0.86</v>
      </c>
      <c r="W18" t="n">
        <v>2.72</v>
      </c>
      <c r="X18" t="n">
        <v>0.89</v>
      </c>
      <c r="Y18" t="n">
        <v>1</v>
      </c>
      <c r="Z18" t="n">
        <v>10</v>
      </c>
      <c r="AA18" t="n">
        <v>284.5976560977749</v>
      </c>
      <c r="AB18" t="n">
        <v>389.3990686354366</v>
      </c>
      <c r="AC18" t="n">
        <v>352.235368049895</v>
      </c>
      <c r="AD18" t="n">
        <v>284597.6560977749</v>
      </c>
      <c r="AE18" t="n">
        <v>389399.0686354366</v>
      </c>
      <c r="AF18" t="n">
        <v>4.262605015613636e-06</v>
      </c>
      <c r="AG18" t="n">
        <v>6.50462962962963</v>
      </c>
      <c r="AH18" t="n">
        <v>352235.368049895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4.4486</v>
      </c>
      <c r="E19" t="n">
        <v>22.48</v>
      </c>
      <c r="F19" t="n">
        <v>18.66</v>
      </c>
      <c r="G19" t="n">
        <v>36.11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6</v>
      </c>
      <c r="N19" t="n">
        <v>45.26</v>
      </c>
      <c r="O19" t="n">
        <v>26230.5</v>
      </c>
      <c r="P19" t="n">
        <v>202.87</v>
      </c>
      <c r="Q19" t="n">
        <v>3033.77</v>
      </c>
      <c r="R19" t="n">
        <v>88.83</v>
      </c>
      <c r="S19" t="n">
        <v>56.78</v>
      </c>
      <c r="T19" t="n">
        <v>14145.93</v>
      </c>
      <c r="U19" t="n">
        <v>0.64</v>
      </c>
      <c r="V19" t="n">
        <v>0.86</v>
      </c>
      <c r="W19" t="n">
        <v>2.73</v>
      </c>
      <c r="X19" t="n">
        <v>0.89</v>
      </c>
      <c r="Y19" t="n">
        <v>1</v>
      </c>
      <c r="Z19" t="n">
        <v>10</v>
      </c>
      <c r="AA19" t="n">
        <v>284.5059802387019</v>
      </c>
      <c r="AB19" t="n">
        <v>389.2736336805995</v>
      </c>
      <c r="AC19" t="n">
        <v>352.1219044310985</v>
      </c>
      <c r="AD19" t="n">
        <v>284505.9802387019</v>
      </c>
      <c r="AE19" t="n">
        <v>389273.6336805995</v>
      </c>
      <c r="AF19" t="n">
        <v>4.262125974345108e-06</v>
      </c>
      <c r="AG19" t="n">
        <v>6.50462962962963</v>
      </c>
      <c r="AH19" t="n">
        <v>352121.9044310985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4.4648</v>
      </c>
      <c r="E20" t="n">
        <v>22.4</v>
      </c>
      <c r="F20" t="n">
        <v>18.62</v>
      </c>
      <c r="G20" t="n">
        <v>37.23</v>
      </c>
      <c r="H20" t="n">
        <v>0.46</v>
      </c>
      <c r="I20" t="n">
        <v>30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201.3</v>
      </c>
      <c r="Q20" t="n">
        <v>3033.77</v>
      </c>
      <c r="R20" t="n">
        <v>87.53</v>
      </c>
      <c r="S20" t="n">
        <v>56.78</v>
      </c>
      <c r="T20" t="n">
        <v>13502.3</v>
      </c>
      <c r="U20" t="n">
        <v>0.65</v>
      </c>
      <c r="V20" t="n">
        <v>0.87</v>
      </c>
      <c r="W20" t="n">
        <v>2.73</v>
      </c>
      <c r="X20" t="n">
        <v>0.85</v>
      </c>
      <c r="Y20" t="n">
        <v>1</v>
      </c>
      <c r="Z20" t="n">
        <v>10</v>
      </c>
      <c r="AA20" t="n">
        <v>282.8016050757078</v>
      </c>
      <c r="AB20" t="n">
        <v>386.9416323908656</v>
      </c>
      <c r="AC20" t="n">
        <v>350.0124660714725</v>
      </c>
      <c r="AD20" t="n">
        <v>282801.6050757078</v>
      </c>
      <c r="AE20" t="n">
        <v>386941.6323908656</v>
      </c>
      <c r="AF20" t="n">
        <v>4.277646911445408e-06</v>
      </c>
      <c r="AG20" t="n">
        <v>6.481481481481481</v>
      </c>
      <c r="AH20" t="n">
        <v>350012.4660714725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4.4646</v>
      </c>
      <c r="E21" t="n">
        <v>22.4</v>
      </c>
      <c r="F21" t="n">
        <v>18.62</v>
      </c>
      <c r="G21" t="n">
        <v>37.23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201.7</v>
      </c>
      <c r="Q21" t="n">
        <v>3033.87</v>
      </c>
      <c r="R21" t="n">
        <v>87.48</v>
      </c>
      <c r="S21" t="n">
        <v>56.78</v>
      </c>
      <c r="T21" t="n">
        <v>13477.89</v>
      </c>
      <c r="U21" t="n">
        <v>0.65</v>
      </c>
      <c r="V21" t="n">
        <v>0.87</v>
      </c>
      <c r="W21" t="n">
        <v>2.73</v>
      </c>
      <c r="X21" t="n">
        <v>0.85</v>
      </c>
      <c r="Y21" t="n">
        <v>1</v>
      </c>
      <c r="Z21" t="n">
        <v>10</v>
      </c>
      <c r="AA21" t="n">
        <v>283.0253730175059</v>
      </c>
      <c r="AB21" t="n">
        <v>387.2478015607785</v>
      </c>
      <c r="AC21" t="n">
        <v>350.28941488552</v>
      </c>
      <c r="AD21" t="n">
        <v>283025.3730175059</v>
      </c>
      <c r="AE21" t="n">
        <v>387247.8015607785</v>
      </c>
      <c r="AF21" t="n">
        <v>4.277455294937996e-06</v>
      </c>
      <c r="AG21" t="n">
        <v>6.481481481481481</v>
      </c>
      <c r="AH21" t="n">
        <v>350289.41488552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3.5064</v>
      </c>
      <c r="E2" t="n">
        <v>28.52</v>
      </c>
      <c r="F2" t="n">
        <v>22.37</v>
      </c>
      <c r="G2" t="n">
        <v>8.550000000000001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216.64</v>
      </c>
      <c r="Q2" t="n">
        <v>3034.22</v>
      </c>
      <c r="R2" t="n">
        <v>210.6</v>
      </c>
      <c r="S2" t="n">
        <v>56.78</v>
      </c>
      <c r="T2" t="n">
        <v>74400.50999999999</v>
      </c>
      <c r="U2" t="n">
        <v>0.27</v>
      </c>
      <c r="V2" t="n">
        <v>0.72</v>
      </c>
      <c r="W2" t="n">
        <v>2.93</v>
      </c>
      <c r="X2" t="n">
        <v>4.6</v>
      </c>
      <c r="Y2" t="n">
        <v>1</v>
      </c>
      <c r="Z2" t="n">
        <v>10</v>
      </c>
      <c r="AA2" t="n">
        <v>357.5768343140992</v>
      </c>
      <c r="AB2" t="n">
        <v>489.2523998851253</v>
      </c>
      <c r="AC2" t="n">
        <v>442.5588375101441</v>
      </c>
      <c r="AD2" t="n">
        <v>357576.8343140992</v>
      </c>
      <c r="AE2" t="n">
        <v>489252.3998851253</v>
      </c>
      <c r="AF2" t="n">
        <v>3.931913108063207e-06</v>
      </c>
      <c r="AG2" t="n">
        <v>8.252314814814815</v>
      </c>
      <c r="AH2" t="n">
        <v>442558.8375101441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3.8199</v>
      </c>
      <c r="E3" t="n">
        <v>26.18</v>
      </c>
      <c r="F3" t="n">
        <v>21.11</v>
      </c>
      <c r="G3" t="n">
        <v>11.01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197.96</v>
      </c>
      <c r="Q3" t="n">
        <v>3034.24</v>
      </c>
      <c r="R3" t="n">
        <v>169.32</v>
      </c>
      <c r="S3" t="n">
        <v>56.78</v>
      </c>
      <c r="T3" t="n">
        <v>53972.94</v>
      </c>
      <c r="U3" t="n">
        <v>0.34</v>
      </c>
      <c r="V3" t="n">
        <v>0.76</v>
      </c>
      <c r="W3" t="n">
        <v>2.85</v>
      </c>
      <c r="X3" t="n">
        <v>3.34</v>
      </c>
      <c r="Y3" t="n">
        <v>1</v>
      </c>
      <c r="Z3" t="n">
        <v>10</v>
      </c>
      <c r="AA3" t="n">
        <v>314.2507246264182</v>
      </c>
      <c r="AB3" t="n">
        <v>429.9717051973816</v>
      </c>
      <c r="AC3" t="n">
        <v>388.9358091224212</v>
      </c>
      <c r="AD3" t="n">
        <v>314250.7246264182</v>
      </c>
      <c r="AE3" t="n">
        <v>429971.7051973816</v>
      </c>
      <c r="AF3" t="n">
        <v>4.283457358399111e-06</v>
      </c>
      <c r="AG3" t="n">
        <v>7.575231481481482</v>
      </c>
      <c r="AH3" t="n">
        <v>388935.8091224212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4.0442</v>
      </c>
      <c r="E4" t="n">
        <v>24.73</v>
      </c>
      <c r="F4" t="n">
        <v>20.32</v>
      </c>
      <c r="G4" t="n">
        <v>13.7</v>
      </c>
      <c r="H4" t="n">
        <v>0.21</v>
      </c>
      <c r="I4" t="n">
        <v>89</v>
      </c>
      <c r="J4" t="n">
        <v>125.29</v>
      </c>
      <c r="K4" t="n">
        <v>45</v>
      </c>
      <c r="L4" t="n">
        <v>1.5</v>
      </c>
      <c r="M4" t="n">
        <v>87</v>
      </c>
      <c r="N4" t="n">
        <v>18.79</v>
      </c>
      <c r="O4" t="n">
        <v>15686.51</v>
      </c>
      <c r="P4" t="n">
        <v>183.37</v>
      </c>
      <c r="Q4" t="n">
        <v>3033.95</v>
      </c>
      <c r="R4" t="n">
        <v>144.4</v>
      </c>
      <c r="S4" t="n">
        <v>56.78</v>
      </c>
      <c r="T4" t="n">
        <v>41641.93</v>
      </c>
      <c r="U4" t="n">
        <v>0.39</v>
      </c>
      <c r="V4" t="n">
        <v>0.79</v>
      </c>
      <c r="W4" t="n">
        <v>2.79</v>
      </c>
      <c r="X4" t="n">
        <v>2.55</v>
      </c>
      <c r="Y4" t="n">
        <v>1</v>
      </c>
      <c r="Z4" t="n">
        <v>10</v>
      </c>
      <c r="AA4" t="n">
        <v>282.6237284103028</v>
      </c>
      <c r="AB4" t="n">
        <v>386.6982536898938</v>
      </c>
      <c r="AC4" t="n">
        <v>349.7923150921373</v>
      </c>
      <c r="AD4" t="n">
        <v>282623.7284103028</v>
      </c>
      <c r="AE4" t="n">
        <v>386698.2536898938</v>
      </c>
      <c r="AF4" t="n">
        <v>4.534976896996697e-06</v>
      </c>
      <c r="AG4" t="n">
        <v>7.155671296296297</v>
      </c>
      <c r="AH4" t="n">
        <v>349792.3150921373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4.2006</v>
      </c>
      <c r="E5" t="n">
        <v>23.81</v>
      </c>
      <c r="F5" t="n">
        <v>19.83</v>
      </c>
      <c r="G5" t="n">
        <v>16.53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171.46</v>
      </c>
      <c r="Q5" t="n">
        <v>3033.71</v>
      </c>
      <c r="R5" t="n">
        <v>127.75</v>
      </c>
      <c r="S5" t="n">
        <v>56.78</v>
      </c>
      <c r="T5" t="n">
        <v>33400.27</v>
      </c>
      <c r="U5" t="n">
        <v>0.44</v>
      </c>
      <c r="V5" t="n">
        <v>0.8100000000000001</v>
      </c>
      <c r="W5" t="n">
        <v>2.78</v>
      </c>
      <c r="X5" t="n">
        <v>2.07</v>
      </c>
      <c r="Y5" t="n">
        <v>1</v>
      </c>
      <c r="Z5" t="n">
        <v>10</v>
      </c>
      <c r="AA5" t="n">
        <v>268.6748636640024</v>
      </c>
      <c r="AB5" t="n">
        <v>367.6128015635243</v>
      </c>
      <c r="AC5" t="n">
        <v>332.5283517301082</v>
      </c>
      <c r="AD5" t="n">
        <v>268674.8636640024</v>
      </c>
      <c r="AE5" t="n">
        <v>367612.8015635243</v>
      </c>
      <c r="AF5" t="n">
        <v>4.710356548519936e-06</v>
      </c>
      <c r="AG5" t="n">
        <v>6.889467592592593</v>
      </c>
      <c r="AH5" t="n">
        <v>332528.3517301081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4.3172</v>
      </c>
      <c r="E6" t="n">
        <v>23.16</v>
      </c>
      <c r="F6" t="n">
        <v>19.5</v>
      </c>
      <c r="G6" t="n">
        <v>19.5</v>
      </c>
      <c r="H6" t="n">
        <v>0.28</v>
      </c>
      <c r="I6" t="n">
        <v>60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162.46</v>
      </c>
      <c r="Q6" t="n">
        <v>3033.83</v>
      </c>
      <c r="R6" t="n">
        <v>116.58</v>
      </c>
      <c r="S6" t="n">
        <v>56.78</v>
      </c>
      <c r="T6" t="n">
        <v>27876.32</v>
      </c>
      <c r="U6" t="n">
        <v>0.49</v>
      </c>
      <c r="V6" t="n">
        <v>0.83</v>
      </c>
      <c r="W6" t="n">
        <v>2.77</v>
      </c>
      <c r="X6" t="n">
        <v>1.73</v>
      </c>
      <c r="Y6" t="n">
        <v>1</v>
      </c>
      <c r="Z6" t="n">
        <v>10</v>
      </c>
      <c r="AA6" t="n">
        <v>259.0611077188572</v>
      </c>
      <c r="AB6" t="n">
        <v>354.4588365503978</v>
      </c>
      <c r="AC6" t="n">
        <v>320.6297826761287</v>
      </c>
      <c r="AD6" t="n">
        <v>259061.1077188572</v>
      </c>
      <c r="AE6" t="n">
        <v>354458.8365503978</v>
      </c>
      <c r="AF6" t="n">
        <v>4.841106339872939e-06</v>
      </c>
      <c r="AG6" t="n">
        <v>6.701388888888889</v>
      </c>
      <c r="AH6" t="n">
        <v>320629.7826761287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4.375</v>
      </c>
      <c r="E7" t="n">
        <v>22.86</v>
      </c>
      <c r="F7" t="n">
        <v>19.34</v>
      </c>
      <c r="G7" t="n">
        <v>21.49</v>
      </c>
      <c r="H7" t="n">
        <v>0.31</v>
      </c>
      <c r="I7" t="n">
        <v>54</v>
      </c>
      <c r="J7" t="n">
        <v>126.28</v>
      </c>
      <c r="K7" t="n">
        <v>45</v>
      </c>
      <c r="L7" t="n">
        <v>2.25</v>
      </c>
      <c r="M7" t="n">
        <v>19</v>
      </c>
      <c r="N7" t="n">
        <v>19.03</v>
      </c>
      <c r="O7" t="n">
        <v>15808.34</v>
      </c>
      <c r="P7" t="n">
        <v>155.85</v>
      </c>
      <c r="Q7" t="n">
        <v>3033.64</v>
      </c>
      <c r="R7" t="n">
        <v>111.15</v>
      </c>
      <c r="S7" t="n">
        <v>56.78</v>
      </c>
      <c r="T7" t="n">
        <v>25193.57</v>
      </c>
      <c r="U7" t="n">
        <v>0.51</v>
      </c>
      <c r="V7" t="n">
        <v>0.83</v>
      </c>
      <c r="W7" t="n">
        <v>2.78</v>
      </c>
      <c r="X7" t="n">
        <v>1.58</v>
      </c>
      <c r="Y7" t="n">
        <v>1</v>
      </c>
      <c r="Z7" t="n">
        <v>10</v>
      </c>
      <c r="AA7" t="n">
        <v>253.3052675815121</v>
      </c>
      <c r="AB7" t="n">
        <v>346.5834421445732</v>
      </c>
      <c r="AC7" t="n">
        <v>313.5060048593147</v>
      </c>
      <c r="AD7" t="n">
        <v>253305.267581512</v>
      </c>
      <c r="AE7" t="n">
        <v>346583.4421445731</v>
      </c>
      <c r="AF7" t="n">
        <v>4.905920558914137e-06</v>
      </c>
      <c r="AG7" t="n">
        <v>6.614583333333333</v>
      </c>
      <c r="AH7" t="n">
        <v>313506.0048593146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4.3938</v>
      </c>
      <c r="E8" t="n">
        <v>22.76</v>
      </c>
      <c r="F8" t="n">
        <v>19.3</v>
      </c>
      <c r="G8" t="n">
        <v>22.27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154.68</v>
      </c>
      <c r="Q8" t="n">
        <v>3033.81</v>
      </c>
      <c r="R8" t="n">
        <v>108.63</v>
      </c>
      <c r="S8" t="n">
        <v>56.78</v>
      </c>
      <c r="T8" t="n">
        <v>23941.57</v>
      </c>
      <c r="U8" t="n">
        <v>0.52</v>
      </c>
      <c r="V8" t="n">
        <v>0.84</v>
      </c>
      <c r="W8" t="n">
        <v>2.8</v>
      </c>
      <c r="X8" t="n">
        <v>1.53</v>
      </c>
      <c r="Y8" t="n">
        <v>1</v>
      </c>
      <c r="Z8" t="n">
        <v>10</v>
      </c>
      <c r="AA8" t="n">
        <v>240.9401819865382</v>
      </c>
      <c r="AB8" t="n">
        <v>329.664986524462</v>
      </c>
      <c r="AC8" t="n">
        <v>298.2022228983799</v>
      </c>
      <c r="AD8" t="n">
        <v>240940.1819865382</v>
      </c>
      <c r="AE8" t="n">
        <v>329664.986524462</v>
      </c>
      <c r="AF8" t="n">
        <v>4.927002000401584e-06</v>
      </c>
      <c r="AG8" t="n">
        <v>6.585648148148149</v>
      </c>
      <c r="AH8" t="n">
        <v>298202.2228983799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4.3932</v>
      </c>
      <c r="E9" t="n">
        <v>22.76</v>
      </c>
      <c r="F9" t="n">
        <v>19.3</v>
      </c>
      <c r="G9" t="n">
        <v>22.27</v>
      </c>
      <c r="H9" t="n">
        <v>0.38</v>
      </c>
      <c r="I9" t="n">
        <v>52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155.08</v>
      </c>
      <c r="Q9" t="n">
        <v>3033.79</v>
      </c>
      <c r="R9" t="n">
        <v>108.66</v>
      </c>
      <c r="S9" t="n">
        <v>56.78</v>
      </c>
      <c r="T9" t="n">
        <v>23957.5</v>
      </c>
      <c r="U9" t="n">
        <v>0.52</v>
      </c>
      <c r="V9" t="n">
        <v>0.84</v>
      </c>
      <c r="W9" t="n">
        <v>2.81</v>
      </c>
      <c r="X9" t="n">
        <v>1.53</v>
      </c>
      <c r="Y9" t="n">
        <v>1</v>
      </c>
      <c r="Z9" t="n">
        <v>10</v>
      </c>
      <c r="AA9" t="n">
        <v>241.1776328994181</v>
      </c>
      <c r="AB9" t="n">
        <v>329.9898773390591</v>
      </c>
      <c r="AC9" t="n">
        <v>298.4961065896191</v>
      </c>
      <c r="AD9" t="n">
        <v>241177.6328994181</v>
      </c>
      <c r="AE9" t="n">
        <v>329989.8773390591</v>
      </c>
      <c r="AF9" t="n">
        <v>4.92632918843922e-06</v>
      </c>
      <c r="AG9" t="n">
        <v>6.585648148148149</v>
      </c>
      <c r="AH9" t="n">
        <v>298496.1065896191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2.0736</v>
      </c>
      <c r="E2" t="n">
        <v>48.23</v>
      </c>
      <c r="F2" t="n">
        <v>28.13</v>
      </c>
      <c r="G2" t="n">
        <v>4.95</v>
      </c>
      <c r="H2" t="n">
        <v>0.07000000000000001</v>
      </c>
      <c r="I2" t="n">
        <v>341</v>
      </c>
      <c r="J2" t="n">
        <v>263.32</v>
      </c>
      <c r="K2" t="n">
        <v>59.89</v>
      </c>
      <c r="L2" t="n">
        <v>1</v>
      </c>
      <c r="M2" t="n">
        <v>339</v>
      </c>
      <c r="N2" t="n">
        <v>67.43000000000001</v>
      </c>
      <c r="O2" t="n">
        <v>32710.1</v>
      </c>
      <c r="P2" t="n">
        <v>468.82</v>
      </c>
      <c r="Q2" t="n">
        <v>3035.52</v>
      </c>
      <c r="R2" t="n">
        <v>399.46</v>
      </c>
      <c r="S2" t="n">
        <v>56.78</v>
      </c>
      <c r="T2" t="n">
        <v>167914.49</v>
      </c>
      <c r="U2" t="n">
        <v>0.14</v>
      </c>
      <c r="V2" t="n">
        <v>0.57</v>
      </c>
      <c r="W2" t="n">
        <v>3.23</v>
      </c>
      <c r="X2" t="n">
        <v>10.36</v>
      </c>
      <c r="Y2" t="n">
        <v>1</v>
      </c>
      <c r="Z2" t="n">
        <v>10</v>
      </c>
      <c r="AA2" t="n">
        <v>1007.600650134597</v>
      </c>
      <c r="AB2" t="n">
        <v>1378.64366171756</v>
      </c>
      <c r="AC2" t="n">
        <v>1247.067845581768</v>
      </c>
      <c r="AD2" t="n">
        <v>1007600.650134597</v>
      </c>
      <c r="AE2" t="n">
        <v>1378643.66171756</v>
      </c>
      <c r="AF2" t="n">
        <v>1.844855965651045e-06</v>
      </c>
      <c r="AG2" t="n">
        <v>13.95543981481481</v>
      </c>
      <c r="AH2" t="n">
        <v>1247067.845581768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2.5118</v>
      </c>
      <c r="E3" t="n">
        <v>39.81</v>
      </c>
      <c r="F3" t="n">
        <v>24.88</v>
      </c>
      <c r="G3" t="n">
        <v>6.25</v>
      </c>
      <c r="H3" t="n">
        <v>0.08</v>
      </c>
      <c r="I3" t="n">
        <v>239</v>
      </c>
      <c r="J3" t="n">
        <v>263.79</v>
      </c>
      <c r="K3" t="n">
        <v>59.89</v>
      </c>
      <c r="L3" t="n">
        <v>1.25</v>
      </c>
      <c r="M3" t="n">
        <v>237</v>
      </c>
      <c r="N3" t="n">
        <v>67.65000000000001</v>
      </c>
      <c r="O3" t="n">
        <v>32767.75</v>
      </c>
      <c r="P3" t="n">
        <v>411.51</v>
      </c>
      <c r="Q3" t="n">
        <v>3035.01</v>
      </c>
      <c r="R3" t="n">
        <v>292.85</v>
      </c>
      <c r="S3" t="n">
        <v>56.78</v>
      </c>
      <c r="T3" t="n">
        <v>115116.9</v>
      </c>
      <c r="U3" t="n">
        <v>0.19</v>
      </c>
      <c r="V3" t="n">
        <v>0.65</v>
      </c>
      <c r="W3" t="n">
        <v>3.05</v>
      </c>
      <c r="X3" t="n">
        <v>7.1</v>
      </c>
      <c r="Y3" t="n">
        <v>1</v>
      </c>
      <c r="Z3" t="n">
        <v>10</v>
      </c>
      <c r="AA3" t="n">
        <v>758.2219747388317</v>
      </c>
      <c r="AB3" t="n">
        <v>1037.432756230386</v>
      </c>
      <c r="AC3" t="n">
        <v>938.4216300217752</v>
      </c>
      <c r="AD3" t="n">
        <v>758221.9747388317</v>
      </c>
      <c r="AE3" t="n">
        <v>1037432.756230386</v>
      </c>
      <c r="AF3" t="n">
        <v>2.234717020892311e-06</v>
      </c>
      <c r="AG3" t="n">
        <v>11.51909722222222</v>
      </c>
      <c r="AH3" t="n">
        <v>938421.6300217751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2.8294</v>
      </c>
      <c r="E4" t="n">
        <v>35.34</v>
      </c>
      <c r="F4" t="n">
        <v>23.19</v>
      </c>
      <c r="G4" t="n">
        <v>7.56</v>
      </c>
      <c r="H4" t="n">
        <v>0.1</v>
      </c>
      <c r="I4" t="n">
        <v>184</v>
      </c>
      <c r="J4" t="n">
        <v>264.25</v>
      </c>
      <c r="K4" t="n">
        <v>59.89</v>
      </c>
      <c r="L4" t="n">
        <v>1.5</v>
      </c>
      <c r="M4" t="n">
        <v>182</v>
      </c>
      <c r="N4" t="n">
        <v>67.87</v>
      </c>
      <c r="O4" t="n">
        <v>32825.49</v>
      </c>
      <c r="P4" t="n">
        <v>380.67</v>
      </c>
      <c r="Q4" t="n">
        <v>3034.3</v>
      </c>
      <c r="R4" t="n">
        <v>237.45</v>
      </c>
      <c r="S4" t="n">
        <v>56.78</v>
      </c>
      <c r="T4" t="n">
        <v>87692.96000000001</v>
      </c>
      <c r="U4" t="n">
        <v>0.24</v>
      </c>
      <c r="V4" t="n">
        <v>0.7</v>
      </c>
      <c r="W4" t="n">
        <v>2.96</v>
      </c>
      <c r="X4" t="n">
        <v>5.42</v>
      </c>
      <c r="Y4" t="n">
        <v>1</v>
      </c>
      <c r="Z4" t="n">
        <v>10</v>
      </c>
      <c r="AA4" t="n">
        <v>639.38095118989</v>
      </c>
      <c r="AB4" t="n">
        <v>874.8292249147894</v>
      </c>
      <c r="AC4" t="n">
        <v>791.3367515194499</v>
      </c>
      <c r="AD4" t="n">
        <v>639380.9511898899</v>
      </c>
      <c r="AE4" t="n">
        <v>874829.2249147894</v>
      </c>
      <c r="AF4" t="n">
        <v>2.517281765631302e-06</v>
      </c>
      <c r="AG4" t="n">
        <v>10.22569444444444</v>
      </c>
      <c r="AH4" t="n">
        <v>791336.7515194499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3.0702</v>
      </c>
      <c r="E5" t="n">
        <v>32.57</v>
      </c>
      <c r="F5" t="n">
        <v>22.13</v>
      </c>
      <c r="G5" t="n">
        <v>8.85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360.73</v>
      </c>
      <c r="Q5" t="n">
        <v>3034.19</v>
      </c>
      <c r="R5" t="n">
        <v>203.06</v>
      </c>
      <c r="S5" t="n">
        <v>56.78</v>
      </c>
      <c r="T5" t="n">
        <v>70667.14</v>
      </c>
      <c r="U5" t="n">
        <v>0.28</v>
      </c>
      <c r="V5" t="n">
        <v>0.73</v>
      </c>
      <c r="W5" t="n">
        <v>2.9</v>
      </c>
      <c r="X5" t="n">
        <v>4.37</v>
      </c>
      <c r="Y5" t="n">
        <v>1</v>
      </c>
      <c r="Z5" t="n">
        <v>10</v>
      </c>
      <c r="AA5" t="n">
        <v>572.3356921659866</v>
      </c>
      <c r="AB5" t="n">
        <v>783.0949436902099</v>
      </c>
      <c r="AC5" t="n">
        <v>708.3574613450719</v>
      </c>
      <c r="AD5" t="n">
        <v>572335.6921659866</v>
      </c>
      <c r="AE5" t="n">
        <v>783094.9436902099</v>
      </c>
      <c r="AF5" t="n">
        <v>2.731518511642476e-06</v>
      </c>
      <c r="AG5" t="n">
        <v>9.424189814814815</v>
      </c>
      <c r="AH5" t="n">
        <v>708357.4613450719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3.2637</v>
      </c>
      <c r="E6" t="n">
        <v>30.64</v>
      </c>
      <c r="F6" t="n">
        <v>21.42</v>
      </c>
      <c r="G6" t="n">
        <v>10.2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346.55</v>
      </c>
      <c r="Q6" t="n">
        <v>3034.09</v>
      </c>
      <c r="R6" t="n">
        <v>179.88</v>
      </c>
      <c r="S6" t="n">
        <v>56.78</v>
      </c>
      <c r="T6" t="n">
        <v>59197.43</v>
      </c>
      <c r="U6" t="n">
        <v>0.32</v>
      </c>
      <c r="V6" t="n">
        <v>0.75</v>
      </c>
      <c r="W6" t="n">
        <v>2.86</v>
      </c>
      <c r="X6" t="n">
        <v>3.65</v>
      </c>
      <c r="Y6" t="n">
        <v>1</v>
      </c>
      <c r="Z6" t="n">
        <v>10</v>
      </c>
      <c r="AA6" t="n">
        <v>523.7814785684404</v>
      </c>
      <c r="AB6" t="n">
        <v>716.6609265853223</v>
      </c>
      <c r="AC6" t="n">
        <v>648.2638135919462</v>
      </c>
      <c r="AD6" t="n">
        <v>523781.4785684404</v>
      </c>
      <c r="AE6" t="n">
        <v>716660.9265853222</v>
      </c>
      <c r="AF6" t="n">
        <v>2.90367303968717e-06</v>
      </c>
      <c r="AG6" t="n">
        <v>8.865740740740742</v>
      </c>
      <c r="AH6" t="n">
        <v>648263.8135919463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3.4152</v>
      </c>
      <c r="E7" t="n">
        <v>29.28</v>
      </c>
      <c r="F7" t="n">
        <v>20.92</v>
      </c>
      <c r="G7" t="n">
        <v>11.51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335.91</v>
      </c>
      <c r="Q7" t="n">
        <v>3034.07</v>
      </c>
      <c r="R7" t="n">
        <v>163.72</v>
      </c>
      <c r="S7" t="n">
        <v>56.78</v>
      </c>
      <c r="T7" t="n">
        <v>51204.69</v>
      </c>
      <c r="U7" t="n">
        <v>0.35</v>
      </c>
      <c r="V7" t="n">
        <v>0.77</v>
      </c>
      <c r="W7" t="n">
        <v>2.83</v>
      </c>
      <c r="X7" t="n">
        <v>3.15</v>
      </c>
      <c r="Y7" t="n">
        <v>1</v>
      </c>
      <c r="Z7" t="n">
        <v>10</v>
      </c>
      <c r="AA7" t="n">
        <v>486.3429235879568</v>
      </c>
      <c r="AB7" t="n">
        <v>665.4358439885482</v>
      </c>
      <c r="AC7" t="n">
        <v>601.9275809833532</v>
      </c>
      <c r="AD7" t="n">
        <v>486342.9235879568</v>
      </c>
      <c r="AE7" t="n">
        <v>665435.8439885481</v>
      </c>
      <c r="AF7" t="n">
        <v>3.03846069342759e-06</v>
      </c>
      <c r="AG7" t="n">
        <v>8.472222222222223</v>
      </c>
      <c r="AH7" t="n">
        <v>601927.5809833532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3.5514</v>
      </c>
      <c r="E8" t="n">
        <v>28.16</v>
      </c>
      <c r="F8" t="n">
        <v>20.5</v>
      </c>
      <c r="G8" t="n">
        <v>12.95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326.16</v>
      </c>
      <c r="Q8" t="n">
        <v>3033.64</v>
      </c>
      <c r="R8" t="n">
        <v>150.17</v>
      </c>
      <c r="S8" t="n">
        <v>56.78</v>
      </c>
      <c r="T8" t="n">
        <v>44496.24</v>
      </c>
      <c r="U8" t="n">
        <v>0.38</v>
      </c>
      <c r="V8" t="n">
        <v>0.79</v>
      </c>
      <c r="W8" t="n">
        <v>2.81</v>
      </c>
      <c r="X8" t="n">
        <v>2.74</v>
      </c>
      <c r="Y8" t="n">
        <v>1</v>
      </c>
      <c r="Z8" t="n">
        <v>10</v>
      </c>
      <c r="AA8" t="n">
        <v>466.0030178712569</v>
      </c>
      <c r="AB8" t="n">
        <v>637.6058876536497</v>
      </c>
      <c r="AC8" t="n">
        <v>576.7536766214683</v>
      </c>
      <c r="AD8" t="n">
        <v>466003.0178712569</v>
      </c>
      <c r="AE8" t="n">
        <v>637605.8876536497</v>
      </c>
      <c r="AF8" t="n">
        <v>3.159636128671452e-06</v>
      </c>
      <c r="AG8" t="n">
        <v>8.148148148148149</v>
      </c>
      <c r="AH8" t="n">
        <v>576753.6766214684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3.6566</v>
      </c>
      <c r="E9" t="n">
        <v>27.35</v>
      </c>
      <c r="F9" t="n">
        <v>20.2</v>
      </c>
      <c r="G9" t="n">
        <v>14.26</v>
      </c>
      <c r="H9" t="n">
        <v>0.18</v>
      </c>
      <c r="I9" t="n">
        <v>85</v>
      </c>
      <c r="J9" t="n">
        <v>266.6</v>
      </c>
      <c r="K9" t="n">
        <v>59.89</v>
      </c>
      <c r="L9" t="n">
        <v>2.75</v>
      </c>
      <c r="M9" t="n">
        <v>83</v>
      </c>
      <c r="N9" t="n">
        <v>68.97</v>
      </c>
      <c r="O9" t="n">
        <v>33115.41</v>
      </c>
      <c r="P9" t="n">
        <v>318.72</v>
      </c>
      <c r="Q9" t="n">
        <v>3033.94</v>
      </c>
      <c r="R9" t="n">
        <v>140.13</v>
      </c>
      <c r="S9" t="n">
        <v>56.78</v>
      </c>
      <c r="T9" t="n">
        <v>39525.61</v>
      </c>
      <c r="U9" t="n">
        <v>0.41</v>
      </c>
      <c r="V9" t="n">
        <v>0.8</v>
      </c>
      <c r="W9" t="n">
        <v>2.79</v>
      </c>
      <c r="X9" t="n">
        <v>2.43</v>
      </c>
      <c r="Y9" t="n">
        <v>1</v>
      </c>
      <c r="Z9" t="n">
        <v>10</v>
      </c>
      <c r="AA9" t="n">
        <v>438.635155426463</v>
      </c>
      <c r="AB9" t="n">
        <v>600.1599708718046</v>
      </c>
      <c r="AC9" t="n">
        <v>542.8815455816084</v>
      </c>
      <c r="AD9" t="n">
        <v>438635.155426463</v>
      </c>
      <c r="AE9" t="n">
        <v>600159.9708718046</v>
      </c>
      <c r="AF9" t="n">
        <v>3.253231251928825e-06</v>
      </c>
      <c r="AG9" t="n">
        <v>7.913773148148149</v>
      </c>
      <c r="AH9" t="n">
        <v>542881.5455816084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3.7523</v>
      </c>
      <c r="E10" t="n">
        <v>26.65</v>
      </c>
      <c r="F10" t="n">
        <v>19.96</v>
      </c>
      <c r="G10" t="n">
        <v>15.75</v>
      </c>
      <c r="H10" t="n">
        <v>0.2</v>
      </c>
      <c r="I10" t="n">
        <v>76</v>
      </c>
      <c r="J10" t="n">
        <v>267.08</v>
      </c>
      <c r="K10" t="n">
        <v>59.89</v>
      </c>
      <c r="L10" t="n">
        <v>3</v>
      </c>
      <c r="M10" t="n">
        <v>74</v>
      </c>
      <c r="N10" t="n">
        <v>69.19</v>
      </c>
      <c r="O10" t="n">
        <v>33173.65</v>
      </c>
      <c r="P10" t="n">
        <v>312.17</v>
      </c>
      <c r="Q10" t="n">
        <v>3033.95</v>
      </c>
      <c r="R10" t="n">
        <v>132.11</v>
      </c>
      <c r="S10" t="n">
        <v>56.78</v>
      </c>
      <c r="T10" t="n">
        <v>35564.13</v>
      </c>
      <c r="U10" t="n">
        <v>0.43</v>
      </c>
      <c r="V10" t="n">
        <v>0.8100000000000001</v>
      </c>
      <c r="W10" t="n">
        <v>2.78</v>
      </c>
      <c r="X10" t="n">
        <v>2.19</v>
      </c>
      <c r="Y10" t="n">
        <v>1</v>
      </c>
      <c r="Z10" t="n">
        <v>10</v>
      </c>
      <c r="AA10" t="n">
        <v>426.382069566517</v>
      </c>
      <c r="AB10" t="n">
        <v>583.3947582302299</v>
      </c>
      <c r="AC10" t="n">
        <v>527.7163813044217</v>
      </c>
      <c r="AD10" t="n">
        <v>426382.069566517</v>
      </c>
      <c r="AE10" t="n">
        <v>583394.7582302298</v>
      </c>
      <c r="AF10" t="n">
        <v>3.338374344093566e-06</v>
      </c>
      <c r="AG10" t="n">
        <v>7.711226851851851</v>
      </c>
      <c r="AH10" t="n">
        <v>527716.3813044217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3.8338</v>
      </c>
      <c r="E11" t="n">
        <v>26.08</v>
      </c>
      <c r="F11" t="n">
        <v>19.74</v>
      </c>
      <c r="G11" t="n">
        <v>17.17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306.41</v>
      </c>
      <c r="Q11" t="n">
        <v>3033.97</v>
      </c>
      <c r="R11" t="n">
        <v>125.16</v>
      </c>
      <c r="S11" t="n">
        <v>56.78</v>
      </c>
      <c r="T11" t="n">
        <v>32123.24</v>
      </c>
      <c r="U11" t="n">
        <v>0.45</v>
      </c>
      <c r="V11" t="n">
        <v>0.82</v>
      </c>
      <c r="W11" t="n">
        <v>2.77</v>
      </c>
      <c r="X11" t="n">
        <v>1.98</v>
      </c>
      <c r="Y11" t="n">
        <v>1</v>
      </c>
      <c r="Z11" t="n">
        <v>10</v>
      </c>
      <c r="AA11" t="n">
        <v>416.2618966781581</v>
      </c>
      <c r="AB11" t="n">
        <v>569.5478912138597</v>
      </c>
      <c r="AC11" t="n">
        <v>515.1910398418939</v>
      </c>
      <c r="AD11" t="n">
        <v>416261.8966781581</v>
      </c>
      <c r="AE11" t="n">
        <v>569547.8912138597</v>
      </c>
      <c r="AF11" t="n">
        <v>3.410883873993527e-06</v>
      </c>
      <c r="AG11" t="n">
        <v>7.546296296296297</v>
      </c>
      <c r="AH11" t="n">
        <v>515191.0398418939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3.903</v>
      </c>
      <c r="E12" t="n">
        <v>25.62</v>
      </c>
      <c r="F12" t="n">
        <v>19.58</v>
      </c>
      <c r="G12" t="n">
        <v>18.65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300.99</v>
      </c>
      <c r="Q12" t="n">
        <v>3034.19</v>
      </c>
      <c r="R12" t="n">
        <v>119.87</v>
      </c>
      <c r="S12" t="n">
        <v>56.78</v>
      </c>
      <c r="T12" t="n">
        <v>29508.02</v>
      </c>
      <c r="U12" t="n">
        <v>0.47</v>
      </c>
      <c r="V12" t="n">
        <v>0.82</v>
      </c>
      <c r="W12" t="n">
        <v>2.76</v>
      </c>
      <c r="X12" t="n">
        <v>1.82</v>
      </c>
      <c r="Y12" t="n">
        <v>1</v>
      </c>
      <c r="Z12" t="n">
        <v>10</v>
      </c>
      <c r="AA12" t="n">
        <v>407.5912131033871</v>
      </c>
      <c r="AB12" t="n">
        <v>557.6842794232957</v>
      </c>
      <c r="AC12" t="n">
        <v>504.4596745099378</v>
      </c>
      <c r="AD12" t="n">
        <v>407591.2131033871</v>
      </c>
      <c r="AE12" t="n">
        <v>557684.2794232958</v>
      </c>
      <c r="AF12" t="n">
        <v>3.472450247847236e-06</v>
      </c>
      <c r="AG12" t="n">
        <v>7.413194444444446</v>
      </c>
      <c r="AH12" t="n">
        <v>504459.6745099378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3.9669</v>
      </c>
      <c r="E13" t="n">
        <v>25.21</v>
      </c>
      <c r="F13" t="n">
        <v>19.42</v>
      </c>
      <c r="G13" t="n">
        <v>20.09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296.06</v>
      </c>
      <c r="Q13" t="n">
        <v>3033.84</v>
      </c>
      <c r="R13" t="n">
        <v>115.01</v>
      </c>
      <c r="S13" t="n">
        <v>56.78</v>
      </c>
      <c r="T13" t="n">
        <v>27105.13</v>
      </c>
      <c r="U13" t="n">
        <v>0.49</v>
      </c>
      <c r="V13" t="n">
        <v>0.83</v>
      </c>
      <c r="W13" t="n">
        <v>2.74</v>
      </c>
      <c r="X13" t="n">
        <v>1.66</v>
      </c>
      <c r="Y13" t="n">
        <v>1</v>
      </c>
      <c r="Z13" t="n">
        <v>10</v>
      </c>
      <c r="AA13" t="n">
        <v>400.0111277811741</v>
      </c>
      <c r="AB13" t="n">
        <v>547.312872275681</v>
      </c>
      <c r="AC13" t="n">
        <v>495.07809990413</v>
      </c>
      <c r="AD13" t="n">
        <v>400011.1277811741</v>
      </c>
      <c r="AE13" t="n">
        <v>547312.872275681</v>
      </c>
      <c r="AF13" t="n">
        <v>3.52930127803874e-06</v>
      </c>
      <c r="AG13" t="n">
        <v>7.294560185185186</v>
      </c>
      <c r="AH13" t="n">
        <v>495078.09990413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4.0179</v>
      </c>
      <c r="E14" t="n">
        <v>24.89</v>
      </c>
      <c r="F14" t="n">
        <v>19.31</v>
      </c>
      <c r="G14" t="n">
        <v>21.45</v>
      </c>
      <c r="H14" t="n">
        <v>0.26</v>
      </c>
      <c r="I14" t="n">
        <v>54</v>
      </c>
      <c r="J14" t="n">
        <v>268.97</v>
      </c>
      <c r="K14" t="n">
        <v>59.89</v>
      </c>
      <c r="L14" t="n">
        <v>4</v>
      </c>
      <c r="M14" t="n">
        <v>52</v>
      </c>
      <c r="N14" t="n">
        <v>70.09</v>
      </c>
      <c r="O14" t="n">
        <v>33407.45</v>
      </c>
      <c r="P14" t="n">
        <v>291.76</v>
      </c>
      <c r="Q14" t="n">
        <v>3033.75</v>
      </c>
      <c r="R14" t="n">
        <v>110.98</v>
      </c>
      <c r="S14" t="n">
        <v>56.78</v>
      </c>
      <c r="T14" t="n">
        <v>25109.83</v>
      </c>
      <c r="U14" t="n">
        <v>0.51</v>
      </c>
      <c r="V14" t="n">
        <v>0.84</v>
      </c>
      <c r="W14" t="n">
        <v>2.74</v>
      </c>
      <c r="X14" t="n">
        <v>1.54</v>
      </c>
      <c r="Y14" t="n">
        <v>1</v>
      </c>
      <c r="Z14" t="n">
        <v>10</v>
      </c>
      <c r="AA14" t="n">
        <v>381.3009194457912</v>
      </c>
      <c r="AB14" t="n">
        <v>521.7127397950749</v>
      </c>
      <c r="AC14" t="n">
        <v>471.9212081374613</v>
      </c>
      <c r="AD14" t="n">
        <v>381300.9194457912</v>
      </c>
      <c r="AE14" t="n">
        <v>521712.7397950749</v>
      </c>
      <c r="AF14" t="n">
        <v>3.574675339693931e-06</v>
      </c>
      <c r="AG14" t="n">
        <v>7.201967592592593</v>
      </c>
      <c r="AH14" t="n">
        <v>471921.2081374613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4.0693</v>
      </c>
      <c r="E15" t="n">
        <v>24.57</v>
      </c>
      <c r="F15" t="n">
        <v>19.19</v>
      </c>
      <c r="G15" t="n">
        <v>23.03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287.12</v>
      </c>
      <c r="Q15" t="n">
        <v>3033.75</v>
      </c>
      <c r="R15" t="n">
        <v>107.4</v>
      </c>
      <c r="S15" t="n">
        <v>56.78</v>
      </c>
      <c r="T15" t="n">
        <v>23336.69</v>
      </c>
      <c r="U15" t="n">
        <v>0.53</v>
      </c>
      <c r="V15" t="n">
        <v>0.84</v>
      </c>
      <c r="W15" t="n">
        <v>2.73</v>
      </c>
      <c r="X15" t="n">
        <v>1.43</v>
      </c>
      <c r="Y15" t="n">
        <v>1</v>
      </c>
      <c r="Z15" t="n">
        <v>10</v>
      </c>
      <c r="AA15" t="n">
        <v>375.1559691912757</v>
      </c>
      <c r="AB15" t="n">
        <v>513.3049477607744</v>
      </c>
      <c r="AC15" t="n">
        <v>464.3158439745043</v>
      </c>
      <c r="AD15" t="n">
        <v>375155.9691912757</v>
      </c>
      <c r="AE15" t="n">
        <v>513304.9477607744</v>
      </c>
      <c r="AF15" t="n">
        <v>3.620405276342495e-06</v>
      </c>
      <c r="AG15" t="n">
        <v>7.109375</v>
      </c>
      <c r="AH15" t="n">
        <v>464315.8439745043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4.1274</v>
      </c>
      <c r="E16" t="n">
        <v>24.23</v>
      </c>
      <c r="F16" t="n">
        <v>19.05</v>
      </c>
      <c r="G16" t="n">
        <v>24.85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282.27</v>
      </c>
      <c r="Q16" t="n">
        <v>3033.7</v>
      </c>
      <c r="R16" t="n">
        <v>102.68</v>
      </c>
      <c r="S16" t="n">
        <v>56.78</v>
      </c>
      <c r="T16" t="n">
        <v>20999.07</v>
      </c>
      <c r="U16" t="n">
        <v>0.55</v>
      </c>
      <c r="V16" t="n">
        <v>0.85</v>
      </c>
      <c r="W16" t="n">
        <v>2.72</v>
      </c>
      <c r="X16" t="n">
        <v>1.28</v>
      </c>
      <c r="Y16" t="n">
        <v>1</v>
      </c>
      <c r="Z16" t="n">
        <v>10</v>
      </c>
      <c r="AA16" t="n">
        <v>368.6119849150178</v>
      </c>
      <c r="AB16" t="n">
        <v>504.3511797737876</v>
      </c>
      <c r="AC16" t="n">
        <v>456.2166110375031</v>
      </c>
      <c r="AD16" t="n">
        <v>368611.9849150178</v>
      </c>
      <c r="AE16" t="n">
        <v>504351.1797737876</v>
      </c>
      <c r="AF16" t="n">
        <v>3.672096119130075e-06</v>
      </c>
      <c r="AG16" t="n">
        <v>7.01099537037037</v>
      </c>
      <c r="AH16" t="n">
        <v>456216.6110375031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4.1679</v>
      </c>
      <c r="E17" t="n">
        <v>23.99</v>
      </c>
      <c r="F17" t="n">
        <v>18.97</v>
      </c>
      <c r="G17" t="n">
        <v>26.46</v>
      </c>
      <c r="H17" t="n">
        <v>0.31</v>
      </c>
      <c r="I17" t="n">
        <v>43</v>
      </c>
      <c r="J17" t="n">
        <v>270.4</v>
      </c>
      <c r="K17" t="n">
        <v>59.89</v>
      </c>
      <c r="L17" t="n">
        <v>4.75</v>
      </c>
      <c r="M17" t="n">
        <v>41</v>
      </c>
      <c r="N17" t="n">
        <v>70.76000000000001</v>
      </c>
      <c r="O17" t="n">
        <v>33583.7</v>
      </c>
      <c r="P17" t="n">
        <v>277.9</v>
      </c>
      <c r="Q17" t="n">
        <v>3033.62</v>
      </c>
      <c r="R17" t="n">
        <v>99.93000000000001</v>
      </c>
      <c r="S17" t="n">
        <v>56.78</v>
      </c>
      <c r="T17" t="n">
        <v>19638.93</v>
      </c>
      <c r="U17" t="n">
        <v>0.57</v>
      </c>
      <c r="V17" t="n">
        <v>0.85</v>
      </c>
      <c r="W17" t="n">
        <v>2.72</v>
      </c>
      <c r="X17" t="n">
        <v>1.2</v>
      </c>
      <c r="Y17" t="n">
        <v>1</v>
      </c>
      <c r="Z17" t="n">
        <v>10</v>
      </c>
      <c r="AA17" t="n">
        <v>363.4683205782922</v>
      </c>
      <c r="AB17" t="n">
        <v>497.3133913058242</v>
      </c>
      <c r="AC17" t="n">
        <v>449.8504992233241</v>
      </c>
      <c r="AD17" t="n">
        <v>363468.3205782921</v>
      </c>
      <c r="AE17" t="n">
        <v>497313.3913058242</v>
      </c>
      <c r="AF17" t="n">
        <v>3.708128462209198e-06</v>
      </c>
      <c r="AG17" t="n">
        <v>6.941550925925926</v>
      </c>
      <c r="AH17" t="n">
        <v>449850.4992233241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4.19</v>
      </c>
      <c r="E18" t="n">
        <v>23.87</v>
      </c>
      <c r="F18" t="n">
        <v>18.94</v>
      </c>
      <c r="G18" t="n">
        <v>27.72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273.39</v>
      </c>
      <c r="Q18" t="n">
        <v>3033.59</v>
      </c>
      <c r="R18" t="n">
        <v>99.05</v>
      </c>
      <c r="S18" t="n">
        <v>56.78</v>
      </c>
      <c r="T18" t="n">
        <v>19205.93</v>
      </c>
      <c r="U18" t="n">
        <v>0.57</v>
      </c>
      <c r="V18" t="n">
        <v>0.85</v>
      </c>
      <c r="W18" t="n">
        <v>2.72</v>
      </c>
      <c r="X18" t="n">
        <v>1.17</v>
      </c>
      <c r="Y18" t="n">
        <v>1</v>
      </c>
      <c r="Z18" t="n">
        <v>10</v>
      </c>
      <c r="AA18" t="n">
        <v>359.610526112149</v>
      </c>
      <c r="AB18" t="n">
        <v>492.0349867233672</v>
      </c>
      <c r="AC18" t="n">
        <v>445.0758581659293</v>
      </c>
      <c r="AD18" t="n">
        <v>359610.526112149</v>
      </c>
      <c r="AE18" t="n">
        <v>492034.9867233672</v>
      </c>
      <c r="AF18" t="n">
        <v>3.727790555593114e-06</v>
      </c>
      <c r="AG18" t="n">
        <v>6.906828703703705</v>
      </c>
      <c r="AH18" t="n">
        <v>445075.8581659293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4.2323</v>
      </c>
      <c r="E19" t="n">
        <v>23.63</v>
      </c>
      <c r="F19" t="n">
        <v>18.85</v>
      </c>
      <c r="G19" t="n">
        <v>29.77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270.69</v>
      </c>
      <c r="Q19" t="n">
        <v>3033.79</v>
      </c>
      <c r="R19" t="n">
        <v>96.34999999999999</v>
      </c>
      <c r="S19" t="n">
        <v>56.78</v>
      </c>
      <c r="T19" t="n">
        <v>17873.92</v>
      </c>
      <c r="U19" t="n">
        <v>0.59</v>
      </c>
      <c r="V19" t="n">
        <v>0.86</v>
      </c>
      <c r="W19" t="n">
        <v>2.71</v>
      </c>
      <c r="X19" t="n">
        <v>1.09</v>
      </c>
      <c r="Y19" t="n">
        <v>1</v>
      </c>
      <c r="Z19" t="n">
        <v>10</v>
      </c>
      <c r="AA19" t="n">
        <v>355.6293482902607</v>
      </c>
      <c r="AB19" t="n">
        <v>486.58776359029</v>
      </c>
      <c r="AC19" t="n">
        <v>440.1485103634474</v>
      </c>
      <c r="AD19" t="n">
        <v>355629.3482902608</v>
      </c>
      <c r="AE19" t="n">
        <v>486587.76359029</v>
      </c>
      <c r="AF19" t="n">
        <v>3.765424336142419e-06</v>
      </c>
      <c r="AG19" t="n">
        <v>6.83738425925926</v>
      </c>
      <c r="AH19" t="n">
        <v>440148.5103634474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4.2605</v>
      </c>
      <c r="E20" t="n">
        <v>23.47</v>
      </c>
      <c r="F20" t="n">
        <v>18.8</v>
      </c>
      <c r="G20" t="n">
        <v>31.33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266.76</v>
      </c>
      <c r="Q20" t="n">
        <v>3033.45</v>
      </c>
      <c r="R20" t="n">
        <v>94.8</v>
      </c>
      <c r="S20" t="n">
        <v>56.78</v>
      </c>
      <c r="T20" t="n">
        <v>17109.51</v>
      </c>
      <c r="U20" t="n">
        <v>0.6</v>
      </c>
      <c r="V20" t="n">
        <v>0.86</v>
      </c>
      <c r="W20" t="n">
        <v>2.71</v>
      </c>
      <c r="X20" t="n">
        <v>1.03</v>
      </c>
      <c r="Y20" t="n">
        <v>1</v>
      </c>
      <c r="Z20" t="n">
        <v>10</v>
      </c>
      <c r="AA20" t="n">
        <v>351.8403789990805</v>
      </c>
      <c r="AB20" t="n">
        <v>481.4035286485694</v>
      </c>
      <c r="AC20" t="n">
        <v>435.4590515284452</v>
      </c>
      <c r="AD20" t="n">
        <v>351840.3789990806</v>
      </c>
      <c r="AE20" t="n">
        <v>481403.5286485694</v>
      </c>
      <c r="AF20" t="n">
        <v>3.790513523175289e-06</v>
      </c>
      <c r="AG20" t="n">
        <v>6.791087962962963</v>
      </c>
      <c r="AH20" t="n">
        <v>435459.0515284452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4.3013</v>
      </c>
      <c r="E21" t="n">
        <v>23.25</v>
      </c>
      <c r="F21" t="n">
        <v>18.68</v>
      </c>
      <c r="G21" t="n">
        <v>32.96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263.14</v>
      </c>
      <c r="Q21" t="n">
        <v>3033.55</v>
      </c>
      <c r="R21" t="n">
        <v>90.51000000000001</v>
      </c>
      <c r="S21" t="n">
        <v>56.78</v>
      </c>
      <c r="T21" t="n">
        <v>14973.3</v>
      </c>
      <c r="U21" t="n">
        <v>0.63</v>
      </c>
      <c r="V21" t="n">
        <v>0.86</v>
      </c>
      <c r="W21" t="n">
        <v>2.7</v>
      </c>
      <c r="X21" t="n">
        <v>0.91</v>
      </c>
      <c r="Y21" t="n">
        <v>1</v>
      </c>
      <c r="Z21" t="n">
        <v>10</v>
      </c>
      <c r="AA21" t="n">
        <v>347.4645346165815</v>
      </c>
      <c r="AB21" t="n">
        <v>475.4163053158047</v>
      </c>
      <c r="AC21" t="n">
        <v>430.0432403874388</v>
      </c>
      <c r="AD21" t="n">
        <v>347464.5346165815</v>
      </c>
      <c r="AE21" t="n">
        <v>475416.3053158047</v>
      </c>
      <c r="AF21" t="n">
        <v>3.826812772499442e-06</v>
      </c>
      <c r="AG21" t="n">
        <v>6.727430555555556</v>
      </c>
      <c r="AH21" t="n">
        <v>430043.2403874388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4.3237</v>
      </c>
      <c r="E22" t="n">
        <v>23.13</v>
      </c>
      <c r="F22" t="n">
        <v>18.66</v>
      </c>
      <c r="G22" t="n">
        <v>34.98</v>
      </c>
      <c r="H22" t="n">
        <v>0.39</v>
      </c>
      <c r="I22" t="n">
        <v>32</v>
      </c>
      <c r="J22" t="n">
        <v>272.8</v>
      </c>
      <c r="K22" t="n">
        <v>59.89</v>
      </c>
      <c r="L22" t="n">
        <v>6</v>
      </c>
      <c r="M22" t="n">
        <v>30</v>
      </c>
      <c r="N22" t="n">
        <v>71.91</v>
      </c>
      <c r="O22" t="n">
        <v>33879.33</v>
      </c>
      <c r="P22" t="n">
        <v>258.88</v>
      </c>
      <c r="Q22" t="n">
        <v>3033.57</v>
      </c>
      <c r="R22" t="n">
        <v>89.76000000000001</v>
      </c>
      <c r="S22" t="n">
        <v>56.78</v>
      </c>
      <c r="T22" t="n">
        <v>14606.71</v>
      </c>
      <c r="U22" t="n">
        <v>0.63</v>
      </c>
      <c r="V22" t="n">
        <v>0.86</v>
      </c>
      <c r="W22" t="n">
        <v>2.71</v>
      </c>
      <c r="X22" t="n">
        <v>0.89</v>
      </c>
      <c r="Y22" t="n">
        <v>1</v>
      </c>
      <c r="Z22" t="n">
        <v>10</v>
      </c>
      <c r="AA22" t="n">
        <v>343.9634798439312</v>
      </c>
      <c r="AB22" t="n">
        <v>470.626007720229</v>
      </c>
      <c r="AC22" t="n">
        <v>425.7101220711599</v>
      </c>
      <c r="AD22" t="n">
        <v>343963.4798439312</v>
      </c>
      <c r="AE22" t="n">
        <v>470626.007720229</v>
      </c>
      <c r="AF22" t="n">
        <v>3.846741772128388e-06</v>
      </c>
      <c r="AG22" t="n">
        <v>6.692708333333333</v>
      </c>
      <c r="AH22" t="n">
        <v>425710.1220711599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4.3392</v>
      </c>
      <c r="E23" t="n">
        <v>23.05</v>
      </c>
      <c r="F23" t="n">
        <v>18.63</v>
      </c>
      <c r="G23" t="n">
        <v>36.05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254.72</v>
      </c>
      <c r="Q23" t="n">
        <v>3033.59</v>
      </c>
      <c r="R23" t="n">
        <v>88.78</v>
      </c>
      <c r="S23" t="n">
        <v>56.78</v>
      </c>
      <c r="T23" t="n">
        <v>14122.73</v>
      </c>
      <c r="U23" t="n">
        <v>0.64</v>
      </c>
      <c r="V23" t="n">
        <v>0.87</v>
      </c>
      <c r="W23" t="n">
        <v>2.71</v>
      </c>
      <c r="X23" t="n">
        <v>0.86</v>
      </c>
      <c r="Y23" t="n">
        <v>1</v>
      </c>
      <c r="Z23" t="n">
        <v>10</v>
      </c>
      <c r="AA23" t="n">
        <v>340.8380848357272</v>
      </c>
      <c r="AB23" t="n">
        <v>466.3497043873078</v>
      </c>
      <c r="AC23" t="n">
        <v>421.8419431265034</v>
      </c>
      <c r="AD23" t="n">
        <v>340838.0848357272</v>
      </c>
      <c r="AE23" t="n">
        <v>466349.7043873078</v>
      </c>
      <c r="AF23" t="n">
        <v>3.860531928121632e-06</v>
      </c>
      <c r="AG23" t="n">
        <v>6.669560185185186</v>
      </c>
      <c r="AH23" t="n">
        <v>421841.9431265034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4.3697</v>
      </c>
      <c r="E24" t="n">
        <v>22.88</v>
      </c>
      <c r="F24" t="n">
        <v>18.57</v>
      </c>
      <c r="G24" t="n">
        <v>38.41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27</v>
      </c>
      <c r="N24" t="n">
        <v>72.37</v>
      </c>
      <c r="O24" t="n">
        <v>33998.16</v>
      </c>
      <c r="P24" t="n">
        <v>251.64</v>
      </c>
      <c r="Q24" t="n">
        <v>3033.75</v>
      </c>
      <c r="R24" t="n">
        <v>86.81</v>
      </c>
      <c r="S24" t="n">
        <v>56.78</v>
      </c>
      <c r="T24" t="n">
        <v>13147.74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337.5760717915455</v>
      </c>
      <c r="AB24" t="n">
        <v>461.8864742303995</v>
      </c>
      <c r="AC24" t="n">
        <v>417.8046773915875</v>
      </c>
      <c r="AD24" t="n">
        <v>337576.0717915455</v>
      </c>
      <c r="AE24" t="n">
        <v>461886.4742303995</v>
      </c>
      <c r="AF24" t="n">
        <v>3.887667396366403e-06</v>
      </c>
      <c r="AG24" t="n">
        <v>6.62037037037037</v>
      </c>
      <c r="AH24" t="n">
        <v>417804.6773915875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4.4011</v>
      </c>
      <c r="E25" t="n">
        <v>22.72</v>
      </c>
      <c r="F25" t="n">
        <v>18.5</v>
      </c>
      <c r="G25" t="n">
        <v>41.12</v>
      </c>
      <c r="H25" t="n">
        <v>0.44</v>
      </c>
      <c r="I25" t="n">
        <v>27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244.94</v>
      </c>
      <c r="Q25" t="n">
        <v>3033.64</v>
      </c>
      <c r="R25" t="n">
        <v>84.87</v>
      </c>
      <c r="S25" t="n">
        <v>56.78</v>
      </c>
      <c r="T25" t="n">
        <v>12188.28</v>
      </c>
      <c r="U25" t="n">
        <v>0.67</v>
      </c>
      <c r="V25" t="n">
        <v>0.87</v>
      </c>
      <c r="W25" t="n">
        <v>2.7</v>
      </c>
      <c r="X25" t="n">
        <v>0.74</v>
      </c>
      <c r="Y25" t="n">
        <v>1</v>
      </c>
      <c r="Z25" t="n">
        <v>10</v>
      </c>
      <c r="AA25" t="n">
        <v>319.6307749610191</v>
      </c>
      <c r="AB25" t="n">
        <v>437.3329274162519</v>
      </c>
      <c r="AC25" t="n">
        <v>395.5944866242627</v>
      </c>
      <c r="AD25" t="n">
        <v>319630.7749610192</v>
      </c>
      <c r="AE25" t="n">
        <v>437332.927416252</v>
      </c>
      <c r="AF25" t="n">
        <v>3.915603583346265e-06</v>
      </c>
      <c r="AG25" t="n">
        <v>6.574074074074074</v>
      </c>
      <c r="AH25" t="n">
        <v>395594.4866242628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4.4144</v>
      </c>
      <c r="E26" t="n">
        <v>22.65</v>
      </c>
      <c r="F26" t="n">
        <v>18.49</v>
      </c>
      <c r="G26" t="n">
        <v>42.66</v>
      </c>
      <c r="H26" t="n">
        <v>0.45</v>
      </c>
      <c r="I26" t="n">
        <v>26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242.32</v>
      </c>
      <c r="Q26" t="n">
        <v>3033.58</v>
      </c>
      <c r="R26" t="n">
        <v>84.03</v>
      </c>
      <c r="S26" t="n">
        <v>56.78</v>
      </c>
      <c r="T26" t="n">
        <v>11770.35</v>
      </c>
      <c r="U26" t="n">
        <v>0.68</v>
      </c>
      <c r="V26" t="n">
        <v>0.87</v>
      </c>
      <c r="W26" t="n">
        <v>2.7</v>
      </c>
      <c r="X26" t="n">
        <v>0.72</v>
      </c>
      <c r="Y26" t="n">
        <v>1</v>
      </c>
      <c r="Z26" t="n">
        <v>10</v>
      </c>
      <c r="AA26" t="n">
        <v>317.5962693449111</v>
      </c>
      <c r="AB26" t="n">
        <v>434.5492270762399</v>
      </c>
      <c r="AC26" t="n">
        <v>393.0764587377535</v>
      </c>
      <c r="AD26" t="n">
        <v>317596.2693449112</v>
      </c>
      <c r="AE26" t="n">
        <v>434549.2270762399</v>
      </c>
      <c r="AF26" t="n">
        <v>3.927436426875952e-06</v>
      </c>
      <c r="AG26" t="n">
        <v>6.553819444444444</v>
      </c>
      <c r="AH26" t="n">
        <v>393076.4587377534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4.4292</v>
      </c>
      <c r="E27" t="n">
        <v>22.58</v>
      </c>
      <c r="F27" t="n">
        <v>18.46</v>
      </c>
      <c r="G27" t="n">
        <v>44.31</v>
      </c>
      <c r="H27" t="n">
        <v>0.47</v>
      </c>
      <c r="I27" t="n">
        <v>25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238.3</v>
      </c>
      <c r="Q27" t="n">
        <v>3033.71</v>
      </c>
      <c r="R27" t="n">
        <v>83.16</v>
      </c>
      <c r="S27" t="n">
        <v>56.78</v>
      </c>
      <c r="T27" t="n">
        <v>11340.51</v>
      </c>
      <c r="U27" t="n">
        <v>0.68</v>
      </c>
      <c r="V27" t="n">
        <v>0.87</v>
      </c>
      <c r="W27" t="n">
        <v>2.7</v>
      </c>
      <c r="X27" t="n">
        <v>0.6899999999999999</v>
      </c>
      <c r="Y27" t="n">
        <v>1</v>
      </c>
      <c r="Z27" t="n">
        <v>10</v>
      </c>
      <c r="AA27" t="n">
        <v>314.6883226058893</v>
      </c>
      <c r="AB27" t="n">
        <v>430.5704460583542</v>
      </c>
      <c r="AC27" t="n">
        <v>389.4774069959606</v>
      </c>
      <c r="AD27" t="n">
        <v>314688.3226058893</v>
      </c>
      <c r="AE27" t="n">
        <v>430570.4460583542</v>
      </c>
      <c r="AF27" t="n">
        <v>3.940603801630792e-06</v>
      </c>
      <c r="AG27" t="n">
        <v>6.533564814814814</v>
      </c>
      <c r="AH27" t="n">
        <v>389477.4069959606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4.4249</v>
      </c>
      <c r="E28" t="n">
        <v>22.6</v>
      </c>
      <c r="F28" t="n">
        <v>18.48</v>
      </c>
      <c r="G28" t="n">
        <v>44.36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12</v>
      </c>
      <c r="N28" t="n">
        <v>73.31</v>
      </c>
      <c r="O28" t="n">
        <v>34236.91</v>
      </c>
      <c r="P28" t="n">
        <v>238.3</v>
      </c>
      <c r="Q28" t="n">
        <v>3033.63</v>
      </c>
      <c r="R28" t="n">
        <v>83.73</v>
      </c>
      <c r="S28" t="n">
        <v>56.78</v>
      </c>
      <c r="T28" t="n">
        <v>11630.14</v>
      </c>
      <c r="U28" t="n">
        <v>0.68</v>
      </c>
      <c r="V28" t="n">
        <v>0.87</v>
      </c>
      <c r="W28" t="n">
        <v>2.71</v>
      </c>
      <c r="X28" t="n">
        <v>0.72</v>
      </c>
      <c r="Y28" t="n">
        <v>1</v>
      </c>
      <c r="Z28" t="n">
        <v>10</v>
      </c>
      <c r="AA28" t="n">
        <v>314.9258228822603</v>
      </c>
      <c r="AB28" t="n">
        <v>430.8954044142577</v>
      </c>
      <c r="AC28" t="n">
        <v>389.7713517824586</v>
      </c>
      <c r="AD28" t="n">
        <v>314925.8228822603</v>
      </c>
      <c r="AE28" t="n">
        <v>430895.4044142577</v>
      </c>
      <c r="AF28" t="n">
        <v>3.936778145452021e-06</v>
      </c>
      <c r="AG28" t="n">
        <v>6.539351851851852</v>
      </c>
      <c r="AH28" t="n">
        <v>389771.3517824586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4.4458</v>
      </c>
      <c r="E29" t="n">
        <v>22.49</v>
      </c>
      <c r="F29" t="n">
        <v>18.43</v>
      </c>
      <c r="G29" t="n">
        <v>46.07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5</v>
      </c>
      <c r="N29" t="n">
        <v>73.55</v>
      </c>
      <c r="O29" t="n">
        <v>34296.82</v>
      </c>
      <c r="P29" t="n">
        <v>236.65</v>
      </c>
      <c r="Q29" t="n">
        <v>3033.62</v>
      </c>
      <c r="R29" t="n">
        <v>81.7</v>
      </c>
      <c r="S29" t="n">
        <v>56.78</v>
      </c>
      <c r="T29" t="n">
        <v>10616.6</v>
      </c>
      <c r="U29" t="n">
        <v>0.7</v>
      </c>
      <c r="V29" t="n">
        <v>0.88</v>
      </c>
      <c r="W29" t="n">
        <v>2.71</v>
      </c>
      <c r="X29" t="n">
        <v>0.66</v>
      </c>
      <c r="Y29" t="n">
        <v>1</v>
      </c>
      <c r="Z29" t="n">
        <v>10</v>
      </c>
      <c r="AA29" t="n">
        <v>313.0157144792312</v>
      </c>
      <c r="AB29" t="n">
        <v>428.281909829198</v>
      </c>
      <c r="AC29" t="n">
        <v>387.4072854525343</v>
      </c>
      <c r="AD29" t="n">
        <v>313015.7144792312</v>
      </c>
      <c r="AE29" t="n">
        <v>428281.909829198</v>
      </c>
      <c r="AF29" t="n">
        <v>3.955372613855815e-06</v>
      </c>
      <c r="AG29" t="n">
        <v>6.507523148148148</v>
      </c>
      <c r="AH29" t="n">
        <v>387407.2854525343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4.4395</v>
      </c>
      <c r="E30" t="n">
        <v>22.53</v>
      </c>
      <c r="F30" t="n">
        <v>18.46</v>
      </c>
      <c r="G30" t="n">
        <v>46.15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236.13</v>
      </c>
      <c r="Q30" t="n">
        <v>3033.76</v>
      </c>
      <c r="R30" t="n">
        <v>82.47</v>
      </c>
      <c r="S30" t="n">
        <v>56.78</v>
      </c>
      <c r="T30" t="n">
        <v>11004.41</v>
      </c>
      <c r="U30" t="n">
        <v>0.6899999999999999</v>
      </c>
      <c r="V30" t="n">
        <v>0.87</v>
      </c>
      <c r="W30" t="n">
        <v>2.72</v>
      </c>
      <c r="X30" t="n">
        <v>0.6899999999999999</v>
      </c>
      <c r="Y30" t="n">
        <v>1</v>
      </c>
      <c r="Z30" t="n">
        <v>10</v>
      </c>
      <c r="AA30" t="n">
        <v>313.078901357704</v>
      </c>
      <c r="AB30" t="n">
        <v>428.3683649039328</v>
      </c>
      <c r="AC30" t="n">
        <v>387.4854893762768</v>
      </c>
      <c r="AD30" t="n">
        <v>313078.901357704</v>
      </c>
      <c r="AE30" t="n">
        <v>428368.3649039328</v>
      </c>
      <c r="AF30" t="n">
        <v>3.949767582710173e-06</v>
      </c>
      <c r="AG30" t="n">
        <v>6.519097222222222</v>
      </c>
      <c r="AH30" t="n">
        <v>387485.4893762768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4.441</v>
      </c>
      <c r="E31" t="n">
        <v>22.52</v>
      </c>
      <c r="F31" t="n">
        <v>18.45</v>
      </c>
      <c r="G31" t="n">
        <v>46.13</v>
      </c>
      <c r="H31" t="n">
        <v>0.53</v>
      </c>
      <c r="I31" t="n">
        <v>24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236.35</v>
      </c>
      <c r="Q31" t="n">
        <v>3033.76</v>
      </c>
      <c r="R31" t="n">
        <v>82.36</v>
      </c>
      <c r="S31" t="n">
        <v>56.78</v>
      </c>
      <c r="T31" t="n">
        <v>10945.32</v>
      </c>
      <c r="U31" t="n">
        <v>0.6899999999999999</v>
      </c>
      <c r="V31" t="n">
        <v>0.87</v>
      </c>
      <c r="W31" t="n">
        <v>2.72</v>
      </c>
      <c r="X31" t="n">
        <v>0.6899999999999999</v>
      </c>
      <c r="Y31" t="n">
        <v>1</v>
      </c>
      <c r="Z31" t="n">
        <v>10</v>
      </c>
      <c r="AA31" t="n">
        <v>313.107891454129</v>
      </c>
      <c r="AB31" t="n">
        <v>428.4080304328143</v>
      </c>
      <c r="AC31" t="n">
        <v>387.5213692827527</v>
      </c>
      <c r="AD31" t="n">
        <v>313107.891454129</v>
      </c>
      <c r="AE31" t="n">
        <v>428408.0304328143</v>
      </c>
      <c r="AF31" t="n">
        <v>3.951102113935326e-06</v>
      </c>
      <c r="AG31" t="n">
        <v>6.516203703703703</v>
      </c>
      <c r="AH31" t="n">
        <v>387521.3692827527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3.0608</v>
      </c>
      <c r="E2" t="n">
        <v>32.67</v>
      </c>
      <c r="F2" t="n">
        <v>23.81</v>
      </c>
      <c r="G2" t="n">
        <v>7.04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279.35</v>
      </c>
      <c r="Q2" t="n">
        <v>3034.69</v>
      </c>
      <c r="R2" t="n">
        <v>257.5</v>
      </c>
      <c r="S2" t="n">
        <v>56.78</v>
      </c>
      <c r="T2" t="n">
        <v>97624.53999999999</v>
      </c>
      <c r="U2" t="n">
        <v>0.22</v>
      </c>
      <c r="V2" t="n">
        <v>0.68</v>
      </c>
      <c r="W2" t="n">
        <v>3</v>
      </c>
      <c r="X2" t="n">
        <v>6.03</v>
      </c>
      <c r="Y2" t="n">
        <v>1</v>
      </c>
      <c r="Z2" t="n">
        <v>10</v>
      </c>
      <c r="AA2" t="n">
        <v>480.958338009494</v>
      </c>
      <c r="AB2" t="n">
        <v>658.0684164489451</v>
      </c>
      <c r="AC2" t="n">
        <v>595.2632903878803</v>
      </c>
      <c r="AD2" t="n">
        <v>480958.338009494</v>
      </c>
      <c r="AE2" t="n">
        <v>658068.4164489451</v>
      </c>
      <c r="AF2" t="n">
        <v>3.16977963497796e-06</v>
      </c>
      <c r="AG2" t="n">
        <v>9.453125000000002</v>
      </c>
      <c r="AH2" t="n">
        <v>595263.2903878803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3.4262</v>
      </c>
      <c r="E3" t="n">
        <v>29.19</v>
      </c>
      <c r="F3" t="n">
        <v>22.09</v>
      </c>
      <c r="G3" t="n">
        <v>8.960000000000001</v>
      </c>
      <c r="H3" t="n">
        <v>0.14</v>
      </c>
      <c r="I3" t="n">
        <v>148</v>
      </c>
      <c r="J3" t="n">
        <v>159.48</v>
      </c>
      <c r="K3" t="n">
        <v>50.28</v>
      </c>
      <c r="L3" t="n">
        <v>1.25</v>
      </c>
      <c r="M3" t="n">
        <v>146</v>
      </c>
      <c r="N3" t="n">
        <v>27.95</v>
      </c>
      <c r="O3" t="n">
        <v>19902.91</v>
      </c>
      <c r="P3" t="n">
        <v>254.31</v>
      </c>
      <c r="Q3" t="n">
        <v>3033.55</v>
      </c>
      <c r="R3" t="n">
        <v>201.75</v>
      </c>
      <c r="S3" t="n">
        <v>56.78</v>
      </c>
      <c r="T3" t="n">
        <v>70023.14</v>
      </c>
      <c r="U3" t="n">
        <v>0.28</v>
      </c>
      <c r="V3" t="n">
        <v>0.73</v>
      </c>
      <c r="W3" t="n">
        <v>2.9</v>
      </c>
      <c r="X3" t="n">
        <v>4.33</v>
      </c>
      <c r="Y3" t="n">
        <v>1</v>
      </c>
      <c r="Z3" t="n">
        <v>10</v>
      </c>
      <c r="AA3" t="n">
        <v>402.2413314103956</v>
      </c>
      <c r="AB3" t="n">
        <v>550.3643352708219</v>
      </c>
      <c r="AC3" t="n">
        <v>497.8383355537699</v>
      </c>
      <c r="AD3" t="n">
        <v>402241.3314103956</v>
      </c>
      <c r="AE3" t="n">
        <v>550364.3352708219</v>
      </c>
      <c r="AF3" t="n">
        <v>3.548189684187627e-06</v>
      </c>
      <c r="AG3" t="n">
        <v>8.446180555555555</v>
      </c>
      <c r="AH3" t="n">
        <v>497838.3355537699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3.6846</v>
      </c>
      <c r="E4" t="n">
        <v>27.14</v>
      </c>
      <c r="F4" t="n">
        <v>21.11</v>
      </c>
      <c r="G4" t="n">
        <v>11.01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238</v>
      </c>
      <c r="Q4" t="n">
        <v>3034.06</v>
      </c>
      <c r="R4" t="n">
        <v>169.55</v>
      </c>
      <c r="S4" t="n">
        <v>56.78</v>
      </c>
      <c r="T4" t="n">
        <v>54086.67</v>
      </c>
      <c r="U4" t="n">
        <v>0.33</v>
      </c>
      <c r="V4" t="n">
        <v>0.76</v>
      </c>
      <c r="W4" t="n">
        <v>2.85</v>
      </c>
      <c r="X4" t="n">
        <v>3.34</v>
      </c>
      <c r="Y4" t="n">
        <v>1</v>
      </c>
      <c r="Z4" t="n">
        <v>10</v>
      </c>
      <c r="AA4" t="n">
        <v>359.6469920423984</v>
      </c>
      <c r="AB4" t="n">
        <v>492.0848810178976</v>
      </c>
      <c r="AC4" t="n">
        <v>445.1209906190169</v>
      </c>
      <c r="AD4" t="n">
        <v>359646.9920423984</v>
      </c>
      <c r="AE4" t="n">
        <v>492084.8810178976</v>
      </c>
      <c r="AF4" t="n">
        <v>3.815790003606832e-06</v>
      </c>
      <c r="AG4" t="n">
        <v>7.85300925925926</v>
      </c>
      <c r="AH4" t="n">
        <v>445120.9906190169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3.8701</v>
      </c>
      <c r="E5" t="n">
        <v>25.84</v>
      </c>
      <c r="F5" t="n">
        <v>20.49</v>
      </c>
      <c r="G5" t="n">
        <v>13.08</v>
      </c>
      <c r="H5" t="n">
        <v>0.19</v>
      </c>
      <c r="I5" t="n">
        <v>94</v>
      </c>
      <c r="J5" t="n">
        <v>160.19</v>
      </c>
      <c r="K5" t="n">
        <v>50.28</v>
      </c>
      <c r="L5" t="n">
        <v>1.75</v>
      </c>
      <c r="M5" t="n">
        <v>92</v>
      </c>
      <c r="N5" t="n">
        <v>28.16</v>
      </c>
      <c r="O5" t="n">
        <v>19990.53</v>
      </c>
      <c r="P5" t="n">
        <v>226.4</v>
      </c>
      <c r="Q5" t="n">
        <v>3034.03</v>
      </c>
      <c r="R5" t="n">
        <v>149.38</v>
      </c>
      <c r="S5" t="n">
        <v>56.78</v>
      </c>
      <c r="T5" t="n">
        <v>44108.66</v>
      </c>
      <c r="U5" t="n">
        <v>0.38</v>
      </c>
      <c r="V5" t="n">
        <v>0.79</v>
      </c>
      <c r="W5" t="n">
        <v>2.81</v>
      </c>
      <c r="X5" t="n">
        <v>2.72</v>
      </c>
      <c r="Y5" t="n">
        <v>1</v>
      </c>
      <c r="Z5" t="n">
        <v>10</v>
      </c>
      <c r="AA5" t="n">
        <v>340.1765952216636</v>
      </c>
      <c r="AB5" t="n">
        <v>465.4446251144838</v>
      </c>
      <c r="AC5" t="n">
        <v>421.0232433491909</v>
      </c>
      <c r="AD5" t="n">
        <v>340176.5952216636</v>
      </c>
      <c r="AE5" t="n">
        <v>465444.6251144838</v>
      </c>
      <c r="AF5" t="n">
        <v>4.007894722075341e-06</v>
      </c>
      <c r="AG5" t="n">
        <v>7.476851851851852</v>
      </c>
      <c r="AH5" t="n">
        <v>421023.2433491909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4.0157</v>
      </c>
      <c r="E6" t="n">
        <v>24.9</v>
      </c>
      <c r="F6" t="n">
        <v>20.03</v>
      </c>
      <c r="G6" t="n">
        <v>15.21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215.39</v>
      </c>
      <c r="Q6" t="n">
        <v>3034.14</v>
      </c>
      <c r="R6" t="n">
        <v>134.93</v>
      </c>
      <c r="S6" t="n">
        <v>56.78</v>
      </c>
      <c r="T6" t="n">
        <v>36955.45</v>
      </c>
      <c r="U6" t="n">
        <v>0.42</v>
      </c>
      <c r="V6" t="n">
        <v>0.8100000000000001</v>
      </c>
      <c r="W6" t="n">
        <v>2.77</v>
      </c>
      <c r="X6" t="n">
        <v>2.26</v>
      </c>
      <c r="Y6" t="n">
        <v>1</v>
      </c>
      <c r="Z6" t="n">
        <v>10</v>
      </c>
      <c r="AA6" t="n">
        <v>313.606228004458</v>
      </c>
      <c r="AB6" t="n">
        <v>429.0898764860314</v>
      </c>
      <c r="AC6" t="n">
        <v>388.1381409056279</v>
      </c>
      <c r="AD6" t="n">
        <v>313606.228004458</v>
      </c>
      <c r="AE6" t="n">
        <v>429089.8764860313</v>
      </c>
      <c r="AF6" t="n">
        <v>4.158678802986473e-06</v>
      </c>
      <c r="AG6" t="n">
        <v>7.204861111111111</v>
      </c>
      <c r="AH6" t="n">
        <v>388138.1409056279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4.1391</v>
      </c>
      <c r="E7" t="n">
        <v>24.16</v>
      </c>
      <c r="F7" t="n">
        <v>19.68</v>
      </c>
      <c r="G7" t="n">
        <v>17.62</v>
      </c>
      <c r="H7" t="n">
        <v>0.25</v>
      </c>
      <c r="I7" t="n">
        <v>67</v>
      </c>
      <c r="J7" t="n">
        <v>160.9</v>
      </c>
      <c r="K7" t="n">
        <v>50.28</v>
      </c>
      <c r="L7" t="n">
        <v>2.25</v>
      </c>
      <c r="M7" t="n">
        <v>65</v>
      </c>
      <c r="N7" t="n">
        <v>28.37</v>
      </c>
      <c r="O7" t="n">
        <v>20078.3</v>
      </c>
      <c r="P7" t="n">
        <v>207.03</v>
      </c>
      <c r="Q7" t="n">
        <v>3033.57</v>
      </c>
      <c r="R7" t="n">
        <v>122.98</v>
      </c>
      <c r="S7" t="n">
        <v>56.78</v>
      </c>
      <c r="T7" t="n">
        <v>31041</v>
      </c>
      <c r="U7" t="n">
        <v>0.46</v>
      </c>
      <c r="V7" t="n">
        <v>0.82</v>
      </c>
      <c r="W7" t="n">
        <v>2.77</v>
      </c>
      <c r="X7" t="n">
        <v>1.91</v>
      </c>
      <c r="Y7" t="n">
        <v>1</v>
      </c>
      <c r="Z7" t="n">
        <v>10</v>
      </c>
      <c r="AA7" t="n">
        <v>302.2354976671954</v>
      </c>
      <c r="AB7" t="n">
        <v>413.5319415973704</v>
      </c>
      <c r="AC7" t="n">
        <v>374.0650334870419</v>
      </c>
      <c r="AD7" t="n">
        <v>302235.4976671955</v>
      </c>
      <c r="AE7" t="n">
        <v>413531.9415973704</v>
      </c>
      <c r="AF7" t="n">
        <v>4.286472453978461e-06</v>
      </c>
      <c r="AG7" t="n">
        <v>6.99074074074074</v>
      </c>
      <c r="AH7" t="n">
        <v>374065.0334870419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4.2372</v>
      </c>
      <c r="E8" t="n">
        <v>23.6</v>
      </c>
      <c r="F8" t="n">
        <v>19.41</v>
      </c>
      <c r="G8" t="n">
        <v>20.08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198.09</v>
      </c>
      <c r="Q8" t="n">
        <v>3033.47</v>
      </c>
      <c r="R8" t="n">
        <v>114.5</v>
      </c>
      <c r="S8" t="n">
        <v>56.78</v>
      </c>
      <c r="T8" t="n">
        <v>26850.14</v>
      </c>
      <c r="U8" t="n">
        <v>0.5</v>
      </c>
      <c r="V8" t="n">
        <v>0.83</v>
      </c>
      <c r="W8" t="n">
        <v>2.74</v>
      </c>
      <c r="X8" t="n">
        <v>1.64</v>
      </c>
      <c r="Y8" t="n">
        <v>1</v>
      </c>
      <c r="Z8" t="n">
        <v>10</v>
      </c>
      <c r="AA8" t="n">
        <v>292.5080695673135</v>
      </c>
      <c r="AB8" t="n">
        <v>400.2224453272715</v>
      </c>
      <c r="AC8" t="n">
        <v>362.0257768609659</v>
      </c>
      <c r="AD8" t="n">
        <v>292508.0695673135</v>
      </c>
      <c r="AE8" t="n">
        <v>400222.4453272715</v>
      </c>
      <c r="AF8" t="n">
        <v>4.388065299702239e-06</v>
      </c>
      <c r="AG8" t="n">
        <v>6.828703703703705</v>
      </c>
      <c r="AH8" t="n">
        <v>362025.7768609659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4.3163</v>
      </c>
      <c r="E9" t="n">
        <v>23.17</v>
      </c>
      <c r="F9" t="n">
        <v>19.2</v>
      </c>
      <c r="G9" t="n">
        <v>22.59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49</v>
      </c>
      <c r="N9" t="n">
        <v>28.58</v>
      </c>
      <c r="O9" t="n">
        <v>20166.2</v>
      </c>
      <c r="P9" t="n">
        <v>190.67</v>
      </c>
      <c r="Q9" t="n">
        <v>3033.72</v>
      </c>
      <c r="R9" t="n">
        <v>107.65</v>
      </c>
      <c r="S9" t="n">
        <v>56.78</v>
      </c>
      <c r="T9" t="n">
        <v>23456.61</v>
      </c>
      <c r="U9" t="n">
        <v>0.53</v>
      </c>
      <c r="V9" t="n">
        <v>0.84</v>
      </c>
      <c r="W9" t="n">
        <v>2.73</v>
      </c>
      <c r="X9" t="n">
        <v>1.43</v>
      </c>
      <c r="Y9" t="n">
        <v>1</v>
      </c>
      <c r="Z9" t="n">
        <v>10</v>
      </c>
      <c r="AA9" t="n">
        <v>284.8868690876882</v>
      </c>
      <c r="AB9" t="n">
        <v>389.7947826074126</v>
      </c>
      <c r="AC9" t="n">
        <v>352.5933156357737</v>
      </c>
      <c r="AD9" t="n">
        <v>284886.8690876882</v>
      </c>
      <c r="AE9" t="n">
        <v>389794.7826074125</v>
      </c>
      <c r="AF9" t="n">
        <v>4.469981651351075e-06</v>
      </c>
      <c r="AG9" t="n">
        <v>6.704282407407408</v>
      </c>
      <c r="AH9" t="n">
        <v>352593.3156357737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4.3798</v>
      </c>
      <c r="E10" t="n">
        <v>22.83</v>
      </c>
      <c r="F10" t="n">
        <v>19.06</v>
      </c>
      <c r="G10" t="n">
        <v>25.41</v>
      </c>
      <c r="H10" t="n">
        <v>0.33</v>
      </c>
      <c r="I10" t="n">
        <v>45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182.55</v>
      </c>
      <c r="Q10" t="n">
        <v>3033.56</v>
      </c>
      <c r="R10" t="n">
        <v>102.62</v>
      </c>
      <c r="S10" t="n">
        <v>56.78</v>
      </c>
      <c r="T10" t="n">
        <v>20971.25</v>
      </c>
      <c r="U10" t="n">
        <v>0.55</v>
      </c>
      <c r="V10" t="n">
        <v>0.85</v>
      </c>
      <c r="W10" t="n">
        <v>2.74</v>
      </c>
      <c r="X10" t="n">
        <v>1.29</v>
      </c>
      <c r="Y10" t="n">
        <v>1</v>
      </c>
      <c r="Z10" t="n">
        <v>10</v>
      </c>
      <c r="AA10" t="n">
        <v>277.8417145598498</v>
      </c>
      <c r="AB10" t="n">
        <v>380.1552913721422</v>
      </c>
      <c r="AC10" t="n">
        <v>343.8738039148866</v>
      </c>
      <c r="AD10" t="n">
        <v>277841.7145598498</v>
      </c>
      <c r="AE10" t="n">
        <v>380155.2913721422</v>
      </c>
      <c r="AF10" t="n">
        <v>4.535742565759433e-06</v>
      </c>
      <c r="AG10" t="n">
        <v>6.605902777777778</v>
      </c>
      <c r="AH10" t="n">
        <v>343873.8039148866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4.4268</v>
      </c>
      <c r="E11" t="n">
        <v>22.59</v>
      </c>
      <c r="F11" t="n">
        <v>18.94</v>
      </c>
      <c r="G11" t="n">
        <v>27.72</v>
      </c>
      <c r="H11" t="n">
        <v>0.35</v>
      </c>
      <c r="I11" t="n">
        <v>41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177.66</v>
      </c>
      <c r="Q11" t="n">
        <v>3033.68</v>
      </c>
      <c r="R11" t="n">
        <v>98.45</v>
      </c>
      <c r="S11" t="n">
        <v>56.78</v>
      </c>
      <c r="T11" t="n">
        <v>18908.42</v>
      </c>
      <c r="U11" t="n">
        <v>0.58</v>
      </c>
      <c r="V11" t="n">
        <v>0.85</v>
      </c>
      <c r="W11" t="n">
        <v>2.74</v>
      </c>
      <c r="X11" t="n">
        <v>1.18</v>
      </c>
      <c r="Y11" t="n">
        <v>1</v>
      </c>
      <c r="Z11" t="n">
        <v>10</v>
      </c>
      <c r="AA11" t="n">
        <v>261.737477701835</v>
      </c>
      <c r="AB11" t="n">
        <v>358.1207640342186</v>
      </c>
      <c r="AC11" t="n">
        <v>323.9422209404411</v>
      </c>
      <c r="AD11" t="n">
        <v>261737.477701835</v>
      </c>
      <c r="AE11" t="n">
        <v>358120.7640342186</v>
      </c>
      <c r="AF11" t="n">
        <v>4.58441599847113e-06</v>
      </c>
      <c r="AG11" t="n">
        <v>6.536458333333333</v>
      </c>
      <c r="AH11" t="n">
        <v>323942.2209404411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4.4361</v>
      </c>
      <c r="E12" t="n">
        <v>22.54</v>
      </c>
      <c r="F12" t="n">
        <v>18.93</v>
      </c>
      <c r="G12" t="n">
        <v>28.39</v>
      </c>
      <c r="H12" t="n">
        <v>0.38</v>
      </c>
      <c r="I12" t="n">
        <v>40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175.21</v>
      </c>
      <c r="Q12" t="n">
        <v>3033.98</v>
      </c>
      <c r="R12" t="n">
        <v>97.14</v>
      </c>
      <c r="S12" t="n">
        <v>56.78</v>
      </c>
      <c r="T12" t="n">
        <v>18256.2</v>
      </c>
      <c r="U12" t="n">
        <v>0.58</v>
      </c>
      <c r="V12" t="n">
        <v>0.85</v>
      </c>
      <c r="W12" t="n">
        <v>2.77</v>
      </c>
      <c r="X12" t="n">
        <v>1.16</v>
      </c>
      <c r="Y12" t="n">
        <v>1</v>
      </c>
      <c r="Z12" t="n">
        <v>10</v>
      </c>
      <c r="AA12" t="n">
        <v>260.0804356476502</v>
      </c>
      <c r="AB12" t="n">
        <v>355.8535259921469</v>
      </c>
      <c r="AC12" t="n">
        <v>321.8913649150162</v>
      </c>
      <c r="AD12" t="n">
        <v>260080.4356476502</v>
      </c>
      <c r="AE12" t="n">
        <v>355853.5259921469</v>
      </c>
      <c r="AF12" t="n">
        <v>4.594047124518338e-06</v>
      </c>
      <c r="AG12" t="n">
        <v>6.52199074074074</v>
      </c>
      <c r="AH12" t="n">
        <v>321891.3649150162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4.4507</v>
      </c>
      <c r="E13" t="n">
        <v>22.47</v>
      </c>
      <c r="F13" t="n">
        <v>18.89</v>
      </c>
      <c r="G13" t="n">
        <v>29.06</v>
      </c>
      <c r="H13" t="n">
        <v>0.41</v>
      </c>
      <c r="I13" t="n">
        <v>39</v>
      </c>
      <c r="J13" t="n">
        <v>163.04</v>
      </c>
      <c r="K13" t="n">
        <v>50.28</v>
      </c>
      <c r="L13" t="n">
        <v>3.75</v>
      </c>
      <c r="M13" t="n">
        <v>1</v>
      </c>
      <c r="N13" t="n">
        <v>29.01</v>
      </c>
      <c r="O13" t="n">
        <v>20342.46</v>
      </c>
      <c r="P13" t="n">
        <v>175.38</v>
      </c>
      <c r="Q13" t="n">
        <v>3033.68</v>
      </c>
      <c r="R13" t="n">
        <v>95.79000000000001</v>
      </c>
      <c r="S13" t="n">
        <v>56.78</v>
      </c>
      <c r="T13" t="n">
        <v>17590.11</v>
      </c>
      <c r="U13" t="n">
        <v>0.59</v>
      </c>
      <c r="V13" t="n">
        <v>0.85</v>
      </c>
      <c r="W13" t="n">
        <v>2.76</v>
      </c>
      <c r="X13" t="n">
        <v>1.12</v>
      </c>
      <c r="Y13" t="n">
        <v>1</v>
      </c>
      <c r="Z13" t="n">
        <v>10</v>
      </c>
      <c r="AA13" t="n">
        <v>259.6182879993593</v>
      </c>
      <c r="AB13" t="n">
        <v>355.22119519124</v>
      </c>
      <c r="AC13" t="n">
        <v>321.319382878266</v>
      </c>
      <c r="AD13" t="n">
        <v>259618.2879993593</v>
      </c>
      <c r="AE13" t="n">
        <v>355221.1951912401</v>
      </c>
      <c r="AF13" t="n">
        <v>4.609166956807504e-06</v>
      </c>
      <c r="AG13" t="n">
        <v>6.501736111111111</v>
      </c>
      <c r="AH13" t="n">
        <v>321319.382878266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4.45</v>
      </c>
      <c r="E14" t="n">
        <v>22.47</v>
      </c>
      <c r="F14" t="n">
        <v>18.89</v>
      </c>
      <c r="G14" t="n">
        <v>29.06</v>
      </c>
      <c r="H14" t="n">
        <v>0.43</v>
      </c>
      <c r="I14" t="n">
        <v>39</v>
      </c>
      <c r="J14" t="n">
        <v>163.4</v>
      </c>
      <c r="K14" t="n">
        <v>50.28</v>
      </c>
      <c r="L14" t="n">
        <v>4</v>
      </c>
      <c r="M14" t="n">
        <v>0</v>
      </c>
      <c r="N14" t="n">
        <v>29.12</v>
      </c>
      <c r="O14" t="n">
        <v>20386.62</v>
      </c>
      <c r="P14" t="n">
        <v>175.79</v>
      </c>
      <c r="Q14" t="n">
        <v>3033.74</v>
      </c>
      <c r="R14" t="n">
        <v>95.83</v>
      </c>
      <c r="S14" t="n">
        <v>56.78</v>
      </c>
      <c r="T14" t="n">
        <v>17605.92</v>
      </c>
      <c r="U14" t="n">
        <v>0.59</v>
      </c>
      <c r="V14" t="n">
        <v>0.85</v>
      </c>
      <c r="W14" t="n">
        <v>2.77</v>
      </c>
      <c r="X14" t="n">
        <v>1.12</v>
      </c>
      <c r="Y14" t="n">
        <v>1</v>
      </c>
      <c r="Z14" t="n">
        <v>10</v>
      </c>
      <c r="AA14" t="n">
        <v>259.8631266544554</v>
      </c>
      <c r="AB14" t="n">
        <v>355.5561942406616</v>
      </c>
      <c r="AC14" t="n">
        <v>321.622410088585</v>
      </c>
      <c r="AD14" t="n">
        <v>259863.1266544554</v>
      </c>
      <c r="AE14" t="n">
        <v>355556.1942406616</v>
      </c>
      <c r="AF14" t="n">
        <v>4.608442033341586e-06</v>
      </c>
      <c r="AG14" t="n">
        <v>6.501736111111111</v>
      </c>
      <c r="AH14" t="n">
        <v>321622.4100885849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2.4111</v>
      </c>
      <c r="E2" t="n">
        <v>41.47</v>
      </c>
      <c r="F2" t="n">
        <v>26.3</v>
      </c>
      <c r="G2" t="n">
        <v>5.54</v>
      </c>
      <c r="H2" t="n">
        <v>0.08</v>
      </c>
      <c r="I2" t="n">
        <v>285</v>
      </c>
      <c r="J2" t="n">
        <v>222.93</v>
      </c>
      <c r="K2" t="n">
        <v>56.94</v>
      </c>
      <c r="L2" t="n">
        <v>1</v>
      </c>
      <c r="M2" t="n">
        <v>283</v>
      </c>
      <c r="N2" t="n">
        <v>49.99</v>
      </c>
      <c r="O2" t="n">
        <v>27728.69</v>
      </c>
      <c r="P2" t="n">
        <v>391.95</v>
      </c>
      <c r="Q2" t="n">
        <v>3034.11</v>
      </c>
      <c r="R2" t="n">
        <v>340.23</v>
      </c>
      <c r="S2" t="n">
        <v>56.78</v>
      </c>
      <c r="T2" t="n">
        <v>138576.67</v>
      </c>
      <c r="U2" t="n">
        <v>0.17</v>
      </c>
      <c r="V2" t="n">
        <v>0.61</v>
      </c>
      <c r="W2" t="n">
        <v>3.11</v>
      </c>
      <c r="X2" t="n">
        <v>8.529999999999999</v>
      </c>
      <c r="Y2" t="n">
        <v>1</v>
      </c>
      <c r="Z2" t="n">
        <v>10</v>
      </c>
      <c r="AA2" t="n">
        <v>765.2213695223534</v>
      </c>
      <c r="AB2" t="n">
        <v>1047.009636964704</v>
      </c>
      <c r="AC2" t="n">
        <v>947.0845067000469</v>
      </c>
      <c r="AD2" t="n">
        <v>765221.3695223534</v>
      </c>
      <c r="AE2" t="n">
        <v>1047009.636964704</v>
      </c>
      <c r="AF2" t="n">
        <v>2.249450351316675e-06</v>
      </c>
      <c r="AG2" t="n">
        <v>11.9994212962963</v>
      </c>
      <c r="AH2" t="n">
        <v>947084.5067000468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2.8232</v>
      </c>
      <c r="E3" t="n">
        <v>35.42</v>
      </c>
      <c r="F3" t="n">
        <v>23.81</v>
      </c>
      <c r="G3" t="n">
        <v>7</v>
      </c>
      <c r="H3" t="n">
        <v>0.1</v>
      </c>
      <c r="I3" t="n">
        <v>204</v>
      </c>
      <c r="J3" t="n">
        <v>223.35</v>
      </c>
      <c r="K3" t="n">
        <v>56.94</v>
      </c>
      <c r="L3" t="n">
        <v>1.25</v>
      </c>
      <c r="M3" t="n">
        <v>202</v>
      </c>
      <c r="N3" t="n">
        <v>50.15</v>
      </c>
      <c r="O3" t="n">
        <v>27780.03</v>
      </c>
      <c r="P3" t="n">
        <v>351.38</v>
      </c>
      <c r="Q3" t="n">
        <v>3034.29</v>
      </c>
      <c r="R3" t="n">
        <v>257.88</v>
      </c>
      <c r="S3" t="n">
        <v>56.78</v>
      </c>
      <c r="T3" t="n">
        <v>97808.82000000001</v>
      </c>
      <c r="U3" t="n">
        <v>0.22</v>
      </c>
      <c r="V3" t="n">
        <v>0.68</v>
      </c>
      <c r="W3" t="n">
        <v>3</v>
      </c>
      <c r="X3" t="n">
        <v>6.04</v>
      </c>
      <c r="Y3" t="n">
        <v>1</v>
      </c>
      <c r="Z3" t="n">
        <v>10</v>
      </c>
      <c r="AA3" t="n">
        <v>605.5624673836943</v>
      </c>
      <c r="AB3" t="n">
        <v>828.5572834049448</v>
      </c>
      <c r="AC3" t="n">
        <v>749.480939164227</v>
      </c>
      <c r="AD3" t="n">
        <v>605562.4673836943</v>
      </c>
      <c r="AE3" t="n">
        <v>828557.2834049448</v>
      </c>
      <c r="AF3" t="n">
        <v>2.633921542796747e-06</v>
      </c>
      <c r="AG3" t="n">
        <v>10.24884259259259</v>
      </c>
      <c r="AH3" t="n">
        <v>749480.939164227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3.1246</v>
      </c>
      <c r="E4" t="n">
        <v>32</v>
      </c>
      <c r="F4" t="n">
        <v>22.41</v>
      </c>
      <c r="G4" t="n">
        <v>8.51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327.18</v>
      </c>
      <c r="Q4" t="n">
        <v>3034.09</v>
      </c>
      <c r="R4" t="n">
        <v>211.85</v>
      </c>
      <c r="S4" t="n">
        <v>56.78</v>
      </c>
      <c r="T4" t="n">
        <v>75024.25999999999</v>
      </c>
      <c r="U4" t="n">
        <v>0.27</v>
      </c>
      <c r="V4" t="n">
        <v>0.72</v>
      </c>
      <c r="W4" t="n">
        <v>2.93</v>
      </c>
      <c r="X4" t="n">
        <v>4.64</v>
      </c>
      <c r="Y4" t="n">
        <v>1</v>
      </c>
      <c r="Z4" t="n">
        <v>10</v>
      </c>
      <c r="AA4" t="n">
        <v>529.8127125959752</v>
      </c>
      <c r="AB4" t="n">
        <v>724.9131270610617</v>
      </c>
      <c r="AC4" t="n">
        <v>655.7284356363172</v>
      </c>
      <c r="AD4" t="n">
        <v>529812.7125959751</v>
      </c>
      <c r="AE4" t="n">
        <v>724913.1270610617</v>
      </c>
      <c r="AF4" t="n">
        <v>2.915114498662057e-06</v>
      </c>
      <c r="AG4" t="n">
        <v>9.25925925925926</v>
      </c>
      <c r="AH4" t="n">
        <v>655728.4356363171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3.3509</v>
      </c>
      <c r="E5" t="n">
        <v>29.84</v>
      </c>
      <c r="F5" t="n">
        <v>21.52</v>
      </c>
      <c r="G5" t="n">
        <v>10.01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311.15</v>
      </c>
      <c r="Q5" t="n">
        <v>3034.21</v>
      </c>
      <c r="R5" t="n">
        <v>182.78</v>
      </c>
      <c r="S5" t="n">
        <v>56.78</v>
      </c>
      <c r="T5" t="n">
        <v>60633.48</v>
      </c>
      <c r="U5" t="n">
        <v>0.31</v>
      </c>
      <c r="V5" t="n">
        <v>0.75</v>
      </c>
      <c r="W5" t="n">
        <v>2.88</v>
      </c>
      <c r="X5" t="n">
        <v>3.75</v>
      </c>
      <c r="Y5" t="n">
        <v>1</v>
      </c>
      <c r="Z5" t="n">
        <v>10</v>
      </c>
      <c r="AA5" t="n">
        <v>479.5433416876483</v>
      </c>
      <c r="AB5" t="n">
        <v>656.1323560561638</v>
      </c>
      <c r="AC5" t="n">
        <v>593.5120048817082</v>
      </c>
      <c r="AD5" t="n">
        <v>479543.3416876483</v>
      </c>
      <c r="AE5" t="n">
        <v>656132.3560561638</v>
      </c>
      <c r="AF5" t="n">
        <v>3.126242454575525e-06</v>
      </c>
      <c r="AG5" t="n">
        <v>8.63425925925926</v>
      </c>
      <c r="AH5" t="n">
        <v>593512.0048817082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3.5251</v>
      </c>
      <c r="E6" t="n">
        <v>28.37</v>
      </c>
      <c r="F6" t="n">
        <v>20.92</v>
      </c>
      <c r="G6" t="n">
        <v>11.52</v>
      </c>
      <c r="H6" t="n">
        <v>0.16</v>
      </c>
      <c r="I6" t="n">
        <v>109</v>
      </c>
      <c r="J6" t="n">
        <v>224.6</v>
      </c>
      <c r="K6" t="n">
        <v>56.94</v>
      </c>
      <c r="L6" t="n">
        <v>2</v>
      </c>
      <c r="M6" t="n">
        <v>107</v>
      </c>
      <c r="N6" t="n">
        <v>50.65</v>
      </c>
      <c r="O6" t="n">
        <v>27934.37</v>
      </c>
      <c r="P6" t="n">
        <v>299.53</v>
      </c>
      <c r="Q6" t="n">
        <v>3034.11</v>
      </c>
      <c r="R6" t="n">
        <v>163.69</v>
      </c>
      <c r="S6" t="n">
        <v>56.78</v>
      </c>
      <c r="T6" t="n">
        <v>51189.46</v>
      </c>
      <c r="U6" t="n">
        <v>0.35</v>
      </c>
      <c r="V6" t="n">
        <v>0.77</v>
      </c>
      <c r="W6" t="n">
        <v>2.83</v>
      </c>
      <c r="X6" t="n">
        <v>3.16</v>
      </c>
      <c r="Y6" t="n">
        <v>1</v>
      </c>
      <c r="Z6" t="n">
        <v>10</v>
      </c>
      <c r="AA6" t="n">
        <v>442.0637930880213</v>
      </c>
      <c r="AB6" t="n">
        <v>604.8511841811669</v>
      </c>
      <c r="AC6" t="n">
        <v>547.1250360768844</v>
      </c>
      <c r="AD6" t="n">
        <v>442063.7930880213</v>
      </c>
      <c r="AE6" t="n">
        <v>604851.1841811669</v>
      </c>
      <c r="AF6" t="n">
        <v>3.288763399869941e-06</v>
      </c>
      <c r="AG6" t="n">
        <v>8.208912037037038</v>
      </c>
      <c r="AH6" t="n">
        <v>547125.0360768844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3.6672</v>
      </c>
      <c r="E7" t="n">
        <v>27.27</v>
      </c>
      <c r="F7" t="n">
        <v>20.48</v>
      </c>
      <c r="G7" t="n">
        <v>13.07</v>
      </c>
      <c r="H7" t="n">
        <v>0.18</v>
      </c>
      <c r="I7" t="n">
        <v>94</v>
      </c>
      <c r="J7" t="n">
        <v>225.01</v>
      </c>
      <c r="K7" t="n">
        <v>56.94</v>
      </c>
      <c r="L7" t="n">
        <v>2.25</v>
      </c>
      <c r="M7" t="n">
        <v>92</v>
      </c>
      <c r="N7" t="n">
        <v>50.82</v>
      </c>
      <c r="O7" t="n">
        <v>27985.94</v>
      </c>
      <c r="P7" t="n">
        <v>289.6</v>
      </c>
      <c r="Q7" t="n">
        <v>3033.75</v>
      </c>
      <c r="R7" t="n">
        <v>149.53</v>
      </c>
      <c r="S7" t="n">
        <v>56.78</v>
      </c>
      <c r="T7" t="n">
        <v>44180.44</v>
      </c>
      <c r="U7" t="n">
        <v>0.38</v>
      </c>
      <c r="V7" t="n">
        <v>0.79</v>
      </c>
      <c r="W7" t="n">
        <v>2.8</v>
      </c>
      <c r="X7" t="n">
        <v>2.72</v>
      </c>
      <c r="Y7" t="n">
        <v>1</v>
      </c>
      <c r="Z7" t="n">
        <v>10</v>
      </c>
      <c r="AA7" t="n">
        <v>410.8143235929281</v>
      </c>
      <c r="AB7" t="n">
        <v>562.094281388685</v>
      </c>
      <c r="AC7" t="n">
        <v>508.4487920772269</v>
      </c>
      <c r="AD7" t="n">
        <v>410814.3235929281</v>
      </c>
      <c r="AE7" t="n">
        <v>562094.281388685</v>
      </c>
      <c r="AF7" t="n">
        <v>3.421336455704248e-06</v>
      </c>
      <c r="AG7" t="n">
        <v>7.890625</v>
      </c>
      <c r="AH7" t="n">
        <v>508448.7920772269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3.7897</v>
      </c>
      <c r="E8" t="n">
        <v>26.39</v>
      </c>
      <c r="F8" t="n">
        <v>20.13</v>
      </c>
      <c r="G8" t="n">
        <v>14.73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281.05</v>
      </c>
      <c r="Q8" t="n">
        <v>3033.96</v>
      </c>
      <c r="R8" t="n">
        <v>137.52</v>
      </c>
      <c r="S8" t="n">
        <v>56.78</v>
      </c>
      <c r="T8" t="n">
        <v>38237.18</v>
      </c>
      <c r="U8" t="n">
        <v>0.41</v>
      </c>
      <c r="V8" t="n">
        <v>0.8</v>
      </c>
      <c r="W8" t="n">
        <v>2.79</v>
      </c>
      <c r="X8" t="n">
        <v>2.36</v>
      </c>
      <c r="Y8" t="n">
        <v>1</v>
      </c>
      <c r="Z8" t="n">
        <v>10</v>
      </c>
      <c r="AA8" t="n">
        <v>395.8692396645839</v>
      </c>
      <c r="AB8" t="n">
        <v>541.6457582273548</v>
      </c>
      <c r="AC8" t="n">
        <v>489.9518472667315</v>
      </c>
      <c r="AD8" t="n">
        <v>395869.2396645839</v>
      </c>
      <c r="AE8" t="n">
        <v>541645.7582273548</v>
      </c>
      <c r="AF8" t="n">
        <v>3.535623572802789e-06</v>
      </c>
      <c r="AG8" t="n">
        <v>7.63599537037037</v>
      </c>
      <c r="AH8" t="n">
        <v>489951.8472667316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3.886</v>
      </c>
      <c r="E9" t="n">
        <v>25.73</v>
      </c>
      <c r="F9" t="n">
        <v>19.87</v>
      </c>
      <c r="G9" t="n">
        <v>16.33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274.44</v>
      </c>
      <c r="Q9" t="n">
        <v>3033.9</v>
      </c>
      <c r="R9" t="n">
        <v>129.24</v>
      </c>
      <c r="S9" t="n">
        <v>56.78</v>
      </c>
      <c r="T9" t="n">
        <v>34141.81</v>
      </c>
      <c r="U9" t="n">
        <v>0.44</v>
      </c>
      <c r="V9" t="n">
        <v>0.8100000000000001</v>
      </c>
      <c r="W9" t="n">
        <v>2.77</v>
      </c>
      <c r="X9" t="n">
        <v>2.1</v>
      </c>
      <c r="Y9" t="n">
        <v>1</v>
      </c>
      <c r="Z9" t="n">
        <v>10</v>
      </c>
      <c r="AA9" t="n">
        <v>384.7281184558236</v>
      </c>
      <c r="AB9" t="n">
        <v>526.4019846779504</v>
      </c>
      <c r="AC9" t="n">
        <v>476.1629180701116</v>
      </c>
      <c r="AD9" t="n">
        <v>384728.1184558236</v>
      </c>
      <c r="AE9" t="n">
        <v>526401.9846779504</v>
      </c>
      <c r="AF9" t="n">
        <v>3.625467241183112e-06</v>
      </c>
      <c r="AG9" t="n">
        <v>7.445023148148149</v>
      </c>
      <c r="AH9" t="n">
        <v>476162.9180701117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3.98</v>
      </c>
      <c r="E10" t="n">
        <v>25.13</v>
      </c>
      <c r="F10" t="n">
        <v>19.61</v>
      </c>
      <c r="G10" t="n">
        <v>18.1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267.73</v>
      </c>
      <c r="Q10" t="n">
        <v>3033.89</v>
      </c>
      <c r="R10" t="n">
        <v>121.07</v>
      </c>
      <c r="S10" t="n">
        <v>56.78</v>
      </c>
      <c r="T10" t="n">
        <v>30096.4</v>
      </c>
      <c r="U10" t="n">
        <v>0.47</v>
      </c>
      <c r="V10" t="n">
        <v>0.82</v>
      </c>
      <c r="W10" t="n">
        <v>2.76</v>
      </c>
      <c r="X10" t="n">
        <v>1.85</v>
      </c>
      <c r="Y10" t="n">
        <v>1</v>
      </c>
      <c r="Z10" t="n">
        <v>10</v>
      </c>
      <c r="AA10" t="n">
        <v>374.3559648171563</v>
      </c>
      <c r="AB10" t="n">
        <v>512.2103464824022</v>
      </c>
      <c r="AC10" t="n">
        <v>463.3257099058573</v>
      </c>
      <c r="AD10" t="n">
        <v>374355.9648171563</v>
      </c>
      <c r="AE10" t="n">
        <v>512210.3464824022</v>
      </c>
      <c r="AF10" t="n">
        <v>3.713165110630155e-06</v>
      </c>
      <c r="AG10" t="n">
        <v>7.271412037037037</v>
      </c>
      <c r="AH10" t="n">
        <v>463325.7099058573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4.0519</v>
      </c>
      <c r="E11" t="n">
        <v>24.68</v>
      </c>
      <c r="F11" t="n">
        <v>19.43</v>
      </c>
      <c r="G11" t="n">
        <v>19.76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261.28</v>
      </c>
      <c r="Q11" t="n">
        <v>3033.77</v>
      </c>
      <c r="R11" t="n">
        <v>115.4</v>
      </c>
      <c r="S11" t="n">
        <v>56.78</v>
      </c>
      <c r="T11" t="n">
        <v>27290.45</v>
      </c>
      <c r="U11" t="n">
        <v>0.49</v>
      </c>
      <c r="V11" t="n">
        <v>0.83</v>
      </c>
      <c r="W11" t="n">
        <v>2.74</v>
      </c>
      <c r="X11" t="n">
        <v>1.66</v>
      </c>
      <c r="Y11" t="n">
        <v>1</v>
      </c>
      <c r="Z11" t="n">
        <v>10</v>
      </c>
      <c r="AA11" t="n">
        <v>353.7013904542806</v>
      </c>
      <c r="AB11" t="n">
        <v>483.9498466236051</v>
      </c>
      <c r="AC11" t="n">
        <v>437.7623524897231</v>
      </c>
      <c r="AD11" t="n">
        <v>353701.3904542805</v>
      </c>
      <c r="AE11" t="n">
        <v>483949.8466236051</v>
      </c>
      <c r="AF11" t="n">
        <v>3.780244651196565e-06</v>
      </c>
      <c r="AG11" t="n">
        <v>7.141203703703703</v>
      </c>
      <c r="AH11" t="n">
        <v>437762.3524897231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4.1041</v>
      </c>
      <c r="E12" t="n">
        <v>24.37</v>
      </c>
      <c r="F12" t="n">
        <v>19.34</v>
      </c>
      <c r="G12" t="n">
        <v>21.48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256.64</v>
      </c>
      <c r="Q12" t="n">
        <v>3033.63</v>
      </c>
      <c r="R12" t="n">
        <v>111.76</v>
      </c>
      <c r="S12" t="n">
        <v>56.78</v>
      </c>
      <c r="T12" t="n">
        <v>25496.2</v>
      </c>
      <c r="U12" t="n">
        <v>0.51</v>
      </c>
      <c r="V12" t="n">
        <v>0.83</v>
      </c>
      <c r="W12" t="n">
        <v>2.75</v>
      </c>
      <c r="X12" t="n">
        <v>1.57</v>
      </c>
      <c r="Y12" t="n">
        <v>1</v>
      </c>
      <c r="Z12" t="n">
        <v>10</v>
      </c>
      <c r="AA12" t="n">
        <v>347.9760978781824</v>
      </c>
      <c r="AB12" t="n">
        <v>476.1162487389055</v>
      </c>
      <c r="AC12" t="n">
        <v>430.6763821926156</v>
      </c>
      <c r="AD12" t="n">
        <v>347976.0978781824</v>
      </c>
      <c r="AE12" t="n">
        <v>476116.2487389055</v>
      </c>
      <c r="AF12" t="n">
        <v>3.828944957421412e-06</v>
      </c>
      <c r="AG12" t="n">
        <v>7.05150462962963</v>
      </c>
      <c r="AH12" t="n">
        <v>430676.3821926156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4.1593</v>
      </c>
      <c r="E13" t="n">
        <v>24.04</v>
      </c>
      <c r="F13" t="n">
        <v>19.19</v>
      </c>
      <c r="G13" t="n">
        <v>23.02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251.91</v>
      </c>
      <c r="Q13" t="n">
        <v>3033.69</v>
      </c>
      <c r="R13" t="n">
        <v>107.12</v>
      </c>
      <c r="S13" t="n">
        <v>56.78</v>
      </c>
      <c r="T13" t="n">
        <v>23196.12</v>
      </c>
      <c r="U13" t="n">
        <v>0.53</v>
      </c>
      <c r="V13" t="n">
        <v>0.84</v>
      </c>
      <c r="W13" t="n">
        <v>2.73</v>
      </c>
      <c r="X13" t="n">
        <v>1.42</v>
      </c>
      <c r="Y13" t="n">
        <v>1</v>
      </c>
      <c r="Z13" t="n">
        <v>10</v>
      </c>
      <c r="AA13" t="n">
        <v>341.8501326101576</v>
      </c>
      <c r="AB13" t="n">
        <v>467.7344328006802</v>
      </c>
      <c r="AC13" t="n">
        <v>423.0945150035819</v>
      </c>
      <c r="AD13" t="n">
        <v>341850.1326101576</v>
      </c>
      <c r="AE13" t="n">
        <v>467734.4328006802</v>
      </c>
      <c r="AF13" t="n">
        <v>3.880444131820102e-06</v>
      </c>
      <c r="AG13" t="n">
        <v>6.956018518518519</v>
      </c>
      <c r="AH13" t="n">
        <v>423094.5150035819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4.2239</v>
      </c>
      <c r="E14" t="n">
        <v>23.68</v>
      </c>
      <c r="F14" t="n">
        <v>19.04</v>
      </c>
      <c r="G14" t="n">
        <v>25.39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245.68</v>
      </c>
      <c r="Q14" t="n">
        <v>3033.48</v>
      </c>
      <c r="R14" t="n">
        <v>102.58</v>
      </c>
      <c r="S14" t="n">
        <v>56.78</v>
      </c>
      <c r="T14" t="n">
        <v>20955.1</v>
      </c>
      <c r="U14" t="n">
        <v>0.55</v>
      </c>
      <c r="V14" t="n">
        <v>0.85</v>
      </c>
      <c r="W14" t="n">
        <v>2.72</v>
      </c>
      <c r="X14" t="n">
        <v>1.27</v>
      </c>
      <c r="Y14" t="n">
        <v>1</v>
      </c>
      <c r="Z14" t="n">
        <v>10</v>
      </c>
      <c r="AA14" t="n">
        <v>334.754048249004</v>
      </c>
      <c r="AB14" t="n">
        <v>458.0252571206023</v>
      </c>
      <c r="AC14" t="n">
        <v>414.311969423497</v>
      </c>
      <c r="AD14" t="n">
        <v>334754.048249004</v>
      </c>
      <c r="AE14" t="n">
        <v>458025.2571206023</v>
      </c>
      <c r="AF14" t="n">
        <v>3.940713093163496e-06</v>
      </c>
      <c r="AG14" t="n">
        <v>6.851851851851852</v>
      </c>
      <c r="AH14" t="n">
        <v>414311.969423497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4.2613</v>
      </c>
      <c r="E15" t="n">
        <v>23.47</v>
      </c>
      <c r="F15" t="n">
        <v>18.96</v>
      </c>
      <c r="G15" t="n">
        <v>27.09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240.59</v>
      </c>
      <c r="Q15" t="n">
        <v>3033.58</v>
      </c>
      <c r="R15" t="n">
        <v>99.53</v>
      </c>
      <c r="S15" t="n">
        <v>56.78</v>
      </c>
      <c r="T15" t="n">
        <v>19444.56</v>
      </c>
      <c r="U15" t="n">
        <v>0.57</v>
      </c>
      <c r="V15" t="n">
        <v>0.85</v>
      </c>
      <c r="W15" t="n">
        <v>2.73</v>
      </c>
      <c r="X15" t="n">
        <v>1.2</v>
      </c>
      <c r="Y15" t="n">
        <v>1</v>
      </c>
      <c r="Z15" t="n">
        <v>10</v>
      </c>
      <c r="AA15" t="n">
        <v>329.9218099271824</v>
      </c>
      <c r="AB15" t="n">
        <v>451.4135754653769</v>
      </c>
      <c r="AC15" t="n">
        <v>408.3312973858928</v>
      </c>
      <c r="AD15" t="n">
        <v>329921.8099271824</v>
      </c>
      <c r="AE15" t="n">
        <v>451413.575465377</v>
      </c>
      <c r="AF15" t="n">
        <v>3.975605649730724e-06</v>
      </c>
      <c r="AG15" t="n">
        <v>6.791087962962963</v>
      </c>
      <c r="AH15" t="n">
        <v>408331.2973858928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4.3022</v>
      </c>
      <c r="E16" t="n">
        <v>23.24</v>
      </c>
      <c r="F16" t="n">
        <v>18.87</v>
      </c>
      <c r="G16" t="n">
        <v>29.03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235.42</v>
      </c>
      <c r="Q16" t="n">
        <v>3033.65</v>
      </c>
      <c r="R16" t="n">
        <v>96.72</v>
      </c>
      <c r="S16" t="n">
        <v>56.78</v>
      </c>
      <c r="T16" t="n">
        <v>18050.41</v>
      </c>
      <c r="U16" t="n">
        <v>0.59</v>
      </c>
      <c r="V16" t="n">
        <v>0.86</v>
      </c>
      <c r="W16" t="n">
        <v>2.72</v>
      </c>
      <c r="X16" t="n">
        <v>1.11</v>
      </c>
      <c r="Y16" t="n">
        <v>1</v>
      </c>
      <c r="Z16" t="n">
        <v>10</v>
      </c>
      <c r="AA16" t="n">
        <v>324.9492542350154</v>
      </c>
      <c r="AB16" t="n">
        <v>444.6099053936795</v>
      </c>
      <c r="AC16" t="n">
        <v>402.1769600368273</v>
      </c>
      <c r="AD16" t="n">
        <v>324949.2542350154</v>
      </c>
      <c r="AE16" t="n">
        <v>444609.9053936795</v>
      </c>
      <c r="AF16" t="n">
        <v>4.013763552500768e-06</v>
      </c>
      <c r="AG16" t="n">
        <v>6.724537037037037</v>
      </c>
      <c r="AH16" t="n">
        <v>402176.9600368273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4.3394</v>
      </c>
      <c r="E17" t="n">
        <v>23.04</v>
      </c>
      <c r="F17" t="n">
        <v>18.8</v>
      </c>
      <c r="G17" t="n">
        <v>31.34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34</v>
      </c>
      <c r="N17" t="n">
        <v>52.53</v>
      </c>
      <c r="O17" t="n">
        <v>28504.87</v>
      </c>
      <c r="P17" t="n">
        <v>230.9</v>
      </c>
      <c r="Q17" t="n">
        <v>3033.46</v>
      </c>
      <c r="R17" t="n">
        <v>94.62</v>
      </c>
      <c r="S17" t="n">
        <v>56.78</v>
      </c>
      <c r="T17" t="n">
        <v>17018.92</v>
      </c>
      <c r="U17" t="n">
        <v>0.6</v>
      </c>
      <c r="V17" t="n">
        <v>0.86</v>
      </c>
      <c r="W17" t="n">
        <v>2.72</v>
      </c>
      <c r="X17" t="n">
        <v>1.04</v>
      </c>
      <c r="Y17" t="n">
        <v>1</v>
      </c>
      <c r="Z17" t="n">
        <v>10</v>
      </c>
      <c r="AA17" t="n">
        <v>320.642736058567</v>
      </c>
      <c r="AB17" t="n">
        <v>438.7175372344898</v>
      </c>
      <c r="AC17" t="n">
        <v>396.8469512247601</v>
      </c>
      <c r="AD17" t="n">
        <v>320642.736058567</v>
      </c>
      <c r="AE17" t="n">
        <v>438717.5372344898</v>
      </c>
      <c r="AF17" t="n">
        <v>4.048469517856407e-06</v>
      </c>
      <c r="AG17" t="n">
        <v>6.666666666666667</v>
      </c>
      <c r="AH17" t="n">
        <v>396846.95122476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4.3738</v>
      </c>
      <c r="E18" t="n">
        <v>22.86</v>
      </c>
      <c r="F18" t="n">
        <v>18.71</v>
      </c>
      <c r="G18" t="n">
        <v>33.02</v>
      </c>
      <c r="H18" t="n">
        <v>0.39</v>
      </c>
      <c r="I18" t="n">
        <v>34</v>
      </c>
      <c r="J18" t="n">
        <v>229.65</v>
      </c>
      <c r="K18" t="n">
        <v>56.94</v>
      </c>
      <c r="L18" t="n">
        <v>5</v>
      </c>
      <c r="M18" t="n">
        <v>31</v>
      </c>
      <c r="N18" t="n">
        <v>52.7</v>
      </c>
      <c r="O18" t="n">
        <v>28557.1</v>
      </c>
      <c r="P18" t="n">
        <v>226.75</v>
      </c>
      <c r="Q18" t="n">
        <v>3033.51</v>
      </c>
      <c r="R18" t="n">
        <v>91.5</v>
      </c>
      <c r="S18" t="n">
        <v>56.78</v>
      </c>
      <c r="T18" t="n">
        <v>15469.51</v>
      </c>
      <c r="U18" t="n">
        <v>0.62</v>
      </c>
      <c r="V18" t="n">
        <v>0.86</v>
      </c>
      <c r="W18" t="n">
        <v>2.71</v>
      </c>
      <c r="X18" t="n">
        <v>0.95</v>
      </c>
      <c r="Y18" t="n">
        <v>1</v>
      </c>
      <c r="Z18" t="n">
        <v>10</v>
      </c>
      <c r="AA18" t="n">
        <v>316.6718568262808</v>
      </c>
      <c r="AB18" t="n">
        <v>433.2844050860478</v>
      </c>
      <c r="AC18" t="n">
        <v>391.9323495831165</v>
      </c>
      <c r="AD18" t="n">
        <v>316671.8568262808</v>
      </c>
      <c r="AE18" t="n">
        <v>433284.4050860478</v>
      </c>
      <c r="AF18" t="n">
        <v>4.080563206249793e-06</v>
      </c>
      <c r="AG18" t="n">
        <v>6.614583333333333</v>
      </c>
      <c r="AH18" t="n">
        <v>391932.3495831165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4.3976</v>
      </c>
      <c r="E19" t="n">
        <v>22.74</v>
      </c>
      <c r="F19" t="n">
        <v>18.67</v>
      </c>
      <c r="G19" t="n">
        <v>35.01</v>
      </c>
      <c r="H19" t="n">
        <v>0.41</v>
      </c>
      <c r="I19" t="n">
        <v>32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221.4</v>
      </c>
      <c r="Q19" t="n">
        <v>3033.55</v>
      </c>
      <c r="R19" t="n">
        <v>90.04000000000001</v>
      </c>
      <c r="S19" t="n">
        <v>56.78</v>
      </c>
      <c r="T19" t="n">
        <v>14749.24</v>
      </c>
      <c r="U19" t="n">
        <v>0.63</v>
      </c>
      <c r="V19" t="n">
        <v>0.86</v>
      </c>
      <c r="W19" t="n">
        <v>2.72</v>
      </c>
      <c r="X19" t="n">
        <v>0.91</v>
      </c>
      <c r="Y19" t="n">
        <v>1</v>
      </c>
      <c r="Z19" t="n">
        <v>10</v>
      </c>
      <c r="AA19" t="n">
        <v>300.34320578565</v>
      </c>
      <c r="AB19" t="n">
        <v>410.9428243630139</v>
      </c>
      <c r="AC19" t="n">
        <v>371.7230179676835</v>
      </c>
      <c r="AD19" t="n">
        <v>300343.20578565</v>
      </c>
      <c r="AE19" t="n">
        <v>410942.8243630139</v>
      </c>
      <c r="AF19" t="n">
        <v>4.102767560428937e-06</v>
      </c>
      <c r="AG19" t="n">
        <v>6.579861111111111</v>
      </c>
      <c r="AH19" t="n">
        <v>371723.0179676835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4.4243</v>
      </c>
      <c r="E20" t="n">
        <v>22.6</v>
      </c>
      <c r="F20" t="n">
        <v>18.62</v>
      </c>
      <c r="G20" t="n">
        <v>37.25</v>
      </c>
      <c r="H20" t="n">
        <v>0.42</v>
      </c>
      <c r="I20" t="n">
        <v>30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218.34</v>
      </c>
      <c r="Q20" t="n">
        <v>3033.45</v>
      </c>
      <c r="R20" t="n">
        <v>88.69</v>
      </c>
      <c r="S20" t="n">
        <v>56.78</v>
      </c>
      <c r="T20" t="n">
        <v>14082.95</v>
      </c>
      <c r="U20" t="n">
        <v>0.64</v>
      </c>
      <c r="V20" t="n">
        <v>0.87</v>
      </c>
      <c r="W20" t="n">
        <v>2.71</v>
      </c>
      <c r="X20" t="n">
        <v>0.86</v>
      </c>
      <c r="Y20" t="n">
        <v>1</v>
      </c>
      <c r="Z20" t="n">
        <v>10</v>
      </c>
      <c r="AA20" t="n">
        <v>297.4870783027295</v>
      </c>
      <c r="AB20" t="n">
        <v>407.0349447374304</v>
      </c>
      <c r="AC20" t="n">
        <v>368.1881008888221</v>
      </c>
      <c r="AD20" t="n">
        <v>297487.0783027295</v>
      </c>
      <c r="AE20" t="n">
        <v>407034.9447374304</v>
      </c>
      <c r="AF20" t="n">
        <v>4.12767748717613e-06</v>
      </c>
      <c r="AG20" t="n">
        <v>6.539351851851852</v>
      </c>
      <c r="AH20" t="n">
        <v>368188.1008888221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4.4383</v>
      </c>
      <c r="E21" t="n">
        <v>22.53</v>
      </c>
      <c r="F21" t="n">
        <v>18.6</v>
      </c>
      <c r="G21" t="n">
        <v>38.48</v>
      </c>
      <c r="H21" t="n">
        <v>0.44</v>
      </c>
      <c r="I21" t="n">
        <v>29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215</v>
      </c>
      <c r="Q21" t="n">
        <v>3033.48</v>
      </c>
      <c r="R21" t="n">
        <v>87.31999999999999</v>
      </c>
      <c r="S21" t="n">
        <v>56.78</v>
      </c>
      <c r="T21" t="n">
        <v>13400.51</v>
      </c>
      <c r="U21" t="n">
        <v>0.65</v>
      </c>
      <c r="V21" t="n">
        <v>0.87</v>
      </c>
      <c r="W21" t="n">
        <v>2.72</v>
      </c>
      <c r="X21" t="n">
        <v>0.83</v>
      </c>
      <c r="Y21" t="n">
        <v>1</v>
      </c>
      <c r="Z21" t="n">
        <v>10</v>
      </c>
      <c r="AA21" t="n">
        <v>295.0744681797087</v>
      </c>
      <c r="AB21" t="n">
        <v>403.7339051302667</v>
      </c>
      <c r="AC21" t="n">
        <v>365.2021078687279</v>
      </c>
      <c r="AD21" t="n">
        <v>295074.4681797087</v>
      </c>
      <c r="AE21" t="n">
        <v>403733.9051302667</v>
      </c>
      <c r="AF21" t="n">
        <v>4.140738871987392e-06</v>
      </c>
      <c r="AG21" t="n">
        <v>6.519097222222222</v>
      </c>
      <c r="AH21" t="n">
        <v>365202.1078687279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4.4515</v>
      </c>
      <c r="E22" t="n">
        <v>22.46</v>
      </c>
      <c r="F22" t="n">
        <v>18.57</v>
      </c>
      <c r="G22" t="n">
        <v>39.8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213.72</v>
      </c>
      <c r="Q22" t="n">
        <v>3033.6</v>
      </c>
      <c r="R22" t="n">
        <v>86.31999999999999</v>
      </c>
      <c r="S22" t="n">
        <v>56.78</v>
      </c>
      <c r="T22" t="n">
        <v>12908.23</v>
      </c>
      <c r="U22" t="n">
        <v>0.66</v>
      </c>
      <c r="V22" t="n">
        <v>0.87</v>
      </c>
      <c r="W22" t="n">
        <v>2.73</v>
      </c>
      <c r="X22" t="n">
        <v>0.8100000000000001</v>
      </c>
      <c r="Y22" t="n">
        <v>1</v>
      </c>
      <c r="Z22" t="n">
        <v>10</v>
      </c>
      <c r="AA22" t="n">
        <v>293.6281931121265</v>
      </c>
      <c r="AB22" t="n">
        <v>401.7550477776479</v>
      </c>
      <c r="AC22" t="n">
        <v>363.4121098844993</v>
      </c>
      <c r="AD22" t="n">
        <v>293628.1931121265</v>
      </c>
      <c r="AE22" t="n">
        <v>401755.0477776479</v>
      </c>
      <c r="AF22" t="n">
        <v>4.153053891952296e-06</v>
      </c>
      <c r="AG22" t="n">
        <v>6.498842592592593</v>
      </c>
      <c r="AH22" t="n">
        <v>363412.1098844993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4.4505</v>
      </c>
      <c r="E23" t="n">
        <v>22.47</v>
      </c>
      <c r="F23" t="n">
        <v>18.58</v>
      </c>
      <c r="G23" t="n">
        <v>39.81</v>
      </c>
      <c r="H23" t="n">
        <v>0.48</v>
      </c>
      <c r="I23" t="n">
        <v>28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213.53</v>
      </c>
      <c r="Q23" t="n">
        <v>3033.45</v>
      </c>
      <c r="R23" t="n">
        <v>86.29000000000001</v>
      </c>
      <c r="S23" t="n">
        <v>56.78</v>
      </c>
      <c r="T23" t="n">
        <v>12891.83</v>
      </c>
      <c r="U23" t="n">
        <v>0.66</v>
      </c>
      <c r="V23" t="n">
        <v>0.87</v>
      </c>
      <c r="W23" t="n">
        <v>2.73</v>
      </c>
      <c r="X23" t="n">
        <v>0.8100000000000001</v>
      </c>
      <c r="Y23" t="n">
        <v>1</v>
      </c>
      <c r="Z23" t="n">
        <v>10</v>
      </c>
      <c r="AA23" t="n">
        <v>293.7602963061404</v>
      </c>
      <c r="AB23" t="n">
        <v>401.9357971956793</v>
      </c>
      <c r="AC23" t="n">
        <v>363.5756088317573</v>
      </c>
      <c r="AD23" t="n">
        <v>293760.2963061404</v>
      </c>
      <c r="AE23" t="n">
        <v>401935.7971956793</v>
      </c>
      <c r="AF23" t="n">
        <v>4.152120935894349e-06</v>
      </c>
      <c r="AG23" t="n">
        <v>6.501736111111111</v>
      </c>
      <c r="AH23" t="n">
        <v>363575.6088317573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4.1201</v>
      </c>
      <c r="E2" t="n">
        <v>24.27</v>
      </c>
      <c r="F2" t="n">
        <v>20.67</v>
      </c>
      <c r="G2" t="n">
        <v>12.53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132</v>
      </c>
      <c r="Q2" t="n">
        <v>3034.02</v>
      </c>
      <c r="R2" t="n">
        <v>153.87</v>
      </c>
      <c r="S2" t="n">
        <v>56.78</v>
      </c>
      <c r="T2" t="n">
        <v>46327.16</v>
      </c>
      <c r="U2" t="n">
        <v>0.37</v>
      </c>
      <c r="V2" t="n">
        <v>0.78</v>
      </c>
      <c r="W2" t="n">
        <v>2.87</v>
      </c>
      <c r="X2" t="n">
        <v>2.91</v>
      </c>
      <c r="Y2" t="n">
        <v>1</v>
      </c>
      <c r="Z2" t="n">
        <v>10</v>
      </c>
      <c r="AA2" t="n">
        <v>232.441359026759</v>
      </c>
      <c r="AB2" t="n">
        <v>318.0365220092911</v>
      </c>
      <c r="AC2" t="n">
        <v>287.6835627158808</v>
      </c>
      <c r="AD2" t="n">
        <v>232441.359026759</v>
      </c>
      <c r="AE2" t="n">
        <v>318036.5220092911</v>
      </c>
      <c r="AF2" t="n">
        <v>5.319582580274879e-06</v>
      </c>
      <c r="AG2" t="n">
        <v>7.022569444444444</v>
      </c>
      <c r="AH2" t="n">
        <v>287683.5627158808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4.2084</v>
      </c>
      <c r="E3" t="n">
        <v>23.76</v>
      </c>
      <c r="F3" t="n">
        <v>20.35</v>
      </c>
      <c r="G3" t="n">
        <v>13.88</v>
      </c>
      <c r="H3" t="n">
        <v>0.27</v>
      </c>
      <c r="I3" t="n">
        <v>88</v>
      </c>
      <c r="J3" t="n">
        <v>81.14</v>
      </c>
      <c r="K3" t="n">
        <v>35.1</v>
      </c>
      <c r="L3" t="n">
        <v>1.25</v>
      </c>
      <c r="M3" t="n">
        <v>5</v>
      </c>
      <c r="N3" t="n">
        <v>9.789999999999999</v>
      </c>
      <c r="O3" t="n">
        <v>10241.25</v>
      </c>
      <c r="P3" t="n">
        <v>125.97</v>
      </c>
      <c r="Q3" t="n">
        <v>3034.25</v>
      </c>
      <c r="R3" t="n">
        <v>142.02</v>
      </c>
      <c r="S3" t="n">
        <v>56.78</v>
      </c>
      <c r="T3" t="n">
        <v>40458.11</v>
      </c>
      <c r="U3" t="n">
        <v>0.4</v>
      </c>
      <c r="V3" t="n">
        <v>0.79</v>
      </c>
      <c r="W3" t="n">
        <v>2.89</v>
      </c>
      <c r="X3" t="n">
        <v>2.59</v>
      </c>
      <c r="Y3" t="n">
        <v>1</v>
      </c>
      <c r="Z3" t="n">
        <v>10</v>
      </c>
      <c r="AA3" t="n">
        <v>225.8165338048398</v>
      </c>
      <c r="AB3" t="n">
        <v>308.9721438740041</v>
      </c>
      <c r="AC3" t="n">
        <v>279.484276107888</v>
      </c>
      <c r="AD3" t="n">
        <v>225816.5338048398</v>
      </c>
      <c r="AE3" t="n">
        <v>308972.1438740041</v>
      </c>
      <c r="AF3" t="n">
        <v>5.43358931356734e-06</v>
      </c>
      <c r="AG3" t="n">
        <v>6.875000000000001</v>
      </c>
      <c r="AH3" t="n">
        <v>279484.276107888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4.2052</v>
      </c>
      <c r="E4" t="n">
        <v>23.78</v>
      </c>
      <c r="F4" t="n">
        <v>20.37</v>
      </c>
      <c r="G4" t="n">
        <v>13.89</v>
      </c>
      <c r="H4" t="n">
        <v>0.32</v>
      </c>
      <c r="I4" t="n">
        <v>88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126.55</v>
      </c>
      <c r="Q4" t="n">
        <v>3034.31</v>
      </c>
      <c r="R4" t="n">
        <v>142.13</v>
      </c>
      <c r="S4" t="n">
        <v>56.78</v>
      </c>
      <c r="T4" t="n">
        <v>40512.91</v>
      </c>
      <c r="U4" t="n">
        <v>0.4</v>
      </c>
      <c r="V4" t="n">
        <v>0.79</v>
      </c>
      <c r="W4" t="n">
        <v>2.9</v>
      </c>
      <c r="X4" t="n">
        <v>2.6</v>
      </c>
      <c r="Y4" t="n">
        <v>1</v>
      </c>
      <c r="Z4" t="n">
        <v>10</v>
      </c>
      <c r="AA4" t="n">
        <v>226.2686262806715</v>
      </c>
      <c r="AB4" t="n">
        <v>309.5907167443491</v>
      </c>
      <c r="AC4" t="n">
        <v>280.04381325166</v>
      </c>
      <c r="AD4" t="n">
        <v>226268.6262806715</v>
      </c>
      <c r="AE4" t="n">
        <v>309590.7167443491</v>
      </c>
      <c r="AF4" t="n">
        <v>5.429457699223786e-06</v>
      </c>
      <c r="AG4" t="n">
        <v>6.880787037037038</v>
      </c>
      <c r="AH4" t="n">
        <v>280043.81325166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3.7442</v>
      </c>
      <c r="E2" t="n">
        <v>26.71</v>
      </c>
      <c r="F2" t="n">
        <v>21.69</v>
      </c>
      <c r="G2" t="n">
        <v>9.710000000000001</v>
      </c>
      <c r="H2" t="n">
        <v>0.16</v>
      </c>
      <c r="I2" t="n">
        <v>134</v>
      </c>
      <c r="J2" t="n">
        <v>107.41</v>
      </c>
      <c r="K2" t="n">
        <v>41.65</v>
      </c>
      <c r="L2" t="n">
        <v>1</v>
      </c>
      <c r="M2" t="n">
        <v>132</v>
      </c>
      <c r="N2" t="n">
        <v>14.77</v>
      </c>
      <c r="O2" t="n">
        <v>13481.73</v>
      </c>
      <c r="P2" t="n">
        <v>184.3</v>
      </c>
      <c r="Q2" t="n">
        <v>3034.03</v>
      </c>
      <c r="R2" t="n">
        <v>188.57</v>
      </c>
      <c r="S2" t="n">
        <v>56.78</v>
      </c>
      <c r="T2" t="n">
        <v>63503.17</v>
      </c>
      <c r="U2" t="n">
        <v>0.3</v>
      </c>
      <c r="V2" t="n">
        <v>0.74</v>
      </c>
      <c r="W2" t="n">
        <v>2.89</v>
      </c>
      <c r="X2" t="n">
        <v>3.93</v>
      </c>
      <c r="Y2" t="n">
        <v>1</v>
      </c>
      <c r="Z2" t="n">
        <v>10</v>
      </c>
      <c r="AA2" t="n">
        <v>303.1405007241513</v>
      </c>
      <c r="AB2" t="n">
        <v>414.7702067058144</v>
      </c>
      <c r="AC2" t="n">
        <v>375.185120311452</v>
      </c>
      <c r="AD2" t="n">
        <v>303140.5007241513</v>
      </c>
      <c r="AE2" t="n">
        <v>414770.2067058144</v>
      </c>
      <c r="AF2" t="n">
        <v>4.408937701131215e-06</v>
      </c>
      <c r="AG2" t="n">
        <v>7.728587962962963</v>
      </c>
      <c r="AH2" t="n">
        <v>375185.120311452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4.0366</v>
      </c>
      <c r="E3" t="n">
        <v>24.77</v>
      </c>
      <c r="F3" t="n">
        <v>20.58</v>
      </c>
      <c r="G3" t="n">
        <v>12.73</v>
      </c>
      <c r="H3" t="n">
        <v>0.2</v>
      </c>
      <c r="I3" t="n">
        <v>97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166.67</v>
      </c>
      <c r="Q3" t="n">
        <v>3033.95</v>
      </c>
      <c r="R3" t="n">
        <v>152.69</v>
      </c>
      <c r="S3" t="n">
        <v>56.78</v>
      </c>
      <c r="T3" t="n">
        <v>45748.77</v>
      </c>
      <c r="U3" t="n">
        <v>0.37</v>
      </c>
      <c r="V3" t="n">
        <v>0.78</v>
      </c>
      <c r="W3" t="n">
        <v>2.81</v>
      </c>
      <c r="X3" t="n">
        <v>2.81</v>
      </c>
      <c r="Y3" t="n">
        <v>1</v>
      </c>
      <c r="Z3" t="n">
        <v>10</v>
      </c>
      <c r="AA3" t="n">
        <v>266.952217752225</v>
      </c>
      <c r="AB3" t="n">
        <v>365.2558014292565</v>
      </c>
      <c r="AC3" t="n">
        <v>330.3963003805845</v>
      </c>
      <c r="AD3" t="n">
        <v>266952.217752225</v>
      </c>
      <c r="AE3" t="n">
        <v>365255.8014292565</v>
      </c>
      <c r="AF3" t="n">
        <v>4.753249806203264e-06</v>
      </c>
      <c r="AG3" t="n">
        <v>7.16724537037037</v>
      </c>
      <c r="AH3" t="n">
        <v>330396.3003805845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4.2328</v>
      </c>
      <c r="E4" t="n">
        <v>23.63</v>
      </c>
      <c r="F4" t="n">
        <v>19.92</v>
      </c>
      <c r="G4" t="n">
        <v>15.94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153.33</v>
      </c>
      <c r="Q4" t="n">
        <v>3033.78</v>
      </c>
      <c r="R4" t="n">
        <v>130.86</v>
      </c>
      <c r="S4" t="n">
        <v>56.78</v>
      </c>
      <c r="T4" t="n">
        <v>34942.56</v>
      </c>
      <c r="U4" t="n">
        <v>0.43</v>
      </c>
      <c r="V4" t="n">
        <v>0.8100000000000001</v>
      </c>
      <c r="W4" t="n">
        <v>2.78</v>
      </c>
      <c r="X4" t="n">
        <v>2.16</v>
      </c>
      <c r="Y4" t="n">
        <v>1</v>
      </c>
      <c r="Z4" t="n">
        <v>10</v>
      </c>
      <c r="AA4" t="n">
        <v>251.1253986208871</v>
      </c>
      <c r="AB4" t="n">
        <v>343.6008492636164</v>
      </c>
      <c r="AC4" t="n">
        <v>310.80806645682</v>
      </c>
      <c r="AD4" t="n">
        <v>251125.3986208871</v>
      </c>
      <c r="AE4" t="n">
        <v>343600.8492636164</v>
      </c>
      <c r="AF4" t="n">
        <v>4.984282757691418e-06</v>
      </c>
      <c r="AG4" t="n">
        <v>6.83738425925926</v>
      </c>
      <c r="AH4" t="n">
        <v>310808.06645682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4.3232</v>
      </c>
      <c r="E5" t="n">
        <v>23.13</v>
      </c>
      <c r="F5" t="n">
        <v>19.65</v>
      </c>
      <c r="G5" t="n">
        <v>18.14</v>
      </c>
      <c r="H5" t="n">
        <v>0.28</v>
      </c>
      <c r="I5" t="n">
        <v>65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146.01</v>
      </c>
      <c r="Q5" t="n">
        <v>3034.17</v>
      </c>
      <c r="R5" t="n">
        <v>120.92</v>
      </c>
      <c r="S5" t="n">
        <v>56.78</v>
      </c>
      <c r="T5" t="n">
        <v>30021.23</v>
      </c>
      <c r="U5" t="n">
        <v>0.47</v>
      </c>
      <c r="V5" t="n">
        <v>0.82</v>
      </c>
      <c r="W5" t="n">
        <v>2.8</v>
      </c>
      <c r="X5" t="n">
        <v>1.88</v>
      </c>
      <c r="Y5" t="n">
        <v>1</v>
      </c>
      <c r="Z5" t="n">
        <v>10</v>
      </c>
      <c r="AA5" t="n">
        <v>243.8018598407848</v>
      </c>
      <c r="AB5" t="n">
        <v>333.580460412957</v>
      </c>
      <c r="AC5" t="n">
        <v>301.7440094543603</v>
      </c>
      <c r="AD5" t="n">
        <v>243801.8598407848</v>
      </c>
      <c r="AE5" t="n">
        <v>333580.460412957</v>
      </c>
      <c r="AF5" t="n">
        <v>5.090732190996867e-06</v>
      </c>
      <c r="AG5" t="n">
        <v>6.692708333333333</v>
      </c>
      <c r="AH5" t="n">
        <v>301744.0094543603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4.3476</v>
      </c>
      <c r="E6" t="n">
        <v>23</v>
      </c>
      <c r="F6" t="n">
        <v>19.59</v>
      </c>
      <c r="G6" t="n">
        <v>18.96</v>
      </c>
      <c r="H6" t="n">
        <v>0.32</v>
      </c>
      <c r="I6" t="n">
        <v>62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143.98</v>
      </c>
      <c r="Q6" t="n">
        <v>3034.38</v>
      </c>
      <c r="R6" t="n">
        <v>117.45</v>
      </c>
      <c r="S6" t="n">
        <v>56.78</v>
      </c>
      <c r="T6" t="n">
        <v>28302.85</v>
      </c>
      <c r="U6" t="n">
        <v>0.48</v>
      </c>
      <c r="V6" t="n">
        <v>0.82</v>
      </c>
      <c r="W6" t="n">
        <v>2.84</v>
      </c>
      <c r="X6" t="n">
        <v>1.82</v>
      </c>
      <c r="Y6" t="n">
        <v>1</v>
      </c>
      <c r="Z6" t="n">
        <v>10</v>
      </c>
      <c r="AA6" t="n">
        <v>241.8728762933083</v>
      </c>
      <c r="AB6" t="n">
        <v>330.941140022553</v>
      </c>
      <c r="AC6" t="n">
        <v>299.3565820977062</v>
      </c>
      <c r="AD6" t="n">
        <v>241872.8762933083</v>
      </c>
      <c r="AE6" t="n">
        <v>330941.140022553</v>
      </c>
      <c r="AF6" t="n">
        <v>5.119464117685505e-06</v>
      </c>
      <c r="AG6" t="n">
        <v>6.655092592592593</v>
      </c>
      <c r="AH6" t="n">
        <v>299356.5820977062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4.3473</v>
      </c>
      <c r="E7" t="n">
        <v>23</v>
      </c>
      <c r="F7" t="n">
        <v>19.59</v>
      </c>
      <c r="G7" t="n">
        <v>18.96</v>
      </c>
      <c r="H7" t="n">
        <v>0.36</v>
      </c>
      <c r="I7" t="n">
        <v>62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144.37</v>
      </c>
      <c r="Q7" t="n">
        <v>3034.32</v>
      </c>
      <c r="R7" t="n">
        <v>117.52</v>
      </c>
      <c r="S7" t="n">
        <v>56.78</v>
      </c>
      <c r="T7" t="n">
        <v>28337.95</v>
      </c>
      <c r="U7" t="n">
        <v>0.48</v>
      </c>
      <c r="V7" t="n">
        <v>0.82</v>
      </c>
      <c r="W7" t="n">
        <v>2.83</v>
      </c>
      <c r="X7" t="n">
        <v>1.82</v>
      </c>
      <c r="Y7" t="n">
        <v>1</v>
      </c>
      <c r="Z7" t="n">
        <v>10</v>
      </c>
      <c r="AA7" t="n">
        <v>242.0980817888912</v>
      </c>
      <c r="AB7" t="n">
        <v>331.2492761169746</v>
      </c>
      <c r="AC7" t="n">
        <v>299.635310115748</v>
      </c>
      <c r="AD7" t="n">
        <v>242098.0817888912</v>
      </c>
      <c r="AE7" t="n">
        <v>331249.2761169745</v>
      </c>
      <c r="AF7" t="n">
        <v>5.119110856291793e-06</v>
      </c>
      <c r="AG7" t="n">
        <v>6.655092592592593</v>
      </c>
      <c r="AH7" t="n">
        <v>299635.310115748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1.9958</v>
      </c>
      <c r="E2" t="n">
        <v>50.1</v>
      </c>
      <c r="F2" t="n">
        <v>28.61</v>
      </c>
      <c r="G2" t="n">
        <v>4.82</v>
      </c>
      <c r="H2" t="n">
        <v>0.06</v>
      </c>
      <c r="I2" t="n">
        <v>356</v>
      </c>
      <c r="J2" t="n">
        <v>274.09</v>
      </c>
      <c r="K2" t="n">
        <v>60.56</v>
      </c>
      <c r="L2" t="n">
        <v>1</v>
      </c>
      <c r="M2" t="n">
        <v>354</v>
      </c>
      <c r="N2" t="n">
        <v>72.53</v>
      </c>
      <c r="O2" t="n">
        <v>34038.11</v>
      </c>
      <c r="P2" t="n">
        <v>489.44</v>
      </c>
      <c r="Q2" t="n">
        <v>3035.25</v>
      </c>
      <c r="R2" t="n">
        <v>415.24</v>
      </c>
      <c r="S2" t="n">
        <v>56.78</v>
      </c>
      <c r="T2" t="n">
        <v>175726.96</v>
      </c>
      <c r="U2" t="n">
        <v>0.14</v>
      </c>
      <c r="V2" t="n">
        <v>0.5600000000000001</v>
      </c>
      <c r="W2" t="n">
        <v>3.25</v>
      </c>
      <c r="X2" t="n">
        <v>10.84</v>
      </c>
      <c r="Y2" t="n">
        <v>1</v>
      </c>
      <c r="Z2" t="n">
        <v>10</v>
      </c>
      <c r="AA2" t="n">
        <v>1068.630958589958</v>
      </c>
      <c r="AB2" t="n">
        <v>1462.14802221337</v>
      </c>
      <c r="AC2" t="n">
        <v>1322.602667110963</v>
      </c>
      <c r="AD2" t="n">
        <v>1068630.958589958</v>
      </c>
      <c r="AE2" t="n">
        <v>1462148.02221337</v>
      </c>
      <c r="AF2" t="n">
        <v>1.756417833791184e-06</v>
      </c>
      <c r="AG2" t="n">
        <v>14.49652777777778</v>
      </c>
      <c r="AH2" t="n">
        <v>1322602.667110963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2.4328</v>
      </c>
      <c r="E3" t="n">
        <v>41.1</v>
      </c>
      <c r="F3" t="n">
        <v>25.2</v>
      </c>
      <c r="G3" t="n">
        <v>6.07</v>
      </c>
      <c r="H3" t="n">
        <v>0.08</v>
      </c>
      <c r="I3" t="n">
        <v>249</v>
      </c>
      <c r="J3" t="n">
        <v>274.57</v>
      </c>
      <c r="K3" t="n">
        <v>60.56</v>
      </c>
      <c r="L3" t="n">
        <v>1.25</v>
      </c>
      <c r="M3" t="n">
        <v>247</v>
      </c>
      <c r="N3" t="n">
        <v>72.76000000000001</v>
      </c>
      <c r="O3" t="n">
        <v>34097.72</v>
      </c>
      <c r="P3" t="n">
        <v>428.29</v>
      </c>
      <c r="Q3" t="n">
        <v>3034.28</v>
      </c>
      <c r="R3" t="n">
        <v>303.84</v>
      </c>
      <c r="S3" t="n">
        <v>56.78</v>
      </c>
      <c r="T3" t="n">
        <v>120560.86</v>
      </c>
      <c r="U3" t="n">
        <v>0.19</v>
      </c>
      <c r="V3" t="n">
        <v>0.64</v>
      </c>
      <c r="W3" t="n">
        <v>3.06</v>
      </c>
      <c r="X3" t="n">
        <v>7.43</v>
      </c>
      <c r="Y3" t="n">
        <v>1</v>
      </c>
      <c r="Z3" t="n">
        <v>10</v>
      </c>
      <c r="AA3" t="n">
        <v>809.8879180053192</v>
      </c>
      <c r="AB3" t="n">
        <v>1108.124379148143</v>
      </c>
      <c r="AC3" t="n">
        <v>1002.366543664577</v>
      </c>
      <c r="AD3" t="n">
        <v>809887.9180053192</v>
      </c>
      <c r="AE3" t="n">
        <v>1108124.379148143</v>
      </c>
      <c r="AF3" t="n">
        <v>2.141002758817111e-06</v>
      </c>
      <c r="AG3" t="n">
        <v>11.89236111111111</v>
      </c>
      <c r="AH3" t="n">
        <v>1002366.543664577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2.7563</v>
      </c>
      <c r="E4" t="n">
        <v>36.28</v>
      </c>
      <c r="F4" t="n">
        <v>23.41</v>
      </c>
      <c r="G4" t="n">
        <v>7.35</v>
      </c>
      <c r="H4" t="n">
        <v>0.1</v>
      </c>
      <c r="I4" t="n">
        <v>191</v>
      </c>
      <c r="J4" t="n">
        <v>275.05</v>
      </c>
      <c r="K4" t="n">
        <v>60.56</v>
      </c>
      <c r="L4" t="n">
        <v>1.5</v>
      </c>
      <c r="M4" t="n">
        <v>189</v>
      </c>
      <c r="N4" t="n">
        <v>73</v>
      </c>
      <c r="O4" t="n">
        <v>34157.42</v>
      </c>
      <c r="P4" t="n">
        <v>395.01</v>
      </c>
      <c r="Q4" t="n">
        <v>3034.14</v>
      </c>
      <c r="R4" t="n">
        <v>244.95</v>
      </c>
      <c r="S4" t="n">
        <v>56.78</v>
      </c>
      <c r="T4" t="n">
        <v>91406.72</v>
      </c>
      <c r="U4" t="n">
        <v>0.23</v>
      </c>
      <c r="V4" t="n">
        <v>0.6899999999999999</v>
      </c>
      <c r="W4" t="n">
        <v>2.96</v>
      </c>
      <c r="X4" t="n">
        <v>5.64</v>
      </c>
      <c r="Y4" t="n">
        <v>1</v>
      </c>
      <c r="Z4" t="n">
        <v>10</v>
      </c>
      <c r="AA4" t="n">
        <v>667.4104668481982</v>
      </c>
      <c r="AB4" t="n">
        <v>913.1804448134445</v>
      </c>
      <c r="AC4" t="n">
        <v>826.0277848172526</v>
      </c>
      <c r="AD4" t="n">
        <v>667410.4668481982</v>
      </c>
      <c r="AE4" t="n">
        <v>913180.4448134445</v>
      </c>
      <c r="AF4" t="n">
        <v>2.425701210180699e-06</v>
      </c>
      <c r="AG4" t="n">
        <v>10.49768518518519</v>
      </c>
      <c r="AH4" t="n">
        <v>826027.7848172527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3.0013</v>
      </c>
      <c r="E5" t="n">
        <v>33.32</v>
      </c>
      <c r="F5" t="n">
        <v>22.32</v>
      </c>
      <c r="G5" t="n">
        <v>8.640000000000001</v>
      </c>
      <c r="H5" t="n">
        <v>0.11</v>
      </c>
      <c r="I5" t="n">
        <v>155</v>
      </c>
      <c r="J5" t="n">
        <v>275.54</v>
      </c>
      <c r="K5" t="n">
        <v>60.56</v>
      </c>
      <c r="L5" t="n">
        <v>1.75</v>
      </c>
      <c r="M5" t="n">
        <v>153</v>
      </c>
      <c r="N5" t="n">
        <v>73.23</v>
      </c>
      <c r="O5" t="n">
        <v>34217.22</v>
      </c>
      <c r="P5" t="n">
        <v>374</v>
      </c>
      <c r="Q5" t="n">
        <v>3034.16</v>
      </c>
      <c r="R5" t="n">
        <v>209.04</v>
      </c>
      <c r="S5" t="n">
        <v>56.78</v>
      </c>
      <c r="T5" t="n">
        <v>73633.37</v>
      </c>
      <c r="U5" t="n">
        <v>0.27</v>
      </c>
      <c r="V5" t="n">
        <v>0.72</v>
      </c>
      <c r="W5" t="n">
        <v>2.92</v>
      </c>
      <c r="X5" t="n">
        <v>4.55</v>
      </c>
      <c r="Y5" t="n">
        <v>1</v>
      </c>
      <c r="Z5" t="n">
        <v>10</v>
      </c>
      <c r="AA5" t="n">
        <v>595.3675757093054</v>
      </c>
      <c r="AB5" t="n">
        <v>814.6081828491681</v>
      </c>
      <c r="AC5" t="n">
        <v>736.8631211878081</v>
      </c>
      <c r="AD5" t="n">
        <v>595367.5757093054</v>
      </c>
      <c r="AE5" t="n">
        <v>814608.1828491681</v>
      </c>
      <c r="AF5" t="n">
        <v>2.641315184165487e-06</v>
      </c>
      <c r="AG5" t="n">
        <v>9.641203703703704</v>
      </c>
      <c r="AH5" t="n">
        <v>736863.1211878081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3.2002</v>
      </c>
      <c r="E6" t="n">
        <v>31.25</v>
      </c>
      <c r="F6" t="n">
        <v>21.56</v>
      </c>
      <c r="G6" t="n">
        <v>9.949999999999999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358.84</v>
      </c>
      <c r="Q6" t="n">
        <v>3033.95</v>
      </c>
      <c r="R6" t="n">
        <v>184.11</v>
      </c>
      <c r="S6" t="n">
        <v>56.78</v>
      </c>
      <c r="T6" t="n">
        <v>61293.06</v>
      </c>
      <c r="U6" t="n">
        <v>0.31</v>
      </c>
      <c r="V6" t="n">
        <v>0.75</v>
      </c>
      <c r="W6" t="n">
        <v>2.88</v>
      </c>
      <c r="X6" t="n">
        <v>3.79</v>
      </c>
      <c r="Y6" t="n">
        <v>1</v>
      </c>
      <c r="Z6" t="n">
        <v>10</v>
      </c>
      <c r="AA6" t="n">
        <v>543.0524755409213</v>
      </c>
      <c r="AB6" t="n">
        <v>743.0283548194546</v>
      </c>
      <c r="AC6" t="n">
        <v>672.1147714823309</v>
      </c>
      <c r="AD6" t="n">
        <v>543052.4755409212</v>
      </c>
      <c r="AE6" t="n">
        <v>743028.3548194546</v>
      </c>
      <c r="AF6" t="n">
        <v>2.816358528759668e-06</v>
      </c>
      <c r="AG6" t="n">
        <v>9.04224537037037</v>
      </c>
      <c r="AH6" t="n">
        <v>672114.7714823309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3.3571</v>
      </c>
      <c r="E7" t="n">
        <v>29.79</v>
      </c>
      <c r="F7" t="n">
        <v>21.04</v>
      </c>
      <c r="G7" t="n">
        <v>11.27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347.25</v>
      </c>
      <c r="Q7" t="n">
        <v>3034.17</v>
      </c>
      <c r="R7" t="n">
        <v>167.05</v>
      </c>
      <c r="S7" t="n">
        <v>56.78</v>
      </c>
      <c r="T7" t="n">
        <v>52851.14</v>
      </c>
      <c r="U7" t="n">
        <v>0.34</v>
      </c>
      <c r="V7" t="n">
        <v>0.77</v>
      </c>
      <c r="W7" t="n">
        <v>2.85</v>
      </c>
      <c r="X7" t="n">
        <v>3.27</v>
      </c>
      <c r="Y7" t="n">
        <v>1</v>
      </c>
      <c r="Z7" t="n">
        <v>10</v>
      </c>
      <c r="AA7" t="n">
        <v>515.6796973785722</v>
      </c>
      <c r="AB7" t="n">
        <v>705.5757121359845</v>
      </c>
      <c r="AC7" t="n">
        <v>638.236556451457</v>
      </c>
      <c r="AD7" t="n">
        <v>515679.6973785723</v>
      </c>
      <c r="AE7" t="n">
        <v>705575.7121359846</v>
      </c>
      <c r="AF7" t="n">
        <v>2.9544394778136e-06</v>
      </c>
      <c r="AG7" t="n">
        <v>8.619791666666666</v>
      </c>
      <c r="AH7" t="n">
        <v>638236.556451457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3.4832</v>
      </c>
      <c r="E8" t="n">
        <v>28.71</v>
      </c>
      <c r="F8" t="n">
        <v>20.64</v>
      </c>
      <c r="G8" t="n">
        <v>12.51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338.75</v>
      </c>
      <c r="Q8" t="n">
        <v>3033.95</v>
      </c>
      <c r="R8" t="n">
        <v>154.14</v>
      </c>
      <c r="S8" t="n">
        <v>56.78</v>
      </c>
      <c r="T8" t="n">
        <v>46464.67</v>
      </c>
      <c r="U8" t="n">
        <v>0.37</v>
      </c>
      <c r="V8" t="n">
        <v>0.78</v>
      </c>
      <c r="W8" t="n">
        <v>2.82</v>
      </c>
      <c r="X8" t="n">
        <v>2.87</v>
      </c>
      <c r="Y8" t="n">
        <v>1</v>
      </c>
      <c r="Z8" t="n">
        <v>10</v>
      </c>
      <c r="AA8" t="n">
        <v>483.3022367728953</v>
      </c>
      <c r="AB8" t="n">
        <v>661.2754421425462</v>
      </c>
      <c r="AC8" t="n">
        <v>598.164242050373</v>
      </c>
      <c r="AD8" t="n">
        <v>483302.2367728953</v>
      </c>
      <c r="AE8" t="n">
        <v>661275.4421425463</v>
      </c>
      <c r="AF8" t="n">
        <v>3.065414670138015e-06</v>
      </c>
      <c r="AG8" t="n">
        <v>8.307291666666666</v>
      </c>
      <c r="AH8" t="n">
        <v>598164.242050373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3.5976</v>
      </c>
      <c r="E9" t="n">
        <v>27.8</v>
      </c>
      <c r="F9" t="n">
        <v>20.3</v>
      </c>
      <c r="G9" t="n">
        <v>13.84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330.71</v>
      </c>
      <c r="Q9" t="n">
        <v>3033.8</v>
      </c>
      <c r="R9" t="n">
        <v>143.19</v>
      </c>
      <c r="S9" t="n">
        <v>56.78</v>
      </c>
      <c r="T9" t="n">
        <v>41044.97</v>
      </c>
      <c r="U9" t="n">
        <v>0.4</v>
      </c>
      <c r="V9" t="n">
        <v>0.79</v>
      </c>
      <c r="W9" t="n">
        <v>2.8</v>
      </c>
      <c r="X9" t="n">
        <v>2.53</v>
      </c>
      <c r="Y9" t="n">
        <v>1</v>
      </c>
      <c r="Z9" t="n">
        <v>10</v>
      </c>
      <c r="AA9" t="n">
        <v>466.6969675278305</v>
      </c>
      <c r="AB9" t="n">
        <v>638.5553801886718</v>
      </c>
      <c r="AC9" t="n">
        <v>577.6125509215692</v>
      </c>
      <c r="AD9" t="n">
        <v>466696.9675278305</v>
      </c>
      <c r="AE9" t="n">
        <v>638555.3801886719</v>
      </c>
      <c r="AF9" t="n">
        <v>3.166093195133361e-06</v>
      </c>
      <c r="AG9" t="n">
        <v>8.043981481481483</v>
      </c>
      <c r="AH9" t="n">
        <v>577612.5509215692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3.6941</v>
      </c>
      <c r="E10" t="n">
        <v>27.07</v>
      </c>
      <c r="F10" t="n">
        <v>20.04</v>
      </c>
      <c r="G10" t="n">
        <v>15.22</v>
      </c>
      <c r="H10" t="n">
        <v>0.19</v>
      </c>
      <c r="I10" t="n">
        <v>79</v>
      </c>
      <c r="J10" t="n">
        <v>277.97</v>
      </c>
      <c r="K10" t="n">
        <v>60.56</v>
      </c>
      <c r="L10" t="n">
        <v>3</v>
      </c>
      <c r="M10" t="n">
        <v>77</v>
      </c>
      <c r="N10" t="n">
        <v>74.42</v>
      </c>
      <c r="O10" t="n">
        <v>34517.57</v>
      </c>
      <c r="P10" t="n">
        <v>323.78</v>
      </c>
      <c r="Q10" t="n">
        <v>3033.68</v>
      </c>
      <c r="R10" t="n">
        <v>134.86</v>
      </c>
      <c r="S10" t="n">
        <v>56.78</v>
      </c>
      <c r="T10" t="n">
        <v>36922.29</v>
      </c>
      <c r="U10" t="n">
        <v>0.42</v>
      </c>
      <c r="V10" t="n">
        <v>0.8100000000000001</v>
      </c>
      <c r="W10" t="n">
        <v>2.79</v>
      </c>
      <c r="X10" t="n">
        <v>2.28</v>
      </c>
      <c r="Y10" t="n">
        <v>1</v>
      </c>
      <c r="Z10" t="n">
        <v>10</v>
      </c>
      <c r="AA10" t="n">
        <v>440.5632003613007</v>
      </c>
      <c r="AB10" t="n">
        <v>602.798007010989</v>
      </c>
      <c r="AC10" t="n">
        <v>545.267811254176</v>
      </c>
      <c r="AD10" t="n">
        <v>440563.2003613007</v>
      </c>
      <c r="AE10" t="n">
        <v>602798.007010989</v>
      </c>
      <c r="AF10" t="n">
        <v>3.251018699172267e-06</v>
      </c>
      <c r="AG10" t="n">
        <v>7.83275462962963</v>
      </c>
      <c r="AH10" t="n">
        <v>545267.811254176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3.7916</v>
      </c>
      <c r="E11" t="n">
        <v>26.37</v>
      </c>
      <c r="F11" t="n">
        <v>19.77</v>
      </c>
      <c r="G11" t="n">
        <v>16.7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316.76</v>
      </c>
      <c r="Q11" t="n">
        <v>3033.92</v>
      </c>
      <c r="R11" t="n">
        <v>126.04</v>
      </c>
      <c r="S11" t="n">
        <v>56.78</v>
      </c>
      <c r="T11" t="n">
        <v>32551.79</v>
      </c>
      <c r="U11" t="n">
        <v>0.45</v>
      </c>
      <c r="V11" t="n">
        <v>0.82</v>
      </c>
      <c r="W11" t="n">
        <v>2.77</v>
      </c>
      <c r="X11" t="n">
        <v>2</v>
      </c>
      <c r="Y11" t="n">
        <v>1</v>
      </c>
      <c r="Z11" t="n">
        <v>10</v>
      </c>
      <c r="AA11" t="n">
        <v>427.8633314830696</v>
      </c>
      <c r="AB11" t="n">
        <v>585.4214861331207</v>
      </c>
      <c r="AC11" t="n">
        <v>529.549681140791</v>
      </c>
      <c r="AD11" t="n">
        <v>427863.3314830696</v>
      </c>
      <c r="AE11" t="n">
        <v>585421.4861331206</v>
      </c>
      <c r="AF11" t="n">
        <v>3.336824260247846e-06</v>
      </c>
      <c r="AG11" t="n">
        <v>7.630208333333333</v>
      </c>
      <c r="AH11" t="n">
        <v>529549.681140791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3.8589</v>
      </c>
      <c r="E12" t="n">
        <v>25.91</v>
      </c>
      <c r="F12" t="n">
        <v>19.62</v>
      </c>
      <c r="G12" t="n">
        <v>18.11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312.2</v>
      </c>
      <c r="Q12" t="n">
        <v>3033.54</v>
      </c>
      <c r="R12" t="n">
        <v>121.01</v>
      </c>
      <c r="S12" t="n">
        <v>56.78</v>
      </c>
      <c r="T12" t="n">
        <v>30067.57</v>
      </c>
      <c r="U12" t="n">
        <v>0.47</v>
      </c>
      <c r="V12" t="n">
        <v>0.82</v>
      </c>
      <c r="W12" t="n">
        <v>2.76</v>
      </c>
      <c r="X12" t="n">
        <v>1.85</v>
      </c>
      <c r="Y12" t="n">
        <v>1</v>
      </c>
      <c r="Z12" t="n">
        <v>10</v>
      </c>
      <c r="AA12" t="n">
        <v>419.6038762647347</v>
      </c>
      <c r="AB12" t="n">
        <v>574.1205351219473</v>
      </c>
      <c r="AC12" t="n">
        <v>519.3272770331397</v>
      </c>
      <c r="AD12" t="n">
        <v>419603.8762647347</v>
      </c>
      <c r="AE12" t="n">
        <v>574120.5351219473</v>
      </c>
      <c r="AF12" t="n">
        <v>3.396052098815913e-06</v>
      </c>
      <c r="AG12" t="n">
        <v>7.497106481481482</v>
      </c>
      <c r="AH12" t="n">
        <v>519327.2770331397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3.9212</v>
      </c>
      <c r="E13" t="n">
        <v>25.5</v>
      </c>
      <c r="F13" t="n">
        <v>19.47</v>
      </c>
      <c r="G13" t="n">
        <v>19.47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307.07</v>
      </c>
      <c r="Q13" t="n">
        <v>3033.61</v>
      </c>
      <c r="R13" t="n">
        <v>116.39</v>
      </c>
      <c r="S13" t="n">
        <v>56.78</v>
      </c>
      <c r="T13" t="n">
        <v>27782.61</v>
      </c>
      <c r="U13" t="n">
        <v>0.49</v>
      </c>
      <c r="V13" t="n">
        <v>0.83</v>
      </c>
      <c r="W13" t="n">
        <v>2.75</v>
      </c>
      <c r="X13" t="n">
        <v>1.7</v>
      </c>
      <c r="Y13" t="n">
        <v>1</v>
      </c>
      <c r="Z13" t="n">
        <v>10</v>
      </c>
      <c r="AA13" t="n">
        <v>411.7655346353401</v>
      </c>
      <c r="AB13" t="n">
        <v>563.3957703013826</v>
      </c>
      <c r="AC13" t="n">
        <v>509.6260687147478</v>
      </c>
      <c r="AD13" t="n">
        <v>411765.5346353402</v>
      </c>
      <c r="AE13" t="n">
        <v>563395.7703013826</v>
      </c>
      <c r="AF13" t="n">
        <v>3.450879652200615e-06</v>
      </c>
      <c r="AG13" t="n">
        <v>7.378472222222222</v>
      </c>
      <c r="AH13" t="n">
        <v>509626.0687147478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3.9863</v>
      </c>
      <c r="E14" t="n">
        <v>25.09</v>
      </c>
      <c r="F14" t="n">
        <v>19.31</v>
      </c>
      <c r="G14" t="n">
        <v>21.07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301.34</v>
      </c>
      <c r="Q14" t="n">
        <v>3033.68</v>
      </c>
      <c r="R14" t="n">
        <v>111.29</v>
      </c>
      <c r="S14" t="n">
        <v>56.78</v>
      </c>
      <c r="T14" t="n">
        <v>25257.73</v>
      </c>
      <c r="U14" t="n">
        <v>0.51</v>
      </c>
      <c r="V14" t="n">
        <v>0.84</v>
      </c>
      <c r="W14" t="n">
        <v>2.74</v>
      </c>
      <c r="X14" t="n">
        <v>1.55</v>
      </c>
      <c r="Y14" t="n">
        <v>1</v>
      </c>
      <c r="Z14" t="n">
        <v>10</v>
      </c>
      <c r="AA14" t="n">
        <v>390.8474992587729</v>
      </c>
      <c r="AB14" t="n">
        <v>534.7747914605733</v>
      </c>
      <c r="AC14" t="n">
        <v>483.7366359247093</v>
      </c>
      <c r="AD14" t="n">
        <v>390847.4992587729</v>
      </c>
      <c r="AE14" t="n">
        <v>534774.7914605733</v>
      </c>
      <c r="AF14" t="n">
        <v>3.508171365288002e-06</v>
      </c>
      <c r="AG14" t="n">
        <v>7.259837962962963</v>
      </c>
      <c r="AH14" t="n">
        <v>483736.6359247093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4.022</v>
      </c>
      <c r="E15" t="n">
        <v>24.86</v>
      </c>
      <c r="F15" t="n">
        <v>19.25</v>
      </c>
      <c r="G15" t="n">
        <v>22.21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299.15</v>
      </c>
      <c r="Q15" t="n">
        <v>3033.47</v>
      </c>
      <c r="R15" t="n">
        <v>108.79</v>
      </c>
      <c r="S15" t="n">
        <v>56.78</v>
      </c>
      <c r="T15" t="n">
        <v>24020.42</v>
      </c>
      <c r="U15" t="n">
        <v>0.52</v>
      </c>
      <c r="V15" t="n">
        <v>0.84</v>
      </c>
      <c r="W15" t="n">
        <v>2.75</v>
      </c>
      <c r="X15" t="n">
        <v>1.48</v>
      </c>
      <c r="Y15" t="n">
        <v>1</v>
      </c>
      <c r="Z15" t="n">
        <v>10</v>
      </c>
      <c r="AA15" t="n">
        <v>387.1461393095111</v>
      </c>
      <c r="AB15" t="n">
        <v>529.7104274855169</v>
      </c>
      <c r="AC15" t="n">
        <v>479.1556077395527</v>
      </c>
      <c r="AD15" t="n">
        <v>387146.1393095111</v>
      </c>
      <c r="AE15" t="n">
        <v>529710.4274855169</v>
      </c>
      <c r="AF15" t="n">
        <v>3.539589401497215e-06</v>
      </c>
      <c r="AG15" t="n">
        <v>7.193287037037037</v>
      </c>
      <c r="AH15" t="n">
        <v>479155.6077395527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4.0797</v>
      </c>
      <c r="E16" t="n">
        <v>24.51</v>
      </c>
      <c r="F16" t="n">
        <v>19.1</v>
      </c>
      <c r="G16" t="n">
        <v>23.88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293.82</v>
      </c>
      <c r="Q16" t="n">
        <v>3033.62</v>
      </c>
      <c r="R16" t="n">
        <v>104.59</v>
      </c>
      <c r="S16" t="n">
        <v>56.78</v>
      </c>
      <c r="T16" t="n">
        <v>21940.25</v>
      </c>
      <c r="U16" t="n">
        <v>0.54</v>
      </c>
      <c r="V16" t="n">
        <v>0.84</v>
      </c>
      <c r="W16" t="n">
        <v>2.73</v>
      </c>
      <c r="X16" t="n">
        <v>1.34</v>
      </c>
      <c r="Y16" t="n">
        <v>1</v>
      </c>
      <c r="Z16" t="n">
        <v>10</v>
      </c>
      <c r="AA16" t="n">
        <v>380.0684374197075</v>
      </c>
      <c r="AB16" t="n">
        <v>520.0264035137175</v>
      </c>
      <c r="AC16" t="n">
        <v>470.3958134240088</v>
      </c>
      <c r="AD16" t="n">
        <v>380068.4374197075</v>
      </c>
      <c r="AE16" t="n">
        <v>520026.4035137175</v>
      </c>
      <c r="AF16" t="n">
        <v>3.590368692513223e-06</v>
      </c>
      <c r="AG16" t="n">
        <v>7.092013888888889</v>
      </c>
      <c r="AH16" t="n">
        <v>470395.8134240088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19.04</v>
      </c>
      <c r="G17" t="n">
        <v>25.39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289.66</v>
      </c>
      <c r="Q17" t="n">
        <v>3033.59</v>
      </c>
      <c r="R17" t="n">
        <v>102.4</v>
      </c>
      <c r="S17" t="n">
        <v>56.78</v>
      </c>
      <c r="T17" t="n">
        <v>20863.56</v>
      </c>
      <c r="U17" t="n">
        <v>0.55</v>
      </c>
      <c r="V17" t="n">
        <v>0.85</v>
      </c>
      <c r="W17" t="n">
        <v>2.73</v>
      </c>
      <c r="X17" t="n">
        <v>1.28</v>
      </c>
      <c r="Y17" t="n">
        <v>1</v>
      </c>
      <c r="Z17" t="n">
        <v>10</v>
      </c>
      <c r="AA17" t="n">
        <v>375.3306703012229</v>
      </c>
      <c r="AB17" t="n">
        <v>513.5439815266733</v>
      </c>
      <c r="AC17" t="n">
        <v>464.5320646932717</v>
      </c>
      <c r="AD17" t="n">
        <v>375330.6703012229</v>
      </c>
      <c r="AE17" t="n">
        <v>513543.9815266733</v>
      </c>
      <c r="AF17" t="n">
        <v>3.622666785759108e-06</v>
      </c>
      <c r="AG17" t="n">
        <v>7.028356481481481</v>
      </c>
      <c r="AH17" t="n">
        <v>464532.0646932717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4.1628</v>
      </c>
      <c r="E18" t="n">
        <v>24.02</v>
      </c>
      <c r="F18" t="n">
        <v>18.93</v>
      </c>
      <c r="G18" t="n">
        <v>27.04</v>
      </c>
      <c r="H18" t="n">
        <v>0.32</v>
      </c>
      <c r="I18" t="n">
        <v>42</v>
      </c>
      <c r="J18" t="n">
        <v>281.91</v>
      </c>
      <c r="K18" t="n">
        <v>60.56</v>
      </c>
      <c r="L18" t="n">
        <v>5</v>
      </c>
      <c r="M18" t="n">
        <v>40</v>
      </c>
      <c r="N18" t="n">
        <v>76.34999999999999</v>
      </c>
      <c r="O18" t="n">
        <v>35003.04</v>
      </c>
      <c r="P18" t="n">
        <v>284.86</v>
      </c>
      <c r="Q18" t="n">
        <v>3033.68</v>
      </c>
      <c r="R18" t="n">
        <v>98.83</v>
      </c>
      <c r="S18" t="n">
        <v>56.78</v>
      </c>
      <c r="T18" t="n">
        <v>19094.71</v>
      </c>
      <c r="U18" t="n">
        <v>0.57</v>
      </c>
      <c r="V18" t="n">
        <v>0.85</v>
      </c>
      <c r="W18" t="n">
        <v>2.72</v>
      </c>
      <c r="X18" t="n">
        <v>1.16</v>
      </c>
      <c r="Y18" t="n">
        <v>1</v>
      </c>
      <c r="Z18" t="n">
        <v>10</v>
      </c>
      <c r="AA18" t="n">
        <v>369.4488096959253</v>
      </c>
      <c r="AB18" t="n">
        <v>505.4961603571289</v>
      </c>
      <c r="AC18" t="n">
        <v>457.2523162809608</v>
      </c>
      <c r="AD18" t="n">
        <v>369448.8096959253</v>
      </c>
      <c r="AE18" t="n">
        <v>505496.1603571289</v>
      </c>
      <c r="AF18" t="n">
        <v>3.663501432260717e-06</v>
      </c>
      <c r="AG18" t="n">
        <v>6.950231481481482</v>
      </c>
      <c r="AH18" t="n">
        <v>457252.3162809608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4.1873</v>
      </c>
      <c r="E19" t="n">
        <v>23.88</v>
      </c>
      <c r="F19" t="n">
        <v>18.89</v>
      </c>
      <c r="G19" t="n">
        <v>28.34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281.73</v>
      </c>
      <c r="Q19" t="n">
        <v>3033.54</v>
      </c>
      <c r="R19" t="n">
        <v>97.81</v>
      </c>
      <c r="S19" t="n">
        <v>56.78</v>
      </c>
      <c r="T19" t="n">
        <v>18591.45</v>
      </c>
      <c r="U19" t="n">
        <v>0.58</v>
      </c>
      <c r="V19" t="n">
        <v>0.85</v>
      </c>
      <c r="W19" t="n">
        <v>2.71</v>
      </c>
      <c r="X19" t="n">
        <v>1.13</v>
      </c>
      <c r="Y19" t="n">
        <v>1</v>
      </c>
      <c r="Z19" t="n">
        <v>10</v>
      </c>
      <c r="AA19" t="n">
        <v>366.1970234468778</v>
      </c>
      <c r="AB19" t="n">
        <v>501.0469229524976</v>
      </c>
      <c r="AC19" t="n">
        <v>453.2277078496835</v>
      </c>
      <c r="AD19" t="n">
        <v>366197.0234468778</v>
      </c>
      <c r="AE19" t="n">
        <v>501046.9229524976</v>
      </c>
      <c r="AF19" t="n">
        <v>3.685062829659195e-06</v>
      </c>
      <c r="AG19" t="n">
        <v>6.909722222222222</v>
      </c>
      <c r="AH19" t="n">
        <v>453227.7078496835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4.2154</v>
      </c>
      <c r="E20" t="n">
        <v>23.72</v>
      </c>
      <c r="F20" t="n">
        <v>18.84</v>
      </c>
      <c r="G20" t="n">
        <v>29.74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277.71</v>
      </c>
      <c r="Q20" t="n">
        <v>3033.73</v>
      </c>
      <c r="R20" t="n">
        <v>95.79000000000001</v>
      </c>
      <c r="S20" t="n">
        <v>56.78</v>
      </c>
      <c r="T20" t="n">
        <v>17590.74</v>
      </c>
      <c r="U20" t="n">
        <v>0.59</v>
      </c>
      <c r="V20" t="n">
        <v>0.86</v>
      </c>
      <c r="W20" t="n">
        <v>2.71</v>
      </c>
      <c r="X20" t="n">
        <v>1.07</v>
      </c>
      <c r="Y20" t="n">
        <v>1</v>
      </c>
      <c r="Z20" t="n">
        <v>10</v>
      </c>
      <c r="AA20" t="n">
        <v>362.2543372256862</v>
      </c>
      <c r="AB20" t="n">
        <v>495.6523657256232</v>
      </c>
      <c r="AC20" t="n">
        <v>448.3479995932333</v>
      </c>
      <c r="AD20" t="n">
        <v>362254.3372256862</v>
      </c>
      <c r="AE20" t="n">
        <v>495652.3657256232</v>
      </c>
      <c r="AF20" t="n">
        <v>3.709792432389695e-06</v>
      </c>
      <c r="AG20" t="n">
        <v>6.863425925925926</v>
      </c>
      <c r="AH20" t="n">
        <v>448347.9995932333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4.2423</v>
      </c>
      <c r="E21" t="n">
        <v>23.57</v>
      </c>
      <c r="F21" t="n">
        <v>18.79</v>
      </c>
      <c r="G21" t="n">
        <v>31.32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275.13</v>
      </c>
      <c r="Q21" t="n">
        <v>3033.54</v>
      </c>
      <c r="R21" t="n">
        <v>94.42</v>
      </c>
      <c r="S21" t="n">
        <v>56.78</v>
      </c>
      <c r="T21" t="n">
        <v>16916.65</v>
      </c>
      <c r="U21" t="n">
        <v>0.6</v>
      </c>
      <c r="V21" t="n">
        <v>0.86</v>
      </c>
      <c r="W21" t="n">
        <v>2.71</v>
      </c>
      <c r="X21" t="n">
        <v>1.03</v>
      </c>
      <c r="Y21" t="n">
        <v>1</v>
      </c>
      <c r="Z21" t="n">
        <v>10</v>
      </c>
      <c r="AA21" t="n">
        <v>359.2454438474445</v>
      </c>
      <c r="AB21" t="n">
        <v>491.5354650625057</v>
      </c>
      <c r="AC21" t="n">
        <v>444.6240101512975</v>
      </c>
      <c r="AD21" t="n">
        <v>359245.4438474445</v>
      </c>
      <c r="AE21" t="n">
        <v>491535.4650625057</v>
      </c>
      <c r="AF21" t="n">
        <v>3.733465966676189e-06</v>
      </c>
      <c r="AG21" t="n">
        <v>6.820023148148149</v>
      </c>
      <c r="AH21" t="n">
        <v>444624.0101512974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4.2745</v>
      </c>
      <c r="E22" t="n">
        <v>23.39</v>
      </c>
      <c r="F22" t="n">
        <v>18.72</v>
      </c>
      <c r="G22" t="n">
        <v>33.03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271.52</v>
      </c>
      <c r="Q22" t="n">
        <v>3033.72</v>
      </c>
      <c r="R22" t="n">
        <v>91.70999999999999</v>
      </c>
      <c r="S22" t="n">
        <v>56.78</v>
      </c>
      <c r="T22" t="n">
        <v>15573.55</v>
      </c>
      <c r="U22" t="n">
        <v>0.62</v>
      </c>
      <c r="V22" t="n">
        <v>0.86</v>
      </c>
      <c r="W22" t="n">
        <v>2.71</v>
      </c>
      <c r="X22" t="n">
        <v>0.95</v>
      </c>
      <c r="Y22" t="n">
        <v>1</v>
      </c>
      <c r="Z22" t="n">
        <v>10</v>
      </c>
      <c r="AA22" t="n">
        <v>355.3671205412846</v>
      </c>
      <c r="AB22" t="n">
        <v>486.228972015469</v>
      </c>
      <c r="AC22" t="n">
        <v>439.8239613529601</v>
      </c>
      <c r="AD22" t="n">
        <v>355367.1205412846</v>
      </c>
      <c r="AE22" t="n">
        <v>486228.972015469</v>
      </c>
      <c r="AF22" t="n">
        <v>3.761803803257047e-06</v>
      </c>
      <c r="AG22" t="n">
        <v>6.767939814814816</v>
      </c>
      <c r="AH22" t="n">
        <v>439823.9613529601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4.307</v>
      </c>
      <c r="E23" t="n">
        <v>23.22</v>
      </c>
      <c r="F23" t="n">
        <v>18.65</v>
      </c>
      <c r="G23" t="n">
        <v>34.96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267.42</v>
      </c>
      <c r="Q23" t="n">
        <v>3033.57</v>
      </c>
      <c r="R23" t="n">
        <v>89.65000000000001</v>
      </c>
      <c r="S23" t="n">
        <v>56.78</v>
      </c>
      <c r="T23" t="n">
        <v>14551.02</v>
      </c>
      <c r="U23" t="n">
        <v>0.63</v>
      </c>
      <c r="V23" t="n">
        <v>0.87</v>
      </c>
      <c r="W23" t="n">
        <v>2.7</v>
      </c>
      <c r="X23" t="n">
        <v>0.88</v>
      </c>
      <c r="Y23" t="n">
        <v>1</v>
      </c>
      <c r="Z23" t="n">
        <v>10</v>
      </c>
      <c r="AA23" t="n">
        <v>351.2571798683464</v>
      </c>
      <c r="AB23" t="n">
        <v>480.6055698689693</v>
      </c>
      <c r="AC23" t="n">
        <v>434.7372488148278</v>
      </c>
      <c r="AD23" t="n">
        <v>351257.1798683464</v>
      </c>
      <c r="AE23" t="n">
        <v>480605.5698689693</v>
      </c>
      <c r="AF23" t="n">
        <v>3.790405656948907e-06</v>
      </c>
      <c r="AG23" t="n">
        <v>6.71875</v>
      </c>
      <c r="AH23" t="n">
        <v>434737.2488148278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4.3358</v>
      </c>
      <c r="E24" t="n">
        <v>23.06</v>
      </c>
      <c r="F24" t="n">
        <v>18.6</v>
      </c>
      <c r="G24" t="n">
        <v>37.19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28</v>
      </c>
      <c r="N24" t="n">
        <v>77.84</v>
      </c>
      <c r="O24" t="n">
        <v>35371.22</v>
      </c>
      <c r="P24" t="n">
        <v>262.65</v>
      </c>
      <c r="Q24" t="n">
        <v>3033.54</v>
      </c>
      <c r="R24" t="n">
        <v>87.68000000000001</v>
      </c>
      <c r="S24" t="n">
        <v>56.78</v>
      </c>
      <c r="T24" t="n">
        <v>13576.81</v>
      </c>
      <c r="U24" t="n">
        <v>0.65</v>
      </c>
      <c r="V24" t="n">
        <v>0.87</v>
      </c>
      <c r="W24" t="n">
        <v>2.71</v>
      </c>
      <c r="X24" t="n">
        <v>0.83</v>
      </c>
      <c r="Y24" t="n">
        <v>1</v>
      </c>
      <c r="Z24" t="n">
        <v>10</v>
      </c>
      <c r="AA24" t="n">
        <v>347.0689901855221</v>
      </c>
      <c r="AB24" t="n">
        <v>474.8751039750406</v>
      </c>
      <c r="AC24" t="n">
        <v>429.5536905430563</v>
      </c>
      <c r="AD24" t="n">
        <v>347068.9901855221</v>
      </c>
      <c r="AE24" t="n">
        <v>474875.1039750406</v>
      </c>
      <c r="AF24" t="n">
        <v>3.815751299605077e-06</v>
      </c>
      <c r="AG24" t="n">
        <v>6.672453703703703</v>
      </c>
      <c r="AH24" t="n">
        <v>429553.6905430563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4.3521</v>
      </c>
      <c r="E25" t="n">
        <v>22.98</v>
      </c>
      <c r="F25" t="n">
        <v>18.56</v>
      </c>
      <c r="G25" t="n">
        <v>38.4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27</v>
      </c>
      <c r="N25" t="n">
        <v>78.09</v>
      </c>
      <c r="O25" t="n">
        <v>35432.93</v>
      </c>
      <c r="P25" t="n">
        <v>260.1</v>
      </c>
      <c r="Q25" t="n">
        <v>3033.68</v>
      </c>
      <c r="R25" t="n">
        <v>86.93000000000001</v>
      </c>
      <c r="S25" t="n">
        <v>56.78</v>
      </c>
      <c r="T25" t="n">
        <v>13209.56</v>
      </c>
      <c r="U25" t="n">
        <v>0.65</v>
      </c>
      <c r="V25" t="n">
        <v>0.87</v>
      </c>
      <c r="W25" t="n">
        <v>2.69</v>
      </c>
      <c r="X25" t="n">
        <v>0.8</v>
      </c>
      <c r="Y25" t="n">
        <v>1</v>
      </c>
      <c r="Z25" t="n">
        <v>10</v>
      </c>
      <c r="AA25" t="n">
        <v>344.7709898793275</v>
      </c>
      <c r="AB25" t="n">
        <v>471.7308785754867</v>
      </c>
      <c r="AC25" t="n">
        <v>426.7095456026879</v>
      </c>
      <c r="AD25" t="n">
        <v>344770.9898793275</v>
      </c>
      <c r="AE25" t="n">
        <v>471730.8785754867</v>
      </c>
      <c r="AF25" t="n">
        <v>3.830096229302841e-06</v>
      </c>
      <c r="AG25" t="n">
        <v>6.649305555555556</v>
      </c>
      <c r="AH25" t="n">
        <v>426709.5456026879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4.3628</v>
      </c>
      <c r="E26" t="n">
        <v>22.92</v>
      </c>
      <c r="F26" t="n">
        <v>18.56</v>
      </c>
      <c r="G26" t="n">
        <v>39.77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255.76</v>
      </c>
      <c r="Q26" t="n">
        <v>3033.46</v>
      </c>
      <c r="R26" t="n">
        <v>86.70999999999999</v>
      </c>
      <c r="S26" t="n">
        <v>56.78</v>
      </c>
      <c r="T26" t="n">
        <v>13101.29</v>
      </c>
      <c r="U26" t="n">
        <v>0.65</v>
      </c>
      <c r="V26" t="n">
        <v>0.87</v>
      </c>
      <c r="W26" t="n">
        <v>2.7</v>
      </c>
      <c r="X26" t="n">
        <v>0.79</v>
      </c>
      <c r="Y26" t="n">
        <v>1</v>
      </c>
      <c r="Z26" t="n">
        <v>10</v>
      </c>
      <c r="AA26" t="n">
        <v>341.8729417700266</v>
      </c>
      <c r="AB26" t="n">
        <v>467.7656412994822</v>
      </c>
      <c r="AC26" t="n">
        <v>423.1227450070597</v>
      </c>
      <c r="AD26" t="n">
        <v>341872.9417700266</v>
      </c>
      <c r="AE26" t="n">
        <v>467765.6412994822</v>
      </c>
      <c r="AF26" t="n">
        <v>3.839512839595238e-06</v>
      </c>
      <c r="AG26" t="n">
        <v>6.631944444444446</v>
      </c>
      <c r="AH26" t="n">
        <v>423122.7450070597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4.3964</v>
      </c>
      <c r="E27" t="n">
        <v>22.75</v>
      </c>
      <c r="F27" t="n">
        <v>18.49</v>
      </c>
      <c r="G27" t="n">
        <v>42.66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251.21</v>
      </c>
      <c r="Q27" t="n">
        <v>3033.52</v>
      </c>
      <c r="R27" t="n">
        <v>84.17</v>
      </c>
      <c r="S27" t="n">
        <v>56.78</v>
      </c>
      <c r="T27" t="n">
        <v>11840.35</v>
      </c>
      <c r="U27" t="n">
        <v>0.67</v>
      </c>
      <c r="V27" t="n">
        <v>0.87</v>
      </c>
      <c r="W27" t="n">
        <v>2.7</v>
      </c>
      <c r="X27" t="n">
        <v>0.72</v>
      </c>
      <c r="Y27" t="n">
        <v>1</v>
      </c>
      <c r="Z27" t="n">
        <v>10</v>
      </c>
      <c r="AA27" t="n">
        <v>324.8950186041262</v>
      </c>
      <c r="AB27" t="n">
        <v>444.5356978107898</v>
      </c>
      <c r="AC27" t="n">
        <v>402.1098347214976</v>
      </c>
      <c r="AD27" t="n">
        <v>324895.0186041262</v>
      </c>
      <c r="AE27" t="n">
        <v>444535.6978107898</v>
      </c>
      <c r="AF27" t="n">
        <v>3.869082756027437e-06</v>
      </c>
      <c r="AG27" t="n">
        <v>6.58275462962963</v>
      </c>
      <c r="AH27" t="n">
        <v>402109.8347214976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4.4111</v>
      </c>
      <c r="E28" t="n">
        <v>22.67</v>
      </c>
      <c r="F28" t="n">
        <v>18.46</v>
      </c>
      <c r="G28" t="n">
        <v>44.31</v>
      </c>
      <c r="H28" t="n">
        <v>0.47</v>
      </c>
      <c r="I28" t="n">
        <v>25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247.68</v>
      </c>
      <c r="Q28" t="n">
        <v>3033.45</v>
      </c>
      <c r="R28" t="n">
        <v>83.53</v>
      </c>
      <c r="S28" t="n">
        <v>56.78</v>
      </c>
      <c r="T28" t="n">
        <v>11525.73</v>
      </c>
      <c r="U28" t="n">
        <v>0.68</v>
      </c>
      <c r="V28" t="n">
        <v>0.87</v>
      </c>
      <c r="W28" t="n">
        <v>2.7</v>
      </c>
      <c r="X28" t="n">
        <v>0.7</v>
      </c>
      <c r="Y28" t="n">
        <v>1</v>
      </c>
      <c r="Z28" t="n">
        <v>10</v>
      </c>
      <c r="AA28" t="n">
        <v>322.2252151651268</v>
      </c>
      <c r="AB28" t="n">
        <v>440.8827549621358</v>
      </c>
      <c r="AC28" t="n">
        <v>398.8055236113817</v>
      </c>
      <c r="AD28" t="n">
        <v>322225.2151651268</v>
      </c>
      <c r="AE28" t="n">
        <v>440882.7549621358</v>
      </c>
      <c r="AF28" t="n">
        <v>3.882019594466525e-06</v>
      </c>
      <c r="AG28" t="n">
        <v>6.559606481481482</v>
      </c>
      <c r="AH28" t="n">
        <v>398805.5236113817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4.4108</v>
      </c>
      <c r="E29" t="n">
        <v>22.67</v>
      </c>
      <c r="F29" t="n">
        <v>18.46</v>
      </c>
      <c r="G29" t="n">
        <v>44.32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14</v>
      </c>
      <c r="N29" t="n">
        <v>79.09999999999999</v>
      </c>
      <c r="O29" t="n">
        <v>35680.92</v>
      </c>
      <c r="P29" t="n">
        <v>247.63</v>
      </c>
      <c r="Q29" t="n">
        <v>3033.63</v>
      </c>
      <c r="R29" t="n">
        <v>83.2</v>
      </c>
      <c r="S29" t="n">
        <v>56.78</v>
      </c>
      <c r="T29" t="n">
        <v>11362.6</v>
      </c>
      <c r="U29" t="n">
        <v>0.68</v>
      </c>
      <c r="V29" t="n">
        <v>0.87</v>
      </c>
      <c r="W29" t="n">
        <v>2.71</v>
      </c>
      <c r="X29" t="n">
        <v>0.7</v>
      </c>
      <c r="Y29" t="n">
        <v>1</v>
      </c>
      <c r="Z29" t="n">
        <v>10</v>
      </c>
      <c r="AA29" t="n">
        <v>322.2107772336125</v>
      </c>
      <c r="AB29" t="n">
        <v>440.8630003472815</v>
      </c>
      <c r="AC29" t="n">
        <v>398.7876543492432</v>
      </c>
      <c r="AD29" t="n">
        <v>322210.7772336125</v>
      </c>
      <c r="AE29" t="n">
        <v>440863.0003472815</v>
      </c>
      <c r="AF29" t="n">
        <v>3.881755577355523e-06</v>
      </c>
      <c r="AG29" t="n">
        <v>6.559606481481482</v>
      </c>
      <c r="AH29" t="n">
        <v>398787.6543492432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4.4253</v>
      </c>
      <c r="E30" t="n">
        <v>22.6</v>
      </c>
      <c r="F30" t="n">
        <v>18.44</v>
      </c>
      <c r="G30" t="n">
        <v>46.11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243.91</v>
      </c>
      <c r="Q30" t="n">
        <v>3033.57</v>
      </c>
      <c r="R30" t="n">
        <v>82.34</v>
      </c>
      <c r="S30" t="n">
        <v>56.78</v>
      </c>
      <c r="T30" t="n">
        <v>10936.44</v>
      </c>
      <c r="U30" t="n">
        <v>0.6899999999999999</v>
      </c>
      <c r="V30" t="n">
        <v>0.87</v>
      </c>
      <c r="W30" t="n">
        <v>2.71</v>
      </c>
      <c r="X30" t="n">
        <v>0.68</v>
      </c>
      <c r="Y30" t="n">
        <v>1</v>
      </c>
      <c r="Z30" t="n">
        <v>10</v>
      </c>
      <c r="AA30" t="n">
        <v>319.492949596879</v>
      </c>
      <c r="AB30" t="n">
        <v>437.1443486726096</v>
      </c>
      <c r="AC30" t="n">
        <v>395.4239055712416</v>
      </c>
      <c r="AD30" t="n">
        <v>319492.949596879</v>
      </c>
      <c r="AE30" t="n">
        <v>437144.3486726095</v>
      </c>
      <c r="AF30" t="n">
        <v>3.894516404387276e-06</v>
      </c>
      <c r="AG30" t="n">
        <v>6.539351851851852</v>
      </c>
      <c r="AH30" t="n">
        <v>395423.9055712416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4.4395</v>
      </c>
      <c r="E31" t="n">
        <v>22.53</v>
      </c>
      <c r="F31" t="n">
        <v>18.42</v>
      </c>
      <c r="G31" t="n">
        <v>48.06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243.71</v>
      </c>
      <c r="Q31" t="n">
        <v>3033.62</v>
      </c>
      <c r="R31" t="n">
        <v>81.7</v>
      </c>
      <c r="S31" t="n">
        <v>56.78</v>
      </c>
      <c r="T31" t="n">
        <v>10625.11</v>
      </c>
      <c r="U31" t="n">
        <v>0.6899999999999999</v>
      </c>
      <c r="V31" t="n">
        <v>0.88</v>
      </c>
      <c r="W31" t="n">
        <v>2.71</v>
      </c>
      <c r="X31" t="n">
        <v>0.66</v>
      </c>
      <c r="Y31" t="n">
        <v>1</v>
      </c>
      <c r="Z31" t="n">
        <v>10</v>
      </c>
      <c r="AA31" t="n">
        <v>318.7231056080237</v>
      </c>
      <c r="AB31" t="n">
        <v>436.0910141639379</v>
      </c>
      <c r="AC31" t="n">
        <v>394.4710998297134</v>
      </c>
      <c r="AD31" t="n">
        <v>318723.1056080237</v>
      </c>
      <c r="AE31" t="n">
        <v>436091.0141639379</v>
      </c>
      <c r="AF31" t="n">
        <v>3.907013214308026e-06</v>
      </c>
      <c r="AG31" t="n">
        <v>6.519097222222222</v>
      </c>
      <c r="AH31" t="n">
        <v>394471.0998297133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4.442</v>
      </c>
      <c r="E32" t="n">
        <v>22.51</v>
      </c>
      <c r="F32" t="n">
        <v>18.41</v>
      </c>
      <c r="G32" t="n">
        <v>48.03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243.67</v>
      </c>
      <c r="Q32" t="n">
        <v>3033.65</v>
      </c>
      <c r="R32" t="n">
        <v>80.98</v>
      </c>
      <c r="S32" t="n">
        <v>56.78</v>
      </c>
      <c r="T32" t="n">
        <v>10263.72</v>
      </c>
      <c r="U32" t="n">
        <v>0.7</v>
      </c>
      <c r="V32" t="n">
        <v>0.88</v>
      </c>
      <c r="W32" t="n">
        <v>2.71</v>
      </c>
      <c r="X32" t="n">
        <v>0.64</v>
      </c>
      <c r="Y32" t="n">
        <v>1</v>
      </c>
      <c r="Z32" t="n">
        <v>10</v>
      </c>
      <c r="AA32" t="n">
        <v>318.5662935522186</v>
      </c>
      <c r="AB32" t="n">
        <v>435.8764569911257</v>
      </c>
      <c r="AC32" t="n">
        <v>394.2770196923415</v>
      </c>
      <c r="AD32" t="n">
        <v>318566.2935522186</v>
      </c>
      <c r="AE32" t="n">
        <v>435876.4569911257</v>
      </c>
      <c r="AF32" t="n">
        <v>3.909213356899709e-06</v>
      </c>
      <c r="AG32" t="n">
        <v>6.513310185185186</v>
      </c>
      <c r="AH32" t="n">
        <v>394277.0196923414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18.41</v>
      </c>
      <c r="G33" t="n">
        <v>48.02</v>
      </c>
      <c r="H33" t="n">
        <v>0.54</v>
      </c>
      <c r="I33" t="n">
        <v>23</v>
      </c>
      <c r="J33" t="n">
        <v>289.43</v>
      </c>
      <c r="K33" t="n">
        <v>60.56</v>
      </c>
      <c r="L33" t="n">
        <v>8.75</v>
      </c>
      <c r="M33" t="n">
        <v>0</v>
      </c>
      <c r="N33" t="n">
        <v>80.12</v>
      </c>
      <c r="O33" t="n">
        <v>35930.44</v>
      </c>
      <c r="P33" t="n">
        <v>243.76</v>
      </c>
      <c r="Q33" t="n">
        <v>3033.65</v>
      </c>
      <c r="R33" t="n">
        <v>80.91</v>
      </c>
      <c r="S33" t="n">
        <v>56.78</v>
      </c>
      <c r="T33" t="n">
        <v>10225.78</v>
      </c>
      <c r="U33" t="n">
        <v>0.7</v>
      </c>
      <c r="V33" t="n">
        <v>0.88</v>
      </c>
      <c r="W33" t="n">
        <v>2.71</v>
      </c>
      <c r="X33" t="n">
        <v>0.64</v>
      </c>
      <c r="Y33" t="n">
        <v>1</v>
      </c>
      <c r="Z33" t="n">
        <v>10</v>
      </c>
      <c r="AA33" t="n">
        <v>318.5984403945311</v>
      </c>
      <c r="AB33" t="n">
        <v>435.9204417189962</v>
      </c>
      <c r="AC33" t="n">
        <v>394.316806579517</v>
      </c>
      <c r="AD33" t="n">
        <v>318598.4403945311</v>
      </c>
      <c r="AE33" t="n">
        <v>435920.4417189963</v>
      </c>
      <c r="AF33" t="n">
        <v>3.909565379714377e-06</v>
      </c>
      <c r="AG33" t="n">
        <v>6.513310185185186</v>
      </c>
      <c r="AH33" t="n">
        <v>394316.806579517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4.012</v>
      </c>
      <c r="E2" t="n">
        <v>24.92</v>
      </c>
      <c r="F2" t="n">
        <v>21.42</v>
      </c>
      <c r="G2" t="n">
        <v>10.45</v>
      </c>
      <c r="H2" t="n">
        <v>0.28</v>
      </c>
      <c r="I2" t="n">
        <v>123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112.52</v>
      </c>
      <c r="Q2" t="n">
        <v>3034.28</v>
      </c>
      <c r="R2" t="n">
        <v>174.14</v>
      </c>
      <c r="S2" t="n">
        <v>56.78</v>
      </c>
      <c r="T2" t="n">
        <v>56343.17</v>
      </c>
      <c r="U2" t="n">
        <v>0.33</v>
      </c>
      <c r="V2" t="n">
        <v>0.75</v>
      </c>
      <c r="W2" t="n">
        <v>3.02</v>
      </c>
      <c r="X2" t="n">
        <v>3.65</v>
      </c>
      <c r="Y2" t="n">
        <v>1</v>
      </c>
      <c r="Z2" t="n">
        <v>10</v>
      </c>
      <c r="AA2" t="n">
        <v>215.5270433996167</v>
      </c>
      <c r="AB2" t="n">
        <v>294.8936091613057</v>
      </c>
      <c r="AC2" t="n">
        <v>266.7493769888176</v>
      </c>
      <c r="AD2" t="n">
        <v>215527.0433996167</v>
      </c>
      <c r="AE2" t="n">
        <v>294893.6091613057</v>
      </c>
      <c r="AF2" t="n">
        <v>5.6250746970824e-06</v>
      </c>
      <c r="AG2" t="n">
        <v>7.210648148148149</v>
      </c>
      <c r="AH2" t="n">
        <v>266749.3769888176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2.9631</v>
      </c>
      <c r="E2" t="n">
        <v>33.75</v>
      </c>
      <c r="F2" t="n">
        <v>24.12</v>
      </c>
      <c r="G2" t="n">
        <v>6.76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294.44</v>
      </c>
      <c r="Q2" t="n">
        <v>3035.01</v>
      </c>
      <c r="R2" t="n">
        <v>268.35</v>
      </c>
      <c r="S2" t="n">
        <v>56.78</v>
      </c>
      <c r="T2" t="n">
        <v>102993.75</v>
      </c>
      <c r="U2" t="n">
        <v>0.21</v>
      </c>
      <c r="V2" t="n">
        <v>0.67</v>
      </c>
      <c r="W2" t="n">
        <v>3</v>
      </c>
      <c r="X2" t="n">
        <v>6.35</v>
      </c>
      <c r="Y2" t="n">
        <v>1</v>
      </c>
      <c r="Z2" t="n">
        <v>10</v>
      </c>
      <c r="AA2" t="n">
        <v>508.3303866750349</v>
      </c>
      <c r="AB2" t="n">
        <v>695.5200610026994</v>
      </c>
      <c r="AC2" t="n">
        <v>629.1406025491375</v>
      </c>
      <c r="AD2" t="n">
        <v>508330.3866750349</v>
      </c>
      <c r="AE2" t="n">
        <v>695520.0610026994</v>
      </c>
      <c r="AF2" t="n">
        <v>3.016482087424345e-06</v>
      </c>
      <c r="AG2" t="n">
        <v>9.765625</v>
      </c>
      <c r="AH2" t="n">
        <v>629140.6025491375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3.3411</v>
      </c>
      <c r="E3" t="n">
        <v>29.93</v>
      </c>
      <c r="F3" t="n">
        <v>22.3</v>
      </c>
      <c r="G3" t="n">
        <v>8.630000000000001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267.48</v>
      </c>
      <c r="Q3" t="n">
        <v>3034.43</v>
      </c>
      <c r="R3" t="n">
        <v>208.95</v>
      </c>
      <c r="S3" t="n">
        <v>56.78</v>
      </c>
      <c r="T3" t="n">
        <v>73587.78999999999</v>
      </c>
      <c r="U3" t="n">
        <v>0.27</v>
      </c>
      <c r="V3" t="n">
        <v>0.72</v>
      </c>
      <c r="W3" t="n">
        <v>2.91</v>
      </c>
      <c r="X3" t="n">
        <v>4.54</v>
      </c>
      <c r="Y3" t="n">
        <v>1</v>
      </c>
      <c r="Z3" t="n">
        <v>10</v>
      </c>
      <c r="AA3" t="n">
        <v>433.8166696161445</v>
      </c>
      <c r="AB3" t="n">
        <v>593.5671060095358</v>
      </c>
      <c r="AC3" t="n">
        <v>536.9178944886505</v>
      </c>
      <c r="AD3" t="n">
        <v>433816.6696161445</v>
      </c>
      <c r="AE3" t="n">
        <v>593567.1060095358</v>
      </c>
      <c r="AF3" t="n">
        <v>3.401291992269407e-06</v>
      </c>
      <c r="AG3" t="n">
        <v>8.660300925925926</v>
      </c>
      <c r="AH3" t="n">
        <v>536917.8944886505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3.5941</v>
      </c>
      <c r="E4" t="n">
        <v>27.82</v>
      </c>
      <c r="F4" t="n">
        <v>21.32</v>
      </c>
      <c r="G4" t="n">
        <v>10.48</v>
      </c>
      <c r="H4" t="n">
        <v>0.16</v>
      </c>
      <c r="I4" t="n">
        <v>122</v>
      </c>
      <c r="J4" t="n">
        <v>168.61</v>
      </c>
      <c r="K4" t="n">
        <v>51.39</v>
      </c>
      <c r="L4" t="n">
        <v>1.5</v>
      </c>
      <c r="M4" t="n">
        <v>120</v>
      </c>
      <c r="N4" t="n">
        <v>30.71</v>
      </c>
      <c r="O4" t="n">
        <v>21028.94</v>
      </c>
      <c r="P4" t="n">
        <v>251.21</v>
      </c>
      <c r="Q4" t="n">
        <v>3033.88</v>
      </c>
      <c r="R4" t="n">
        <v>176.32</v>
      </c>
      <c r="S4" t="n">
        <v>56.78</v>
      </c>
      <c r="T4" t="n">
        <v>57438.19</v>
      </c>
      <c r="U4" t="n">
        <v>0.32</v>
      </c>
      <c r="V4" t="n">
        <v>0.76</v>
      </c>
      <c r="W4" t="n">
        <v>2.86</v>
      </c>
      <c r="X4" t="n">
        <v>3.55</v>
      </c>
      <c r="Y4" t="n">
        <v>1</v>
      </c>
      <c r="Z4" t="n">
        <v>10</v>
      </c>
      <c r="AA4" t="n">
        <v>389.3772135956608</v>
      </c>
      <c r="AB4" t="n">
        <v>532.7630817518777</v>
      </c>
      <c r="AC4" t="n">
        <v>481.9169209671593</v>
      </c>
      <c r="AD4" t="n">
        <v>389377.2135956608</v>
      </c>
      <c r="AE4" t="n">
        <v>532763.0817518778</v>
      </c>
      <c r="AF4" t="n">
        <v>3.658849944454065e-06</v>
      </c>
      <c r="AG4" t="n">
        <v>8.049768518518519</v>
      </c>
      <c r="AH4" t="n">
        <v>481916.9209671593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3.7939</v>
      </c>
      <c r="E5" t="n">
        <v>26.36</v>
      </c>
      <c r="F5" t="n">
        <v>20.63</v>
      </c>
      <c r="G5" t="n">
        <v>12.5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238.07</v>
      </c>
      <c r="Q5" t="n">
        <v>3033.82</v>
      </c>
      <c r="R5" t="n">
        <v>154.19</v>
      </c>
      <c r="S5" t="n">
        <v>56.78</v>
      </c>
      <c r="T5" t="n">
        <v>46485.62</v>
      </c>
      <c r="U5" t="n">
        <v>0.37</v>
      </c>
      <c r="V5" t="n">
        <v>0.78</v>
      </c>
      <c r="W5" t="n">
        <v>2.81</v>
      </c>
      <c r="X5" t="n">
        <v>2.86</v>
      </c>
      <c r="Y5" t="n">
        <v>1</v>
      </c>
      <c r="Z5" t="n">
        <v>10</v>
      </c>
      <c r="AA5" t="n">
        <v>354.9061557199888</v>
      </c>
      <c r="AB5" t="n">
        <v>485.5982596106396</v>
      </c>
      <c r="AC5" t="n">
        <v>439.2534432548371</v>
      </c>
      <c r="AD5" t="n">
        <v>354906.1557199888</v>
      </c>
      <c r="AE5" t="n">
        <v>485598.2596106395</v>
      </c>
      <c r="AF5" t="n">
        <v>3.862249465586455e-06</v>
      </c>
      <c r="AG5" t="n">
        <v>7.627314814814814</v>
      </c>
      <c r="AH5" t="n">
        <v>439253.4432548371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3.947</v>
      </c>
      <c r="E6" t="n">
        <v>25.34</v>
      </c>
      <c r="F6" t="n">
        <v>20.15</v>
      </c>
      <c r="G6" t="n">
        <v>14.57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227.69</v>
      </c>
      <c r="Q6" t="n">
        <v>3033.87</v>
      </c>
      <c r="R6" t="n">
        <v>138.29</v>
      </c>
      <c r="S6" t="n">
        <v>56.78</v>
      </c>
      <c r="T6" t="n">
        <v>38618.15</v>
      </c>
      <c r="U6" t="n">
        <v>0.41</v>
      </c>
      <c r="V6" t="n">
        <v>0.8</v>
      </c>
      <c r="W6" t="n">
        <v>2.79</v>
      </c>
      <c r="X6" t="n">
        <v>2.38</v>
      </c>
      <c r="Y6" t="n">
        <v>1</v>
      </c>
      <c r="Z6" t="n">
        <v>10</v>
      </c>
      <c r="AA6" t="n">
        <v>338.9125413632415</v>
      </c>
      <c r="AB6" t="n">
        <v>463.7150908592703</v>
      </c>
      <c r="AC6" t="n">
        <v>419.4587734158784</v>
      </c>
      <c r="AD6" t="n">
        <v>338912.5413632415</v>
      </c>
      <c r="AE6" t="n">
        <v>463715.0908592703</v>
      </c>
      <c r="AF6" t="n">
        <v>4.018107657204917e-06</v>
      </c>
      <c r="AG6" t="n">
        <v>7.332175925925926</v>
      </c>
      <c r="AH6" t="n">
        <v>419458.7734158784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4.0714</v>
      </c>
      <c r="E7" t="n">
        <v>24.56</v>
      </c>
      <c r="F7" t="n">
        <v>19.78</v>
      </c>
      <c r="G7" t="n">
        <v>16.72</v>
      </c>
      <c r="H7" t="n">
        <v>0.24</v>
      </c>
      <c r="I7" t="n">
        <v>71</v>
      </c>
      <c r="J7" t="n">
        <v>169.7</v>
      </c>
      <c r="K7" t="n">
        <v>51.39</v>
      </c>
      <c r="L7" t="n">
        <v>2.25</v>
      </c>
      <c r="M7" t="n">
        <v>69</v>
      </c>
      <c r="N7" t="n">
        <v>31.05</v>
      </c>
      <c r="O7" t="n">
        <v>21163.27</v>
      </c>
      <c r="P7" t="n">
        <v>219.33</v>
      </c>
      <c r="Q7" t="n">
        <v>3033.71</v>
      </c>
      <c r="R7" t="n">
        <v>126.42</v>
      </c>
      <c r="S7" t="n">
        <v>56.78</v>
      </c>
      <c r="T7" t="n">
        <v>32741.79</v>
      </c>
      <c r="U7" t="n">
        <v>0.45</v>
      </c>
      <c r="V7" t="n">
        <v>0.82</v>
      </c>
      <c r="W7" t="n">
        <v>2.77</v>
      </c>
      <c r="X7" t="n">
        <v>2.02</v>
      </c>
      <c r="Y7" t="n">
        <v>1</v>
      </c>
      <c r="Z7" t="n">
        <v>10</v>
      </c>
      <c r="AA7" t="n">
        <v>315.3223740758482</v>
      </c>
      <c r="AB7" t="n">
        <v>431.4379832519289</v>
      </c>
      <c r="AC7" t="n">
        <v>390.2621476573766</v>
      </c>
      <c r="AD7" t="n">
        <v>315322.3740758483</v>
      </c>
      <c r="AE7" t="n">
        <v>431437.9832519289</v>
      </c>
      <c r="AF7" t="n">
        <v>4.144748800492552e-06</v>
      </c>
      <c r="AG7" t="n">
        <v>7.106481481481481</v>
      </c>
      <c r="AH7" t="n">
        <v>390262.1476573766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4.1661</v>
      </c>
      <c r="E8" t="n">
        <v>24</v>
      </c>
      <c r="F8" t="n">
        <v>19.53</v>
      </c>
      <c r="G8" t="n">
        <v>18.9</v>
      </c>
      <c r="H8" t="n">
        <v>0.26</v>
      </c>
      <c r="I8" t="n">
        <v>62</v>
      </c>
      <c r="J8" t="n">
        <v>170.06</v>
      </c>
      <c r="K8" t="n">
        <v>51.39</v>
      </c>
      <c r="L8" t="n">
        <v>2.5</v>
      </c>
      <c r="M8" t="n">
        <v>60</v>
      </c>
      <c r="N8" t="n">
        <v>31.17</v>
      </c>
      <c r="O8" t="n">
        <v>21208.12</v>
      </c>
      <c r="P8" t="n">
        <v>211.69</v>
      </c>
      <c r="Q8" t="n">
        <v>3033.58</v>
      </c>
      <c r="R8" t="n">
        <v>118.53</v>
      </c>
      <c r="S8" t="n">
        <v>56.78</v>
      </c>
      <c r="T8" t="n">
        <v>28844.25</v>
      </c>
      <c r="U8" t="n">
        <v>0.48</v>
      </c>
      <c r="V8" t="n">
        <v>0.83</v>
      </c>
      <c r="W8" t="n">
        <v>2.75</v>
      </c>
      <c r="X8" t="n">
        <v>1.76</v>
      </c>
      <c r="Y8" t="n">
        <v>1</v>
      </c>
      <c r="Z8" t="n">
        <v>10</v>
      </c>
      <c r="AA8" t="n">
        <v>305.922070362209</v>
      </c>
      <c r="AB8" t="n">
        <v>418.5760729987968</v>
      </c>
      <c r="AC8" t="n">
        <v>378.6277600669989</v>
      </c>
      <c r="AD8" t="n">
        <v>305922.070362209</v>
      </c>
      <c r="AE8" t="n">
        <v>418576.0729987968</v>
      </c>
      <c r="AF8" t="n">
        <v>4.241154879828073e-06</v>
      </c>
      <c r="AG8" t="n">
        <v>6.944444444444446</v>
      </c>
      <c r="AH8" t="n">
        <v>378627.7600669989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4.2543</v>
      </c>
      <c r="E9" t="n">
        <v>23.51</v>
      </c>
      <c r="F9" t="n">
        <v>19.3</v>
      </c>
      <c r="G9" t="n">
        <v>21.45</v>
      </c>
      <c r="H9" t="n">
        <v>0.29</v>
      </c>
      <c r="I9" t="n">
        <v>54</v>
      </c>
      <c r="J9" t="n">
        <v>170.42</v>
      </c>
      <c r="K9" t="n">
        <v>51.39</v>
      </c>
      <c r="L9" t="n">
        <v>2.75</v>
      </c>
      <c r="M9" t="n">
        <v>52</v>
      </c>
      <c r="N9" t="n">
        <v>31.28</v>
      </c>
      <c r="O9" t="n">
        <v>21253.01</v>
      </c>
      <c r="P9" t="n">
        <v>203.15</v>
      </c>
      <c r="Q9" t="n">
        <v>3033.59</v>
      </c>
      <c r="R9" t="n">
        <v>110.99</v>
      </c>
      <c r="S9" t="n">
        <v>56.78</v>
      </c>
      <c r="T9" t="n">
        <v>25114.79</v>
      </c>
      <c r="U9" t="n">
        <v>0.51</v>
      </c>
      <c r="V9" t="n">
        <v>0.84</v>
      </c>
      <c r="W9" t="n">
        <v>2.74</v>
      </c>
      <c r="X9" t="n">
        <v>1.54</v>
      </c>
      <c r="Y9" t="n">
        <v>1</v>
      </c>
      <c r="Z9" t="n">
        <v>10</v>
      </c>
      <c r="AA9" t="n">
        <v>296.892817327366</v>
      </c>
      <c r="AB9" t="n">
        <v>406.2218506539941</v>
      </c>
      <c r="AC9" t="n">
        <v>367.4526073635244</v>
      </c>
      <c r="AD9" t="n">
        <v>296892.817327366</v>
      </c>
      <c r="AE9" t="n">
        <v>406221.8506539941</v>
      </c>
      <c r="AF9" t="n">
        <v>4.330943857625255e-06</v>
      </c>
      <c r="AG9" t="n">
        <v>6.802662037037038</v>
      </c>
      <c r="AH9" t="n">
        <v>367452.6073635244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4.3285</v>
      </c>
      <c r="E10" t="n">
        <v>23.1</v>
      </c>
      <c r="F10" t="n">
        <v>19.1</v>
      </c>
      <c r="G10" t="n">
        <v>23.88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46</v>
      </c>
      <c r="N10" t="n">
        <v>31.4</v>
      </c>
      <c r="O10" t="n">
        <v>21297.94</v>
      </c>
      <c r="P10" t="n">
        <v>196.36</v>
      </c>
      <c r="Q10" t="n">
        <v>3033.82</v>
      </c>
      <c r="R10" t="n">
        <v>104.23</v>
      </c>
      <c r="S10" t="n">
        <v>56.78</v>
      </c>
      <c r="T10" t="n">
        <v>21764.8</v>
      </c>
      <c r="U10" t="n">
        <v>0.54</v>
      </c>
      <c r="V10" t="n">
        <v>0.84</v>
      </c>
      <c r="W10" t="n">
        <v>2.73</v>
      </c>
      <c r="X10" t="n">
        <v>1.34</v>
      </c>
      <c r="Y10" t="n">
        <v>1</v>
      </c>
      <c r="Z10" t="n">
        <v>10</v>
      </c>
      <c r="AA10" t="n">
        <v>289.7860127431804</v>
      </c>
      <c r="AB10" t="n">
        <v>396.498007091821</v>
      </c>
      <c r="AC10" t="n">
        <v>358.6567937834249</v>
      </c>
      <c r="AD10" t="n">
        <v>289786.0127431804</v>
      </c>
      <c r="AE10" t="n">
        <v>396498.007091821</v>
      </c>
      <c r="AF10" t="n">
        <v>4.406480616724471e-06</v>
      </c>
      <c r="AG10" t="n">
        <v>6.684027777777779</v>
      </c>
      <c r="AH10" t="n">
        <v>358656.7937834249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4.3841</v>
      </c>
      <c r="E11" t="n">
        <v>22.81</v>
      </c>
      <c r="F11" t="n">
        <v>18.98</v>
      </c>
      <c r="G11" t="n">
        <v>26.48</v>
      </c>
      <c r="H11" t="n">
        <v>0.34</v>
      </c>
      <c r="I11" t="n">
        <v>43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189.43</v>
      </c>
      <c r="Q11" t="n">
        <v>3033.66</v>
      </c>
      <c r="R11" t="n">
        <v>100.2</v>
      </c>
      <c r="S11" t="n">
        <v>56.78</v>
      </c>
      <c r="T11" t="n">
        <v>19773.8</v>
      </c>
      <c r="U11" t="n">
        <v>0.57</v>
      </c>
      <c r="V11" t="n">
        <v>0.85</v>
      </c>
      <c r="W11" t="n">
        <v>2.73</v>
      </c>
      <c r="X11" t="n">
        <v>1.21</v>
      </c>
      <c r="Y11" t="n">
        <v>1</v>
      </c>
      <c r="Z11" t="n">
        <v>10</v>
      </c>
      <c r="AA11" t="n">
        <v>283.6753588161284</v>
      </c>
      <c r="AB11" t="n">
        <v>388.1371408058035</v>
      </c>
      <c r="AC11" t="n">
        <v>351.0938768411953</v>
      </c>
      <c r="AD11" t="n">
        <v>283675.3588161284</v>
      </c>
      <c r="AE11" t="n">
        <v>388137.1408058035</v>
      </c>
      <c r="AF11" t="n">
        <v>4.463082285267819e-06</v>
      </c>
      <c r="AG11" t="n">
        <v>6.60011574074074</v>
      </c>
      <c r="AH11" t="n">
        <v>351093.8768411953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4.4208</v>
      </c>
      <c r="E12" t="n">
        <v>22.62</v>
      </c>
      <c r="F12" t="n">
        <v>18.89</v>
      </c>
      <c r="G12" t="n">
        <v>28.34</v>
      </c>
      <c r="H12" t="n">
        <v>0.36</v>
      </c>
      <c r="I12" t="n">
        <v>40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183.64</v>
      </c>
      <c r="Q12" t="n">
        <v>3033.65</v>
      </c>
      <c r="R12" t="n">
        <v>97.19</v>
      </c>
      <c r="S12" t="n">
        <v>56.78</v>
      </c>
      <c r="T12" t="n">
        <v>18281.71</v>
      </c>
      <c r="U12" t="n">
        <v>0.58</v>
      </c>
      <c r="V12" t="n">
        <v>0.85</v>
      </c>
      <c r="W12" t="n">
        <v>2.73</v>
      </c>
      <c r="X12" t="n">
        <v>1.13</v>
      </c>
      <c r="Y12" t="n">
        <v>1</v>
      </c>
      <c r="Z12" t="n">
        <v>10</v>
      </c>
      <c r="AA12" t="n">
        <v>267.3281887807374</v>
      </c>
      <c r="AB12" t="n">
        <v>365.7702215771383</v>
      </c>
      <c r="AC12" t="n">
        <v>330.8616249915457</v>
      </c>
      <c r="AD12" t="n">
        <v>267328.1887807374</v>
      </c>
      <c r="AE12" t="n">
        <v>365770.2215771383</v>
      </c>
      <c r="AF12" t="n">
        <v>4.500443458568912e-06</v>
      </c>
      <c r="AG12" t="n">
        <v>6.545138888888889</v>
      </c>
      <c r="AH12" t="n">
        <v>330861.6249915457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4.4373</v>
      </c>
      <c r="E13" t="n">
        <v>22.54</v>
      </c>
      <c r="F13" t="n">
        <v>18.88</v>
      </c>
      <c r="G13" t="n">
        <v>29.8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13</v>
      </c>
      <c r="N13" t="n">
        <v>31.74</v>
      </c>
      <c r="O13" t="n">
        <v>21432.96</v>
      </c>
      <c r="P13" t="n">
        <v>182.6</v>
      </c>
      <c r="Q13" t="n">
        <v>3033.87</v>
      </c>
      <c r="R13" t="n">
        <v>95.97</v>
      </c>
      <c r="S13" t="n">
        <v>56.78</v>
      </c>
      <c r="T13" t="n">
        <v>17681.4</v>
      </c>
      <c r="U13" t="n">
        <v>0.59</v>
      </c>
      <c r="V13" t="n">
        <v>0.85</v>
      </c>
      <c r="W13" t="n">
        <v>2.75</v>
      </c>
      <c r="X13" t="n">
        <v>1.11</v>
      </c>
      <c r="Y13" t="n">
        <v>1</v>
      </c>
      <c r="Z13" t="n">
        <v>10</v>
      </c>
      <c r="AA13" t="n">
        <v>266.1926532628251</v>
      </c>
      <c r="AB13" t="n">
        <v>364.2165317852393</v>
      </c>
      <c r="AC13" t="n">
        <v>329.4562171727682</v>
      </c>
      <c r="AD13" t="n">
        <v>266192.6532628251</v>
      </c>
      <c r="AE13" t="n">
        <v>364216.5317852393</v>
      </c>
      <c r="AF13" t="n">
        <v>4.517240716320086e-06</v>
      </c>
      <c r="AG13" t="n">
        <v>6.52199074074074</v>
      </c>
      <c r="AH13" t="n">
        <v>329456.2171727681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4.4483</v>
      </c>
      <c r="E14" t="n">
        <v>22.48</v>
      </c>
      <c r="F14" t="n">
        <v>18.85</v>
      </c>
      <c r="G14" t="n">
        <v>30.57</v>
      </c>
      <c r="H14" t="n">
        <v>0.41</v>
      </c>
      <c r="I14" t="n">
        <v>37</v>
      </c>
      <c r="J14" t="n">
        <v>172.25</v>
      </c>
      <c r="K14" t="n">
        <v>51.39</v>
      </c>
      <c r="L14" t="n">
        <v>4</v>
      </c>
      <c r="M14" t="n">
        <v>1</v>
      </c>
      <c r="N14" t="n">
        <v>31.86</v>
      </c>
      <c r="O14" t="n">
        <v>21478.05</v>
      </c>
      <c r="P14" t="n">
        <v>179.96</v>
      </c>
      <c r="Q14" t="n">
        <v>3033.85</v>
      </c>
      <c r="R14" t="n">
        <v>95</v>
      </c>
      <c r="S14" t="n">
        <v>56.78</v>
      </c>
      <c r="T14" t="n">
        <v>17201.73</v>
      </c>
      <c r="U14" t="n">
        <v>0.6</v>
      </c>
      <c r="V14" t="n">
        <v>0.86</v>
      </c>
      <c r="W14" t="n">
        <v>2.75</v>
      </c>
      <c r="X14" t="n">
        <v>1.09</v>
      </c>
      <c r="Y14" t="n">
        <v>1</v>
      </c>
      <c r="Z14" t="n">
        <v>10</v>
      </c>
      <c r="AA14" t="n">
        <v>264.325462699777</v>
      </c>
      <c r="AB14" t="n">
        <v>361.6617592822429</v>
      </c>
      <c r="AC14" t="n">
        <v>327.145268571812</v>
      </c>
      <c r="AD14" t="n">
        <v>264325.462699777</v>
      </c>
      <c r="AE14" t="n">
        <v>361661.7592822429</v>
      </c>
      <c r="AF14" t="n">
        <v>4.528438888154202e-06</v>
      </c>
      <c r="AG14" t="n">
        <v>6.50462962962963</v>
      </c>
      <c r="AH14" t="n">
        <v>327145.268571812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4.4474</v>
      </c>
      <c r="E15" t="n">
        <v>22.48</v>
      </c>
      <c r="F15" t="n">
        <v>18.86</v>
      </c>
      <c r="G15" t="n">
        <v>30.58</v>
      </c>
      <c r="H15" t="n">
        <v>0.44</v>
      </c>
      <c r="I15" t="n">
        <v>37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180.44</v>
      </c>
      <c r="Q15" t="n">
        <v>3033.85</v>
      </c>
      <c r="R15" t="n">
        <v>95.09</v>
      </c>
      <c r="S15" t="n">
        <v>56.78</v>
      </c>
      <c r="T15" t="n">
        <v>17245.78</v>
      </c>
      <c r="U15" t="n">
        <v>0.6</v>
      </c>
      <c r="V15" t="n">
        <v>0.86</v>
      </c>
      <c r="W15" t="n">
        <v>2.76</v>
      </c>
      <c r="X15" t="n">
        <v>1.09</v>
      </c>
      <c r="Y15" t="n">
        <v>1</v>
      </c>
      <c r="Z15" t="n">
        <v>10</v>
      </c>
      <c r="AA15" t="n">
        <v>264.6396993480226</v>
      </c>
      <c r="AB15" t="n">
        <v>362.0917117275151</v>
      </c>
      <c r="AC15" t="n">
        <v>327.5341869591495</v>
      </c>
      <c r="AD15" t="n">
        <v>264639.6993480226</v>
      </c>
      <c r="AE15" t="n">
        <v>362091.7117275151</v>
      </c>
      <c r="AF15" t="n">
        <v>4.527522674095047e-06</v>
      </c>
      <c r="AG15" t="n">
        <v>6.50462962962963</v>
      </c>
      <c r="AH15" t="n">
        <v>327534.1869591495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3.8542</v>
      </c>
      <c r="E2" t="n">
        <v>25.95</v>
      </c>
      <c r="F2" t="n">
        <v>22.33</v>
      </c>
      <c r="G2" t="n">
        <v>8.76</v>
      </c>
      <c r="H2" t="n">
        <v>0.34</v>
      </c>
      <c r="I2" t="n">
        <v>153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104.47</v>
      </c>
      <c r="Q2" t="n">
        <v>3034.74</v>
      </c>
      <c r="R2" t="n">
        <v>202.5</v>
      </c>
      <c r="S2" t="n">
        <v>56.78</v>
      </c>
      <c r="T2" t="n">
        <v>70373.55</v>
      </c>
      <c r="U2" t="n">
        <v>0.28</v>
      </c>
      <c r="V2" t="n">
        <v>0.72</v>
      </c>
      <c r="W2" t="n">
        <v>3.11</v>
      </c>
      <c r="X2" t="n">
        <v>4.56</v>
      </c>
      <c r="Y2" t="n">
        <v>1</v>
      </c>
      <c r="Z2" t="n">
        <v>10</v>
      </c>
      <c r="AA2" t="n">
        <v>220.0474275802034</v>
      </c>
      <c r="AB2" t="n">
        <v>301.0785982224567</v>
      </c>
      <c r="AC2" t="n">
        <v>272.344079374661</v>
      </c>
      <c r="AD2" t="n">
        <v>220047.4275802034</v>
      </c>
      <c r="AE2" t="n">
        <v>301078.5982224566</v>
      </c>
      <c r="AF2" t="n">
        <v>5.693498012402318e-06</v>
      </c>
      <c r="AG2" t="n">
        <v>7.508680555555556</v>
      </c>
      <c r="AH2" t="n">
        <v>272344.079374661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2.3231</v>
      </c>
      <c r="E2" t="n">
        <v>43.05</v>
      </c>
      <c r="F2" t="n">
        <v>26.76</v>
      </c>
      <c r="G2" t="n">
        <v>5.39</v>
      </c>
      <c r="H2" t="n">
        <v>0.08</v>
      </c>
      <c r="I2" t="n">
        <v>298</v>
      </c>
      <c r="J2" t="n">
        <v>232.68</v>
      </c>
      <c r="K2" t="n">
        <v>57.72</v>
      </c>
      <c r="L2" t="n">
        <v>1</v>
      </c>
      <c r="M2" t="n">
        <v>296</v>
      </c>
      <c r="N2" t="n">
        <v>53.95</v>
      </c>
      <c r="O2" t="n">
        <v>28931.02</v>
      </c>
      <c r="P2" t="n">
        <v>410.54</v>
      </c>
      <c r="Q2" t="n">
        <v>3034.93</v>
      </c>
      <c r="R2" t="n">
        <v>354.66</v>
      </c>
      <c r="S2" t="n">
        <v>56.78</v>
      </c>
      <c r="T2" t="n">
        <v>145725.98</v>
      </c>
      <c r="U2" t="n">
        <v>0.16</v>
      </c>
      <c r="V2" t="n">
        <v>0.6</v>
      </c>
      <c r="W2" t="n">
        <v>3.15</v>
      </c>
      <c r="X2" t="n">
        <v>8.99</v>
      </c>
      <c r="Y2" t="n">
        <v>1</v>
      </c>
      <c r="Z2" t="n">
        <v>10</v>
      </c>
      <c r="AA2" t="n">
        <v>811.2329281767207</v>
      </c>
      <c r="AB2" t="n">
        <v>1109.964681402315</v>
      </c>
      <c r="AC2" t="n">
        <v>1004.031210054492</v>
      </c>
      <c r="AD2" t="n">
        <v>811232.9281767207</v>
      </c>
      <c r="AE2" t="n">
        <v>1109964.681402315</v>
      </c>
      <c r="AF2" t="n">
        <v>2.140373673115038e-06</v>
      </c>
      <c r="AG2" t="n">
        <v>12.45659722222222</v>
      </c>
      <c r="AH2" t="n">
        <v>1004031.210054492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2.7394</v>
      </c>
      <c r="E3" t="n">
        <v>36.51</v>
      </c>
      <c r="F3" t="n">
        <v>24.09</v>
      </c>
      <c r="G3" t="n">
        <v>6.79</v>
      </c>
      <c r="H3" t="n">
        <v>0.1</v>
      </c>
      <c r="I3" t="n">
        <v>213</v>
      </c>
      <c r="J3" t="n">
        <v>233.1</v>
      </c>
      <c r="K3" t="n">
        <v>57.72</v>
      </c>
      <c r="L3" t="n">
        <v>1.25</v>
      </c>
      <c r="M3" t="n">
        <v>211</v>
      </c>
      <c r="N3" t="n">
        <v>54.13</v>
      </c>
      <c r="O3" t="n">
        <v>28983.75</v>
      </c>
      <c r="P3" t="n">
        <v>366.3</v>
      </c>
      <c r="Q3" t="n">
        <v>3034.29</v>
      </c>
      <c r="R3" t="n">
        <v>267.37</v>
      </c>
      <c r="S3" t="n">
        <v>56.78</v>
      </c>
      <c r="T3" t="n">
        <v>102507.5</v>
      </c>
      <c r="U3" t="n">
        <v>0.21</v>
      </c>
      <c r="V3" t="n">
        <v>0.67</v>
      </c>
      <c r="W3" t="n">
        <v>3.01</v>
      </c>
      <c r="X3" t="n">
        <v>6.32</v>
      </c>
      <c r="Y3" t="n">
        <v>1</v>
      </c>
      <c r="Z3" t="n">
        <v>10</v>
      </c>
      <c r="AA3" t="n">
        <v>648.2177165435762</v>
      </c>
      <c r="AB3" t="n">
        <v>886.9200771222763</v>
      </c>
      <c r="AC3" t="n">
        <v>802.2736697618719</v>
      </c>
      <c r="AD3" t="n">
        <v>648217.7165435762</v>
      </c>
      <c r="AE3" t="n">
        <v>886920.0771222763</v>
      </c>
      <c r="AF3" t="n">
        <v>2.523929077582254e-06</v>
      </c>
      <c r="AG3" t="n">
        <v>10.56423611111111</v>
      </c>
      <c r="AH3" t="n">
        <v>802273.6697618719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3.043</v>
      </c>
      <c r="E4" t="n">
        <v>32.86</v>
      </c>
      <c r="F4" t="n">
        <v>22.64</v>
      </c>
      <c r="G4" t="n">
        <v>8.23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341.05</v>
      </c>
      <c r="Q4" t="n">
        <v>3034.07</v>
      </c>
      <c r="R4" t="n">
        <v>219.45</v>
      </c>
      <c r="S4" t="n">
        <v>56.78</v>
      </c>
      <c r="T4" t="n">
        <v>78787.83</v>
      </c>
      <c r="U4" t="n">
        <v>0.26</v>
      </c>
      <c r="V4" t="n">
        <v>0.71</v>
      </c>
      <c r="W4" t="n">
        <v>2.93</v>
      </c>
      <c r="X4" t="n">
        <v>4.87</v>
      </c>
      <c r="Y4" t="n">
        <v>1</v>
      </c>
      <c r="Z4" t="n">
        <v>10</v>
      </c>
      <c r="AA4" t="n">
        <v>553.9962740563149</v>
      </c>
      <c r="AB4" t="n">
        <v>758.0021427545319</v>
      </c>
      <c r="AC4" t="n">
        <v>685.6594821127277</v>
      </c>
      <c r="AD4" t="n">
        <v>553996.2740563148</v>
      </c>
      <c r="AE4" t="n">
        <v>758002.1427545318</v>
      </c>
      <c r="AF4" t="n">
        <v>2.803649041061108e-06</v>
      </c>
      <c r="AG4" t="n">
        <v>9.508101851851853</v>
      </c>
      <c r="AH4" t="n">
        <v>685659.4821127277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3.2827</v>
      </c>
      <c r="E5" t="n">
        <v>30.46</v>
      </c>
      <c r="F5" t="n">
        <v>21.65</v>
      </c>
      <c r="G5" t="n">
        <v>9.69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322.9</v>
      </c>
      <c r="Q5" t="n">
        <v>3033.95</v>
      </c>
      <c r="R5" t="n">
        <v>187.8</v>
      </c>
      <c r="S5" t="n">
        <v>56.78</v>
      </c>
      <c r="T5" t="n">
        <v>63117</v>
      </c>
      <c r="U5" t="n">
        <v>0.3</v>
      </c>
      <c r="V5" t="n">
        <v>0.75</v>
      </c>
      <c r="W5" t="n">
        <v>2.86</v>
      </c>
      <c r="X5" t="n">
        <v>3.88</v>
      </c>
      <c r="Y5" t="n">
        <v>1</v>
      </c>
      <c r="Z5" t="n">
        <v>10</v>
      </c>
      <c r="AA5" t="n">
        <v>497.6418980422842</v>
      </c>
      <c r="AB5" t="n">
        <v>680.8955993125311</v>
      </c>
      <c r="AC5" t="n">
        <v>615.911878957118</v>
      </c>
      <c r="AD5" t="n">
        <v>497641.8980422842</v>
      </c>
      <c r="AE5" t="n">
        <v>680895.5993125311</v>
      </c>
      <c r="AF5" t="n">
        <v>3.024495138708939e-06</v>
      </c>
      <c r="AG5" t="n">
        <v>8.813657407407408</v>
      </c>
      <c r="AH5" t="n">
        <v>615911.878957118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3.4619</v>
      </c>
      <c r="E6" t="n">
        <v>28.89</v>
      </c>
      <c r="F6" t="n">
        <v>21.03</v>
      </c>
      <c r="G6" t="n">
        <v>11.17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310.33</v>
      </c>
      <c r="Q6" t="n">
        <v>3033.67</v>
      </c>
      <c r="R6" t="n">
        <v>167.27</v>
      </c>
      <c r="S6" t="n">
        <v>56.78</v>
      </c>
      <c r="T6" t="n">
        <v>52958.89</v>
      </c>
      <c r="U6" t="n">
        <v>0.34</v>
      </c>
      <c r="V6" t="n">
        <v>0.77</v>
      </c>
      <c r="W6" t="n">
        <v>2.84</v>
      </c>
      <c r="X6" t="n">
        <v>3.26</v>
      </c>
      <c r="Y6" t="n">
        <v>1</v>
      </c>
      <c r="Z6" t="n">
        <v>10</v>
      </c>
      <c r="AA6" t="n">
        <v>457.5353545969056</v>
      </c>
      <c r="AB6" t="n">
        <v>626.0200571947437</v>
      </c>
      <c r="AC6" t="n">
        <v>566.2735815607451</v>
      </c>
      <c r="AD6" t="n">
        <v>457535.3545969056</v>
      </c>
      <c r="AE6" t="n">
        <v>626020.0571947437</v>
      </c>
      <c r="AF6" t="n">
        <v>3.189599939286707e-06</v>
      </c>
      <c r="AG6" t="n">
        <v>8.359375</v>
      </c>
      <c r="AH6" t="n">
        <v>566273.5815607451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3.6113</v>
      </c>
      <c r="E7" t="n">
        <v>27.69</v>
      </c>
      <c r="F7" t="n">
        <v>20.56</v>
      </c>
      <c r="G7" t="n">
        <v>12.72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300.82</v>
      </c>
      <c r="Q7" t="n">
        <v>3033.94</v>
      </c>
      <c r="R7" t="n">
        <v>151.65</v>
      </c>
      <c r="S7" t="n">
        <v>56.78</v>
      </c>
      <c r="T7" t="n">
        <v>45225.66</v>
      </c>
      <c r="U7" t="n">
        <v>0.37</v>
      </c>
      <c r="V7" t="n">
        <v>0.78</v>
      </c>
      <c r="W7" t="n">
        <v>2.82</v>
      </c>
      <c r="X7" t="n">
        <v>2.8</v>
      </c>
      <c r="Y7" t="n">
        <v>1</v>
      </c>
      <c r="Z7" t="n">
        <v>10</v>
      </c>
      <c r="AA7" t="n">
        <v>437.4832053260263</v>
      </c>
      <c r="AB7" t="n">
        <v>598.5838219239355</v>
      </c>
      <c r="AC7" t="n">
        <v>541.4558220771848</v>
      </c>
      <c r="AD7" t="n">
        <v>437483.2053260264</v>
      </c>
      <c r="AE7" t="n">
        <v>598583.8219239354</v>
      </c>
      <c r="AF7" t="n">
        <v>3.327248696018396e-06</v>
      </c>
      <c r="AG7" t="n">
        <v>8.012152777777779</v>
      </c>
      <c r="AH7" t="n">
        <v>541455.8220771848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3.7327</v>
      </c>
      <c r="E8" t="n">
        <v>26.79</v>
      </c>
      <c r="F8" t="n">
        <v>20.21</v>
      </c>
      <c r="G8" t="n">
        <v>14.27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292.23</v>
      </c>
      <c r="Q8" t="n">
        <v>3034.17</v>
      </c>
      <c r="R8" t="n">
        <v>140.63</v>
      </c>
      <c r="S8" t="n">
        <v>56.78</v>
      </c>
      <c r="T8" t="n">
        <v>39775.7</v>
      </c>
      <c r="U8" t="n">
        <v>0.4</v>
      </c>
      <c r="V8" t="n">
        <v>0.8</v>
      </c>
      <c r="W8" t="n">
        <v>2.79</v>
      </c>
      <c r="X8" t="n">
        <v>2.44</v>
      </c>
      <c r="Y8" t="n">
        <v>1</v>
      </c>
      <c r="Z8" t="n">
        <v>10</v>
      </c>
      <c r="AA8" t="n">
        <v>409.3397286211024</v>
      </c>
      <c r="AB8" t="n">
        <v>560.0766754936942</v>
      </c>
      <c r="AC8" t="n">
        <v>506.6237436571265</v>
      </c>
      <c r="AD8" t="n">
        <v>409339.7286211024</v>
      </c>
      <c r="AE8" t="n">
        <v>560076.6754936943</v>
      </c>
      <c r="AF8" t="n">
        <v>3.439099827659809e-06</v>
      </c>
      <c r="AG8" t="n">
        <v>7.751736111111111</v>
      </c>
      <c r="AH8" t="n">
        <v>506623.7436571264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3.8291</v>
      </c>
      <c r="E9" t="n">
        <v>26.12</v>
      </c>
      <c r="F9" t="n">
        <v>19.95</v>
      </c>
      <c r="G9" t="n">
        <v>15.75</v>
      </c>
      <c r="H9" t="n">
        <v>0.21</v>
      </c>
      <c r="I9" t="n">
        <v>76</v>
      </c>
      <c r="J9" t="n">
        <v>235.68</v>
      </c>
      <c r="K9" t="n">
        <v>57.72</v>
      </c>
      <c r="L9" t="n">
        <v>2.75</v>
      </c>
      <c r="M9" t="n">
        <v>74</v>
      </c>
      <c r="N9" t="n">
        <v>55.21</v>
      </c>
      <c r="O9" t="n">
        <v>29301.44</v>
      </c>
      <c r="P9" t="n">
        <v>285.36</v>
      </c>
      <c r="Q9" t="n">
        <v>3034.03</v>
      </c>
      <c r="R9" t="n">
        <v>132.1</v>
      </c>
      <c r="S9" t="n">
        <v>56.78</v>
      </c>
      <c r="T9" t="n">
        <v>35556.88</v>
      </c>
      <c r="U9" t="n">
        <v>0.43</v>
      </c>
      <c r="V9" t="n">
        <v>0.8100000000000001</v>
      </c>
      <c r="W9" t="n">
        <v>2.77</v>
      </c>
      <c r="X9" t="n">
        <v>2.18</v>
      </c>
      <c r="Y9" t="n">
        <v>1</v>
      </c>
      <c r="Z9" t="n">
        <v>10</v>
      </c>
      <c r="AA9" t="n">
        <v>397.7099414401715</v>
      </c>
      <c r="AB9" t="n">
        <v>544.1642876027447</v>
      </c>
      <c r="AC9" t="n">
        <v>492.2300117333124</v>
      </c>
      <c r="AD9" t="n">
        <v>397709.9414401714</v>
      </c>
      <c r="AE9" t="n">
        <v>544164.2876027448</v>
      </c>
      <c r="AF9" t="n">
        <v>3.527917365470618e-06</v>
      </c>
      <c r="AG9" t="n">
        <v>7.557870370370371</v>
      </c>
      <c r="AH9" t="n">
        <v>492230.0117333125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3.9194</v>
      </c>
      <c r="E10" t="n">
        <v>25.51</v>
      </c>
      <c r="F10" t="n">
        <v>19.71</v>
      </c>
      <c r="G10" t="n">
        <v>17.39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278.89</v>
      </c>
      <c r="Q10" t="n">
        <v>3033.76</v>
      </c>
      <c r="R10" t="n">
        <v>124.5</v>
      </c>
      <c r="S10" t="n">
        <v>56.78</v>
      </c>
      <c r="T10" t="n">
        <v>31797.55</v>
      </c>
      <c r="U10" t="n">
        <v>0.46</v>
      </c>
      <c r="V10" t="n">
        <v>0.82</v>
      </c>
      <c r="W10" t="n">
        <v>2.76</v>
      </c>
      <c r="X10" t="n">
        <v>1.94</v>
      </c>
      <c r="Y10" t="n">
        <v>1</v>
      </c>
      <c r="Z10" t="n">
        <v>10</v>
      </c>
      <c r="AA10" t="n">
        <v>387.1541588374045</v>
      </c>
      <c r="AB10" t="n">
        <v>529.7214001573773</v>
      </c>
      <c r="AC10" t="n">
        <v>479.165533195011</v>
      </c>
      <c r="AD10" t="n">
        <v>387154.1588374045</v>
      </c>
      <c r="AE10" t="n">
        <v>529721.4001573772</v>
      </c>
      <c r="AF10" t="n">
        <v>3.611114706386759e-06</v>
      </c>
      <c r="AG10" t="n">
        <v>7.381365740740741</v>
      </c>
      <c r="AH10" t="n">
        <v>479165.533195011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3.9898</v>
      </c>
      <c r="E11" t="n">
        <v>25.06</v>
      </c>
      <c r="F11" t="n">
        <v>19.53</v>
      </c>
      <c r="G11" t="n">
        <v>18.9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273.98</v>
      </c>
      <c r="Q11" t="n">
        <v>3033.85</v>
      </c>
      <c r="R11" t="n">
        <v>118.29</v>
      </c>
      <c r="S11" t="n">
        <v>56.78</v>
      </c>
      <c r="T11" t="n">
        <v>28723.66</v>
      </c>
      <c r="U11" t="n">
        <v>0.48</v>
      </c>
      <c r="V11" t="n">
        <v>0.83</v>
      </c>
      <c r="W11" t="n">
        <v>2.75</v>
      </c>
      <c r="X11" t="n">
        <v>1.76</v>
      </c>
      <c r="Y11" t="n">
        <v>1</v>
      </c>
      <c r="Z11" t="n">
        <v>10</v>
      </c>
      <c r="AA11" t="n">
        <v>367.0792557258878</v>
      </c>
      <c r="AB11" t="n">
        <v>502.2540320779805</v>
      </c>
      <c r="AC11" t="n">
        <v>454.3196121744185</v>
      </c>
      <c r="AD11" t="n">
        <v>367079.2557258878</v>
      </c>
      <c r="AE11" t="n">
        <v>502254.0320779805</v>
      </c>
      <c r="AF11" t="n">
        <v>3.675977306613739e-06</v>
      </c>
      <c r="AG11" t="n">
        <v>7.251157407407407</v>
      </c>
      <c r="AH11" t="n">
        <v>454319.6121744185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4.0611</v>
      </c>
      <c r="E12" t="n">
        <v>24.62</v>
      </c>
      <c r="F12" t="n">
        <v>19.36</v>
      </c>
      <c r="G12" t="n">
        <v>20.75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267.78</v>
      </c>
      <c r="Q12" t="n">
        <v>3033.72</v>
      </c>
      <c r="R12" t="n">
        <v>112.63</v>
      </c>
      <c r="S12" t="n">
        <v>56.78</v>
      </c>
      <c r="T12" t="n">
        <v>25922.03</v>
      </c>
      <c r="U12" t="n">
        <v>0.5</v>
      </c>
      <c r="V12" t="n">
        <v>0.83</v>
      </c>
      <c r="W12" t="n">
        <v>2.75</v>
      </c>
      <c r="X12" t="n">
        <v>1.6</v>
      </c>
      <c r="Y12" t="n">
        <v>1</v>
      </c>
      <c r="Z12" t="n">
        <v>10</v>
      </c>
      <c r="AA12" t="n">
        <v>358.891632051125</v>
      </c>
      <c r="AB12" t="n">
        <v>491.0513641537066</v>
      </c>
      <c r="AC12" t="n">
        <v>444.1861111537942</v>
      </c>
      <c r="AD12" t="n">
        <v>358891.6320511251</v>
      </c>
      <c r="AE12" t="n">
        <v>491051.3641537066</v>
      </c>
      <c r="AF12" t="n">
        <v>3.741669116218622e-06</v>
      </c>
      <c r="AG12" t="n">
        <v>7.123842592592593</v>
      </c>
      <c r="AH12" t="n">
        <v>444186.1111537942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4.1067</v>
      </c>
      <c r="E13" t="n">
        <v>24.35</v>
      </c>
      <c r="F13" t="n">
        <v>19.27</v>
      </c>
      <c r="G13" t="n">
        <v>22.24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263.8</v>
      </c>
      <c r="Q13" t="n">
        <v>3033.71</v>
      </c>
      <c r="R13" t="n">
        <v>109.66</v>
      </c>
      <c r="S13" t="n">
        <v>56.78</v>
      </c>
      <c r="T13" t="n">
        <v>24458.05</v>
      </c>
      <c r="U13" t="n">
        <v>0.52</v>
      </c>
      <c r="V13" t="n">
        <v>0.84</v>
      </c>
      <c r="W13" t="n">
        <v>2.75</v>
      </c>
      <c r="X13" t="n">
        <v>1.51</v>
      </c>
      <c r="Y13" t="n">
        <v>1</v>
      </c>
      <c r="Z13" t="n">
        <v>10</v>
      </c>
      <c r="AA13" t="n">
        <v>353.8519147074542</v>
      </c>
      <c r="AB13" t="n">
        <v>484.1558005474586</v>
      </c>
      <c r="AC13" t="n">
        <v>437.9486504601422</v>
      </c>
      <c r="AD13" t="n">
        <v>353851.9147074542</v>
      </c>
      <c r="AE13" t="n">
        <v>484155.8005474586</v>
      </c>
      <c r="AF13" t="n">
        <v>3.783682391365644e-06</v>
      </c>
      <c r="AG13" t="n">
        <v>7.045717592592593</v>
      </c>
      <c r="AH13" t="n">
        <v>437948.6504601422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4.1622</v>
      </c>
      <c r="E14" t="n">
        <v>24.03</v>
      </c>
      <c r="F14" t="n">
        <v>19.13</v>
      </c>
      <c r="G14" t="n">
        <v>23.91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257.91</v>
      </c>
      <c r="Q14" t="n">
        <v>3033.75</v>
      </c>
      <c r="R14" t="n">
        <v>105.28</v>
      </c>
      <c r="S14" t="n">
        <v>56.78</v>
      </c>
      <c r="T14" t="n">
        <v>22290.15</v>
      </c>
      <c r="U14" t="n">
        <v>0.54</v>
      </c>
      <c r="V14" t="n">
        <v>0.84</v>
      </c>
      <c r="W14" t="n">
        <v>2.73</v>
      </c>
      <c r="X14" t="n">
        <v>1.36</v>
      </c>
      <c r="Y14" t="n">
        <v>1</v>
      </c>
      <c r="Z14" t="n">
        <v>10</v>
      </c>
      <c r="AA14" t="n">
        <v>346.9982376164228</v>
      </c>
      <c r="AB14" t="n">
        <v>474.7782971886159</v>
      </c>
      <c r="AC14" t="n">
        <v>429.4661228604589</v>
      </c>
      <c r="AD14" t="n">
        <v>346998.2376164228</v>
      </c>
      <c r="AE14" t="n">
        <v>474778.2971886159</v>
      </c>
      <c r="AF14" t="n">
        <v>3.834816969669585e-06</v>
      </c>
      <c r="AG14" t="n">
        <v>6.953125</v>
      </c>
      <c r="AH14" t="n">
        <v>429466.1228604589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4.2133</v>
      </c>
      <c r="E15" t="n">
        <v>23.73</v>
      </c>
      <c r="F15" t="n">
        <v>19.02</v>
      </c>
      <c r="G15" t="n">
        <v>25.94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253.52</v>
      </c>
      <c r="Q15" t="n">
        <v>3033.54</v>
      </c>
      <c r="R15" t="n">
        <v>101.51</v>
      </c>
      <c r="S15" t="n">
        <v>56.78</v>
      </c>
      <c r="T15" t="n">
        <v>20421.36</v>
      </c>
      <c r="U15" t="n">
        <v>0.5600000000000001</v>
      </c>
      <c r="V15" t="n">
        <v>0.85</v>
      </c>
      <c r="W15" t="n">
        <v>2.73</v>
      </c>
      <c r="X15" t="n">
        <v>1.26</v>
      </c>
      <c r="Y15" t="n">
        <v>1</v>
      </c>
      <c r="Z15" t="n">
        <v>10</v>
      </c>
      <c r="AA15" t="n">
        <v>341.6491155919119</v>
      </c>
      <c r="AB15" t="n">
        <v>467.4593924480715</v>
      </c>
      <c r="AC15" t="n">
        <v>422.8457241162047</v>
      </c>
      <c r="AD15" t="n">
        <v>341649.1155919119</v>
      </c>
      <c r="AE15" t="n">
        <v>467459.3924480715</v>
      </c>
      <c r="AF15" t="n">
        <v>3.881897635459338e-06</v>
      </c>
      <c r="AG15" t="n">
        <v>6.866319444444446</v>
      </c>
      <c r="AH15" t="n">
        <v>422845.7241162047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4.2531</v>
      </c>
      <c r="E16" t="n">
        <v>23.51</v>
      </c>
      <c r="F16" t="n">
        <v>18.94</v>
      </c>
      <c r="G16" t="n">
        <v>27.71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246.3</v>
      </c>
      <c r="Q16" t="n">
        <v>3033.66</v>
      </c>
      <c r="R16" t="n">
        <v>98.95999999999999</v>
      </c>
      <c r="S16" t="n">
        <v>56.78</v>
      </c>
      <c r="T16" t="n">
        <v>19162.22</v>
      </c>
      <c r="U16" t="n">
        <v>0.57</v>
      </c>
      <c r="V16" t="n">
        <v>0.85</v>
      </c>
      <c r="W16" t="n">
        <v>2.72</v>
      </c>
      <c r="X16" t="n">
        <v>1.17</v>
      </c>
      <c r="Y16" t="n">
        <v>1</v>
      </c>
      <c r="Z16" t="n">
        <v>10</v>
      </c>
      <c r="AA16" t="n">
        <v>335.426978012253</v>
      </c>
      <c r="AB16" t="n">
        <v>458.9459893102454</v>
      </c>
      <c r="AC16" t="n">
        <v>415.1448282252163</v>
      </c>
      <c r="AD16" t="n">
        <v>335426.9780122529</v>
      </c>
      <c r="AE16" t="n">
        <v>458945.9893102454</v>
      </c>
      <c r="AF16" t="n">
        <v>3.91856711683766e-06</v>
      </c>
      <c r="AG16" t="n">
        <v>6.802662037037038</v>
      </c>
      <c r="AH16" t="n">
        <v>415144.8282252162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4.2961</v>
      </c>
      <c r="E17" t="n">
        <v>23.28</v>
      </c>
      <c r="F17" t="n">
        <v>18.84</v>
      </c>
      <c r="G17" t="n">
        <v>29.74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243.78</v>
      </c>
      <c r="Q17" t="n">
        <v>3033.61</v>
      </c>
      <c r="R17" t="n">
        <v>95.65000000000001</v>
      </c>
      <c r="S17" t="n">
        <v>56.78</v>
      </c>
      <c r="T17" t="n">
        <v>17520.77</v>
      </c>
      <c r="U17" t="n">
        <v>0.59</v>
      </c>
      <c r="V17" t="n">
        <v>0.86</v>
      </c>
      <c r="W17" t="n">
        <v>2.72</v>
      </c>
      <c r="X17" t="n">
        <v>1.07</v>
      </c>
      <c r="Y17" t="n">
        <v>1</v>
      </c>
      <c r="Z17" t="n">
        <v>10</v>
      </c>
      <c r="AA17" t="n">
        <v>331.7679621056631</v>
      </c>
      <c r="AB17" t="n">
        <v>453.9395623224602</v>
      </c>
      <c r="AC17" t="n">
        <v>410.616207602581</v>
      </c>
      <c r="AD17" t="n">
        <v>331767.9621056631</v>
      </c>
      <c r="AE17" t="n">
        <v>453939.5623224602</v>
      </c>
      <c r="AF17" t="n">
        <v>3.958184898226298e-06</v>
      </c>
      <c r="AG17" t="n">
        <v>6.736111111111112</v>
      </c>
      <c r="AH17" t="n">
        <v>410616.207602581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4.3198</v>
      </c>
      <c r="E18" t="n">
        <v>23.15</v>
      </c>
      <c r="F18" t="n">
        <v>18.8</v>
      </c>
      <c r="G18" t="n">
        <v>31.33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238.49</v>
      </c>
      <c r="Q18" t="n">
        <v>3033.64</v>
      </c>
      <c r="R18" t="n">
        <v>94.51000000000001</v>
      </c>
      <c r="S18" t="n">
        <v>56.78</v>
      </c>
      <c r="T18" t="n">
        <v>16963.91</v>
      </c>
      <c r="U18" t="n">
        <v>0.6</v>
      </c>
      <c r="V18" t="n">
        <v>0.86</v>
      </c>
      <c r="W18" t="n">
        <v>2.72</v>
      </c>
      <c r="X18" t="n">
        <v>1.03</v>
      </c>
      <c r="Y18" t="n">
        <v>1</v>
      </c>
      <c r="Z18" t="n">
        <v>10</v>
      </c>
      <c r="AA18" t="n">
        <v>327.6414238291241</v>
      </c>
      <c r="AB18" t="n">
        <v>448.2934506024791</v>
      </c>
      <c r="AC18" t="n">
        <v>405.5089528607873</v>
      </c>
      <c r="AD18" t="n">
        <v>327641.4238291241</v>
      </c>
      <c r="AE18" t="n">
        <v>448293.4506024792</v>
      </c>
      <c r="AF18" t="n">
        <v>3.980020745177711e-06</v>
      </c>
      <c r="AG18" t="n">
        <v>6.69849537037037</v>
      </c>
      <c r="AH18" t="n">
        <v>405508.9528607873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4.3654</v>
      </c>
      <c r="E19" t="n">
        <v>22.91</v>
      </c>
      <c r="F19" t="n">
        <v>18.7</v>
      </c>
      <c r="G19" t="n">
        <v>33.99</v>
      </c>
      <c r="H19" t="n">
        <v>0.39</v>
      </c>
      <c r="I19" t="n">
        <v>33</v>
      </c>
      <c r="J19" t="n">
        <v>240.02</v>
      </c>
      <c r="K19" t="n">
        <v>57.72</v>
      </c>
      <c r="L19" t="n">
        <v>5.25</v>
      </c>
      <c r="M19" t="n">
        <v>31</v>
      </c>
      <c r="N19" t="n">
        <v>57.04</v>
      </c>
      <c r="O19" t="n">
        <v>29836.09</v>
      </c>
      <c r="P19" t="n">
        <v>233.81</v>
      </c>
      <c r="Q19" t="n">
        <v>3033.49</v>
      </c>
      <c r="R19" t="n">
        <v>91.23</v>
      </c>
      <c r="S19" t="n">
        <v>56.78</v>
      </c>
      <c r="T19" t="n">
        <v>15338.66</v>
      </c>
      <c r="U19" t="n">
        <v>0.62</v>
      </c>
      <c r="V19" t="n">
        <v>0.86</v>
      </c>
      <c r="W19" t="n">
        <v>2.71</v>
      </c>
      <c r="X19" t="n">
        <v>0.93</v>
      </c>
      <c r="Y19" t="n">
        <v>1</v>
      </c>
      <c r="Z19" t="n">
        <v>10</v>
      </c>
      <c r="AA19" t="n">
        <v>322.8088787620924</v>
      </c>
      <c r="AB19" t="n">
        <v>441.6813492449247</v>
      </c>
      <c r="AC19" t="n">
        <v>399.5279011766553</v>
      </c>
      <c r="AD19" t="n">
        <v>322808.8787620924</v>
      </c>
      <c r="AE19" t="n">
        <v>441681.3492449247</v>
      </c>
      <c r="AF19" t="n">
        <v>4.022034020324733e-06</v>
      </c>
      <c r="AG19" t="n">
        <v>6.629050925925926</v>
      </c>
      <c r="AH19" t="n">
        <v>399527.9011766554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4.3922</v>
      </c>
      <c r="E20" t="n">
        <v>22.77</v>
      </c>
      <c r="F20" t="n">
        <v>18.65</v>
      </c>
      <c r="G20" t="n">
        <v>36.09</v>
      </c>
      <c r="H20" t="n">
        <v>0.41</v>
      </c>
      <c r="I20" t="n">
        <v>31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229.82</v>
      </c>
      <c r="Q20" t="n">
        <v>3033.65</v>
      </c>
      <c r="R20" t="n">
        <v>89.59999999999999</v>
      </c>
      <c r="S20" t="n">
        <v>56.78</v>
      </c>
      <c r="T20" t="n">
        <v>14532.59</v>
      </c>
      <c r="U20" t="n">
        <v>0.63</v>
      </c>
      <c r="V20" t="n">
        <v>0.87</v>
      </c>
      <c r="W20" t="n">
        <v>2.7</v>
      </c>
      <c r="X20" t="n">
        <v>0.88</v>
      </c>
      <c r="Y20" t="n">
        <v>1</v>
      </c>
      <c r="Z20" t="n">
        <v>10</v>
      </c>
      <c r="AA20" t="n">
        <v>306.9498290067929</v>
      </c>
      <c r="AB20" t="n">
        <v>419.9822977178277</v>
      </c>
      <c r="AC20" t="n">
        <v>379.8997766724943</v>
      </c>
      <c r="AD20" t="n">
        <v>306949.8290067929</v>
      </c>
      <c r="AE20" t="n">
        <v>419982.2977178277</v>
      </c>
      <c r="AF20" t="n">
        <v>4.04672603291114e-06</v>
      </c>
      <c r="AG20" t="n">
        <v>6.588541666666667</v>
      </c>
      <c r="AH20" t="n">
        <v>379899.7766724944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4.4047</v>
      </c>
      <c r="E21" t="n">
        <v>22.7</v>
      </c>
      <c r="F21" t="n">
        <v>18.63</v>
      </c>
      <c r="G21" t="n">
        <v>37.25</v>
      </c>
      <c r="H21" t="n">
        <v>0.42</v>
      </c>
      <c r="I21" t="n">
        <v>30</v>
      </c>
      <c r="J21" t="n">
        <v>240.89</v>
      </c>
      <c r="K21" t="n">
        <v>57.72</v>
      </c>
      <c r="L21" t="n">
        <v>5.75</v>
      </c>
      <c r="M21" t="n">
        <v>24</v>
      </c>
      <c r="N21" t="n">
        <v>57.42</v>
      </c>
      <c r="O21" t="n">
        <v>29943.94</v>
      </c>
      <c r="P21" t="n">
        <v>225.8</v>
      </c>
      <c r="Q21" t="n">
        <v>3033.66</v>
      </c>
      <c r="R21" t="n">
        <v>88.48999999999999</v>
      </c>
      <c r="S21" t="n">
        <v>56.78</v>
      </c>
      <c r="T21" t="n">
        <v>13983.88</v>
      </c>
      <c r="U21" t="n">
        <v>0.64</v>
      </c>
      <c r="V21" t="n">
        <v>0.87</v>
      </c>
      <c r="W21" t="n">
        <v>2.72</v>
      </c>
      <c r="X21" t="n">
        <v>0.86</v>
      </c>
      <c r="Y21" t="n">
        <v>1</v>
      </c>
      <c r="Z21" t="n">
        <v>10</v>
      </c>
      <c r="AA21" t="n">
        <v>304.1782775027752</v>
      </c>
      <c r="AB21" t="n">
        <v>416.1901386778079</v>
      </c>
      <c r="AC21" t="n">
        <v>376.4695359689254</v>
      </c>
      <c r="AD21" t="n">
        <v>304178.2775027752</v>
      </c>
      <c r="AE21" t="n">
        <v>416190.1386778079</v>
      </c>
      <c r="AF21" t="n">
        <v>4.058242829826442e-06</v>
      </c>
      <c r="AG21" t="n">
        <v>6.568287037037037</v>
      </c>
      <c r="AH21" t="n">
        <v>376469.5359689253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4.4346</v>
      </c>
      <c r="E22" t="n">
        <v>22.55</v>
      </c>
      <c r="F22" t="n">
        <v>18.57</v>
      </c>
      <c r="G22" t="n">
        <v>39.78</v>
      </c>
      <c r="H22" t="n">
        <v>0.44</v>
      </c>
      <c r="I22" t="n">
        <v>28</v>
      </c>
      <c r="J22" t="n">
        <v>241.33</v>
      </c>
      <c r="K22" t="n">
        <v>57.72</v>
      </c>
      <c r="L22" t="n">
        <v>6</v>
      </c>
      <c r="M22" t="n">
        <v>15</v>
      </c>
      <c r="N22" t="n">
        <v>57.6</v>
      </c>
      <c r="O22" t="n">
        <v>29997.9</v>
      </c>
      <c r="P22" t="n">
        <v>222.15</v>
      </c>
      <c r="Q22" t="n">
        <v>3033.61</v>
      </c>
      <c r="R22" t="n">
        <v>86.31</v>
      </c>
      <c r="S22" t="n">
        <v>56.78</v>
      </c>
      <c r="T22" t="n">
        <v>12902.17</v>
      </c>
      <c r="U22" t="n">
        <v>0.66</v>
      </c>
      <c r="V22" t="n">
        <v>0.87</v>
      </c>
      <c r="W22" t="n">
        <v>2.72</v>
      </c>
      <c r="X22" t="n">
        <v>0.8</v>
      </c>
      <c r="Y22" t="n">
        <v>1</v>
      </c>
      <c r="Z22" t="n">
        <v>10</v>
      </c>
      <c r="AA22" t="n">
        <v>300.8320236463366</v>
      </c>
      <c r="AB22" t="n">
        <v>411.6116465251275</v>
      </c>
      <c r="AC22" t="n">
        <v>372.3280086813427</v>
      </c>
      <c r="AD22" t="n">
        <v>300832.0236463366</v>
      </c>
      <c r="AE22" t="n">
        <v>411611.6465251275</v>
      </c>
      <c r="AF22" t="n">
        <v>4.085791008047844e-06</v>
      </c>
      <c r="AG22" t="n">
        <v>6.52488425925926</v>
      </c>
      <c r="AH22" t="n">
        <v>372328.0086813427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4.4515</v>
      </c>
      <c r="E23" t="n">
        <v>22.46</v>
      </c>
      <c r="F23" t="n">
        <v>18.53</v>
      </c>
      <c r="G23" t="n">
        <v>41.17</v>
      </c>
      <c r="H23" t="n">
        <v>0.46</v>
      </c>
      <c r="I23" t="n">
        <v>27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218.91</v>
      </c>
      <c r="Q23" t="n">
        <v>3033.56</v>
      </c>
      <c r="R23" t="n">
        <v>84.88</v>
      </c>
      <c r="S23" t="n">
        <v>56.78</v>
      </c>
      <c r="T23" t="n">
        <v>12194.03</v>
      </c>
      <c r="U23" t="n">
        <v>0.67</v>
      </c>
      <c r="V23" t="n">
        <v>0.87</v>
      </c>
      <c r="W23" t="n">
        <v>2.72</v>
      </c>
      <c r="X23" t="n">
        <v>0.76</v>
      </c>
      <c r="Y23" t="n">
        <v>1</v>
      </c>
      <c r="Z23" t="n">
        <v>10</v>
      </c>
      <c r="AA23" t="n">
        <v>298.1335795818019</v>
      </c>
      <c r="AB23" t="n">
        <v>407.9195163090808</v>
      </c>
      <c r="AC23" t="n">
        <v>368.9882501911783</v>
      </c>
      <c r="AD23" t="n">
        <v>298133.5795818019</v>
      </c>
      <c r="AE23" t="n">
        <v>407919.5163090808</v>
      </c>
      <c r="AF23" t="n">
        <v>4.101361717477333e-06</v>
      </c>
      <c r="AG23" t="n">
        <v>6.498842592592593</v>
      </c>
      <c r="AH23" t="n">
        <v>368988.2501911783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4.4473</v>
      </c>
      <c r="E24" t="n">
        <v>22.49</v>
      </c>
      <c r="F24" t="n">
        <v>18.55</v>
      </c>
      <c r="G24" t="n">
        <v>41.21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3</v>
      </c>
      <c r="N24" t="n">
        <v>57.98</v>
      </c>
      <c r="O24" t="n">
        <v>30106.03</v>
      </c>
      <c r="P24" t="n">
        <v>219.33</v>
      </c>
      <c r="Q24" t="n">
        <v>3033.69</v>
      </c>
      <c r="R24" t="n">
        <v>85.41</v>
      </c>
      <c r="S24" t="n">
        <v>56.78</v>
      </c>
      <c r="T24" t="n">
        <v>12458.65</v>
      </c>
      <c r="U24" t="n">
        <v>0.66</v>
      </c>
      <c r="V24" t="n">
        <v>0.87</v>
      </c>
      <c r="W24" t="n">
        <v>2.73</v>
      </c>
      <c r="X24" t="n">
        <v>0.78</v>
      </c>
      <c r="Y24" t="n">
        <v>1</v>
      </c>
      <c r="Z24" t="n">
        <v>10</v>
      </c>
      <c r="AA24" t="n">
        <v>298.7490557568814</v>
      </c>
      <c r="AB24" t="n">
        <v>408.7616379647171</v>
      </c>
      <c r="AC24" t="n">
        <v>369.7500009379258</v>
      </c>
      <c r="AD24" t="n">
        <v>298749.0557568814</v>
      </c>
      <c r="AE24" t="n">
        <v>408761.6379647171</v>
      </c>
      <c r="AF24" t="n">
        <v>4.097492073713792e-06</v>
      </c>
      <c r="AG24" t="n">
        <v>6.507523148148148</v>
      </c>
      <c r="AH24" t="n">
        <v>369750.0009379258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4.4453</v>
      </c>
      <c r="E25" t="n">
        <v>22.5</v>
      </c>
      <c r="F25" t="n">
        <v>18.56</v>
      </c>
      <c r="G25" t="n">
        <v>41.24</v>
      </c>
      <c r="H25" t="n">
        <v>0.49</v>
      </c>
      <c r="I25" t="n">
        <v>27</v>
      </c>
      <c r="J25" t="n">
        <v>242.64</v>
      </c>
      <c r="K25" t="n">
        <v>57.72</v>
      </c>
      <c r="L25" t="n">
        <v>6.75</v>
      </c>
      <c r="M25" t="n">
        <v>0</v>
      </c>
      <c r="N25" t="n">
        <v>58.17</v>
      </c>
      <c r="O25" t="n">
        <v>30160.2</v>
      </c>
      <c r="P25" t="n">
        <v>219.26</v>
      </c>
      <c r="Q25" t="n">
        <v>3033.9</v>
      </c>
      <c r="R25" t="n">
        <v>85.67</v>
      </c>
      <c r="S25" t="n">
        <v>56.78</v>
      </c>
      <c r="T25" t="n">
        <v>12589.16</v>
      </c>
      <c r="U25" t="n">
        <v>0.66</v>
      </c>
      <c r="V25" t="n">
        <v>0.87</v>
      </c>
      <c r="W25" t="n">
        <v>2.73</v>
      </c>
      <c r="X25" t="n">
        <v>0.79</v>
      </c>
      <c r="Y25" t="n">
        <v>1</v>
      </c>
      <c r="Z25" t="n">
        <v>10</v>
      </c>
      <c r="AA25" t="n">
        <v>298.8156197604907</v>
      </c>
      <c r="AB25" t="n">
        <v>408.852713771052</v>
      </c>
      <c r="AC25" t="n">
        <v>369.8323845971297</v>
      </c>
      <c r="AD25" t="n">
        <v>298815.6197604907</v>
      </c>
      <c r="AE25" t="n">
        <v>408852.713771052</v>
      </c>
      <c r="AF25" t="n">
        <v>4.095649386207342e-06</v>
      </c>
      <c r="AG25" t="n">
        <v>6.510416666666667</v>
      </c>
      <c r="AH25" t="n">
        <v>369832.3845971297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29.15</v>
      </c>
      <c r="G2" t="n">
        <v>4.7</v>
      </c>
      <c r="H2" t="n">
        <v>0.06</v>
      </c>
      <c r="I2" t="n">
        <v>372</v>
      </c>
      <c r="J2" t="n">
        <v>285.18</v>
      </c>
      <c r="K2" t="n">
        <v>61.2</v>
      </c>
      <c r="L2" t="n">
        <v>1</v>
      </c>
      <c r="M2" t="n">
        <v>370</v>
      </c>
      <c r="N2" t="n">
        <v>77.98</v>
      </c>
      <c r="O2" t="n">
        <v>35406.83</v>
      </c>
      <c r="P2" t="n">
        <v>511.84</v>
      </c>
      <c r="Q2" t="n">
        <v>3035.47</v>
      </c>
      <c r="R2" t="n">
        <v>433.07</v>
      </c>
      <c r="S2" t="n">
        <v>56.78</v>
      </c>
      <c r="T2" t="n">
        <v>184563.67</v>
      </c>
      <c r="U2" t="n">
        <v>0.13</v>
      </c>
      <c r="V2" t="n">
        <v>0.55</v>
      </c>
      <c r="W2" t="n">
        <v>3.27</v>
      </c>
      <c r="X2" t="n">
        <v>11.37</v>
      </c>
      <c r="Y2" t="n">
        <v>1</v>
      </c>
      <c r="Z2" t="n">
        <v>10</v>
      </c>
      <c r="AA2" t="n">
        <v>1150.202047124133</v>
      </c>
      <c r="AB2" t="n">
        <v>1573.757184208273</v>
      </c>
      <c r="AC2" t="n">
        <v>1423.560007329516</v>
      </c>
      <c r="AD2" t="n">
        <v>1150202.047124133</v>
      </c>
      <c r="AE2" t="n">
        <v>1573757.184208273</v>
      </c>
      <c r="AF2" t="n">
        <v>1.670076827987378e-06</v>
      </c>
      <c r="AG2" t="n">
        <v>15.08680555555556</v>
      </c>
      <c r="AH2" t="n">
        <v>1423560.007329516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2.3567</v>
      </c>
      <c r="E3" t="n">
        <v>42.43</v>
      </c>
      <c r="F3" t="n">
        <v>25.53</v>
      </c>
      <c r="G3" t="n">
        <v>5.91</v>
      </c>
      <c r="H3" t="n">
        <v>0.08</v>
      </c>
      <c r="I3" t="n">
        <v>259</v>
      </c>
      <c r="J3" t="n">
        <v>285.68</v>
      </c>
      <c r="K3" t="n">
        <v>61.2</v>
      </c>
      <c r="L3" t="n">
        <v>1.25</v>
      </c>
      <c r="M3" t="n">
        <v>257</v>
      </c>
      <c r="N3" t="n">
        <v>78.23999999999999</v>
      </c>
      <c r="O3" t="n">
        <v>35468.6</v>
      </c>
      <c r="P3" t="n">
        <v>445.46</v>
      </c>
      <c r="Q3" t="n">
        <v>3034.66</v>
      </c>
      <c r="R3" t="n">
        <v>313.79</v>
      </c>
      <c r="S3" t="n">
        <v>56.78</v>
      </c>
      <c r="T3" t="n">
        <v>125486.15</v>
      </c>
      <c r="U3" t="n">
        <v>0.18</v>
      </c>
      <c r="V3" t="n">
        <v>0.63</v>
      </c>
      <c r="W3" t="n">
        <v>3.1</v>
      </c>
      <c r="X3" t="n">
        <v>7.75</v>
      </c>
      <c r="Y3" t="n">
        <v>1</v>
      </c>
      <c r="Z3" t="n">
        <v>10</v>
      </c>
      <c r="AA3" t="n">
        <v>851.2556159878491</v>
      </c>
      <c r="AB3" t="n">
        <v>1164.725488541872</v>
      </c>
      <c r="AC3" t="n">
        <v>1053.565722617925</v>
      </c>
      <c r="AD3" t="n">
        <v>851255.6159878491</v>
      </c>
      <c r="AE3" t="n">
        <v>1164725.488541872</v>
      </c>
      <c r="AF3" t="n">
        <v>2.052283898486731e-06</v>
      </c>
      <c r="AG3" t="n">
        <v>12.27719907407407</v>
      </c>
      <c r="AH3" t="n">
        <v>1053565.722617925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2.686</v>
      </c>
      <c r="E4" t="n">
        <v>37.23</v>
      </c>
      <c r="F4" t="n">
        <v>23.61</v>
      </c>
      <c r="G4" t="n">
        <v>7.15</v>
      </c>
      <c r="H4" t="n">
        <v>0.09</v>
      </c>
      <c r="I4" t="n">
        <v>198</v>
      </c>
      <c r="J4" t="n">
        <v>286.19</v>
      </c>
      <c r="K4" t="n">
        <v>61.2</v>
      </c>
      <c r="L4" t="n">
        <v>1.5</v>
      </c>
      <c r="M4" t="n">
        <v>196</v>
      </c>
      <c r="N4" t="n">
        <v>78.48999999999999</v>
      </c>
      <c r="O4" t="n">
        <v>35530.47</v>
      </c>
      <c r="P4" t="n">
        <v>409.29</v>
      </c>
      <c r="Q4" t="n">
        <v>3034.6</v>
      </c>
      <c r="R4" t="n">
        <v>251.52</v>
      </c>
      <c r="S4" t="n">
        <v>56.78</v>
      </c>
      <c r="T4" t="n">
        <v>94655.32000000001</v>
      </c>
      <c r="U4" t="n">
        <v>0.23</v>
      </c>
      <c r="V4" t="n">
        <v>0.68</v>
      </c>
      <c r="W4" t="n">
        <v>2.98</v>
      </c>
      <c r="X4" t="n">
        <v>5.84</v>
      </c>
      <c r="Y4" t="n">
        <v>1</v>
      </c>
      <c r="Z4" t="n">
        <v>10</v>
      </c>
      <c r="AA4" t="n">
        <v>709.2082503096873</v>
      </c>
      <c r="AB4" t="n">
        <v>970.3700161335181</v>
      </c>
      <c r="AC4" t="n">
        <v>877.7592637166059</v>
      </c>
      <c r="AD4" t="n">
        <v>709208.2503096873</v>
      </c>
      <c r="AE4" t="n">
        <v>970370.0161335181</v>
      </c>
      <c r="AF4" t="n">
        <v>2.339048055049586e-06</v>
      </c>
      <c r="AG4" t="n">
        <v>10.77256944444444</v>
      </c>
      <c r="AH4" t="n">
        <v>877759.263716606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2.9305</v>
      </c>
      <c r="E5" t="n">
        <v>34.12</v>
      </c>
      <c r="F5" t="n">
        <v>22.5</v>
      </c>
      <c r="G5" t="n">
        <v>8.380000000000001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387.84</v>
      </c>
      <c r="Q5" t="n">
        <v>3034.54</v>
      </c>
      <c r="R5" t="n">
        <v>214.85</v>
      </c>
      <c r="S5" t="n">
        <v>56.78</v>
      </c>
      <c r="T5" t="n">
        <v>76506.64</v>
      </c>
      <c r="U5" t="n">
        <v>0.26</v>
      </c>
      <c r="V5" t="n">
        <v>0.72</v>
      </c>
      <c r="W5" t="n">
        <v>2.92</v>
      </c>
      <c r="X5" t="n">
        <v>4.73</v>
      </c>
      <c r="Y5" t="n">
        <v>1</v>
      </c>
      <c r="Z5" t="n">
        <v>10</v>
      </c>
      <c r="AA5" t="n">
        <v>619.9099277863672</v>
      </c>
      <c r="AB5" t="n">
        <v>848.1881116931625</v>
      </c>
      <c r="AC5" t="n">
        <v>767.2382287526577</v>
      </c>
      <c r="AD5" t="n">
        <v>619909.9277863672</v>
      </c>
      <c r="AE5" t="n">
        <v>848188.1116931625</v>
      </c>
      <c r="AF5" t="n">
        <v>2.551965869442596e-06</v>
      </c>
      <c r="AG5" t="n">
        <v>9.872685185185185</v>
      </c>
      <c r="AH5" t="n">
        <v>767238.2287526578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3.1317</v>
      </c>
      <c r="E6" t="n">
        <v>31.93</v>
      </c>
      <c r="F6" t="n">
        <v>21.71</v>
      </c>
      <c r="G6" t="n">
        <v>9.65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371.51</v>
      </c>
      <c r="Q6" t="n">
        <v>3034.17</v>
      </c>
      <c r="R6" t="n">
        <v>189.44</v>
      </c>
      <c r="S6" t="n">
        <v>56.78</v>
      </c>
      <c r="T6" t="n">
        <v>63934.14</v>
      </c>
      <c r="U6" t="n">
        <v>0.3</v>
      </c>
      <c r="V6" t="n">
        <v>0.74</v>
      </c>
      <c r="W6" t="n">
        <v>2.87</v>
      </c>
      <c r="X6" t="n">
        <v>3.94</v>
      </c>
      <c r="Y6" t="n">
        <v>1</v>
      </c>
      <c r="Z6" t="n">
        <v>10</v>
      </c>
      <c r="AA6" t="n">
        <v>563.7834974204518</v>
      </c>
      <c r="AB6" t="n">
        <v>771.3934535431653</v>
      </c>
      <c r="AC6" t="n">
        <v>697.7727449945166</v>
      </c>
      <c r="AD6" t="n">
        <v>563783.4974204518</v>
      </c>
      <c r="AE6" t="n">
        <v>771393.4535431652</v>
      </c>
      <c r="AF6" t="n">
        <v>2.727176766194635e-06</v>
      </c>
      <c r="AG6" t="n">
        <v>9.23900462962963</v>
      </c>
      <c r="AH6" t="n">
        <v>697772.7449945166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3.2986</v>
      </c>
      <c r="E7" t="n">
        <v>30.32</v>
      </c>
      <c r="F7" t="n">
        <v>21.12</v>
      </c>
      <c r="G7" t="n">
        <v>10.92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</v>
      </c>
      <c r="Q7" t="n">
        <v>3034.18</v>
      </c>
      <c r="R7" t="n">
        <v>170.21</v>
      </c>
      <c r="S7" t="n">
        <v>56.78</v>
      </c>
      <c r="T7" t="n">
        <v>54412.01</v>
      </c>
      <c r="U7" t="n">
        <v>0.33</v>
      </c>
      <c r="V7" t="n">
        <v>0.76</v>
      </c>
      <c r="W7" t="n">
        <v>2.84</v>
      </c>
      <c r="X7" t="n">
        <v>3.35</v>
      </c>
      <c r="Y7" t="n">
        <v>1</v>
      </c>
      <c r="Z7" t="n">
        <v>10</v>
      </c>
      <c r="AA7" t="n">
        <v>532.8595239334284</v>
      </c>
      <c r="AB7" t="n">
        <v>729.0819087487948</v>
      </c>
      <c r="AC7" t="n">
        <v>659.4993546506948</v>
      </c>
      <c r="AD7" t="n">
        <v>532859.5239334283</v>
      </c>
      <c r="AE7" t="n">
        <v>729081.9087487948</v>
      </c>
      <c r="AF7" t="n">
        <v>2.872518210866182e-06</v>
      </c>
      <c r="AG7" t="n">
        <v>8.773148148148149</v>
      </c>
      <c r="AH7" t="n">
        <v>659499.3546506949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3.4297</v>
      </c>
      <c r="E8" t="n">
        <v>29.16</v>
      </c>
      <c r="F8" t="n">
        <v>20.71</v>
      </c>
      <c r="G8" t="n">
        <v>12.18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349.82</v>
      </c>
      <c r="Q8" t="n">
        <v>3033.7</v>
      </c>
      <c r="R8" t="n">
        <v>156.7</v>
      </c>
      <c r="S8" t="n">
        <v>56.78</v>
      </c>
      <c r="T8" t="n">
        <v>47725.48</v>
      </c>
      <c r="U8" t="n">
        <v>0.36</v>
      </c>
      <c r="V8" t="n">
        <v>0.78</v>
      </c>
      <c r="W8" t="n">
        <v>2.82</v>
      </c>
      <c r="X8" t="n">
        <v>2.94</v>
      </c>
      <c r="Y8" t="n">
        <v>1</v>
      </c>
      <c r="Z8" t="n">
        <v>10</v>
      </c>
      <c r="AA8" t="n">
        <v>498.4586926764634</v>
      </c>
      <c r="AB8" t="n">
        <v>682.0131737654511</v>
      </c>
      <c r="AC8" t="n">
        <v>616.9227936727771</v>
      </c>
      <c r="AD8" t="n">
        <v>498458.6926764634</v>
      </c>
      <c r="AE8" t="n">
        <v>682013.1737654512</v>
      </c>
      <c r="AF8" t="n">
        <v>2.986683959197158e-06</v>
      </c>
      <c r="AG8" t="n">
        <v>8.4375</v>
      </c>
      <c r="AH8" t="n">
        <v>616922.793672777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3.5407</v>
      </c>
      <c r="E9" t="n">
        <v>28.24</v>
      </c>
      <c r="F9" t="n">
        <v>20.39</v>
      </c>
      <c r="G9" t="n">
        <v>13.44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342.2</v>
      </c>
      <c r="Q9" t="n">
        <v>3034.05</v>
      </c>
      <c r="R9" t="n">
        <v>146.55</v>
      </c>
      <c r="S9" t="n">
        <v>56.78</v>
      </c>
      <c r="T9" t="n">
        <v>42705.26</v>
      </c>
      <c r="U9" t="n">
        <v>0.39</v>
      </c>
      <c r="V9" t="n">
        <v>0.79</v>
      </c>
      <c r="W9" t="n">
        <v>2.79</v>
      </c>
      <c r="X9" t="n">
        <v>2.62</v>
      </c>
      <c r="Y9" t="n">
        <v>1</v>
      </c>
      <c r="Z9" t="n">
        <v>10</v>
      </c>
      <c r="AA9" t="n">
        <v>481.7897336334019</v>
      </c>
      <c r="AB9" t="n">
        <v>659.2059686201623</v>
      </c>
      <c r="AC9" t="n">
        <v>596.292276176441</v>
      </c>
      <c r="AD9" t="n">
        <v>481789.7336334019</v>
      </c>
      <c r="AE9" t="n">
        <v>659205.9686201622</v>
      </c>
      <c r="AF9" t="n">
        <v>3.083346034443064e-06</v>
      </c>
      <c r="AG9" t="n">
        <v>8.171296296296296</v>
      </c>
      <c r="AH9" t="n">
        <v>596292.276176441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3.6356</v>
      </c>
      <c r="E10" t="n">
        <v>27.51</v>
      </c>
      <c r="F10" t="n">
        <v>20.14</v>
      </c>
      <c r="G10" t="n">
        <v>14.73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335.62</v>
      </c>
      <c r="Q10" t="n">
        <v>3033.77</v>
      </c>
      <c r="R10" t="n">
        <v>137.95</v>
      </c>
      <c r="S10" t="n">
        <v>56.78</v>
      </c>
      <c r="T10" t="n">
        <v>38454.64</v>
      </c>
      <c r="U10" t="n">
        <v>0.41</v>
      </c>
      <c r="V10" t="n">
        <v>0.8</v>
      </c>
      <c r="W10" t="n">
        <v>2.79</v>
      </c>
      <c r="X10" t="n">
        <v>2.37</v>
      </c>
      <c r="Y10" t="n">
        <v>1</v>
      </c>
      <c r="Z10" t="n">
        <v>10</v>
      </c>
      <c r="AA10" t="n">
        <v>468.2181545669674</v>
      </c>
      <c r="AB10" t="n">
        <v>640.6367354056549</v>
      </c>
      <c r="AC10" t="n">
        <v>579.4952645178437</v>
      </c>
      <c r="AD10" t="n">
        <v>468218.1545669675</v>
      </c>
      <c r="AE10" t="n">
        <v>640636.7354056549</v>
      </c>
      <c r="AF10" t="n">
        <v>3.16598775463078e-06</v>
      </c>
      <c r="AG10" t="n">
        <v>7.960069444444446</v>
      </c>
      <c r="AH10" t="n">
        <v>579495.2645178437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3.7262</v>
      </c>
      <c r="E11" t="n">
        <v>26.84</v>
      </c>
      <c r="F11" t="n">
        <v>19.9</v>
      </c>
      <c r="G11" t="n">
        <v>16.13</v>
      </c>
      <c r="H11" t="n">
        <v>0.2</v>
      </c>
      <c r="I11" t="n">
        <v>74</v>
      </c>
      <c r="J11" t="n">
        <v>289.72</v>
      </c>
      <c r="K11" t="n">
        <v>61.2</v>
      </c>
      <c r="L11" t="n">
        <v>3.25</v>
      </c>
      <c r="M11" t="n">
        <v>72</v>
      </c>
      <c r="N11" t="n">
        <v>80.27</v>
      </c>
      <c r="O11" t="n">
        <v>35966.59</v>
      </c>
      <c r="P11" t="n">
        <v>329.04</v>
      </c>
      <c r="Q11" t="n">
        <v>3033.66</v>
      </c>
      <c r="R11" t="n">
        <v>130.85</v>
      </c>
      <c r="S11" t="n">
        <v>56.78</v>
      </c>
      <c r="T11" t="n">
        <v>34942.44</v>
      </c>
      <c r="U11" t="n">
        <v>0.43</v>
      </c>
      <c r="V11" t="n">
        <v>0.8100000000000001</v>
      </c>
      <c r="W11" t="n">
        <v>2.76</v>
      </c>
      <c r="X11" t="n">
        <v>2.13</v>
      </c>
      <c r="Y11" t="n">
        <v>1</v>
      </c>
      <c r="Z11" t="n">
        <v>10</v>
      </c>
      <c r="AA11" t="n">
        <v>443.0268108114463</v>
      </c>
      <c r="AB11" t="n">
        <v>606.1688275157004</v>
      </c>
      <c r="AC11" t="n">
        <v>548.316925380894</v>
      </c>
      <c r="AD11" t="n">
        <v>443026.8108114463</v>
      </c>
      <c r="AE11" t="n">
        <v>606168.8275157004</v>
      </c>
      <c r="AF11" t="n">
        <v>3.244884907939601e-06</v>
      </c>
      <c r="AG11" t="n">
        <v>7.766203703703703</v>
      </c>
      <c r="AH11" t="n">
        <v>548316.925380894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3.801</v>
      </c>
      <c r="E12" t="n">
        <v>26.31</v>
      </c>
      <c r="F12" t="n">
        <v>19.7</v>
      </c>
      <c r="G12" t="n">
        <v>17.38</v>
      </c>
      <c r="H12" t="n">
        <v>0.21</v>
      </c>
      <c r="I12" t="n">
        <v>68</v>
      </c>
      <c r="J12" t="n">
        <v>290.23</v>
      </c>
      <c r="K12" t="n">
        <v>61.2</v>
      </c>
      <c r="L12" t="n">
        <v>3.5</v>
      </c>
      <c r="M12" t="n">
        <v>66</v>
      </c>
      <c r="N12" t="n">
        <v>80.53</v>
      </c>
      <c r="O12" t="n">
        <v>36029.29</v>
      </c>
      <c r="P12" t="n">
        <v>323.64</v>
      </c>
      <c r="Q12" t="n">
        <v>3033.5</v>
      </c>
      <c r="R12" t="n">
        <v>123.69</v>
      </c>
      <c r="S12" t="n">
        <v>56.78</v>
      </c>
      <c r="T12" t="n">
        <v>31391.16</v>
      </c>
      <c r="U12" t="n">
        <v>0.46</v>
      </c>
      <c r="V12" t="n">
        <v>0.82</v>
      </c>
      <c r="W12" t="n">
        <v>2.76</v>
      </c>
      <c r="X12" t="n">
        <v>1.93</v>
      </c>
      <c r="Y12" t="n">
        <v>1</v>
      </c>
      <c r="Z12" t="n">
        <v>10</v>
      </c>
      <c r="AA12" t="n">
        <v>433.2843598509122</v>
      </c>
      <c r="AB12" t="n">
        <v>592.8387763048956</v>
      </c>
      <c r="AC12" t="n">
        <v>536.2590755488039</v>
      </c>
      <c r="AD12" t="n">
        <v>433284.3598509122</v>
      </c>
      <c r="AE12" t="n">
        <v>592838.7763048956</v>
      </c>
      <c r="AF12" t="n">
        <v>3.310022955042248e-06</v>
      </c>
      <c r="AG12" t="n">
        <v>7.612847222222222</v>
      </c>
      <c r="AH12" t="n">
        <v>536259.0755488039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3.8708</v>
      </c>
      <c r="E13" t="n">
        <v>25.83</v>
      </c>
      <c r="F13" t="n">
        <v>19.54</v>
      </c>
      <c r="G13" t="n">
        <v>18.91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318.86</v>
      </c>
      <c r="Q13" t="n">
        <v>3033.8</v>
      </c>
      <c r="R13" t="n">
        <v>118.74</v>
      </c>
      <c r="S13" t="n">
        <v>56.78</v>
      </c>
      <c r="T13" t="n">
        <v>28945.84</v>
      </c>
      <c r="U13" t="n">
        <v>0.48</v>
      </c>
      <c r="V13" t="n">
        <v>0.83</v>
      </c>
      <c r="W13" t="n">
        <v>2.76</v>
      </c>
      <c r="X13" t="n">
        <v>1.78</v>
      </c>
      <c r="Y13" t="n">
        <v>1</v>
      </c>
      <c r="Z13" t="n">
        <v>10</v>
      </c>
      <c r="AA13" t="n">
        <v>424.6157787917105</v>
      </c>
      <c r="AB13" t="n">
        <v>580.97804126889</v>
      </c>
      <c r="AC13" t="n">
        <v>525.5303124179885</v>
      </c>
      <c r="AD13" t="n">
        <v>424615.7787917104</v>
      </c>
      <c r="AE13" t="n">
        <v>580978.04126889</v>
      </c>
      <c r="AF13" t="n">
        <v>3.370806854611295e-06</v>
      </c>
      <c r="AG13" t="n">
        <v>7.473958333333333</v>
      </c>
      <c r="AH13" t="n">
        <v>525530.3124179885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3.9231</v>
      </c>
      <c r="E14" t="n">
        <v>25.49</v>
      </c>
      <c r="F14" t="n">
        <v>19.42</v>
      </c>
      <c r="G14" t="n">
        <v>20.08</v>
      </c>
      <c r="H14" t="n">
        <v>0.24</v>
      </c>
      <c r="I14" t="n">
        <v>58</v>
      </c>
      <c r="J14" t="n">
        <v>291.25</v>
      </c>
      <c r="K14" t="n">
        <v>61.2</v>
      </c>
      <c r="L14" t="n">
        <v>4</v>
      </c>
      <c r="M14" t="n">
        <v>56</v>
      </c>
      <c r="N14" t="n">
        <v>81.05</v>
      </c>
      <c r="O14" t="n">
        <v>36155.02</v>
      </c>
      <c r="P14" t="n">
        <v>314.1</v>
      </c>
      <c r="Q14" t="n">
        <v>3033.61</v>
      </c>
      <c r="R14" t="n">
        <v>114.61</v>
      </c>
      <c r="S14" t="n">
        <v>56.78</v>
      </c>
      <c r="T14" t="n">
        <v>26902.66</v>
      </c>
      <c r="U14" t="n">
        <v>0.5</v>
      </c>
      <c r="V14" t="n">
        <v>0.83</v>
      </c>
      <c r="W14" t="n">
        <v>2.75</v>
      </c>
      <c r="X14" t="n">
        <v>1.65</v>
      </c>
      <c r="Y14" t="n">
        <v>1</v>
      </c>
      <c r="Z14" t="n">
        <v>10</v>
      </c>
      <c r="AA14" t="n">
        <v>417.7196442500896</v>
      </c>
      <c r="AB14" t="n">
        <v>571.5424457530603</v>
      </c>
      <c r="AC14" t="n">
        <v>516.995236895248</v>
      </c>
      <c r="AD14" t="n">
        <v>417719.6442500896</v>
      </c>
      <c r="AE14" t="n">
        <v>571542.4457530603</v>
      </c>
      <c r="AF14" t="n">
        <v>3.416351237812745e-06</v>
      </c>
      <c r="AG14" t="n">
        <v>7.375578703703703</v>
      </c>
      <c r="AH14" t="n">
        <v>516995.2368952481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3.9737</v>
      </c>
      <c r="E15" t="n">
        <v>25.17</v>
      </c>
      <c r="F15" t="n">
        <v>19.31</v>
      </c>
      <c r="G15" t="n">
        <v>21.45</v>
      </c>
      <c r="H15" t="n">
        <v>0.26</v>
      </c>
      <c r="I15" t="n">
        <v>54</v>
      </c>
      <c r="J15" t="n">
        <v>291.76</v>
      </c>
      <c r="K15" t="n">
        <v>61.2</v>
      </c>
      <c r="L15" t="n">
        <v>4.25</v>
      </c>
      <c r="M15" t="n">
        <v>52</v>
      </c>
      <c r="N15" t="n">
        <v>81.31</v>
      </c>
      <c r="O15" t="n">
        <v>36218.04</v>
      </c>
      <c r="P15" t="n">
        <v>309.76</v>
      </c>
      <c r="Q15" t="n">
        <v>3033.57</v>
      </c>
      <c r="R15" t="n">
        <v>110.96</v>
      </c>
      <c r="S15" t="n">
        <v>56.78</v>
      </c>
      <c r="T15" t="n">
        <v>25097.22</v>
      </c>
      <c r="U15" t="n">
        <v>0.51</v>
      </c>
      <c r="V15" t="n">
        <v>0.84</v>
      </c>
      <c r="W15" t="n">
        <v>2.74</v>
      </c>
      <c r="X15" t="n">
        <v>1.54</v>
      </c>
      <c r="Y15" t="n">
        <v>1</v>
      </c>
      <c r="Z15" t="n">
        <v>10</v>
      </c>
      <c r="AA15" t="n">
        <v>411.4023749023332</v>
      </c>
      <c r="AB15" t="n">
        <v>562.8988791332058</v>
      </c>
      <c r="AC15" t="n">
        <v>509.1766001422708</v>
      </c>
      <c r="AD15" t="n">
        <v>411402.3749023332</v>
      </c>
      <c r="AE15" t="n">
        <v>562898.8791332059</v>
      </c>
      <c r="AF15" t="n">
        <v>3.46041521085277e-06</v>
      </c>
      <c r="AG15" t="n">
        <v>7.282986111111112</v>
      </c>
      <c r="AH15" t="n">
        <v>509176.6001422708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4.0273</v>
      </c>
      <c r="E16" t="n">
        <v>24.83</v>
      </c>
      <c r="F16" t="n">
        <v>19.19</v>
      </c>
      <c r="G16" t="n">
        <v>23.02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305.43</v>
      </c>
      <c r="Q16" t="n">
        <v>3033.69</v>
      </c>
      <c r="R16" t="n">
        <v>107.19</v>
      </c>
      <c r="S16" t="n">
        <v>56.78</v>
      </c>
      <c r="T16" t="n">
        <v>23231.55</v>
      </c>
      <c r="U16" t="n">
        <v>0.53</v>
      </c>
      <c r="V16" t="n">
        <v>0.84</v>
      </c>
      <c r="W16" t="n">
        <v>2.73</v>
      </c>
      <c r="X16" t="n">
        <v>1.42</v>
      </c>
      <c r="Y16" t="n">
        <v>1</v>
      </c>
      <c r="Z16" t="n">
        <v>10</v>
      </c>
      <c r="AA16" t="n">
        <v>392.1965247559187</v>
      </c>
      <c r="AB16" t="n">
        <v>536.6205876605728</v>
      </c>
      <c r="AC16" t="n">
        <v>485.406271925972</v>
      </c>
      <c r="AD16" t="n">
        <v>392196.5247559188</v>
      </c>
      <c r="AE16" t="n">
        <v>536620.5876605728</v>
      </c>
      <c r="AF16" t="n">
        <v>3.507091672412956e-06</v>
      </c>
      <c r="AG16" t="n">
        <v>7.184606481481481</v>
      </c>
      <c r="AH16" t="n">
        <v>485406.271925972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4.0684</v>
      </c>
      <c r="E17" t="n">
        <v>24.58</v>
      </c>
      <c r="F17" t="n">
        <v>19.1</v>
      </c>
      <c r="G17" t="n">
        <v>24.38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301.25</v>
      </c>
      <c r="Q17" t="n">
        <v>3033.61</v>
      </c>
      <c r="R17" t="n">
        <v>104.06</v>
      </c>
      <c r="S17" t="n">
        <v>56.78</v>
      </c>
      <c r="T17" t="n">
        <v>21683.76</v>
      </c>
      <c r="U17" t="n">
        <v>0.55</v>
      </c>
      <c r="V17" t="n">
        <v>0.84</v>
      </c>
      <c r="W17" t="n">
        <v>2.73</v>
      </c>
      <c r="X17" t="n">
        <v>1.33</v>
      </c>
      <c r="Y17" t="n">
        <v>1</v>
      </c>
      <c r="Z17" t="n">
        <v>10</v>
      </c>
      <c r="AA17" t="n">
        <v>386.9214826076175</v>
      </c>
      <c r="AB17" t="n">
        <v>529.4030422748319</v>
      </c>
      <c r="AC17" t="n">
        <v>478.8775589419577</v>
      </c>
      <c r="AD17" t="n">
        <v>386921.4826076175</v>
      </c>
      <c r="AE17" t="n">
        <v>529403.0422748319</v>
      </c>
      <c r="AF17" t="n">
        <v>3.542882765139142e-06</v>
      </c>
      <c r="AG17" t="n">
        <v>7.112268518518518</v>
      </c>
      <c r="AH17" t="n">
        <v>478877.5589419577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4.1094</v>
      </c>
      <c r="E18" t="n">
        <v>24.33</v>
      </c>
      <c r="F18" t="n">
        <v>19.01</v>
      </c>
      <c r="G18" t="n">
        <v>25.93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298.12</v>
      </c>
      <c r="Q18" t="n">
        <v>3033.53</v>
      </c>
      <c r="R18" t="n">
        <v>101.41</v>
      </c>
      <c r="S18" t="n">
        <v>56.78</v>
      </c>
      <c r="T18" t="n">
        <v>20370.9</v>
      </c>
      <c r="U18" t="n">
        <v>0.5600000000000001</v>
      </c>
      <c r="V18" t="n">
        <v>0.85</v>
      </c>
      <c r="W18" t="n">
        <v>2.73</v>
      </c>
      <c r="X18" t="n">
        <v>1.25</v>
      </c>
      <c r="Y18" t="n">
        <v>1</v>
      </c>
      <c r="Z18" t="n">
        <v>10</v>
      </c>
      <c r="AA18" t="n">
        <v>382.3757030875045</v>
      </c>
      <c r="AB18" t="n">
        <v>523.1833061897746</v>
      </c>
      <c r="AC18" t="n">
        <v>473.2514257394039</v>
      </c>
      <c r="AD18" t="n">
        <v>382375.7030875045</v>
      </c>
      <c r="AE18" t="n">
        <v>523183.3061897747</v>
      </c>
      <c r="AF18" t="n">
        <v>3.578586774914658e-06</v>
      </c>
      <c r="AG18" t="n">
        <v>7.039930555555554</v>
      </c>
      <c r="AH18" t="n">
        <v>473251.4257394039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4.1416</v>
      </c>
      <c r="E19" t="n">
        <v>24.15</v>
      </c>
      <c r="F19" t="n">
        <v>18.93</v>
      </c>
      <c r="G19" t="n">
        <v>27.05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294.61</v>
      </c>
      <c r="Q19" t="n">
        <v>3033.45</v>
      </c>
      <c r="R19" t="n">
        <v>98.76000000000001</v>
      </c>
      <c r="S19" t="n">
        <v>56.78</v>
      </c>
      <c r="T19" t="n">
        <v>19057.82</v>
      </c>
      <c r="U19" t="n">
        <v>0.57</v>
      </c>
      <c r="V19" t="n">
        <v>0.85</v>
      </c>
      <c r="W19" t="n">
        <v>2.72</v>
      </c>
      <c r="X19" t="n">
        <v>1.17</v>
      </c>
      <c r="Y19" t="n">
        <v>1</v>
      </c>
      <c r="Z19" t="n">
        <v>10</v>
      </c>
      <c r="AA19" t="n">
        <v>378.0538658971986</v>
      </c>
      <c r="AB19" t="n">
        <v>517.269977879998</v>
      </c>
      <c r="AC19" t="n">
        <v>467.9024571841039</v>
      </c>
      <c r="AD19" t="n">
        <v>378053.8658971987</v>
      </c>
      <c r="AE19" t="n">
        <v>517269.977879998</v>
      </c>
      <c r="AF19" t="n">
        <v>3.606627485031038e-06</v>
      </c>
      <c r="AG19" t="n">
        <v>6.987847222222221</v>
      </c>
      <c r="AH19" t="n">
        <v>467902.4571841038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4.1836</v>
      </c>
      <c r="E20" t="n">
        <v>23.9</v>
      </c>
      <c r="F20" t="n">
        <v>18.85</v>
      </c>
      <c r="G20" t="n">
        <v>29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289.97</v>
      </c>
      <c r="Q20" t="n">
        <v>3033.62</v>
      </c>
      <c r="R20" t="n">
        <v>96.22</v>
      </c>
      <c r="S20" t="n">
        <v>56.78</v>
      </c>
      <c r="T20" t="n">
        <v>17804.02</v>
      </c>
      <c r="U20" t="n">
        <v>0.59</v>
      </c>
      <c r="V20" t="n">
        <v>0.86</v>
      </c>
      <c r="W20" t="n">
        <v>2.72</v>
      </c>
      <c r="X20" t="n">
        <v>1.09</v>
      </c>
      <c r="Y20" t="n">
        <v>1</v>
      </c>
      <c r="Z20" t="n">
        <v>10</v>
      </c>
      <c r="AA20" t="n">
        <v>372.7771546105746</v>
      </c>
      <c r="AB20" t="n">
        <v>510.0501487055665</v>
      </c>
      <c r="AC20" t="n">
        <v>461.3716783729863</v>
      </c>
      <c r="AD20" t="n">
        <v>372777.1546105746</v>
      </c>
      <c r="AE20" t="n">
        <v>510050.1487055665</v>
      </c>
      <c r="AF20" t="n">
        <v>3.643202324313273e-06</v>
      </c>
      <c r="AG20" t="n">
        <v>6.91550925925926</v>
      </c>
      <c r="AH20" t="n">
        <v>461371.6783729863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4.2079</v>
      </c>
      <c r="E21" t="n">
        <v>23.76</v>
      </c>
      <c r="F21" t="n">
        <v>18.82</v>
      </c>
      <c r="G21" t="n">
        <v>30.52</v>
      </c>
      <c r="H21" t="n">
        <v>0.35</v>
      </c>
      <c r="I21" t="n">
        <v>37</v>
      </c>
      <c r="J21" t="n">
        <v>294.84</v>
      </c>
      <c r="K21" t="n">
        <v>61.2</v>
      </c>
      <c r="L21" t="n">
        <v>5.75</v>
      </c>
      <c r="M21" t="n">
        <v>35</v>
      </c>
      <c r="N21" t="n">
        <v>82.90000000000001</v>
      </c>
      <c r="O21" t="n">
        <v>36598.44</v>
      </c>
      <c r="P21" t="n">
        <v>287.63</v>
      </c>
      <c r="Q21" t="n">
        <v>3033.67</v>
      </c>
      <c r="R21" t="n">
        <v>95.09999999999999</v>
      </c>
      <c r="S21" t="n">
        <v>56.78</v>
      </c>
      <c r="T21" t="n">
        <v>17252.09</v>
      </c>
      <c r="U21" t="n">
        <v>0.6</v>
      </c>
      <c r="V21" t="n">
        <v>0.86</v>
      </c>
      <c r="W21" t="n">
        <v>2.72</v>
      </c>
      <c r="X21" t="n">
        <v>1.06</v>
      </c>
      <c r="Y21" t="n">
        <v>1</v>
      </c>
      <c r="Z21" t="n">
        <v>10</v>
      </c>
      <c r="AA21" t="n">
        <v>370.0219732703994</v>
      </c>
      <c r="AB21" t="n">
        <v>506.2803880459165</v>
      </c>
      <c r="AC21" t="n">
        <v>457.961698379801</v>
      </c>
      <c r="AD21" t="n">
        <v>370021.9732703994</v>
      </c>
      <c r="AE21" t="n">
        <v>506280.3880459166</v>
      </c>
      <c r="AF21" t="n">
        <v>3.664363481326566e-06</v>
      </c>
      <c r="AG21" t="n">
        <v>6.875000000000001</v>
      </c>
      <c r="AH21" t="n">
        <v>457961.6983798009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4.2386</v>
      </c>
      <c r="E22" t="n">
        <v>23.59</v>
      </c>
      <c r="F22" t="n">
        <v>18.76</v>
      </c>
      <c r="G22" t="n">
        <v>32.16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283.63</v>
      </c>
      <c r="Q22" t="n">
        <v>3033.58</v>
      </c>
      <c r="R22" t="n">
        <v>93</v>
      </c>
      <c r="S22" t="n">
        <v>56.78</v>
      </c>
      <c r="T22" t="n">
        <v>16214.94</v>
      </c>
      <c r="U22" t="n">
        <v>0.61</v>
      </c>
      <c r="V22" t="n">
        <v>0.86</v>
      </c>
      <c r="W22" t="n">
        <v>2.72</v>
      </c>
      <c r="X22" t="n">
        <v>0.99</v>
      </c>
      <c r="Y22" t="n">
        <v>1</v>
      </c>
      <c r="Z22" t="n">
        <v>10</v>
      </c>
      <c r="AA22" t="n">
        <v>365.9212204613424</v>
      </c>
      <c r="AB22" t="n">
        <v>500.669557140119</v>
      </c>
      <c r="AC22" t="n">
        <v>452.8863573008022</v>
      </c>
      <c r="AD22" t="n">
        <v>365921.2204613424</v>
      </c>
      <c r="AE22" t="n">
        <v>500669.557140119</v>
      </c>
      <c r="AF22" t="n">
        <v>3.691097947182865e-06</v>
      </c>
      <c r="AG22" t="n">
        <v>6.825810185185186</v>
      </c>
      <c r="AH22" t="n">
        <v>452886.3573008021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4.2729</v>
      </c>
      <c r="E23" t="n">
        <v>23.4</v>
      </c>
      <c r="F23" t="n">
        <v>18.68</v>
      </c>
      <c r="G23" t="n">
        <v>33.96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278.97</v>
      </c>
      <c r="Q23" t="n">
        <v>3033.51</v>
      </c>
      <c r="R23" t="n">
        <v>90.51000000000001</v>
      </c>
      <c r="S23" t="n">
        <v>56.78</v>
      </c>
      <c r="T23" t="n">
        <v>14975.92</v>
      </c>
      <c r="U23" t="n">
        <v>0.63</v>
      </c>
      <c r="V23" t="n">
        <v>0.86</v>
      </c>
      <c r="W23" t="n">
        <v>2.71</v>
      </c>
      <c r="X23" t="n">
        <v>0.91</v>
      </c>
      <c r="Y23" t="n">
        <v>1</v>
      </c>
      <c r="Z23" t="n">
        <v>10</v>
      </c>
      <c r="AA23" t="n">
        <v>361.2607480032165</v>
      </c>
      <c r="AB23" t="n">
        <v>494.2928931173773</v>
      </c>
      <c r="AC23" t="n">
        <v>447.1182731426866</v>
      </c>
      <c r="AD23" t="n">
        <v>361260.7480032165</v>
      </c>
      <c r="AE23" t="n">
        <v>494292.8931173773</v>
      </c>
      <c r="AF23" t="n">
        <v>3.720967399263357e-06</v>
      </c>
      <c r="AG23" t="n">
        <v>6.770833333333333</v>
      </c>
      <c r="AH23" t="n">
        <v>447118.2731426866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4.2871</v>
      </c>
      <c r="E24" t="n">
        <v>23.33</v>
      </c>
      <c r="F24" t="n">
        <v>18.65</v>
      </c>
      <c r="G24" t="n">
        <v>34.97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277.12</v>
      </c>
      <c r="Q24" t="n">
        <v>3033.68</v>
      </c>
      <c r="R24" t="n">
        <v>89.56</v>
      </c>
      <c r="S24" t="n">
        <v>56.78</v>
      </c>
      <c r="T24" t="n">
        <v>14509.46</v>
      </c>
      <c r="U24" t="n">
        <v>0.63</v>
      </c>
      <c r="V24" t="n">
        <v>0.87</v>
      </c>
      <c r="W24" t="n">
        <v>2.71</v>
      </c>
      <c r="X24" t="n">
        <v>0.89</v>
      </c>
      <c r="Y24" t="n">
        <v>1</v>
      </c>
      <c r="Z24" t="n">
        <v>10</v>
      </c>
      <c r="AA24" t="n">
        <v>359.407560644825</v>
      </c>
      <c r="AB24" t="n">
        <v>491.7572804167699</v>
      </c>
      <c r="AC24" t="n">
        <v>444.8246557594705</v>
      </c>
      <c r="AD24" t="n">
        <v>359407.560644825</v>
      </c>
      <c r="AE24" t="n">
        <v>491757.2804167699</v>
      </c>
      <c r="AF24" t="n">
        <v>3.733333178258779e-06</v>
      </c>
      <c r="AG24" t="n">
        <v>6.750578703703703</v>
      </c>
      <c r="AH24" t="n">
        <v>444824.6557594705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4.3178</v>
      </c>
      <c r="E25" t="n">
        <v>23.16</v>
      </c>
      <c r="F25" t="n">
        <v>18.59</v>
      </c>
      <c r="G25" t="n">
        <v>37.19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28</v>
      </c>
      <c r="N25" t="n">
        <v>83.97</v>
      </c>
      <c r="O25" t="n">
        <v>36854.25</v>
      </c>
      <c r="P25" t="n">
        <v>272.34</v>
      </c>
      <c r="Q25" t="n">
        <v>3033.89</v>
      </c>
      <c r="R25" t="n">
        <v>87.7</v>
      </c>
      <c r="S25" t="n">
        <v>56.78</v>
      </c>
      <c r="T25" t="n">
        <v>13587.14</v>
      </c>
      <c r="U25" t="n">
        <v>0.65</v>
      </c>
      <c r="V25" t="n">
        <v>0.87</v>
      </c>
      <c r="W25" t="n">
        <v>2.7</v>
      </c>
      <c r="X25" t="n">
        <v>0.83</v>
      </c>
      <c r="Y25" t="n">
        <v>1</v>
      </c>
      <c r="Z25" t="n">
        <v>10</v>
      </c>
      <c r="AA25" t="n">
        <v>355.0205732842688</v>
      </c>
      <c r="AB25" t="n">
        <v>485.7548107698339</v>
      </c>
      <c r="AC25" t="n">
        <v>439.3950533911191</v>
      </c>
      <c r="AD25" t="n">
        <v>355020.5732842688</v>
      </c>
      <c r="AE25" t="n">
        <v>485754.8107698339</v>
      </c>
      <c r="AF25" t="n">
        <v>3.76006764411508e-06</v>
      </c>
      <c r="AG25" t="n">
        <v>6.701388888888889</v>
      </c>
      <c r="AH25" t="n">
        <v>439395.0533911191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4.333</v>
      </c>
      <c r="E26" t="n">
        <v>23.08</v>
      </c>
      <c r="F26" t="n">
        <v>18.57</v>
      </c>
      <c r="G26" t="n">
        <v>38.41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269.7</v>
      </c>
      <c r="Q26" t="n">
        <v>3033.49</v>
      </c>
      <c r="R26" t="n">
        <v>86.92</v>
      </c>
      <c r="S26" t="n">
        <v>56.78</v>
      </c>
      <c r="T26" t="n">
        <v>13203.44</v>
      </c>
      <c r="U26" t="n">
        <v>0.65</v>
      </c>
      <c r="V26" t="n">
        <v>0.87</v>
      </c>
      <c r="W26" t="n">
        <v>2.7</v>
      </c>
      <c r="X26" t="n">
        <v>0.8</v>
      </c>
      <c r="Y26" t="n">
        <v>1</v>
      </c>
      <c r="Z26" t="n">
        <v>10</v>
      </c>
      <c r="AA26" t="n">
        <v>352.7488146891192</v>
      </c>
      <c r="AB26" t="n">
        <v>482.6464904370345</v>
      </c>
      <c r="AC26" t="n">
        <v>436.5833867883269</v>
      </c>
      <c r="AD26" t="n">
        <v>352748.8146891192</v>
      </c>
      <c r="AE26" t="n">
        <v>482646.4904370345</v>
      </c>
      <c r="AF26" t="n">
        <v>3.773304252617222e-06</v>
      </c>
      <c r="AG26" t="n">
        <v>6.67824074074074</v>
      </c>
      <c r="AH26" t="n">
        <v>436583.3867883269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4.3467</v>
      </c>
      <c r="E27" t="n">
        <v>23.01</v>
      </c>
      <c r="F27" t="n">
        <v>18.55</v>
      </c>
      <c r="G27" t="n">
        <v>39.75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266.06</v>
      </c>
      <c r="Q27" t="n">
        <v>3033.69</v>
      </c>
      <c r="R27" t="n">
        <v>86.39</v>
      </c>
      <c r="S27" t="n">
        <v>56.78</v>
      </c>
      <c r="T27" t="n">
        <v>12942.17</v>
      </c>
      <c r="U27" t="n">
        <v>0.66</v>
      </c>
      <c r="V27" t="n">
        <v>0.87</v>
      </c>
      <c r="W27" t="n">
        <v>2.7</v>
      </c>
      <c r="X27" t="n">
        <v>0.78</v>
      </c>
      <c r="Y27" t="n">
        <v>1</v>
      </c>
      <c r="Z27" t="n">
        <v>10</v>
      </c>
      <c r="AA27" t="n">
        <v>350.0074022755914</v>
      </c>
      <c r="AB27" t="n">
        <v>478.8955690302657</v>
      </c>
      <c r="AC27" t="n">
        <v>433.1904480561689</v>
      </c>
      <c r="AD27" t="n">
        <v>350007.4022755914</v>
      </c>
      <c r="AE27" t="n">
        <v>478895.5690302657</v>
      </c>
      <c r="AF27" t="n">
        <v>3.785234616859284e-06</v>
      </c>
      <c r="AG27" t="n">
        <v>6.657986111111112</v>
      </c>
      <c r="AH27" t="n">
        <v>433190.4480561689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4.3776</v>
      </c>
      <c r="E28" t="n">
        <v>22.84</v>
      </c>
      <c r="F28" t="n">
        <v>18.49</v>
      </c>
      <c r="G28" t="n">
        <v>42.68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261.82</v>
      </c>
      <c r="Q28" t="n">
        <v>3033.61</v>
      </c>
      <c r="R28" t="n">
        <v>84.40000000000001</v>
      </c>
      <c r="S28" t="n">
        <v>56.78</v>
      </c>
      <c r="T28" t="n">
        <v>11958.43</v>
      </c>
      <c r="U28" t="n">
        <v>0.67</v>
      </c>
      <c r="V28" t="n">
        <v>0.87</v>
      </c>
      <c r="W28" t="n">
        <v>2.7</v>
      </c>
      <c r="X28" t="n">
        <v>0.73</v>
      </c>
      <c r="Y28" t="n">
        <v>1</v>
      </c>
      <c r="Z28" t="n">
        <v>10</v>
      </c>
      <c r="AA28" t="n">
        <v>346.0352552433318</v>
      </c>
      <c r="AB28" t="n">
        <v>473.4607022219689</v>
      </c>
      <c r="AC28" t="n">
        <v>428.2742773081724</v>
      </c>
      <c r="AD28" t="n">
        <v>346035.2552433318</v>
      </c>
      <c r="AE28" t="n">
        <v>473460.7022219689</v>
      </c>
      <c r="AF28" t="n">
        <v>3.812143248616928e-06</v>
      </c>
      <c r="AG28" t="n">
        <v>6.608796296296297</v>
      </c>
      <c r="AH28" t="n">
        <v>428274.2773081724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4.394</v>
      </c>
      <c r="E29" t="n">
        <v>22.76</v>
      </c>
      <c r="F29" t="n">
        <v>18.46</v>
      </c>
      <c r="G29" t="n">
        <v>44.31</v>
      </c>
      <c r="H29" t="n">
        <v>0.46</v>
      </c>
      <c r="I29" t="n">
        <v>25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257.05</v>
      </c>
      <c r="Q29" t="n">
        <v>3033.45</v>
      </c>
      <c r="R29" t="n">
        <v>83.52</v>
      </c>
      <c r="S29" t="n">
        <v>56.78</v>
      </c>
      <c r="T29" t="n">
        <v>11521.35</v>
      </c>
      <c r="U29" t="n">
        <v>0.68</v>
      </c>
      <c r="V29" t="n">
        <v>0.87</v>
      </c>
      <c r="W29" t="n">
        <v>2.7</v>
      </c>
      <c r="X29" t="n">
        <v>0.7</v>
      </c>
      <c r="Y29" t="n">
        <v>1</v>
      </c>
      <c r="Z29" t="n">
        <v>10</v>
      </c>
      <c r="AA29" t="n">
        <v>329.7322332432808</v>
      </c>
      <c r="AB29" t="n">
        <v>451.1541882829296</v>
      </c>
      <c r="AC29" t="n">
        <v>408.0966657520862</v>
      </c>
      <c r="AD29" t="n">
        <v>329732.2332432808</v>
      </c>
      <c r="AE29" t="n">
        <v>451154.1882829297</v>
      </c>
      <c r="AF29" t="n">
        <v>3.826424852527134e-06</v>
      </c>
      <c r="AG29" t="n">
        <v>6.585648148148149</v>
      </c>
      <c r="AH29" t="n">
        <v>408096.6657520862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4.4097</v>
      </c>
      <c r="E30" t="n">
        <v>22.68</v>
      </c>
      <c r="F30" t="n">
        <v>18.43</v>
      </c>
      <c r="G30" t="n">
        <v>46.09</v>
      </c>
      <c r="H30" t="n">
        <v>0.48</v>
      </c>
      <c r="I30" t="n">
        <v>24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253.9</v>
      </c>
      <c r="Q30" t="n">
        <v>3033.48</v>
      </c>
      <c r="R30" t="n">
        <v>82.40000000000001</v>
      </c>
      <c r="S30" t="n">
        <v>56.78</v>
      </c>
      <c r="T30" t="n">
        <v>10966.9</v>
      </c>
      <c r="U30" t="n">
        <v>0.6899999999999999</v>
      </c>
      <c r="V30" t="n">
        <v>0.88</v>
      </c>
      <c r="W30" t="n">
        <v>2.7</v>
      </c>
      <c r="X30" t="n">
        <v>0.67</v>
      </c>
      <c r="Y30" t="n">
        <v>1</v>
      </c>
      <c r="Z30" t="n">
        <v>10</v>
      </c>
      <c r="AA30" t="n">
        <v>327.21054447343</v>
      </c>
      <c r="AB30" t="n">
        <v>447.7039024589628</v>
      </c>
      <c r="AC30" t="n">
        <v>404.9756703646522</v>
      </c>
      <c r="AD30" t="n">
        <v>327210.54447343</v>
      </c>
      <c r="AE30" t="n">
        <v>447703.9024589628</v>
      </c>
      <c r="AF30" t="n">
        <v>3.840096875782636e-06</v>
      </c>
      <c r="AG30" t="n">
        <v>6.5625</v>
      </c>
      <c r="AH30" t="n">
        <v>404975.6703646522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4.4079</v>
      </c>
      <c r="E31" t="n">
        <v>22.69</v>
      </c>
      <c r="F31" t="n">
        <v>18.44</v>
      </c>
      <c r="G31" t="n">
        <v>46.11</v>
      </c>
      <c r="H31" t="n">
        <v>0.49</v>
      </c>
      <c r="I31" t="n">
        <v>24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252.92</v>
      </c>
      <c r="Q31" t="n">
        <v>3033.64</v>
      </c>
      <c r="R31" t="n">
        <v>82.86</v>
      </c>
      <c r="S31" t="n">
        <v>56.78</v>
      </c>
      <c r="T31" t="n">
        <v>11199.06</v>
      </c>
      <c r="U31" t="n">
        <v>0.6899999999999999</v>
      </c>
      <c r="V31" t="n">
        <v>0.87</v>
      </c>
      <c r="W31" t="n">
        <v>2.7</v>
      </c>
      <c r="X31" t="n">
        <v>0.68</v>
      </c>
      <c r="Y31" t="n">
        <v>1</v>
      </c>
      <c r="Z31" t="n">
        <v>10</v>
      </c>
      <c r="AA31" t="n">
        <v>326.7826954391127</v>
      </c>
      <c r="AB31" t="n">
        <v>447.1185005348427</v>
      </c>
      <c r="AC31" t="n">
        <v>404.4461383785533</v>
      </c>
      <c r="AD31" t="n">
        <v>326782.6954391127</v>
      </c>
      <c r="AE31" t="n">
        <v>447118.5005348427</v>
      </c>
      <c r="AF31" t="n">
        <v>3.83852938267054e-06</v>
      </c>
      <c r="AG31" t="n">
        <v>6.565393518518519</v>
      </c>
      <c r="AH31" t="n">
        <v>404446.1383785533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4.4231</v>
      </c>
      <c r="E32" t="n">
        <v>22.61</v>
      </c>
      <c r="F32" t="n">
        <v>18.42</v>
      </c>
      <c r="G32" t="n">
        <v>48.05</v>
      </c>
      <c r="H32" t="n">
        <v>0.5</v>
      </c>
      <c r="I32" t="n">
        <v>23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250.4</v>
      </c>
      <c r="Q32" t="n">
        <v>3033.81</v>
      </c>
      <c r="R32" t="n">
        <v>81.52</v>
      </c>
      <c r="S32" t="n">
        <v>56.78</v>
      </c>
      <c r="T32" t="n">
        <v>10531.23</v>
      </c>
      <c r="U32" t="n">
        <v>0.7</v>
      </c>
      <c r="V32" t="n">
        <v>0.88</v>
      </c>
      <c r="W32" t="n">
        <v>2.71</v>
      </c>
      <c r="X32" t="n">
        <v>0.65</v>
      </c>
      <c r="Y32" t="n">
        <v>1</v>
      </c>
      <c r="Z32" t="n">
        <v>10</v>
      </c>
      <c r="AA32" t="n">
        <v>324.6757598776142</v>
      </c>
      <c r="AB32" t="n">
        <v>444.2356983481637</v>
      </c>
      <c r="AC32" t="n">
        <v>401.8384667865326</v>
      </c>
      <c r="AD32" t="n">
        <v>324675.7598776142</v>
      </c>
      <c r="AE32" t="n">
        <v>444235.6983481637</v>
      </c>
      <c r="AF32" t="n">
        <v>3.851765991172682e-06</v>
      </c>
      <c r="AG32" t="n">
        <v>6.54224537037037</v>
      </c>
      <c r="AH32" t="n">
        <v>401838.4667865327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4.4251</v>
      </c>
      <c r="E33" t="n">
        <v>22.6</v>
      </c>
      <c r="F33" t="n">
        <v>18.41</v>
      </c>
      <c r="G33" t="n">
        <v>48.03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6</v>
      </c>
      <c r="N33" t="n">
        <v>86.16</v>
      </c>
      <c r="O33" t="n">
        <v>37371.47</v>
      </c>
      <c r="P33" t="n">
        <v>248.51</v>
      </c>
      <c r="Q33" t="n">
        <v>3033.52</v>
      </c>
      <c r="R33" t="n">
        <v>81.31999999999999</v>
      </c>
      <c r="S33" t="n">
        <v>56.78</v>
      </c>
      <c r="T33" t="n">
        <v>10430.63</v>
      </c>
      <c r="U33" t="n">
        <v>0.7</v>
      </c>
      <c r="V33" t="n">
        <v>0.88</v>
      </c>
      <c r="W33" t="n">
        <v>2.71</v>
      </c>
      <c r="X33" t="n">
        <v>0.65</v>
      </c>
      <c r="Y33" t="n">
        <v>1</v>
      </c>
      <c r="Z33" t="n">
        <v>10</v>
      </c>
      <c r="AA33" t="n">
        <v>323.525608521745</v>
      </c>
      <c r="AB33" t="n">
        <v>442.6620105219667</v>
      </c>
      <c r="AC33" t="n">
        <v>400.4149695177833</v>
      </c>
      <c r="AD33" t="n">
        <v>323525.608521745</v>
      </c>
      <c r="AE33" t="n">
        <v>442662.0105219667</v>
      </c>
      <c r="AF33" t="n">
        <v>3.853507650186122e-06</v>
      </c>
      <c r="AG33" t="n">
        <v>6.539351851851852</v>
      </c>
      <c r="AH33" t="n">
        <v>400414.9695177833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4.4397</v>
      </c>
      <c r="E34" t="n">
        <v>22.52</v>
      </c>
      <c r="F34" t="n">
        <v>18.39</v>
      </c>
      <c r="G34" t="n">
        <v>50.15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248.13</v>
      </c>
      <c r="Q34" t="n">
        <v>3033.59</v>
      </c>
      <c r="R34" t="n">
        <v>80.34</v>
      </c>
      <c r="S34" t="n">
        <v>56.78</v>
      </c>
      <c r="T34" t="n">
        <v>9948.879999999999</v>
      </c>
      <c r="U34" t="n">
        <v>0.71</v>
      </c>
      <c r="V34" t="n">
        <v>0.88</v>
      </c>
      <c r="W34" t="n">
        <v>2.71</v>
      </c>
      <c r="X34" t="n">
        <v>0.62</v>
      </c>
      <c r="Y34" t="n">
        <v>1</v>
      </c>
      <c r="Z34" t="n">
        <v>10</v>
      </c>
      <c r="AA34" t="n">
        <v>322.6293804352604</v>
      </c>
      <c r="AB34" t="n">
        <v>441.4357517152459</v>
      </c>
      <c r="AC34" t="n">
        <v>399.3057431305108</v>
      </c>
      <c r="AD34" t="n">
        <v>322629.3804352604</v>
      </c>
      <c r="AE34" t="n">
        <v>441435.7517152459</v>
      </c>
      <c r="AF34" t="n">
        <v>3.866221760984232e-06</v>
      </c>
      <c r="AG34" t="n">
        <v>6.516203703703703</v>
      </c>
      <c r="AH34" t="n">
        <v>399305.7431305108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3.3863</v>
      </c>
      <c r="E2" t="n">
        <v>29.53</v>
      </c>
      <c r="F2" t="n">
        <v>22.75</v>
      </c>
      <c r="G2" t="n">
        <v>8.08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232.85</v>
      </c>
      <c r="Q2" t="n">
        <v>3034</v>
      </c>
      <c r="R2" t="n">
        <v>223.32</v>
      </c>
      <c r="S2" t="n">
        <v>56.78</v>
      </c>
      <c r="T2" t="n">
        <v>80700.71000000001</v>
      </c>
      <c r="U2" t="n">
        <v>0.25</v>
      </c>
      <c r="V2" t="n">
        <v>0.71</v>
      </c>
      <c r="W2" t="n">
        <v>2.94</v>
      </c>
      <c r="X2" t="n">
        <v>4.98</v>
      </c>
      <c r="Y2" t="n">
        <v>1</v>
      </c>
      <c r="Z2" t="n">
        <v>10</v>
      </c>
      <c r="AA2" t="n">
        <v>381.5887999107765</v>
      </c>
      <c r="AB2" t="n">
        <v>522.1066305476572</v>
      </c>
      <c r="AC2" t="n">
        <v>472.2775065094464</v>
      </c>
      <c r="AD2" t="n">
        <v>381588.7999107764</v>
      </c>
      <c r="AE2" t="n">
        <v>522106.6305476573</v>
      </c>
      <c r="AF2" t="n">
        <v>3.715201373207864e-06</v>
      </c>
      <c r="AG2" t="n">
        <v>8.544560185185185</v>
      </c>
      <c r="AH2" t="n">
        <v>472277.5065094464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3.7213</v>
      </c>
      <c r="E3" t="n">
        <v>26.87</v>
      </c>
      <c r="F3" t="n">
        <v>21.34</v>
      </c>
      <c r="G3" t="n">
        <v>10.41</v>
      </c>
      <c r="H3" t="n">
        <v>0.17</v>
      </c>
      <c r="I3" t="n">
        <v>123</v>
      </c>
      <c r="J3" t="n">
        <v>133.55</v>
      </c>
      <c r="K3" t="n">
        <v>46.47</v>
      </c>
      <c r="L3" t="n">
        <v>1.25</v>
      </c>
      <c r="M3" t="n">
        <v>121</v>
      </c>
      <c r="N3" t="n">
        <v>20.83</v>
      </c>
      <c r="O3" t="n">
        <v>16704.7</v>
      </c>
      <c r="P3" t="n">
        <v>211.85</v>
      </c>
      <c r="Q3" t="n">
        <v>3034.02</v>
      </c>
      <c r="R3" t="n">
        <v>177.08</v>
      </c>
      <c r="S3" t="n">
        <v>56.78</v>
      </c>
      <c r="T3" t="n">
        <v>57811.73</v>
      </c>
      <c r="U3" t="n">
        <v>0.32</v>
      </c>
      <c r="V3" t="n">
        <v>0.76</v>
      </c>
      <c r="W3" t="n">
        <v>2.87</v>
      </c>
      <c r="X3" t="n">
        <v>3.58</v>
      </c>
      <c r="Y3" t="n">
        <v>1</v>
      </c>
      <c r="Z3" t="n">
        <v>10</v>
      </c>
      <c r="AA3" t="n">
        <v>331.9107355182063</v>
      </c>
      <c r="AB3" t="n">
        <v>454.1349112042201</v>
      </c>
      <c r="AC3" t="n">
        <v>410.7929126612396</v>
      </c>
      <c r="AD3" t="n">
        <v>331910.7355182063</v>
      </c>
      <c r="AE3" t="n">
        <v>454134.9112042201</v>
      </c>
      <c r="AF3" t="n">
        <v>4.082738939290206e-06</v>
      </c>
      <c r="AG3" t="n">
        <v>7.77488425925926</v>
      </c>
      <c r="AH3" t="n">
        <v>410792.9126612396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3.9429</v>
      </c>
      <c r="E4" t="n">
        <v>25.36</v>
      </c>
      <c r="F4" t="n">
        <v>20.57</v>
      </c>
      <c r="G4" t="n">
        <v>12.86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198.1</v>
      </c>
      <c r="Q4" t="n">
        <v>3033.89</v>
      </c>
      <c r="R4" t="n">
        <v>151.85</v>
      </c>
      <c r="S4" t="n">
        <v>56.78</v>
      </c>
      <c r="T4" t="n">
        <v>45334.86</v>
      </c>
      <c r="U4" t="n">
        <v>0.37</v>
      </c>
      <c r="V4" t="n">
        <v>0.78</v>
      </c>
      <c r="W4" t="n">
        <v>2.82</v>
      </c>
      <c r="X4" t="n">
        <v>2.8</v>
      </c>
      <c r="Y4" t="n">
        <v>1</v>
      </c>
      <c r="Z4" t="n">
        <v>10</v>
      </c>
      <c r="AA4" t="n">
        <v>310.5729404302056</v>
      </c>
      <c r="AB4" t="n">
        <v>424.9395986077361</v>
      </c>
      <c r="AC4" t="n">
        <v>384.3839597230854</v>
      </c>
      <c r="AD4" t="n">
        <v>310572.9404302056</v>
      </c>
      <c r="AE4" t="n">
        <v>424939.5986077361</v>
      </c>
      <c r="AF4" t="n">
        <v>4.325862296436019e-06</v>
      </c>
      <c r="AG4" t="n">
        <v>7.337962962962963</v>
      </c>
      <c r="AH4" t="n">
        <v>384383.9597230853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4.1159</v>
      </c>
      <c r="E5" t="n">
        <v>24.3</v>
      </c>
      <c r="F5" t="n">
        <v>19.99</v>
      </c>
      <c r="G5" t="n">
        <v>15.38</v>
      </c>
      <c r="H5" t="n">
        <v>0.23</v>
      </c>
      <c r="I5" t="n">
        <v>78</v>
      </c>
      <c r="J5" t="n">
        <v>134.22</v>
      </c>
      <c r="K5" t="n">
        <v>46.47</v>
      </c>
      <c r="L5" t="n">
        <v>1.75</v>
      </c>
      <c r="M5" t="n">
        <v>76</v>
      </c>
      <c r="N5" t="n">
        <v>21</v>
      </c>
      <c r="O5" t="n">
        <v>16787.35</v>
      </c>
      <c r="P5" t="n">
        <v>186</v>
      </c>
      <c r="Q5" t="n">
        <v>3033.51</v>
      </c>
      <c r="R5" t="n">
        <v>133.48</v>
      </c>
      <c r="S5" t="n">
        <v>56.78</v>
      </c>
      <c r="T5" t="n">
        <v>36235.71</v>
      </c>
      <c r="U5" t="n">
        <v>0.43</v>
      </c>
      <c r="V5" t="n">
        <v>0.8100000000000001</v>
      </c>
      <c r="W5" t="n">
        <v>2.78</v>
      </c>
      <c r="X5" t="n">
        <v>2.23</v>
      </c>
      <c r="Y5" t="n">
        <v>1</v>
      </c>
      <c r="Z5" t="n">
        <v>10</v>
      </c>
      <c r="AA5" t="n">
        <v>283.6547493606627</v>
      </c>
      <c r="AB5" t="n">
        <v>388.1089420396102</v>
      </c>
      <c r="AC5" t="n">
        <v>351.0683693256703</v>
      </c>
      <c r="AD5" t="n">
        <v>283654.7493606627</v>
      </c>
      <c r="AE5" t="n">
        <v>388108.9420396102</v>
      </c>
      <c r="AF5" t="n">
        <v>4.515665278323317e-06</v>
      </c>
      <c r="AG5" t="n">
        <v>7.03125</v>
      </c>
      <c r="AH5" t="n">
        <v>351068.3693256703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4.2442</v>
      </c>
      <c r="E6" t="n">
        <v>23.56</v>
      </c>
      <c r="F6" t="n">
        <v>19.61</v>
      </c>
      <c r="G6" t="n">
        <v>18.1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176.48</v>
      </c>
      <c r="Q6" t="n">
        <v>3033.68</v>
      </c>
      <c r="R6" t="n">
        <v>121.15</v>
      </c>
      <c r="S6" t="n">
        <v>56.78</v>
      </c>
      <c r="T6" t="n">
        <v>30139.7</v>
      </c>
      <c r="U6" t="n">
        <v>0.47</v>
      </c>
      <c r="V6" t="n">
        <v>0.82</v>
      </c>
      <c r="W6" t="n">
        <v>2.75</v>
      </c>
      <c r="X6" t="n">
        <v>1.85</v>
      </c>
      <c r="Y6" t="n">
        <v>1</v>
      </c>
      <c r="Z6" t="n">
        <v>10</v>
      </c>
      <c r="AA6" t="n">
        <v>272.474346444595</v>
      </c>
      <c r="AB6" t="n">
        <v>372.8114215252813</v>
      </c>
      <c r="AC6" t="n">
        <v>337.2308226990241</v>
      </c>
      <c r="AD6" t="n">
        <v>272474.346444595</v>
      </c>
      <c r="AE6" t="n">
        <v>372811.4215252813</v>
      </c>
      <c r="AF6" t="n">
        <v>4.65642668049754e-06</v>
      </c>
      <c r="AG6" t="n">
        <v>6.81712962962963</v>
      </c>
      <c r="AH6" t="n">
        <v>337230.8226990241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4.3445</v>
      </c>
      <c r="E7" t="n">
        <v>23.02</v>
      </c>
      <c r="F7" t="n">
        <v>19.34</v>
      </c>
      <c r="G7" t="n">
        <v>21.1</v>
      </c>
      <c r="H7" t="n">
        <v>0.29</v>
      </c>
      <c r="I7" t="n">
        <v>55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166.84</v>
      </c>
      <c r="Q7" t="n">
        <v>3033.96</v>
      </c>
      <c r="R7" t="n">
        <v>111.71</v>
      </c>
      <c r="S7" t="n">
        <v>56.78</v>
      </c>
      <c r="T7" t="n">
        <v>25467.92</v>
      </c>
      <c r="U7" t="n">
        <v>0.51</v>
      </c>
      <c r="V7" t="n">
        <v>0.83</v>
      </c>
      <c r="W7" t="n">
        <v>2.75</v>
      </c>
      <c r="X7" t="n">
        <v>1.57</v>
      </c>
      <c r="Y7" t="n">
        <v>1</v>
      </c>
      <c r="Z7" t="n">
        <v>10</v>
      </c>
      <c r="AA7" t="n">
        <v>263.1568541292594</v>
      </c>
      <c r="AB7" t="n">
        <v>360.0628174806893</v>
      </c>
      <c r="AC7" t="n">
        <v>325.6989275316697</v>
      </c>
      <c r="AD7" t="n">
        <v>263156.8541292594</v>
      </c>
      <c r="AE7" t="n">
        <v>360062.8174806893</v>
      </c>
      <c r="AF7" t="n">
        <v>4.766468524909656e-06</v>
      </c>
      <c r="AG7" t="n">
        <v>6.66087962962963</v>
      </c>
      <c r="AH7" t="n">
        <v>325698.9275316697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4.3901</v>
      </c>
      <c r="E8" t="n">
        <v>22.78</v>
      </c>
      <c r="F8" t="n">
        <v>19.24</v>
      </c>
      <c r="G8" t="n">
        <v>23.08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161.42</v>
      </c>
      <c r="Q8" t="n">
        <v>3033.63</v>
      </c>
      <c r="R8" t="n">
        <v>107.58</v>
      </c>
      <c r="S8" t="n">
        <v>56.78</v>
      </c>
      <c r="T8" t="n">
        <v>23427.99</v>
      </c>
      <c r="U8" t="n">
        <v>0.53</v>
      </c>
      <c r="V8" t="n">
        <v>0.84</v>
      </c>
      <c r="W8" t="n">
        <v>2.77</v>
      </c>
      <c r="X8" t="n">
        <v>1.47</v>
      </c>
      <c r="Y8" t="n">
        <v>1</v>
      </c>
      <c r="Z8" t="n">
        <v>10</v>
      </c>
      <c r="AA8" t="n">
        <v>247.3154769976289</v>
      </c>
      <c r="AB8" t="n">
        <v>338.3879464167976</v>
      </c>
      <c r="AC8" t="n">
        <v>306.0926757413449</v>
      </c>
      <c r="AD8" t="n">
        <v>247315.4769976289</v>
      </c>
      <c r="AE8" t="n">
        <v>338387.9464167976</v>
      </c>
      <c r="AF8" t="n">
        <v>4.816497518979372e-06</v>
      </c>
      <c r="AG8" t="n">
        <v>6.591435185185186</v>
      </c>
      <c r="AH8" t="n">
        <v>306092.6757413449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4.4093</v>
      </c>
      <c r="E9" t="n">
        <v>22.68</v>
      </c>
      <c r="F9" t="n">
        <v>19.19</v>
      </c>
      <c r="G9" t="n">
        <v>23.99</v>
      </c>
      <c r="H9" t="n">
        <v>0.36</v>
      </c>
      <c r="I9" t="n">
        <v>48</v>
      </c>
      <c r="J9" t="n">
        <v>135.56</v>
      </c>
      <c r="K9" t="n">
        <v>46.47</v>
      </c>
      <c r="L9" t="n">
        <v>2.75</v>
      </c>
      <c r="M9" t="n">
        <v>2</v>
      </c>
      <c r="N9" t="n">
        <v>21.34</v>
      </c>
      <c r="O9" t="n">
        <v>16953.14</v>
      </c>
      <c r="P9" t="n">
        <v>159.88</v>
      </c>
      <c r="Q9" t="n">
        <v>3033.75</v>
      </c>
      <c r="R9" t="n">
        <v>105.1</v>
      </c>
      <c r="S9" t="n">
        <v>56.78</v>
      </c>
      <c r="T9" t="n">
        <v>22196.4</v>
      </c>
      <c r="U9" t="n">
        <v>0.54</v>
      </c>
      <c r="V9" t="n">
        <v>0.84</v>
      </c>
      <c r="W9" t="n">
        <v>2.8</v>
      </c>
      <c r="X9" t="n">
        <v>1.43</v>
      </c>
      <c r="Y9" t="n">
        <v>1</v>
      </c>
      <c r="Z9" t="n">
        <v>10</v>
      </c>
      <c r="AA9" t="n">
        <v>245.7899359250113</v>
      </c>
      <c r="AB9" t="n">
        <v>336.3006338191211</v>
      </c>
      <c r="AC9" t="n">
        <v>304.2045733284282</v>
      </c>
      <c r="AD9" t="n">
        <v>245789.9359250113</v>
      </c>
      <c r="AE9" t="n">
        <v>336300.6338191211</v>
      </c>
      <c r="AF9" t="n">
        <v>4.837562358587673e-06</v>
      </c>
      <c r="AG9" t="n">
        <v>6.5625</v>
      </c>
      <c r="AH9" t="n">
        <v>304204.5733284283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4.4106</v>
      </c>
      <c r="E10" t="n">
        <v>22.67</v>
      </c>
      <c r="F10" t="n">
        <v>19.19</v>
      </c>
      <c r="G10" t="n">
        <v>23.98</v>
      </c>
      <c r="H10" t="n">
        <v>0.39</v>
      </c>
      <c r="I10" t="n">
        <v>48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160.08</v>
      </c>
      <c r="Q10" t="n">
        <v>3033.53</v>
      </c>
      <c r="R10" t="n">
        <v>104.99</v>
      </c>
      <c r="S10" t="n">
        <v>56.78</v>
      </c>
      <c r="T10" t="n">
        <v>22141.52</v>
      </c>
      <c r="U10" t="n">
        <v>0.54</v>
      </c>
      <c r="V10" t="n">
        <v>0.84</v>
      </c>
      <c r="W10" t="n">
        <v>2.79</v>
      </c>
      <c r="X10" t="n">
        <v>1.42</v>
      </c>
      <c r="Y10" t="n">
        <v>1</v>
      </c>
      <c r="Z10" t="n">
        <v>10</v>
      </c>
      <c r="AA10" t="n">
        <v>245.8613838714841</v>
      </c>
      <c r="AB10" t="n">
        <v>336.3983920515461</v>
      </c>
      <c r="AC10" t="n">
        <v>304.2930016523553</v>
      </c>
      <c r="AD10" t="n">
        <v>245861.3838714841</v>
      </c>
      <c r="AE10" t="n">
        <v>336398.3920515461</v>
      </c>
      <c r="AF10" t="n">
        <v>4.838988623769485e-06</v>
      </c>
      <c r="AG10" t="n">
        <v>6.559606481481482</v>
      </c>
      <c r="AH10" t="n">
        <v>304293.0016523552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2.1552</v>
      </c>
      <c r="E2" t="n">
        <v>46.4</v>
      </c>
      <c r="F2" t="n">
        <v>27.66</v>
      </c>
      <c r="G2" t="n">
        <v>5.09</v>
      </c>
      <c r="H2" t="n">
        <v>0.07000000000000001</v>
      </c>
      <c r="I2" t="n">
        <v>326</v>
      </c>
      <c r="J2" t="n">
        <v>252.85</v>
      </c>
      <c r="K2" t="n">
        <v>59.19</v>
      </c>
      <c r="L2" t="n">
        <v>1</v>
      </c>
      <c r="M2" t="n">
        <v>324</v>
      </c>
      <c r="N2" t="n">
        <v>62.65</v>
      </c>
      <c r="O2" t="n">
        <v>31418.63</v>
      </c>
      <c r="P2" t="n">
        <v>448.63</v>
      </c>
      <c r="Q2" t="n">
        <v>3035.09</v>
      </c>
      <c r="R2" t="n">
        <v>384</v>
      </c>
      <c r="S2" t="n">
        <v>56.78</v>
      </c>
      <c r="T2" t="n">
        <v>160258.03</v>
      </c>
      <c r="U2" t="n">
        <v>0.15</v>
      </c>
      <c r="V2" t="n">
        <v>0.58</v>
      </c>
      <c r="W2" t="n">
        <v>3.19</v>
      </c>
      <c r="X2" t="n">
        <v>9.880000000000001</v>
      </c>
      <c r="Y2" t="n">
        <v>1</v>
      </c>
      <c r="Z2" t="n">
        <v>10</v>
      </c>
      <c r="AA2" t="n">
        <v>937.6072901958037</v>
      </c>
      <c r="AB2" t="n">
        <v>1282.875658760196</v>
      </c>
      <c r="AC2" t="n">
        <v>1160.439806415417</v>
      </c>
      <c r="AD2" t="n">
        <v>937607.2901958036</v>
      </c>
      <c r="AE2" t="n">
        <v>1282875.658760196</v>
      </c>
      <c r="AF2" t="n">
        <v>1.939148802991156e-06</v>
      </c>
      <c r="AG2" t="n">
        <v>13.42592592592593</v>
      </c>
      <c r="AH2" t="n">
        <v>1160439.806415417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2.5863</v>
      </c>
      <c r="E3" t="n">
        <v>38.67</v>
      </c>
      <c r="F3" t="n">
        <v>24.62</v>
      </c>
      <c r="G3" t="n">
        <v>6.42</v>
      </c>
      <c r="H3" t="n">
        <v>0.09</v>
      </c>
      <c r="I3" t="n">
        <v>230</v>
      </c>
      <c r="J3" t="n">
        <v>253.3</v>
      </c>
      <c r="K3" t="n">
        <v>59.19</v>
      </c>
      <c r="L3" t="n">
        <v>1.25</v>
      </c>
      <c r="M3" t="n">
        <v>228</v>
      </c>
      <c r="N3" t="n">
        <v>62.86</v>
      </c>
      <c r="O3" t="n">
        <v>31474.5</v>
      </c>
      <c r="P3" t="n">
        <v>396.11</v>
      </c>
      <c r="Q3" t="n">
        <v>3034.47</v>
      </c>
      <c r="R3" t="n">
        <v>284.23</v>
      </c>
      <c r="S3" t="n">
        <v>56.78</v>
      </c>
      <c r="T3" t="n">
        <v>110853.46</v>
      </c>
      <c r="U3" t="n">
        <v>0.2</v>
      </c>
      <c r="V3" t="n">
        <v>0.66</v>
      </c>
      <c r="W3" t="n">
        <v>3.04</v>
      </c>
      <c r="X3" t="n">
        <v>6.85</v>
      </c>
      <c r="Y3" t="n">
        <v>1</v>
      </c>
      <c r="Z3" t="n">
        <v>10</v>
      </c>
      <c r="AA3" t="n">
        <v>711.2471749757591</v>
      </c>
      <c r="AB3" t="n">
        <v>973.1597628126456</v>
      </c>
      <c r="AC3" t="n">
        <v>880.2827608881113</v>
      </c>
      <c r="AD3" t="n">
        <v>711247.1749757591</v>
      </c>
      <c r="AE3" t="n">
        <v>973159.7628126455</v>
      </c>
      <c r="AF3" t="n">
        <v>2.327032548801052e-06</v>
      </c>
      <c r="AG3" t="n">
        <v>11.18923611111111</v>
      </c>
      <c r="AH3" t="n">
        <v>880282.7608881113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2.8993</v>
      </c>
      <c r="E4" t="n">
        <v>34.49</v>
      </c>
      <c r="F4" t="n">
        <v>22.98</v>
      </c>
      <c r="G4" t="n">
        <v>7.75</v>
      </c>
      <c r="H4" t="n">
        <v>0.11</v>
      </c>
      <c r="I4" t="n">
        <v>178</v>
      </c>
      <c r="J4" t="n">
        <v>253.75</v>
      </c>
      <c r="K4" t="n">
        <v>59.19</v>
      </c>
      <c r="L4" t="n">
        <v>1.5</v>
      </c>
      <c r="M4" t="n">
        <v>176</v>
      </c>
      <c r="N4" t="n">
        <v>63.06</v>
      </c>
      <c r="O4" t="n">
        <v>31530.44</v>
      </c>
      <c r="P4" t="n">
        <v>367.03</v>
      </c>
      <c r="Q4" t="n">
        <v>3034.37</v>
      </c>
      <c r="R4" t="n">
        <v>231.43</v>
      </c>
      <c r="S4" t="n">
        <v>56.78</v>
      </c>
      <c r="T4" t="n">
        <v>84711.67</v>
      </c>
      <c r="U4" t="n">
        <v>0.25</v>
      </c>
      <c r="V4" t="n">
        <v>0.7</v>
      </c>
      <c r="W4" t="n">
        <v>2.93</v>
      </c>
      <c r="X4" t="n">
        <v>5.21</v>
      </c>
      <c r="Y4" t="n">
        <v>1</v>
      </c>
      <c r="Z4" t="n">
        <v>10</v>
      </c>
      <c r="AA4" t="n">
        <v>613.5668454923066</v>
      </c>
      <c r="AB4" t="n">
        <v>839.5092266613877</v>
      </c>
      <c r="AC4" t="n">
        <v>759.387644327424</v>
      </c>
      <c r="AD4" t="n">
        <v>613566.8454923066</v>
      </c>
      <c r="AE4" t="n">
        <v>839509.2266613877</v>
      </c>
      <c r="AF4" t="n">
        <v>2.60865540298453e-06</v>
      </c>
      <c r="AG4" t="n">
        <v>9.979745370370372</v>
      </c>
      <c r="AH4" t="n">
        <v>759387.644327424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3.1446</v>
      </c>
      <c r="E5" t="n">
        <v>31.8</v>
      </c>
      <c r="F5" t="n">
        <v>21.96</v>
      </c>
      <c r="G5" t="n">
        <v>9.15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347.66</v>
      </c>
      <c r="Q5" t="n">
        <v>3034.42</v>
      </c>
      <c r="R5" t="n">
        <v>197.33</v>
      </c>
      <c r="S5" t="n">
        <v>56.78</v>
      </c>
      <c r="T5" t="n">
        <v>67832.46000000001</v>
      </c>
      <c r="U5" t="n">
        <v>0.29</v>
      </c>
      <c r="V5" t="n">
        <v>0.74</v>
      </c>
      <c r="W5" t="n">
        <v>2.89</v>
      </c>
      <c r="X5" t="n">
        <v>4.19</v>
      </c>
      <c r="Y5" t="n">
        <v>1</v>
      </c>
      <c r="Z5" t="n">
        <v>10</v>
      </c>
      <c r="AA5" t="n">
        <v>537.41378951767</v>
      </c>
      <c r="AB5" t="n">
        <v>735.3132558411716</v>
      </c>
      <c r="AC5" t="n">
        <v>665.1359907223258</v>
      </c>
      <c r="AD5" t="n">
        <v>537413.7895176701</v>
      </c>
      <c r="AE5" t="n">
        <v>735313.2558411716</v>
      </c>
      <c r="AF5" t="n">
        <v>2.829364943339824e-06</v>
      </c>
      <c r="AG5" t="n">
        <v>9.201388888888889</v>
      </c>
      <c r="AH5" t="n">
        <v>665135.9907223257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3.3247</v>
      </c>
      <c r="E6" t="n">
        <v>30.08</v>
      </c>
      <c r="F6" t="n">
        <v>21.31</v>
      </c>
      <c r="G6" t="n">
        <v>10.48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334.69</v>
      </c>
      <c r="Q6" t="n">
        <v>3034.16</v>
      </c>
      <c r="R6" t="n">
        <v>176.36</v>
      </c>
      <c r="S6" t="n">
        <v>56.78</v>
      </c>
      <c r="T6" t="n">
        <v>57459.53</v>
      </c>
      <c r="U6" t="n">
        <v>0.32</v>
      </c>
      <c r="V6" t="n">
        <v>0.76</v>
      </c>
      <c r="W6" t="n">
        <v>2.85</v>
      </c>
      <c r="X6" t="n">
        <v>3.54</v>
      </c>
      <c r="Y6" t="n">
        <v>1</v>
      </c>
      <c r="Z6" t="n">
        <v>10</v>
      </c>
      <c r="AA6" t="n">
        <v>506.000030106987</v>
      </c>
      <c r="AB6" t="n">
        <v>692.3315643382202</v>
      </c>
      <c r="AC6" t="n">
        <v>626.2564115312332</v>
      </c>
      <c r="AD6" t="n">
        <v>506000.030106987</v>
      </c>
      <c r="AE6" t="n">
        <v>692331.5643382203</v>
      </c>
      <c r="AF6" t="n">
        <v>2.991410553686292e-06</v>
      </c>
      <c r="AG6" t="n">
        <v>8.703703703703704</v>
      </c>
      <c r="AH6" t="n">
        <v>626256.4115312332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3.4802</v>
      </c>
      <c r="E7" t="n">
        <v>28.73</v>
      </c>
      <c r="F7" t="n">
        <v>20.8</v>
      </c>
      <c r="G7" t="n">
        <v>11.88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324.09</v>
      </c>
      <c r="Q7" t="n">
        <v>3034.14</v>
      </c>
      <c r="R7" t="n">
        <v>159.67</v>
      </c>
      <c r="S7" t="n">
        <v>56.78</v>
      </c>
      <c r="T7" t="n">
        <v>49197.58</v>
      </c>
      <c r="U7" t="n">
        <v>0.36</v>
      </c>
      <c r="V7" t="n">
        <v>0.78</v>
      </c>
      <c r="W7" t="n">
        <v>2.82</v>
      </c>
      <c r="X7" t="n">
        <v>3.03</v>
      </c>
      <c r="Y7" t="n">
        <v>1</v>
      </c>
      <c r="Z7" t="n">
        <v>10</v>
      </c>
      <c r="AA7" t="n">
        <v>469.4737538078123</v>
      </c>
      <c r="AB7" t="n">
        <v>642.354701680108</v>
      </c>
      <c r="AC7" t="n">
        <v>581.0492705022438</v>
      </c>
      <c r="AD7" t="n">
        <v>469473.7538078123</v>
      </c>
      <c r="AE7" t="n">
        <v>642354.701680108</v>
      </c>
      <c r="AF7" t="n">
        <v>3.131322227250289e-06</v>
      </c>
      <c r="AG7" t="n">
        <v>8.313078703703704</v>
      </c>
      <c r="AH7" t="n">
        <v>581049.2705022438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3.606</v>
      </c>
      <c r="E8" t="n">
        <v>27.73</v>
      </c>
      <c r="F8" t="n">
        <v>20.43</v>
      </c>
      <c r="G8" t="n">
        <v>13.32</v>
      </c>
      <c r="H8" t="n">
        <v>0.17</v>
      </c>
      <c r="I8" t="n">
        <v>92</v>
      </c>
      <c r="J8" t="n">
        <v>255.57</v>
      </c>
      <c r="K8" t="n">
        <v>59.19</v>
      </c>
      <c r="L8" t="n">
        <v>2.5</v>
      </c>
      <c r="M8" t="n">
        <v>90</v>
      </c>
      <c r="N8" t="n">
        <v>63.88</v>
      </c>
      <c r="O8" t="n">
        <v>31754.97</v>
      </c>
      <c r="P8" t="n">
        <v>315.33</v>
      </c>
      <c r="Q8" t="n">
        <v>3033.74</v>
      </c>
      <c r="R8" t="n">
        <v>147.55</v>
      </c>
      <c r="S8" t="n">
        <v>56.78</v>
      </c>
      <c r="T8" t="n">
        <v>43203.37</v>
      </c>
      <c r="U8" t="n">
        <v>0.38</v>
      </c>
      <c r="V8" t="n">
        <v>0.79</v>
      </c>
      <c r="W8" t="n">
        <v>2.81</v>
      </c>
      <c r="X8" t="n">
        <v>2.66</v>
      </c>
      <c r="Y8" t="n">
        <v>1</v>
      </c>
      <c r="Z8" t="n">
        <v>10</v>
      </c>
      <c r="AA8" t="n">
        <v>451.7703082477789</v>
      </c>
      <c r="AB8" t="n">
        <v>618.1320664439737</v>
      </c>
      <c r="AC8" t="n">
        <v>559.1384095763641</v>
      </c>
      <c r="AD8" t="n">
        <v>451770.3082477789</v>
      </c>
      <c r="AE8" t="n">
        <v>618132.0664439737</v>
      </c>
      <c r="AF8" t="n">
        <v>3.244511221040326e-06</v>
      </c>
      <c r="AG8" t="n">
        <v>8.023726851851853</v>
      </c>
      <c r="AH8" t="n">
        <v>559138.4095763641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3.7105</v>
      </c>
      <c r="E9" t="n">
        <v>26.95</v>
      </c>
      <c r="F9" t="n">
        <v>20.14</v>
      </c>
      <c r="G9" t="n">
        <v>14.73</v>
      </c>
      <c r="H9" t="n">
        <v>0.19</v>
      </c>
      <c r="I9" t="n">
        <v>82</v>
      </c>
      <c r="J9" t="n">
        <v>256.03</v>
      </c>
      <c r="K9" t="n">
        <v>59.19</v>
      </c>
      <c r="L9" t="n">
        <v>2.75</v>
      </c>
      <c r="M9" t="n">
        <v>80</v>
      </c>
      <c r="N9" t="n">
        <v>64.09</v>
      </c>
      <c r="O9" t="n">
        <v>31811.29</v>
      </c>
      <c r="P9" t="n">
        <v>307.98</v>
      </c>
      <c r="Q9" t="n">
        <v>3033.82</v>
      </c>
      <c r="R9" t="n">
        <v>137.91</v>
      </c>
      <c r="S9" t="n">
        <v>56.78</v>
      </c>
      <c r="T9" t="n">
        <v>38430.63</v>
      </c>
      <c r="U9" t="n">
        <v>0.41</v>
      </c>
      <c r="V9" t="n">
        <v>0.8</v>
      </c>
      <c r="W9" t="n">
        <v>2.79</v>
      </c>
      <c r="X9" t="n">
        <v>2.37</v>
      </c>
      <c r="Y9" t="n">
        <v>1</v>
      </c>
      <c r="Z9" t="n">
        <v>10</v>
      </c>
      <c r="AA9" t="n">
        <v>425.2334411504575</v>
      </c>
      <c r="AB9" t="n">
        <v>581.8231541574678</v>
      </c>
      <c r="AC9" t="n">
        <v>526.2947689186041</v>
      </c>
      <c r="AD9" t="n">
        <v>425233.4411504575</v>
      </c>
      <c r="AE9" t="n">
        <v>581823.1541574678</v>
      </c>
      <c r="AF9" t="n">
        <v>3.338535464689442e-06</v>
      </c>
      <c r="AG9" t="n">
        <v>7.798032407407407</v>
      </c>
      <c r="AH9" t="n">
        <v>526294.768918604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3.8103</v>
      </c>
      <c r="E10" t="n">
        <v>26.24</v>
      </c>
      <c r="F10" t="n">
        <v>19.87</v>
      </c>
      <c r="G10" t="n">
        <v>16.33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301.1</v>
      </c>
      <c r="Q10" t="n">
        <v>3034</v>
      </c>
      <c r="R10" t="n">
        <v>129.06</v>
      </c>
      <c r="S10" t="n">
        <v>56.78</v>
      </c>
      <c r="T10" t="n">
        <v>34052.1</v>
      </c>
      <c r="U10" t="n">
        <v>0.44</v>
      </c>
      <c r="V10" t="n">
        <v>0.8100000000000001</v>
      </c>
      <c r="W10" t="n">
        <v>2.78</v>
      </c>
      <c r="X10" t="n">
        <v>2.1</v>
      </c>
      <c r="Y10" t="n">
        <v>1</v>
      </c>
      <c r="Z10" t="n">
        <v>10</v>
      </c>
      <c r="AA10" t="n">
        <v>412.8895119845391</v>
      </c>
      <c r="AB10" t="n">
        <v>564.9336456969376</v>
      </c>
      <c r="AC10" t="n">
        <v>511.0171714409727</v>
      </c>
      <c r="AD10" t="n">
        <v>412889.5119845391</v>
      </c>
      <c r="AE10" t="n">
        <v>564933.6456969376</v>
      </c>
      <c r="AF10" t="n">
        <v>3.428330866758168e-06</v>
      </c>
      <c r="AG10" t="n">
        <v>7.592592592592593</v>
      </c>
      <c r="AH10" t="n">
        <v>511017.1714409727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3.879</v>
      </c>
      <c r="E11" t="n">
        <v>25.78</v>
      </c>
      <c r="F11" t="n">
        <v>19.7</v>
      </c>
      <c r="G11" t="n">
        <v>17.64</v>
      </c>
      <c r="H11" t="n">
        <v>0.23</v>
      </c>
      <c r="I11" t="n">
        <v>67</v>
      </c>
      <c r="J11" t="n">
        <v>256.95</v>
      </c>
      <c r="K11" t="n">
        <v>59.19</v>
      </c>
      <c r="L11" t="n">
        <v>3.25</v>
      </c>
      <c r="M11" t="n">
        <v>65</v>
      </c>
      <c r="N11" t="n">
        <v>64.5</v>
      </c>
      <c r="O11" t="n">
        <v>31924.29</v>
      </c>
      <c r="P11" t="n">
        <v>296</v>
      </c>
      <c r="Q11" t="n">
        <v>3033.77</v>
      </c>
      <c r="R11" t="n">
        <v>123.68</v>
      </c>
      <c r="S11" t="n">
        <v>56.78</v>
      </c>
      <c r="T11" t="n">
        <v>31391.41</v>
      </c>
      <c r="U11" t="n">
        <v>0.46</v>
      </c>
      <c r="V11" t="n">
        <v>0.82</v>
      </c>
      <c r="W11" t="n">
        <v>2.77</v>
      </c>
      <c r="X11" t="n">
        <v>1.93</v>
      </c>
      <c r="Y11" t="n">
        <v>1</v>
      </c>
      <c r="Z11" t="n">
        <v>10</v>
      </c>
      <c r="AA11" t="n">
        <v>404.4160005204452</v>
      </c>
      <c r="AB11" t="n">
        <v>553.339813486822</v>
      </c>
      <c r="AC11" t="n">
        <v>500.5298383049448</v>
      </c>
      <c r="AD11" t="n">
        <v>404416.0005204452</v>
      </c>
      <c r="AE11" t="n">
        <v>553339.8134868219</v>
      </c>
      <c r="AF11" t="n">
        <v>3.490143934114094e-06</v>
      </c>
      <c r="AG11" t="n">
        <v>7.459490740740741</v>
      </c>
      <c r="AH11" t="n">
        <v>500529.8383049448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3.9542</v>
      </c>
      <c r="E12" t="n">
        <v>25.29</v>
      </c>
      <c r="F12" t="n">
        <v>19.5</v>
      </c>
      <c r="G12" t="n">
        <v>19.18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289.79</v>
      </c>
      <c r="Q12" t="n">
        <v>3033.79</v>
      </c>
      <c r="R12" t="n">
        <v>117.25</v>
      </c>
      <c r="S12" t="n">
        <v>56.78</v>
      </c>
      <c r="T12" t="n">
        <v>28207.08</v>
      </c>
      <c r="U12" t="n">
        <v>0.48</v>
      </c>
      <c r="V12" t="n">
        <v>0.83</v>
      </c>
      <c r="W12" t="n">
        <v>2.76</v>
      </c>
      <c r="X12" t="n">
        <v>1.74</v>
      </c>
      <c r="Y12" t="n">
        <v>1</v>
      </c>
      <c r="Z12" t="n">
        <v>10</v>
      </c>
      <c r="AA12" t="n">
        <v>395.2295415482094</v>
      </c>
      <c r="AB12" t="n">
        <v>540.7704950430422</v>
      </c>
      <c r="AC12" t="n">
        <v>489.16011797229</v>
      </c>
      <c r="AD12" t="n">
        <v>395229.5415482094</v>
      </c>
      <c r="AE12" t="n">
        <v>540770.4950430421</v>
      </c>
      <c r="AF12" t="n">
        <v>3.557805399400349e-06</v>
      </c>
      <c r="AG12" t="n">
        <v>7.317708333333333</v>
      </c>
      <c r="AH12" t="n">
        <v>489160.11797229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4.0186</v>
      </c>
      <c r="E13" t="n">
        <v>24.88</v>
      </c>
      <c r="F13" t="n">
        <v>19.34</v>
      </c>
      <c r="G13" t="n">
        <v>20.72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284.54</v>
      </c>
      <c r="Q13" t="n">
        <v>3033.69</v>
      </c>
      <c r="R13" t="n">
        <v>112.43</v>
      </c>
      <c r="S13" t="n">
        <v>56.78</v>
      </c>
      <c r="T13" t="n">
        <v>25824.47</v>
      </c>
      <c r="U13" t="n">
        <v>0.51</v>
      </c>
      <c r="V13" t="n">
        <v>0.83</v>
      </c>
      <c r="W13" t="n">
        <v>2.74</v>
      </c>
      <c r="X13" t="n">
        <v>1.57</v>
      </c>
      <c r="Y13" t="n">
        <v>1</v>
      </c>
      <c r="Z13" t="n">
        <v>10</v>
      </c>
      <c r="AA13" t="n">
        <v>375.1274972490597</v>
      </c>
      <c r="AB13" t="n">
        <v>513.2659911933411</v>
      </c>
      <c r="AC13" t="n">
        <v>464.2806053671908</v>
      </c>
      <c r="AD13" t="n">
        <v>375127.4972490597</v>
      </c>
      <c r="AE13" t="n">
        <v>513265.991193341</v>
      </c>
      <c r="AF13" t="n">
        <v>3.615749526586981e-06</v>
      </c>
      <c r="AG13" t="n">
        <v>7.199074074074074</v>
      </c>
      <c r="AH13" t="n">
        <v>464280.6053671908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4.0631</v>
      </c>
      <c r="E14" t="n">
        <v>24.61</v>
      </c>
      <c r="F14" t="n">
        <v>19.26</v>
      </c>
      <c r="G14" t="n">
        <v>22.23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281.3</v>
      </c>
      <c r="Q14" t="n">
        <v>3033.63</v>
      </c>
      <c r="R14" t="n">
        <v>109.6</v>
      </c>
      <c r="S14" t="n">
        <v>56.78</v>
      </c>
      <c r="T14" t="n">
        <v>24429.42</v>
      </c>
      <c r="U14" t="n">
        <v>0.52</v>
      </c>
      <c r="V14" t="n">
        <v>0.84</v>
      </c>
      <c r="W14" t="n">
        <v>2.74</v>
      </c>
      <c r="X14" t="n">
        <v>1.5</v>
      </c>
      <c r="Y14" t="n">
        <v>1</v>
      </c>
      <c r="Z14" t="n">
        <v>10</v>
      </c>
      <c r="AA14" t="n">
        <v>370.3992816353665</v>
      </c>
      <c r="AB14" t="n">
        <v>506.796637996535</v>
      </c>
      <c r="AC14" t="n">
        <v>458.4286781596937</v>
      </c>
      <c r="AD14" t="n">
        <v>370399.2816353666</v>
      </c>
      <c r="AE14" t="n">
        <v>506796.637996535</v>
      </c>
      <c r="AF14" t="n">
        <v>3.655788558571533e-06</v>
      </c>
      <c r="AG14" t="n">
        <v>7.120949074074074</v>
      </c>
      <c r="AH14" t="n">
        <v>458428.6781596937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4.1234</v>
      </c>
      <c r="E15" t="n">
        <v>24.25</v>
      </c>
      <c r="F15" t="n">
        <v>19.1</v>
      </c>
      <c r="G15" t="n">
        <v>23.88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275.46</v>
      </c>
      <c r="Q15" t="n">
        <v>3033.55</v>
      </c>
      <c r="R15" t="n">
        <v>103.99</v>
      </c>
      <c r="S15" t="n">
        <v>56.78</v>
      </c>
      <c r="T15" t="n">
        <v>21642.32</v>
      </c>
      <c r="U15" t="n">
        <v>0.55</v>
      </c>
      <c r="V15" t="n">
        <v>0.84</v>
      </c>
      <c r="W15" t="n">
        <v>2.74</v>
      </c>
      <c r="X15" t="n">
        <v>1.33</v>
      </c>
      <c r="Y15" t="n">
        <v>1</v>
      </c>
      <c r="Z15" t="n">
        <v>10</v>
      </c>
      <c r="AA15" t="n">
        <v>363.1451419217863</v>
      </c>
      <c r="AB15" t="n">
        <v>496.8712040103568</v>
      </c>
      <c r="AC15" t="n">
        <v>449.4505136627223</v>
      </c>
      <c r="AD15" t="n">
        <v>363145.1419217862</v>
      </c>
      <c r="AE15" t="n">
        <v>496871.2040103569</v>
      </c>
      <c r="AF15" t="n">
        <v>3.71004369629442e-06</v>
      </c>
      <c r="AG15" t="n">
        <v>7.016782407407407</v>
      </c>
      <c r="AH15" t="n">
        <v>449450.5136627223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4.1597</v>
      </c>
      <c r="E16" t="n">
        <v>24.04</v>
      </c>
      <c r="F16" t="n">
        <v>19.04</v>
      </c>
      <c r="G16" t="n">
        <v>25.38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271.38</v>
      </c>
      <c r="Q16" t="n">
        <v>3033.53</v>
      </c>
      <c r="R16" t="n">
        <v>102.33</v>
      </c>
      <c r="S16" t="n">
        <v>56.78</v>
      </c>
      <c r="T16" t="n">
        <v>20828.8</v>
      </c>
      <c r="U16" t="n">
        <v>0.55</v>
      </c>
      <c r="V16" t="n">
        <v>0.85</v>
      </c>
      <c r="W16" t="n">
        <v>2.72</v>
      </c>
      <c r="X16" t="n">
        <v>1.27</v>
      </c>
      <c r="Y16" t="n">
        <v>1</v>
      </c>
      <c r="Z16" t="n">
        <v>10</v>
      </c>
      <c r="AA16" t="n">
        <v>358.4923075774036</v>
      </c>
      <c r="AB16" t="n">
        <v>490.5049907918084</v>
      </c>
      <c r="AC16" t="n">
        <v>443.6918828987158</v>
      </c>
      <c r="AD16" t="n">
        <v>358492.3075774036</v>
      </c>
      <c r="AE16" t="n">
        <v>490504.9907918085</v>
      </c>
      <c r="AF16" t="n">
        <v>3.742704749351481e-06</v>
      </c>
      <c r="AG16" t="n">
        <v>6.956018518518519</v>
      </c>
      <c r="AH16" t="n">
        <v>443691.8828987158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4.2052</v>
      </c>
      <c r="E17" t="n">
        <v>23.78</v>
      </c>
      <c r="F17" t="n">
        <v>18.92</v>
      </c>
      <c r="G17" t="n">
        <v>27.03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267.18</v>
      </c>
      <c r="Q17" t="n">
        <v>3033.58</v>
      </c>
      <c r="R17" t="n">
        <v>98.65000000000001</v>
      </c>
      <c r="S17" t="n">
        <v>56.78</v>
      </c>
      <c r="T17" t="n">
        <v>19002.38</v>
      </c>
      <c r="U17" t="n">
        <v>0.58</v>
      </c>
      <c r="V17" t="n">
        <v>0.85</v>
      </c>
      <c r="W17" t="n">
        <v>2.71</v>
      </c>
      <c r="X17" t="n">
        <v>1.16</v>
      </c>
      <c r="Y17" t="n">
        <v>1</v>
      </c>
      <c r="Z17" t="n">
        <v>10</v>
      </c>
      <c r="AA17" t="n">
        <v>353.3731427346755</v>
      </c>
      <c r="AB17" t="n">
        <v>483.5007236123741</v>
      </c>
      <c r="AC17" t="n">
        <v>437.356093148336</v>
      </c>
      <c r="AD17" t="n">
        <v>353373.1427346756</v>
      </c>
      <c r="AE17" t="n">
        <v>483500.7236123741</v>
      </c>
      <c r="AF17" t="n">
        <v>3.783643534863776e-06</v>
      </c>
      <c r="AG17" t="n">
        <v>6.880787037037038</v>
      </c>
      <c r="AH17" t="n">
        <v>437356.0931483359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4.2422</v>
      </c>
      <c r="E18" t="n">
        <v>23.57</v>
      </c>
      <c r="F18" t="n">
        <v>18.86</v>
      </c>
      <c r="G18" t="n">
        <v>29.02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261.86</v>
      </c>
      <c r="Q18" t="n">
        <v>3033.57</v>
      </c>
      <c r="R18" t="n">
        <v>96.36</v>
      </c>
      <c r="S18" t="n">
        <v>56.78</v>
      </c>
      <c r="T18" t="n">
        <v>17874.89</v>
      </c>
      <c r="U18" t="n">
        <v>0.59</v>
      </c>
      <c r="V18" t="n">
        <v>0.86</v>
      </c>
      <c r="W18" t="n">
        <v>2.72</v>
      </c>
      <c r="X18" t="n">
        <v>1.09</v>
      </c>
      <c r="Y18" t="n">
        <v>1</v>
      </c>
      <c r="Z18" t="n">
        <v>10</v>
      </c>
      <c r="AA18" t="n">
        <v>348.3184219481585</v>
      </c>
      <c r="AB18" t="n">
        <v>476.5846316337187</v>
      </c>
      <c r="AC18" t="n">
        <v>431.1000632813275</v>
      </c>
      <c r="AD18" t="n">
        <v>348318.4219481585</v>
      </c>
      <c r="AE18" t="n">
        <v>476584.6316337187</v>
      </c>
      <c r="AF18" t="n">
        <v>3.816934415390258e-06</v>
      </c>
      <c r="AG18" t="n">
        <v>6.820023148148149</v>
      </c>
      <c r="AH18" t="n">
        <v>431100.0632813275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4.2839</v>
      </c>
      <c r="E19" t="n">
        <v>23.34</v>
      </c>
      <c r="F19" t="n">
        <v>18.78</v>
      </c>
      <c r="G19" t="n">
        <v>31.3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256.08</v>
      </c>
      <c r="Q19" t="n">
        <v>3033.62</v>
      </c>
      <c r="R19" t="n">
        <v>93.84</v>
      </c>
      <c r="S19" t="n">
        <v>56.78</v>
      </c>
      <c r="T19" t="n">
        <v>16625.37</v>
      </c>
      <c r="U19" t="n">
        <v>0.61</v>
      </c>
      <c r="V19" t="n">
        <v>0.86</v>
      </c>
      <c r="W19" t="n">
        <v>2.71</v>
      </c>
      <c r="X19" t="n">
        <v>1.01</v>
      </c>
      <c r="Y19" t="n">
        <v>1</v>
      </c>
      <c r="Z19" t="n">
        <v>10</v>
      </c>
      <c r="AA19" t="n">
        <v>342.8112262443596</v>
      </c>
      <c r="AB19" t="n">
        <v>469.049443511454</v>
      </c>
      <c r="AC19" t="n">
        <v>424.2840229377487</v>
      </c>
      <c r="AD19" t="n">
        <v>342811.2262443596</v>
      </c>
      <c r="AE19" t="n">
        <v>469049.443511454</v>
      </c>
      <c r="AF19" t="n">
        <v>3.85445413749713e-06</v>
      </c>
      <c r="AG19" t="n">
        <v>6.753472222222222</v>
      </c>
      <c r="AH19" t="n">
        <v>424284.0229377487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4.2946</v>
      </c>
      <c r="E20" t="n">
        <v>23.29</v>
      </c>
      <c r="F20" t="n">
        <v>18.77</v>
      </c>
      <c r="G20" t="n">
        <v>32.18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255.13</v>
      </c>
      <c r="Q20" t="n">
        <v>3033.66</v>
      </c>
      <c r="R20" t="n">
        <v>93.63</v>
      </c>
      <c r="S20" t="n">
        <v>56.78</v>
      </c>
      <c r="T20" t="n">
        <v>16527.16</v>
      </c>
      <c r="U20" t="n">
        <v>0.61</v>
      </c>
      <c r="V20" t="n">
        <v>0.86</v>
      </c>
      <c r="W20" t="n">
        <v>2.71</v>
      </c>
      <c r="X20" t="n">
        <v>1</v>
      </c>
      <c r="Y20" t="n">
        <v>1</v>
      </c>
      <c r="Z20" t="n">
        <v>10</v>
      </c>
      <c r="AA20" t="n">
        <v>341.7468771152903</v>
      </c>
      <c r="AB20" t="n">
        <v>467.5931540772917</v>
      </c>
      <c r="AC20" t="n">
        <v>422.9667197232678</v>
      </c>
      <c r="AD20" t="n">
        <v>341746.8771152903</v>
      </c>
      <c r="AE20" t="n">
        <v>467593.1540772917</v>
      </c>
      <c r="AF20" t="n">
        <v>3.864081500243977e-06</v>
      </c>
      <c r="AG20" t="n">
        <v>6.73900462962963</v>
      </c>
      <c r="AH20" t="n">
        <v>422966.7197232678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4.3279</v>
      </c>
      <c r="E21" t="n">
        <v>23.11</v>
      </c>
      <c r="F21" t="n">
        <v>18.69</v>
      </c>
      <c r="G21" t="n">
        <v>33.98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250.18</v>
      </c>
      <c r="Q21" t="n">
        <v>3033.51</v>
      </c>
      <c r="R21" t="n">
        <v>90.79000000000001</v>
      </c>
      <c r="S21" t="n">
        <v>56.78</v>
      </c>
      <c r="T21" t="n">
        <v>15120.11</v>
      </c>
      <c r="U21" t="n">
        <v>0.63</v>
      </c>
      <c r="V21" t="n">
        <v>0.86</v>
      </c>
      <c r="W21" t="n">
        <v>2.71</v>
      </c>
      <c r="X21" t="n">
        <v>0.92</v>
      </c>
      <c r="Y21" t="n">
        <v>1</v>
      </c>
      <c r="Z21" t="n">
        <v>10</v>
      </c>
      <c r="AA21" t="n">
        <v>337.2099674261252</v>
      </c>
      <c r="AB21" t="n">
        <v>461.3855540862468</v>
      </c>
      <c r="AC21" t="n">
        <v>417.3515643629469</v>
      </c>
      <c r="AD21" t="n">
        <v>337209.9674261252</v>
      </c>
      <c r="AE21" t="n">
        <v>461385.5540862468</v>
      </c>
      <c r="AF21" t="n">
        <v>3.89404329271781e-06</v>
      </c>
      <c r="AG21" t="n">
        <v>6.686921296296297</v>
      </c>
      <c r="AH21" t="n">
        <v>417351.5643629469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4.3588</v>
      </c>
      <c r="E22" t="n">
        <v>22.94</v>
      </c>
      <c r="F22" t="n">
        <v>18.62</v>
      </c>
      <c r="G22" t="n">
        <v>36.04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29</v>
      </c>
      <c r="N22" t="n">
        <v>66.83</v>
      </c>
      <c r="O22" t="n">
        <v>32550.72</v>
      </c>
      <c r="P22" t="n">
        <v>246.2</v>
      </c>
      <c r="Q22" t="n">
        <v>3033.56</v>
      </c>
      <c r="R22" t="n">
        <v>88.95999999999999</v>
      </c>
      <c r="S22" t="n">
        <v>56.78</v>
      </c>
      <c r="T22" t="n">
        <v>14214.84</v>
      </c>
      <c r="U22" t="n">
        <v>0.64</v>
      </c>
      <c r="V22" t="n">
        <v>0.87</v>
      </c>
      <c r="W22" t="n">
        <v>2.7</v>
      </c>
      <c r="X22" t="n">
        <v>0.86</v>
      </c>
      <c r="Y22" t="n">
        <v>1</v>
      </c>
      <c r="Z22" t="n">
        <v>10</v>
      </c>
      <c r="AA22" t="n">
        <v>333.4147280496796</v>
      </c>
      <c r="AB22" t="n">
        <v>456.1927401372496</v>
      </c>
      <c r="AC22" t="n">
        <v>412.6543452890818</v>
      </c>
      <c r="AD22" t="n">
        <v>333414.7280496797</v>
      </c>
      <c r="AE22" t="n">
        <v>456192.7401372496</v>
      </c>
      <c r="AF22" t="n">
        <v>3.921845676725061e-06</v>
      </c>
      <c r="AG22" t="n">
        <v>6.637731481481482</v>
      </c>
      <c r="AH22" t="n">
        <v>412654.3452890818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4.3887</v>
      </c>
      <c r="E23" t="n">
        <v>22.79</v>
      </c>
      <c r="F23" t="n">
        <v>18.56</v>
      </c>
      <c r="G23" t="n">
        <v>38.41</v>
      </c>
      <c r="H23" t="n">
        <v>0.42</v>
      </c>
      <c r="I23" t="n">
        <v>29</v>
      </c>
      <c r="J23" t="n">
        <v>262.49</v>
      </c>
      <c r="K23" t="n">
        <v>59.19</v>
      </c>
      <c r="L23" t="n">
        <v>6.25</v>
      </c>
      <c r="M23" t="n">
        <v>27</v>
      </c>
      <c r="N23" t="n">
        <v>67.05</v>
      </c>
      <c r="O23" t="n">
        <v>32608.15</v>
      </c>
      <c r="P23" t="n">
        <v>242.52</v>
      </c>
      <c r="Q23" t="n">
        <v>3033.57</v>
      </c>
      <c r="R23" t="n">
        <v>86.84999999999999</v>
      </c>
      <c r="S23" t="n">
        <v>56.78</v>
      </c>
      <c r="T23" t="n">
        <v>13167.92</v>
      </c>
      <c r="U23" t="n">
        <v>0.65</v>
      </c>
      <c r="V23" t="n">
        <v>0.87</v>
      </c>
      <c r="W23" t="n">
        <v>2.7</v>
      </c>
      <c r="X23" t="n">
        <v>0.8</v>
      </c>
      <c r="Y23" t="n">
        <v>1</v>
      </c>
      <c r="Z23" t="n">
        <v>10</v>
      </c>
      <c r="AA23" t="n">
        <v>317.324998573924</v>
      </c>
      <c r="AB23" t="n">
        <v>434.1780624397534</v>
      </c>
      <c r="AC23" t="n">
        <v>392.7407175332406</v>
      </c>
      <c r="AD23" t="n">
        <v>317324.998573924</v>
      </c>
      <c r="AE23" t="n">
        <v>434178.0624397534</v>
      </c>
      <c r="AF23" t="n">
        <v>3.948748307204569e-06</v>
      </c>
      <c r="AG23" t="n">
        <v>6.594328703703703</v>
      </c>
      <c r="AH23" t="n">
        <v>392740.7175332406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4.398</v>
      </c>
      <c r="E24" t="n">
        <v>22.74</v>
      </c>
      <c r="F24" t="n">
        <v>18.56</v>
      </c>
      <c r="G24" t="n">
        <v>39.78</v>
      </c>
      <c r="H24" t="n">
        <v>0.44</v>
      </c>
      <c r="I24" t="n">
        <v>28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237.23</v>
      </c>
      <c r="Q24" t="n">
        <v>3033.53</v>
      </c>
      <c r="R24" t="n">
        <v>86.7</v>
      </c>
      <c r="S24" t="n">
        <v>56.78</v>
      </c>
      <c r="T24" t="n">
        <v>13098.64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314.019051721115</v>
      </c>
      <c r="AB24" t="n">
        <v>429.6547201076584</v>
      </c>
      <c r="AC24" t="n">
        <v>388.6490766447698</v>
      </c>
      <c r="AD24" t="n">
        <v>314019.051721115</v>
      </c>
      <c r="AE24" t="n">
        <v>429654.7201076584</v>
      </c>
      <c r="AF24" t="n">
        <v>3.957116015012577e-06</v>
      </c>
      <c r="AG24" t="n">
        <v>6.579861111111111</v>
      </c>
      <c r="AH24" t="n">
        <v>388649.0766447698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4.4336</v>
      </c>
      <c r="E25" t="n">
        <v>22.56</v>
      </c>
      <c r="F25" t="n">
        <v>18.48</v>
      </c>
      <c r="G25" t="n">
        <v>42.64</v>
      </c>
      <c r="H25" t="n">
        <v>0.46</v>
      </c>
      <c r="I25" t="n">
        <v>26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232.83</v>
      </c>
      <c r="Q25" t="n">
        <v>3033.55</v>
      </c>
      <c r="R25" t="n">
        <v>83.83</v>
      </c>
      <c r="S25" t="n">
        <v>56.78</v>
      </c>
      <c r="T25" t="n">
        <v>11670.81</v>
      </c>
      <c r="U25" t="n">
        <v>0.68</v>
      </c>
      <c r="V25" t="n">
        <v>0.87</v>
      </c>
      <c r="W25" t="n">
        <v>2.7</v>
      </c>
      <c r="X25" t="n">
        <v>0.71</v>
      </c>
      <c r="Y25" t="n">
        <v>1</v>
      </c>
      <c r="Z25" t="n">
        <v>10</v>
      </c>
      <c r="AA25" t="n">
        <v>309.908461733334</v>
      </c>
      <c r="AB25" t="n">
        <v>424.0304295399451</v>
      </c>
      <c r="AC25" t="n">
        <v>383.5615604750976</v>
      </c>
      <c r="AD25" t="n">
        <v>309908.461733334</v>
      </c>
      <c r="AE25" t="n">
        <v>424030.4295399451</v>
      </c>
      <c r="AF25" t="n">
        <v>3.989147240600218e-06</v>
      </c>
      <c r="AG25" t="n">
        <v>6.527777777777778</v>
      </c>
      <c r="AH25" t="n">
        <v>383561.5604750976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4.4268</v>
      </c>
      <c r="E26" t="n">
        <v>22.59</v>
      </c>
      <c r="F26" t="n">
        <v>18.51</v>
      </c>
      <c r="G26" t="n">
        <v>42.72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231.8</v>
      </c>
      <c r="Q26" t="n">
        <v>3033.88</v>
      </c>
      <c r="R26" t="n">
        <v>84.53</v>
      </c>
      <c r="S26" t="n">
        <v>56.78</v>
      </c>
      <c r="T26" t="n">
        <v>12023.4</v>
      </c>
      <c r="U26" t="n">
        <v>0.67</v>
      </c>
      <c r="V26" t="n">
        <v>0.87</v>
      </c>
      <c r="W26" t="n">
        <v>2.72</v>
      </c>
      <c r="X26" t="n">
        <v>0.75</v>
      </c>
      <c r="Y26" t="n">
        <v>1</v>
      </c>
      <c r="Z26" t="n">
        <v>10</v>
      </c>
      <c r="AA26" t="n">
        <v>309.7090068373835</v>
      </c>
      <c r="AB26" t="n">
        <v>423.7575265519767</v>
      </c>
      <c r="AC26" t="n">
        <v>383.3147029652792</v>
      </c>
      <c r="AD26" t="n">
        <v>309709.0068373836</v>
      </c>
      <c r="AE26" t="n">
        <v>423757.5265519767</v>
      </c>
      <c r="AF26" t="n">
        <v>3.983028916611568e-06</v>
      </c>
      <c r="AG26" t="n">
        <v>6.536458333333333</v>
      </c>
      <c r="AH26" t="n">
        <v>383314.7029652792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4.4434</v>
      </c>
      <c r="E27" t="n">
        <v>22.51</v>
      </c>
      <c r="F27" t="n">
        <v>18.48</v>
      </c>
      <c r="G27" t="n">
        <v>44.35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7</v>
      </c>
      <c r="N27" t="n">
        <v>67.92</v>
      </c>
      <c r="O27" t="n">
        <v>32838.68</v>
      </c>
      <c r="P27" t="n">
        <v>230.52</v>
      </c>
      <c r="Q27" t="n">
        <v>3033.53</v>
      </c>
      <c r="R27" t="n">
        <v>83.48</v>
      </c>
      <c r="S27" t="n">
        <v>56.78</v>
      </c>
      <c r="T27" t="n">
        <v>11503.24</v>
      </c>
      <c r="U27" t="n">
        <v>0.68</v>
      </c>
      <c r="V27" t="n">
        <v>0.87</v>
      </c>
      <c r="W27" t="n">
        <v>2.71</v>
      </c>
      <c r="X27" t="n">
        <v>0.71</v>
      </c>
      <c r="Y27" t="n">
        <v>1</v>
      </c>
      <c r="Z27" t="n">
        <v>10</v>
      </c>
      <c r="AA27" t="n">
        <v>308.253622532769</v>
      </c>
      <c r="AB27" t="n">
        <v>421.7662055393791</v>
      </c>
      <c r="AC27" t="n">
        <v>381.5134308352873</v>
      </c>
      <c r="AD27" t="n">
        <v>308253.622532769</v>
      </c>
      <c r="AE27" t="n">
        <v>421766.2055393792</v>
      </c>
      <c r="AF27" t="n">
        <v>3.997964825172097e-06</v>
      </c>
      <c r="AG27" t="n">
        <v>6.513310185185186</v>
      </c>
      <c r="AH27" t="n">
        <v>381513.4308352873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4.443</v>
      </c>
      <c r="E28" t="n">
        <v>22.51</v>
      </c>
      <c r="F28" t="n">
        <v>18.48</v>
      </c>
      <c r="G28" t="n">
        <v>44.35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230.83</v>
      </c>
      <c r="Q28" t="n">
        <v>3033.7</v>
      </c>
      <c r="R28" t="n">
        <v>83.2</v>
      </c>
      <c r="S28" t="n">
        <v>56.78</v>
      </c>
      <c r="T28" t="n">
        <v>11363.66</v>
      </c>
      <c r="U28" t="n">
        <v>0.68</v>
      </c>
      <c r="V28" t="n">
        <v>0.87</v>
      </c>
      <c r="W28" t="n">
        <v>2.72</v>
      </c>
      <c r="X28" t="n">
        <v>0.71</v>
      </c>
      <c r="Y28" t="n">
        <v>1</v>
      </c>
      <c r="Z28" t="n">
        <v>10</v>
      </c>
      <c r="AA28" t="n">
        <v>308.4384530719005</v>
      </c>
      <c r="AB28" t="n">
        <v>422.0190988371667</v>
      </c>
      <c r="AC28" t="n">
        <v>381.7421883516719</v>
      </c>
      <c r="AD28" t="n">
        <v>308438.4530719005</v>
      </c>
      <c r="AE28" t="n">
        <v>422019.0988371667</v>
      </c>
      <c r="AF28" t="n">
        <v>3.997604923761e-06</v>
      </c>
      <c r="AG28" t="n">
        <v>6.513310185185186</v>
      </c>
      <c r="AH28" t="n">
        <v>381742.1883516719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4.4432</v>
      </c>
      <c r="E29" t="n">
        <v>22.51</v>
      </c>
      <c r="F29" t="n">
        <v>18.48</v>
      </c>
      <c r="G29" t="n">
        <v>44.35</v>
      </c>
      <c r="H29" t="n">
        <v>0.52</v>
      </c>
      <c r="I29" t="n">
        <v>25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230.96</v>
      </c>
      <c r="Q29" t="n">
        <v>3033.7</v>
      </c>
      <c r="R29" t="n">
        <v>83.13</v>
      </c>
      <c r="S29" t="n">
        <v>56.78</v>
      </c>
      <c r="T29" t="n">
        <v>11330.2</v>
      </c>
      <c r="U29" t="n">
        <v>0.68</v>
      </c>
      <c r="V29" t="n">
        <v>0.87</v>
      </c>
      <c r="W29" t="n">
        <v>2.72</v>
      </c>
      <c r="X29" t="n">
        <v>0.71</v>
      </c>
      <c r="Y29" t="n">
        <v>1</v>
      </c>
      <c r="Z29" t="n">
        <v>10</v>
      </c>
      <c r="AA29" t="n">
        <v>308.5011729006335</v>
      </c>
      <c r="AB29" t="n">
        <v>422.1049148738427</v>
      </c>
      <c r="AC29" t="n">
        <v>381.8198142262512</v>
      </c>
      <c r="AD29" t="n">
        <v>308501.1729006335</v>
      </c>
      <c r="AE29" t="n">
        <v>422104.9148738427</v>
      </c>
      <c r="AF29" t="n">
        <v>3.997784874466548e-06</v>
      </c>
      <c r="AG29" t="n">
        <v>6.513310185185186</v>
      </c>
      <c r="AH29" t="n">
        <v>381819.8142262512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3.1708</v>
      </c>
      <c r="E2" t="n">
        <v>31.54</v>
      </c>
      <c r="F2" t="n">
        <v>23.43</v>
      </c>
      <c r="G2" t="n">
        <v>7.36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263.53</v>
      </c>
      <c r="Q2" t="n">
        <v>3034.41</v>
      </c>
      <c r="R2" t="n">
        <v>245.45</v>
      </c>
      <c r="S2" t="n">
        <v>56.78</v>
      </c>
      <c r="T2" t="n">
        <v>91655.88</v>
      </c>
      <c r="U2" t="n">
        <v>0.23</v>
      </c>
      <c r="V2" t="n">
        <v>0.6899999999999999</v>
      </c>
      <c r="W2" t="n">
        <v>2.97</v>
      </c>
      <c r="X2" t="n">
        <v>5.66</v>
      </c>
      <c r="Y2" t="n">
        <v>1</v>
      </c>
      <c r="Z2" t="n">
        <v>10</v>
      </c>
      <c r="AA2" t="n">
        <v>441.9093840615078</v>
      </c>
      <c r="AB2" t="n">
        <v>604.6399149390455</v>
      </c>
      <c r="AC2" t="n">
        <v>546.9339300747129</v>
      </c>
      <c r="AD2" t="n">
        <v>441909.3840615078</v>
      </c>
      <c r="AE2" t="n">
        <v>604639.9149390456</v>
      </c>
      <c r="AF2" t="n">
        <v>3.343665062844557e-06</v>
      </c>
      <c r="AG2" t="n">
        <v>9.126157407407407</v>
      </c>
      <c r="AH2" t="n">
        <v>546933.9300747128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3.5298</v>
      </c>
      <c r="E3" t="n">
        <v>28.33</v>
      </c>
      <c r="F3" t="n">
        <v>21.81</v>
      </c>
      <c r="G3" t="n">
        <v>9.41</v>
      </c>
      <c r="H3" t="n">
        <v>0.15</v>
      </c>
      <c r="I3" t="n">
        <v>139</v>
      </c>
      <c r="J3" t="n">
        <v>150.78</v>
      </c>
      <c r="K3" t="n">
        <v>49.1</v>
      </c>
      <c r="L3" t="n">
        <v>1.25</v>
      </c>
      <c r="M3" t="n">
        <v>137</v>
      </c>
      <c r="N3" t="n">
        <v>25.44</v>
      </c>
      <c r="O3" t="n">
        <v>18830.65</v>
      </c>
      <c r="P3" t="n">
        <v>239.72</v>
      </c>
      <c r="Q3" t="n">
        <v>3034.28</v>
      </c>
      <c r="R3" t="n">
        <v>192.48</v>
      </c>
      <c r="S3" t="n">
        <v>56.78</v>
      </c>
      <c r="T3" t="n">
        <v>65434.98</v>
      </c>
      <c r="U3" t="n">
        <v>0.29</v>
      </c>
      <c r="V3" t="n">
        <v>0.74</v>
      </c>
      <c r="W3" t="n">
        <v>2.88</v>
      </c>
      <c r="X3" t="n">
        <v>4.04</v>
      </c>
      <c r="Y3" t="n">
        <v>1</v>
      </c>
      <c r="Z3" t="n">
        <v>10</v>
      </c>
      <c r="AA3" t="n">
        <v>380.9597027249664</v>
      </c>
      <c r="AB3" t="n">
        <v>521.2458720242229</v>
      </c>
      <c r="AC3" t="n">
        <v>471.4988975714064</v>
      </c>
      <c r="AD3" t="n">
        <v>380959.7027249664</v>
      </c>
      <c r="AE3" t="n">
        <v>521245.8720242229</v>
      </c>
      <c r="AF3" t="n">
        <v>3.722236955603859e-06</v>
      </c>
      <c r="AG3" t="n">
        <v>8.197337962962964</v>
      </c>
      <c r="AH3" t="n">
        <v>471498.8975714064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3.7697</v>
      </c>
      <c r="E4" t="n">
        <v>26.53</v>
      </c>
      <c r="F4" t="n">
        <v>20.92</v>
      </c>
      <c r="G4" t="n">
        <v>11.52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225.24</v>
      </c>
      <c r="Q4" t="n">
        <v>3034.29</v>
      </c>
      <c r="R4" t="n">
        <v>163.39</v>
      </c>
      <c r="S4" t="n">
        <v>56.78</v>
      </c>
      <c r="T4" t="n">
        <v>51038.63</v>
      </c>
      <c r="U4" t="n">
        <v>0.35</v>
      </c>
      <c r="V4" t="n">
        <v>0.77</v>
      </c>
      <c r="W4" t="n">
        <v>2.84</v>
      </c>
      <c r="X4" t="n">
        <v>3.15</v>
      </c>
      <c r="Y4" t="n">
        <v>1</v>
      </c>
      <c r="Z4" t="n">
        <v>10</v>
      </c>
      <c r="AA4" t="n">
        <v>343.1373228053949</v>
      </c>
      <c r="AB4" t="n">
        <v>469.4956232126275</v>
      </c>
      <c r="AC4" t="n">
        <v>424.6876198744594</v>
      </c>
      <c r="AD4" t="n">
        <v>343137.3228053949</v>
      </c>
      <c r="AE4" t="n">
        <v>469495.6232126275</v>
      </c>
      <c r="AF4" t="n">
        <v>3.9752157775341e-06</v>
      </c>
      <c r="AG4" t="n">
        <v>7.67650462962963</v>
      </c>
      <c r="AH4" t="n">
        <v>424687.6198744593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3.95</v>
      </c>
      <c r="E5" t="n">
        <v>25.32</v>
      </c>
      <c r="F5" t="n">
        <v>20.32</v>
      </c>
      <c r="G5" t="n">
        <v>13.7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212.96</v>
      </c>
      <c r="Q5" t="n">
        <v>3033.96</v>
      </c>
      <c r="R5" t="n">
        <v>144.1</v>
      </c>
      <c r="S5" t="n">
        <v>56.78</v>
      </c>
      <c r="T5" t="n">
        <v>41492.3</v>
      </c>
      <c r="U5" t="n">
        <v>0.39</v>
      </c>
      <c r="V5" t="n">
        <v>0.79</v>
      </c>
      <c r="W5" t="n">
        <v>2.8</v>
      </c>
      <c r="X5" t="n">
        <v>2.55</v>
      </c>
      <c r="Y5" t="n">
        <v>1</v>
      </c>
      <c r="Z5" t="n">
        <v>10</v>
      </c>
      <c r="AA5" t="n">
        <v>324.7088716393326</v>
      </c>
      <c r="AB5" t="n">
        <v>444.2810033213347</v>
      </c>
      <c r="AC5" t="n">
        <v>401.8794479166502</v>
      </c>
      <c r="AD5" t="n">
        <v>324708.8716393326</v>
      </c>
      <c r="AE5" t="n">
        <v>444281.0033213347</v>
      </c>
      <c r="AF5" t="n">
        <v>4.165345338159455e-06</v>
      </c>
      <c r="AG5" t="n">
        <v>7.326388888888889</v>
      </c>
      <c r="AH5" t="n">
        <v>401879.4479166502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4.0912</v>
      </c>
      <c r="E6" t="n">
        <v>24.44</v>
      </c>
      <c r="F6" t="n">
        <v>19.91</v>
      </c>
      <c r="G6" t="n">
        <v>16.14</v>
      </c>
      <c r="H6" t="n">
        <v>0.23</v>
      </c>
      <c r="I6" t="n">
        <v>74</v>
      </c>
      <c r="J6" t="n">
        <v>151.83</v>
      </c>
      <c r="K6" t="n">
        <v>49.1</v>
      </c>
      <c r="L6" t="n">
        <v>2</v>
      </c>
      <c r="M6" t="n">
        <v>72</v>
      </c>
      <c r="N6" t="n">
        <v>25.73</v>
      </c>
      <c r="O6" t="n">
        <v>18959.54</v>
      </c>
      <c r="P6" t="n">
        <v>202.95</v>
      </c>
      <c r="Q6" t="n">
        <v>3033.8</v>
      </c>
      <c r="R6" t="n">
        <v>130.84</v>
      </c>
      <c r="S6" t="n">
        <v>56.78</v>
      </c>
      <c r="T6" t="n">
        <v>34936.66</v>
      </c>
      <c r="U6" t="n">
        <v>0.43</v>
      </c>
      <c r="V6" t="n">
        <v>0.8100000000000001</v>
      </c>
      <c r="W6" t="n">
        <v>2.77</v>
      </c>
      <c r="X6" t="n">
        <v>2.14</v>
      </c>
      <c r="Y6" t="n">
        <v>1</v>
      </c>
      <c r="Z6" t="n">
        <v>10</v>
      </c>
      <c r="AA6" t="n">
        <v>299.9761103798016</v>
      </c>
      <c r="AB6" t="n">
        <v>410.4405482336259</v>
      </c>
      <c r="AC6" t="n">
        <v>371.2686783671354</v>
      </c>
      <c r="AD6" t="n">
        <v>299976.1103798017</v>
      </c>
      <c r="AE6" t="n">
        <v>410440.5482336259</v>
      </c>
      <c r="AF6" t="n">
        <v>4.314243252526067e-06</v>
      </c>
      <c r="AG6" t="n">
        <v>7.07175925925926</v>
      </c>
      <c r="AH6" t="n">
        <v>371268.6783671353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4.2039</v>
      </c>
      <c r="E7" t="n">
        <v>23.79</v>
      </c>
      <c r="F7" t="n">
        <v>19.59</v>
      </c>
      <c r="G7" t="n">
        <v>18.65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193.83</v>
      </c>
      <c r="Q7" t="n">
        <v>3033.69</v>
      </c>
      <c r="R7" t="n">
        <v>120.09</v>
      </c>
      <c r="S7" t="n">
        <v>56.78</v>
      </c>
      <c r="T7" t="n">
        <v>29617.82</v>
      </c>
      <c r="U7" t="n">
        <v>0.47</v>
      </c>
      <c r="V7" t="n">
        <v>0.82</v>
      </c>
      <c r="W7" t="n">
        <v>2.76</v>
      </c>
      <c r="X7" t="n">
        <v>1.82</v>
      </c>
      <c r="Y7" t="n">
        <v>1</v>
      </c>
      <c r="Z7" t="n">
        <v>10</v>
      </c>
      <c r="AA7" t="n">
        <v>289.2302102860511</v>
      </c>
      <c r="AB7" t="n">
        <v>395.737533649703</v>
      </c>
      <c r="AC7" t="n">
        <v>357.9688988592915</v>
      </c>
      <c r="AD7" t="n">
        <v>289230.2102860512</v>
      </c>
      <c r="AE7" t="n">
        <v>395737.533649703</v>
      </c>
      <c r="AF7" t="n">
        <v>4.433087409389503e-06</v>
      </c>
      <c r="AG7" t="n">
        <v>6.883680555555556</v>
      </c>
      <c r="AH7" t="n">
        <v>357968.8988592915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4.3052</v>
      </c>
      <c r="E8" t="n">
        <v>23.23</v>
      </c>
      <c r="F8" t="n">
        <v>19.3</v>
      </c>
      <c r="G8" t="n">
        <v>21.45</v>
      </c>
      <c r="H8" t="n">
        <v>0.29</v>
      </c>
      <c r="I8" t="n">
        <v>54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184.66</v>
      </c>
      <c r="Q8" t="n">
        <v>3033.62</v>
      </c>
      <c r="R8" t="n">
        <v>110.96</v>
      </c>
      <c r="S8" t="n">
        <v>56.78</v>
      </c>
      <c r="T8" t="n">
        <v>25096.5</v>
      </c>
      <c r="U8" t="n">
        <v>0.51</v>
      </c>
      <c r="V8" t="n">
        <v>0.84</v>
      </c>
      <c r="W8" t="n">
        <v>2.74</v>
      </c>
      <c r="X8" t="n">
        <v>1.54</v>
      </c>
      <c r="Y8" t="n">
        <v>1</v>
      </c>
      <c r="Z8" t="n">
        <v>10</v>
      </c>
      <c r="AA8" t="n">
        <v>279.6451447676941</v>
      </c>
      <c r="AB8" t="n">
        <v>382.6228241442405</v>
      </c>
      <c r="AC8" t="n">
        <v>346.1058388224199</v>
      </c>
      <c r="AD8" t="n">
        <v>279645.1447676942</v>
      </c>
      <c r="AE8" t="n">
        <v>382622.8241442405</v>
      </c>
      <c r="AF8" t="n">
        <v>4.539910063251667e-06</v>
      </c>
      <c r="AG8" t="n">
        <v>6.721643518518519</v>
      </c>
      <c r="AH8" t="n">
        <v>346105.8388224199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4.3723</v>
      </c>
      <c r="E9" t="n">
        <v>22.87</v>
      </c>
      <c r="F9" t="n">
        <v>19.13</v>
      </c>
      <c r="G9" t="n">
        <v>23.91</v>
      </c>
      <c r="H9" t="n">
        <v>0.32</v>
      </c>
      <c r="I9" t="n">
        <v>48</v>
      </c>
      <c r="J9" t="n">
        <v>152.88</v>
      </c>
      <c r="K9" t="n">
        <v>49.1</v>
      </c>
      <c r="L9" t="n">
        <v>2.75</v>
      </c>
      <c r="M9" t="n">
        <v>40</v>
      </c>
      <c r="N9" t="n">
        <v>26.03</v>
      </c>
      <c r="O9" t="n">
        <v>19088.72</v>
      </c>
      <c r="P9" t="n">
        <v>177.41</v>
      </c>
      <c r="Q9" t="n">
        <v>3033.73</v>
      </c>
      <c r="R9" t="n">
        <v>104.67</v>
      </c>
      <c r="S9" t="n">
        <v>56.78</v>
      </c>
      <c r="T9" t="n">
        <v>21984.01</v>
      </c>
      <c r="U9" t="n">
        <v>0.54</v>
      </c>
      <c r="V9" t="n">
        <v>0.84</v>
      </c>
      <c r="W9" t="n">
        <v>2.74</v>
      </c>
      <c r="X9" t="n">
        <v>1.36</v>
      </c>
      <c r="Y9" t="n">
        <v>1</v>
      </c>
      <c r="Z9" t="n">
        <v>10</v>
      </c>
      <c r="AA9" t="n">
        <v>272.94181503005</v>
      </c>
      <c r="AB9" t="n">
        <v>373.4510326671592</v>
      </c>
      <c r="AC9" t="n">
        <v>337.8093902512211</v>
      </c>
      <c r="AD9" t="n">
        <v>272941.81503005</v>
      </c>
      <c r="AE9" t="n">
        <v>373451.0326671592</v>
      </c>
      <c r="AF9" t="n">
        <v>4.610668208110022e-06</v>
      </c>
      <c r="AG9" t="n">
        <v>6.617476851851852</v>
      </c>
      <c r="AH9" t="n">
        <v>337809.3902512211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4.4164</v>
      </c>
      <c r="E10" t="n">
        <v>22.64</v>
      </c>
      <c r="F10" t="n">
        <v>19.02</v>
      </c>
      <c r="G10" t="n">
        <v>25.94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171.56</v>
      </c>
      <c r="Q10" t="n">
        <v>3033.72</v>
      </c>
      <c r="R10" t="n">
        <v>100.81</v>
      </c>
      <c r="S10" t="n">
        <v>56.78</v>
      </c>
      <c r="T10" t="n">
        <v>20073.35</v>
      </c>
      <c r="U10" t="n">
        <v>0.5600000000000001</v>
      </c>
      <c r="V10" t="n">
        <v>0.85</v>
      </c>
      <c r="W10" t="n">
        <v>2.75</v>
      </c>
      <c r="X10" t="n">
        <v>1.26</v>
      </c>
      <c r="Y10" t="n">
        <v>1</v>
      </c>
      <c r="Z10" t="n">
        <v>10</v>
      </c>
      <c r="AA10" t="n">
        <v>256.5816782939882</v>
      </c>
      <c r="AB10" t="n">
        <v>351.06637182642</v>
      </c>
      <c r="AC10" t="n">
        <v>317.5610900241587</v>
      </c>
      <c r="AD10" t="n">
        <v>256581.6782939882</v>
      </c>
      <c r="AE10" t="n">
        <v>351066.37182642</v>
      </c>
      <c r="AF10" t="n">
        <v>4.657172443404409e-06</v>
      </c>
      <c r="AG10" t="n">
        <v>6.550925925925926</v>
      </c>
      <c r="AH10" t="n">
        <v>317561.0900241587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4.4373</v>
      </c>
      <c r="E11" t="n">
        <v>22.54</v>
      </c>
      <c r="F11" t="n">
        <v>18.98</v>
      </c>
      <c r="G11" t="n">
        <v>27.11</v>
      </c>
      <c r="H11" t="n">
        <v>0.37</v>
      </c>
      <c r="I11" t="n">
        <v>42</v>
      </c>
      <c r="J11" t="n">
        <v>153.58</v>
      </c>
      <c r="K11" t="n">
        <v>49.1</v>
      </c>
      <c r="L11" t="n">
        <v>3.25</v>
      </c>
      <c r="M11" t="n">
        <v>5</v>
      </c>
      <c r="N11" t="n">
        <v>26.23</v>
      </c>
      <c r="O11" t="n">
        <v>19175.02</v>
      </c>
      <c r="P11" t="n">
        <v>170.92</v>
      </c>
      <c r="Q11" t="n">
        <v>3033.65</v>
      </c>
      <c r="R11" t="n">
        <v>98.89</v>
      </c>
      <c r="S11" t="n">
        <v>56.78</v>
      </c>
      <c r="T11" t="n">
        <v>19121.27</v>
      </c>
      <c r="U11" t="n">
        <v>0.57</v>
      </c>
      <c r="V11" t="n">
        <v>0.85</v>
      </c>
      <c r="W11" t="n">
        <v>2.76</v>
      </c>
      <c r="X11" t="n">
        <v>1.21</v>
      </c>
      <c r="Y11" t="n">
        <v>1</v>
      </c>
      <c r="Z11" t="n">
        <v>10</v>
      </c>
      <c r="AA11" t="n">
        <v>255.4907914162753</v>
      </c>
      <c r="AB11" t="n">
        <v>349.5737722738014</v>
      </c>
      <c r="AC11" t="n">
        <v>316.210942077965</v>
      </c>
      <c r="AD11" t="n">
        <v>255490.7914162753</v>
      </c>
      <c r="AE11" t="n">
        <v>349573.7722738014</v>
      </c>
      <c r="AF11" t="n">
        <v>4.679211865573405e-06</v>
      </c>
      <c r="AG11" t="n">
        <v>6.52199074074074</v>
      </c>
      <c r="AH11" t="n">
        <v>316210.942077965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4.4384</v>
      </c>
      <c r="E12" t="n">
        <v>22.53</v>
      </c>
      <c r="F12" t="n">
        <v>18.97</v>
      </c>
      <c r="G12" t="n">
        <v>27.1</v>
      </c>
      <c r="H12" t="n">
        <v>0.4</v>
      </c>
      <c r="I12" t="n">
        <v>42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170.36</v>
      </c>
      <c r="Q12" t="n">
        <v>3033.5</v>
      </c>
      <c r="R12" t="n">
        <v>98.5</v>
      </c>
      <c r="S12" t="n">
        <v>56.78</v>
      </c>
      <c r="T12" t="n">
        <v>18926.45</v>
      </c>
      <c r="U12" t="n">
        <v>0.58</v>
      </c>
      <c r="V12" t="n">
        <v>0.85</v>
      </c>
      <c r="W12" t="n">
        <v>2.77</v>
      </c>
      <c r="X12" t="n">
        <v>1.21</v>
      </c>
      <c r="Y12" t="n">
        <v>1</v>
      </c>
      <c r="Z12" t="n">
        <v>10</v>
      </c>
      <c r="AA12" t="n">
        <v>255.1286692197642</v>
      </c>
      <c r="AB12" t="n">
        <v>349.0783007088314</v>
      </c>
      <c r="AC12" t="n">
        <v>315.7627576237569</v>
      </c>
      <c r="AD12" t="n">
        <v>255128.6692197642</v>
      </c>
      <c r="AE12" t="n">
        <v>349078.3007088314</v>
      </c>
      <c r="AF12" t="n">
        <v>4.680371835161247e-06</v>
      </c>
      <c r="AG12" t="n">
        <v>6.519097222222222</v>
      </c>
      <c r="AH12" t="n">
        <v>315762.7576237569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2.7745</v>
      </c>
      <c r="E2" t="n">
        <v>36.04</v>
      </c>
      <c r="F2" t="n">
        <v>24.79</v>
      </c>
      <c r="G2" t="n">
        <v>6.3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325.41</v>
      </c>
      <c r="Q2" t="n">
        <v>3034.72</v>
      </c>
      <c r="R2" t="n">
        <v>290.22</v>
      </c>
      <c r="S2" t="n">
        <v>56.78</v>
      </c>
      <c r="T2" t="n">
        <v>113819.44</v>
      </c>
      <c r="U2" t="n">
        <v>0.2</v>
      </c>
      <c r="V2" t="n">
        <v>0.65</v>
      </c>
      <c r="W2" t="n">
        <v>3.04</v>
      </c>
      <c r="X2" t="n">
        <v>7.02</v>
      </c>
      <c r="Y2" t="n">
        <v>1</v>
      </c>
      <c r="Z2" t="n">
        <v>10</v>
      </c>
      <c r="AA2" t="n">
        <v>579.9463909387841</v>
      </c>
      <c r="AB2" t="n">
        <v>793.5082375114846</v>
      </c>
      <c r="AC2" t="n">
        <v>717.7769250191938</v>
      </c>
      <c r="AD2" t="n">
        <v>579946.3909387841</v>
      </c>
      <c r="AE2" t="n">
        <v>793508.2375114847</v>
      </c>
      <c r="AF2" t="n">
        <v>2.736209216109666e-06</v>
      </c>
      <c r="AG2" t="n">
        <v>10.42824074074074</v>
      </c>
      <c r="AH2" t="n">
        <v>717776.9250191938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22.82</v>
      </c>
      <c r="G3" t="n">
        <v>8.01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295.21</v>
      </c>
      <c r="Q3" t="n">
        <v>3034.11</v>
      </c>
      <c r="R3" t="n">
        <v>224.76</v>
      </c>
      <c r="S3" t="n">
        <v>56.78</v>
      </c>
      <c r="T3" t="n">
        <v>81414.53999999999</v>
      </c>
      <c r="U3" t="n">
        <v>0.25</v>
      </c>
      <c r="V3" t="n">
        <v>0.71</v>
      </c>
      <c r="W3" t="n">
        <v>2.96</v>
      </c>
      <c r="X3" t="n">
        <v>5.05</v>
      </c>
      <c r="Y3" t="n">
        <v>1</v>
      </c>
      <c r="Z3" t="n">
        <v>10</v>
      </c>
      <c r="AA3" t="n">
        <v>478.8304359265375</v>
      </c>
      <c r="AB3" t="n">
        <v>655.1569269426296</v>
      </c>
      <c r="AC3" t="n">
        <v>592.6296693537463</v>
      </c>
      <c r="AD3" t="n">
        <v>478830.4359265374</v>
      </c>
      <c r="AE3" t="n">
        <v>655156.9269426296</v>
      </c>
      <c r="AF3" t="n">
        <v>3.115797223779736e-06</v>
      </c>
      <c r="AG3" t="n">
        <v>9.157986111111111</v>
      </c>
      <c r="AH3" t="n">
        <v>592629.6693537463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3.4333</v>
      </c>
      <c r="E4" t="n">
        <v>29.13</v>
      </c>
      <c r="F4" t="n">
        <v>21.67</v>
      </c>
      <c r="G4" t="n">
        <v>9.699999999999999</v>
      </c>
      <c r="H4" t="n">
        <v>0.14</v>
      </c>
      <c r="I4" t="n">
        <v>134</v>
      </c>
      <c r="J4" t="n">
        <v>186.45</v>
      </c>
      <c r="K4" t="n">
        <v>53.44</v>
      </c>
      <c r="L4" t="n">
        <v>1.5</v>
      </c>
      <c r="M4" t="n">
        <v>132</v>
      </c>
      <c r="N4" t="n">
        <v>36.51</v>
      </c>
      <c r="O4" t="n">
        <v>23229.42</v>
      </c>
      <c r="P4" t="n">
        <v>276.27</v>
      </c>
      <c r="Q4" t="n">
        <v>3034.31</v>
      </c>
      <c r="R4" t="n">
        <v>188.07</v>
      </c>
      <c r="S4" t="n">
        <v>56.78</v>
      </c>
      <c r="T4" t="n">
        <v>63253.32</v>
      </c>
      <c r="U4" t="n">
        <v>0.3</v>
      </c>
      <c r="V4" t="n">
        <v>0.74</v>
      </c>
      <c r="W4" t="n">
        <v>2.87</v>
      </c>
      <c r="X4" t="n">
        <v>3.9</v>
      </c>
      <c r="Y4" t="n">
        <v>1</v>
      </c>
      <c r="Z4" t="n">
        <v>10</v>
      </c>
      <c r="AA4" t="n">
        <v>424.9489408903597</v>
      </c>
      <c r="AB4" t="n">
        <v>581.4338883503362</v>
      </c>
      <c r="AC4" t="n">
        <v>525.942654093767</v>
      </c>
      <c r="AD4" t="n">
        <v>424948.9408903597</v>
      </c>
      <c r="AE4" t="n">
        <v>581433.8883503362</v>
      </c>
      <c r="AF4" t="n">
        <v>3.385917138824766e-06</v>
      </c>
      <c r="AG4" t="n">
        <v>8.428819444444445</v>
      </c>
      <c r="AH4" t="n">
        <v>525942.6540937671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3.6444</v>
      </c>
      <c r="E5" t="n">
        <v>27.44</v>
      </c>
      <c r="F5" t="n">
        <v>20.91</v>
      </c>
      <c r="G5" t="n">
        <v>11.51</v>
      </c>
      <c r="H5" t="n">
        <v>0.17</v>
      </c>
      <c r="I5" t="n">
        <v>109</v>
      </c>
      <c r="J5" t="n">
        <v>186.83</v>
      </c>
      <c r="K5" t="n">
        <v>53.44</v>
      </c>
      <c r="L5" t="n">
        <v>1.75</v>
      </c>
      <c r="M5" t="n">
        <v>107</v>
      </c>
      <c r="N5" t="n">
        <v>36.64</v>
      </c>
      <c r="O5" t="n">
        <v>23276.13</v>
      </c>
      <c r="P5" t="n">
        <v>262.88</v>
      </c>
      <c r="Q5" t="n">
        <v>3033.96</v>
      </c>
      <c r="R5" t="n">
        <v>163.2</v>
      </c>
      <c r="S5" t="n">
        <v>56.78</v>
      </c>
      <c r="T5" t="n">
        <v>50945.18</v>
      </c>
      <c r="U5" t="n">
        <v>0.35</v>
      </c>
      <c r="V5" t="n">
        <v>0.77</v>
      </c>
      <c r="W5" t="n">
        <v>2.84</v>
      </c>
      <c r="X5" t="n">
        <v>3.15</v>
      </c>
      <c r="Y5" t="n">
        <v>1</v>
      </c>
      <c r="Z5" t="n">
        <v>10</v>
      </c>
      <c r="AA5" t="n">
        <v>398.162248100847</v>
      </c>
      <c r="AB5" t="n">
        <v>544.7831535302427</v>
      </c>
      <c r="AC5" t="n">
        <v>492.7898139652738</v>
      </c>
      <c r="AD5" t="n">
        <v>398162.248100847</v>
      </c>
      <c r="AE5" t="n">
        <v>544783.1535302426</v>
      </c>
      <c r="AF5" t="n">
        <v>3.594103754618874e-06</v>
      </c>
      <c r="AG5" t="n">
        <v>7.939814814814816</v>
      </c>
      <c r="AH5" t="n">
        <v>492789.8139652738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3.802</v>
      </c>
      <c r="E6" t="n">
        <v>26.3</v>
      </c>
      <c r="F6" t="n">
        <v>20.41</v>
      </c>
      <c r="G6" t="n">
        <v>13.31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252.2</v>
      </c>
      <c r="Q6" t="n">
        <v>3034.21</v>
      </c>
      <c r="R6" t="n">
        <v>147.21</v>
      </c>
      <c r="S6" t="n">
        <v>56.78</v>
      </c>
      <c r="T6" t="n">
        <v>43031.7</v>
      </c>
      <c r="U6" t="n">
        <v>0.39</v>
      </c>
      <c r="V6" t="n">
        <v>0.79</v>
      </c>
      <c r="W6" t="n">
        <v>2.79</v>
      </c>
      <c r="X6" t="n">
        <v>2.64</v>
      </c>
      <c r="Y6" t="n">
        <v>1</v>
      </c>
      <c r="Z6" t="n">
        <v>10</v>
      </c>
      <c r="AA6" t="n">
        <v>368.0608870672154</v>
      </c>
      <c r="AB6" t="n">
        <v>503.5971433857032</v>
      </c>
      <c r="AC6" t="n">
        <v>455.5345388240007</v>
      </c>
      <c r="AD6" t="n">
        <v>368060.8870672154</v>
      </c>
      <c r="AE6" t="n">
        <v>503597.1433857032</v>
      </c>
      <c r="AF6" t="n">
        <v>3.749528722165777e-06</v>
      </c>
      <c r="AG6" t="n">
        <v>7.609953703703703</v>
      </c>
      <c r="AH6" t="n">
        <v>455534.5388240007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3.9316</v>
      </c>
      <c r="E7" t="n">
        <v>25.44</v>
      </c>
      <c r="F7" t="n">
        <v>20.03</v>
      </c>
      <c r="G7" t="n">
        <v>15.21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243.11</v>
      </c>
      <c r="Q7" t="n">
        <v>3033.91</v>
      </c>
      <c r="R7" t="n">
        <v>134.53</v>
      </c>
      <c r="S7" t="n">
        <v>56.78</v>
      </c>
      <c r="T7" t="n">
        <v>36760.06</v>
      </c>
      <c r="U7" t="n">
        <v>0.42</v>
      </c>
      <c r="V7" t="n">
        <v>0.8100000000000001</v>
      </c>
      <c r="W7" t="n">
        <v>2.78</v>
      </c>
      <c r="X7" t="n">
        <v>2.26</v>
      </c>
      <c r="Y7" t="n">
        <v>1</v>
      </c>
      <c r="Z7" t="n">
        <v>10</v>
      </c>
      <c r="AA7" t="n">
        <v>353.9329509932407</v>
      </c>
      <c r="AB7" t="n">
        <v>484.2666779687404</v>
      </c>
      <c r="AC7" t="n">
        <v>438.0489458959543</v>
      </c>
      <c r="AD7" t="n">
        <v>353932.9509932407</v>
      </c>
      <c r="AE7" t="n">
        <v>484266.6779687404</v>
      </c>
      <c r="AF7" t="n">
        <v>3.877340116798256e-06</v>
      </c>
      <c r="AG7" t="n">
        <v>7.361111111111112</v>
      </c>
      <c r="AH7" t="n">
        <v>438048.9458959543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4.0342</v>
      </c>
      <c r="E8" t="n">
        <v>24.79</v>
      </c>
      <c r="F8" t="n">
        <v>19.75</v>
      </c>
      <c r="G8" t="n">
        <v>17.17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235.85</v>
      </c>
      <c r="Q8" t="n">
        <v>3033.99</v>
      </c>
      <c r="R8" t="n">
        <v>125.42</v>
      </c>
      <c r="S8" t="n">
        <v>56.78</v>
      </c>
      <c r="T8" t="n">
        <v>32252.04</v>
      </c>
      <c r="U8" t="n">
        <v>0.45</v>
      </c>
      <c r="V8" t="n">
        <v>0.82</v>
      </c>
      <c r="W8" t="n">
        <v>2.77</v>
      </c>
      <c r="X8" t="n">
        <v>1.98</v>
      </c>
      <c r="Y8" t="n">
        <v>1</v>
      </c>
      <c r="Z8" t="n">
        <v>10</v>
      </c>
      <c r="AA8" t="n">
        <v>331.6170535845171</v>
      </c>
      <c r="AB8" t="n">
        <v>453.733082626214</v>
      </c>
      <c r="AC8" t="n">
        <v>410.4294340387485</v>
      </c>
      <c r="AD8" t="n">
        <v>331617.053584517</v>
      </c>
      <c r="AE8" t="n">
        <v>453733.082626214</v>
      </c>
      <c r="AF8" t="n">
        <v>3.978524137548969e-06</v>
      </c>
      <c r="AG8" t="n">
        <v>7.173032407407407</v>
      </c>
      <c r="AH8" t="n">
        <v>410429.4340387485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4.1247</v>
      </c>
      <c r="E9" t="n">
        <v>24.24</v>
      </c>
      <c r="F9" t="n">
        <v>19.5</v>
      </c>
      <c r="G9" t="n">
        <v>19.19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228.08</v>
      </c>
      <c r="Q9" t="n">
        <v>3033.83</v>
      </c>
      <c r="R9" t="n">
        <v>117.38</v>
      </c>
      <c r="S9" t="n">
        <v>56.78</v>
      </c>
      <c r="T9" t="n">
        <v>28270.38</v>
      </c>
      <c r="U9" t="n">
        <v>0.48</v>
      </c>
      <c r="V9" t="n">
        <v>0.83</v>
      </c>
      <c r="W9" t="n">
        <v>2.76</v>
      </c>
      <c r="X9" t="n">
        <v>1.74</v>
      </c>
      <c r="Y9" t="n">
        <v>1</v>
      </c>
      <c r="Z9" t="n">
        <v>10</v>
      </c>
      <c r="AA9" t="n">
        <v>322.0689518778574</v>
      </c>
      <c r="AB9" t="n">
        <v>440.6689486386441</v>
      </c>
      <c r="AC9" t="n">
        <v>398.6121226633251</v>
      </c>
      <c r="AD9" t="n">
        <v>322068.9518778574</v>
      </c>
      <c r="AE9" t="n">
        <v>440668.9486386441</v>
      </c>
      <c r="AF9" t="n">
        <v>4.067775150004518e-06</v>
      </c>
      <c r="AG9" t="n">
        <v>7.013888888888888</v>
      </c>
      <c r="AH9" t="n">
        <v>398612.122663325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4.2034</v>
      </c>
      <c r="E10" t="n">
        <v>23.79</v>
      </c>
      <c r="F10" t="n">
        <v>19.31</v>
      </c>
      <c r="G10" t="n">
        <v>21.46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221.39</v>
      </c>
      <c r="Q10" t="n">
        <v>3033.8</v>
      </c>
      <c r="R10" t="n">
        <v>111.06</v>
      </c>
      <c r="S10" t="n">
        <v>56.78</v>
      </c>
      <c r="T10" t="n">
        <v>25145.6</v>
      </c>
      <c r="U10" t="n">
        <v>0.51</v>
      </c>
      <c r="V10" t="n">
        <v>0.84</v>
      </c>
      <c r="W10" t="n">
        <v>2.74</v>
      </c>
      <c r="X10" t="n">
        <v>1.54</v>
      </c>
      <c r="Y10" t="n">
        <v>1</v>
      </c>
      <c r="Z10" t="n">
        <v>10</v>
      </c>
      <c r="AA10" t="n">
        <v>314.0412331438435</v>
      </c>
      <c r="AB10" t="n">
        <v>429.6850697088109</v>
      </c>
      <c r="AC10" t="n">
        <v>388.6765297225842</v>
      </c>
      <c r="AD10" t="n">
        <v>314041.2331438435</v>
      </c>
      <c r="AE10" t="n">
        <v>429685.0697088109</v>
      </c>
      <c r="AF10" t="n">
        <v>4.145389013874706e-06</v>
      </c>
      <c r="AG10" t="n">
        <v>6.883680555555556</v>
      </c>
      <c r="AH10" t="n">
        <v>388676.5297225842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4.2636</v>
      </c>
      <c r="E11" t="n">
        <v>23.45</v>
      </c>
      <c r="F11" t="n">
        <v>19.16</v>
      </c>
      <c r="G11" t="n">
        <v>23.46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215.03</v>
      </c>
      <c r="Q11" t="n">
        <v>3033.65</v>
      </c>
      <c r="R11" t="n">
        <v>106.41</v>
      </c>
      <c r="S11" t="n">
        <v>56.78</v>
      </c>
      <c r="T11" t="n">
        <v>22849.76</v>
      </c>
      <c r="U11" t="n">
        <v>0.53</v>
      </c>
      <c r="V11" t="n">
        <v>0.84</v>
      </c>
      <c r="W11" t="n">
        <v>2.73</v>
      </c>
      <c r="X11" t="n">
        <v>1.4</v>
      </c>
      <c r="Y11" t="n">
        <v>1</v>
      </c>
      <c r="Z11" t="n">
        <v>10</v>
      </c>
      <c r="AA11" t="n">
        <v>307.5096705916565</v>
      </c>
      <c r="AB11" t="n">
        <v>420.7482976727056</v>
      </c>
      <c r="AC11" t="n">
        <v>380.5926706667664</v>
      </c>
      <c r="AD11" t="n">
        <v>307509.6705916565</v>
      </c>
      <c r="AE11" t="n">
        <v>420748.2976727056</v>
      </c>
      <c r="AF11" t="n">
        <v>4.204758195640718e-06</v>
      </c>
      <c r="AG11" t="n">
        <v>6.785300925925926</v>
      </c>
      <c r="AH11" t="n">
        <v>380592.6706667664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4.3244</v>
      </c>
      <c r="E12" t="n">
        <v>23.12</v>
      </c>
      <c r="F12" t="n">
        <v>19.02</v>
      </c>
      <c r="G12" t="n">
        <v>25.93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42</v>
      </c>
      <c r="N12" t="n">
        <v>37.55</v>
      </c>
      <c r="O12" t="n">
        <v>23604.32</v>
      </c>
      <c r="P12" t="n">
        <v>209.38</v>
      </c>
      <c r="Q12" t="n">
        <v>3033.58</v>
      </c>
      <c r="R12" t="n">
        <v>101.43</v>
      </c>
      <c r="S12" t="n">
        <v>56.78</v>
      </c>
      <c r="T12" t="n">
        <v>20384.36</v>
      </c>
      <c r="U12" t="n">
        <v>0.5600000000000001</v>
      </c>
      <c r="V12" t="n">
        <v>0.85</v>
      </c>
      <c r="W12" t="n">
        <v>2.73</v>
      </c>
      <c r="X12" t="n">
        <v>1.25</v>
      </c>
      <c r="Y12" t="n">
        <v>1</v>
      </c>
      <c r="Z12" t="n">
        <v>10</v>
      </c>
      <c r="AA12" t="n">
        <v>301.5600385080166</v>
      </c>
      <c r="AB12" t="n">
        <v>412.607748576627</v>
      </c>
      <c r="AC12" t="n">
        <v>373.2290441510851</v>
      </c>
      <c r="AD12" t="n">
        <v>301560.0385080167</v>
      </c>
      <c r="AE12" t="n">
        <v>412607.748576627</v>
      </c>
      <c r="AF12" t="n">
        <v>4.264719096826325e-06</v>
      </c>
      <c r="AG12" t="n">
        <v>6.689814814814816</v>
      </c>
      <c r="AH12" t="n">
        <v>373229.0441510851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4.3759</v>
      </c>
      <c r="E13" t="n">
        <v>22.85</v>
      </c>
      <c r="F13" t="n">
        <v>18.89</v>
      </c>
      <c r="G13" t="n">
        <v>28.34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37</v>
      </c>
      <c r="N13" t="n">
        <v>37.69</v>
      </c>
      <c r="O13" t="n">
        <v>23651.38</v>
      </c>
      <c r="P13" t="n">
        <v>201.26</v>
      </c>
      <c r="Q13" t="n">
        <v>3033.63</v>
      </c>
      <c r="R13" t="n">
        <v>97.5</v>
      </c>
      <c r="S13" t="n">
        <v>56.78</v>
      </c>
      <c r="T13" t="n">
        <v>18438.27</v>
      </c>
      <c r="U13" t="n">
        <v>0.58</v>
      </c>
      <c r="V13" t="n">
        <v>0.85</v>
      </c>
      <c r="W13" t="n">
        <v>2.72</v>
      </c>
      <c r="X13" t="n">
        <v>1.13</v>
      </c>
      <c r="Y13" t="n">
        <v>1</v>
      </c>
      <c r="Z13" t="n">
        <v>10</v>
      </c>
      <c r="AA13" t="n">
        <v>294.777570364728</v>
      </c>
      <c r="AB13" t="n">
        <v>403.327676441603</v>
      </c>
      <c r="AC13" t="n">
        <v>364.8346490759648</v>
      </c>
      <c r="AD13" t="n">
        <v>294777.570364728</v>
      </c>
      <c r="AE13" t="n">
        <v>403327.676441603</v>
      </c>
      <c r="AF13" t="n">
        <v>4.315508347008211e-06</v>
      </c>
      <c r="AG13" t="n">
        <v>6.611689814814816</v>
      </c>
      <c r="AH13" t="n">
        <v>364834.6490759648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4.4097</v>
      </c>
      <c r="E14" t="n">
        <v>22.68</v>
      </c>
      <c r="F14" t="n">
        <v>18.83</v>
      </c>
      <c r="G14" t="n">
        <v>30.54</v>
      </c>
      <c r="H14" t="n">
        <v>0.37</v>
      </c>
      <c r="I14" t="n">
        <v>37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198.73</v>
      </c>
      <c r="Q14" t="n">
        <v>3033.64</v>
      </c>
      <c r="R14" t="n">
        <v>95.39</v>
      </c>
      <c r="S14" t="n">
        <v>56.78</v>
      </c>
      <c r="T14" t="n">
        <v>17396.02</v>
      </c>
      <c r="U14" t="n">
        <v>0.6</v>
      </c>
      <c r="V14" t="n">
        <v>0.86</v>
      </c>
      <c r="W14" t="n">
        <v>2.72</v>
      </c>
      <c r="X14" t="n">
        <v>1.07</v>
      </c>
      <c r="Y14" t="n">
        <v>1</v>
      </c>
      <c r="Z14" t="n">
        <v>10</v>
      </c>
      <c r="AA14" t="n">
        <v>280.0900043904795</v>
      </c>
      <c r="AB14" t="n">
        <v>383.2315007059567</v>
      </c>
      <c r="AC14" t="n">
        <v>346.6564241473687</v>
      </c>
      <c r="AD14" t="n">
        <v>280090.0043904795</v>
      </c>
      <c r="AE14" t="n">
        <v>383231.5007059567</v>
      </c>
      <c r="AF14" t="n">
        <v>4.348841874312054e-06</v>
      </c>
      <c r="AG14" t="n">
        <v>6.5625</v>
      </c>
      <c r="AH14" t="n">
        <v>346656.4241473688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4.4326</v>
      </c>
      <c r="E15" t="n">
        <v>22.56</v>
      </c>
      <c r="F15" t="n">
        <v>18.79</v>
      </c>
      <c r="G15" t="n">
        <v>32.21</v>
      </c>
      <c r="H15" t="n">
        <v>0.4</v>
      </c>
      <c r="I15" t="n">
        <v>35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192.52</v>
      </c>
      <c r="Q15" t="n">
        <v>3033.74</v>
      </c>
      <c r="R15" t="n">
        <v>93.83</v>
      </c>
      <c r="S15" t="n">
        <v>56.78</v>
      </c>
      <c r="T15" t="n">
        <v>16627.26</v>
      </c>
      <c r="U15" t="n">
        <v>0.61</v>
      </c>
      <c r="V15" t="n">
        <v>0.86</v>
      </c>
      <c r="W15" t="n">
        <v>2.72</v>
      </c>
      <c r="X15" t="n">
        <v>1.02</v>
      </c>
      <c r="Y15" t="n">
        <v>1</v>
      </c>
      <c r="Z15" t="n">
        <v>10</v>
      </c>
      <c r="AA15" t="n">
        <v>275.7888465934165</v>
      </c>
      <c r="AB15" t="n">
        <v>377.3464668543253</v>
      </c>
      <c r="AC15" t="n">
        <v>341.3330496668402</v>
      </c>
      <c r="AD15" t="n">
        <v>275788.8465934165</v>
      </c>
      <c r="AE15" t="n">
        <v>377346.4668543253</v>
      </c>
      <c r="AF15" t="n">
        <v>4.371425832159921e-06</v>
      </c>
      <c r="AG15" t="n">
        <v>6.527777777777778</v>
      </c>
      <c r="AH15" t="n">
        <v>341333.0496668402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4.4483</v>
      </c>
      <c r="E16" t="n">
        <v>22.48</v>
      </c>
      <c r="F16" t="n">
        <v>18.75</v>
      </c>
      <c r="G16" t="n">
        <v>33.08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6</v>
      </c>
      <c r="N16" t="n">
        <v>38.08</v>
      </c>
      <c r="O16" t="n">
        <v>23792.83</v>
      </c>
      <c r="P16" t="n">
        <v>192.13</v>
      </c>
      <c r="Q16" t="n">
        <v>3033.66</v>
      </c>
      <c r="R16" t="n">
        <v>91.64</v>
      </c>
      <c r="S16" t="n">
        <v>56.78</v>
      </c>
      <c r="T16" t="n">
        <v>15535.95</v>
      </c>
      <c r="U16" t="n">
        <v>0.62</v>
      </c>
      <c r="V16" t="n">
        <v>0.86</v>
      </c>
      <c r="W16" t="n">
        <v>2.74</v>
      </c>
      <c r="X16" t="n">
        <v>0.98</v>
      </c>
      <c r="Y16" t="n">
        <v>1</v>
      </c>
      <c r="Z16" t="n">
        <v>10</v>
      </c>
      <c r="AA16" t="n">
        <v>274.9366731352623</v>
      </c>
      <c r="AB16" t="n">
        <v>376.1804855336392</v>
      </c>
      <c r="AC16" t="n">
        <v>340.2783479669353</v>
      </c>
      <c r="AD16" t="n">
        <v>274936.6731352623</v>
      </c>
      <c r="AE16" t="n">
        <v>376180.4855336391</v>
      </c>
      <c r="AF16" t="n">
        <v>4.386909156972652e-06</v>
      </c>
      <c r="AG16" t="n">
        <v>6.50462962962963</v>
      </c>
      <c r="AH16" t="n">
        <v>340278.3479669353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4.4447</v>
      </c>
      <c r="E17" t="n">
        <v>22.5</v>
      </c>
      <c r="F17" t="n">
        <v>18.76</v>
      </c>
      <c r="G17" t="n">
        <v>33.11</v>
      </c>
      <c r="H17" t="n">
        <v>0.44</v>
      </c>
      <c r="I17" t="n">
        <v>34</v>
      </c>
      <c r="J17" t="n">
        <v>191.4</v>
      </c>
      <c r="K17" t="n">
        <v>53.44</v>
      </c>
      <c r="L17" t="n">
        <v>4.75</v>
      </c>
      <c r="M17" t="n">
        <v>3</v>
      </c>
      <c r="N17" t="n">
        <v>38.22</v>
      </c>
      <c r="O17" t="n">
        <v>23840.07</v>
      </c>
      <c r="P17" t="n">
        <v>190.76</v>
      </c>
      <c r="Q17" t="n">
        <v>3033.8</v>
      </c>
      <c r="R17" t="n">
        <v>91.98999999999999</v>
      </c>
      <c r="S17" t="n">
        <v>56.78</v>
      </c>
      <c r="T17" t="n">
        <v>15714.61</v>
      </c>
      <c r="U17" t="n">
        <v>0.62</v>
      </c>
      <c r="V17" t="n">
        <v>0.86</v>
      </c>
      <c r="W17" t="n">
        <v>2.75</v>
      </c>
      <c r="X17" t="n">
        <v>1</v>
      </c>
      <c r="Y17" t="n">
        <v>1</v>
      </c>
      <c r="Z17" t="n">
        <v>10</v>
      </c>
      <c r="AA17" t="n">
        <v>274.3394705725174</v>
      </c>
      <c r="AB17" t="n">
        <v>375.3633666405739</v>
      </c>
      <c r="AC17" t="n">
        <v>339.5392137541906</v>
      </c>
      <c r="AD17" t="n">
        <v>274339.4705725174</v>
      </c>
      <c r="AE17" t="n">
        <v>375363.3666405739</v>
      </c>
      <c r="AF17" t="n">
        <v>4.383358840455085e-06</v>
      </c>
      <c r="AG17" t="n">
        <v>6.510416666666667</v>
      </c>
      <c r="AH17" t="n">
        <v>339539.2137541906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4.4581</v>
      </c>
      <c r="E18" t="n">
        <v>22.43</v>
      </c>
      <c r="F18" t="n">
        <v>18.73</v>
      </c>
      <c r="G18" t="n">
        <v>34.06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190.16</v>
      </c>
      <c r="Q18" t="n">
        <v>3033.68</v>
      </c>
      <c r="R18" t="n">
        <v>90.91</v>
      </c>
      <c r="S18" t="n">
        <v>56.78</v>
      </c>
      <c r="T18" t="n">
        <v>15177.2</v>
      </c>
      <c r="U18" t="n">
        <v>0.62</v>
      </c>
      <c r="V18" t="n">
        <v>0.86</v>
      </c>
      <c r="W18" t="n">
        <v>2.75</v>
      </c>
      <c r="X18" t="n">
        <v>0.97</v>
      </c>
      <c r="Y18" t="n">
        <v>1</v>
      </c>
      <c r="Z18" t="n">
        <v>10</v>
      </c>
      <c r="AA18" t="n">
        <v>273.3130161057989</v>
      </c>
      <c r="AB18" t="n">
        <v>373.9589263552344</v>
      </c>
      <c r="AC18" t="n">
        <v>338.2688112785396</v>
      </c>
      <c r="AD18" t="n">
        <v>273313.0161057988</v>
      </c>
      <c r="AE18" t="n">
        <v>373958.9263552345</v>
      </c>
      <c r="AF18" t="n">
        <v>4.396573907492701e-06</v>
      </c>
      <c r="AG18" t="n">
        <v>6.490162037037037</v>
      </c>
      <c r="AH18" t="n">
        <v>338268.8112785396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3.6223</v>
      </c>
      <c r="E2" t="n">
        <v>27.61</v>
      </c>
      <c r="F2" t="n">
        <v>22.03</v>
      </c>
      <c r="G2" t="n">
        <v>9.06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200.68</v>
      </c>
      <c r="Q2" t="n">
        <v>3034.3</v>
      </c>
      <c r="R2" t="n">
        <v>199.76</v>
      </c>
      <c r="S2" t="n">
        <v>56.78</v>
      </c>
      <c r="T2" t="n">
        <v>69038.27</v>
      </c>
      <c r="U2" t="n">
        <v>0.28</v>
      </c>
      <c r="V2" t="n">
        <v>0.73</v>
      </c>
      <c r="W2" t="n">
        <v>2.9</v>
      </c>
      <c r="X2" t="n">
        <v>4.27</v>
      </c>
      <c r="Y2" t="n">
        <v>1</v>
      </c>
      <c r="Z2" t="n">
        <v>10</v>
      </c>
      <c r="AA2" t="n">
        <v>335.3939883187925</v>
      </c>
      <c r="AB2" t="n">
        <v>458.9008513562504</v>
      </c>
      <c r="AC2" t="n">
        <v>415.1039981741991</v>
      </c>
      <c r="AD2" t="n">
        <v>335393.9883187925</v>
      </c>
      <c r="AE2" t="n">
        <v>458900.8513562504</v>
      </c>
      <c r="AF2" t="n">
        <v>4.158389450157028e-06</v>
      </c>
      <c r="AG2" t="n">
        <v>7.98900462962963</v>
      </c>
      <c r="AH2" t="n">
        <v>415103.9981741991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3.9325</v>
      </c>
      <c r="E3" t="n">
        <v>25.43</v>
      </c>
      <c r="F3" t="n">
        <v>20.81</v>
      </c>
      <c r="G3" t="n">
        <v>11.78</v>
      </c>
      <c r="H3" t="n">
        <v>0.19</v>
      </c>
      <c r="I3" t="n">
        <v>106</v>
      </c>
      <c r="J3" t="n">
        <v>116.37</v>
      </c>
      <c r="K3" t="n">
        <v>43.4</v>
      </c>
      <c r="L3" t="n">
        <v>1.25</v>
      </c>
      <c r="M3" t="n">
        <v>104</v>
      </c>
      <c r="N3" t="n">
        <v>16.72</v>
      </c>
      <c r="O3" t="n">
        <v>14585.96</v>
      </c>
      <c r="P3" t="n">
        <v>182.47</v>
      </c>
      <c r="Q3" t="n">
        <v>3033.85</v>
      </c>
      <c r="R3" t="n">
        <v>160.23</v>
      </c>
      <c r="S3" t="n">
        <v>56.78</v>
      </c>
      <c r="T3" t="n">
        <v>49470.68</v>
      </c>
      <c r="U3" t="n">
        <v>0.35</v>
      </c>
      <c r="V3" t="n">
        <v>0.78</v>
      </c>
      <c r="W3" t="n">
        <v>2.82</v>
      </c>
      <c r="X3" t="n">
        <v>3.04</v>
      </c>
      <c r="Y3" t="n">
        <v>1</v>
      </c>
      <c r="Z3" t="n">
        <v>10</v>
      </c>
      <c r="AA3" t="n">
        <v>295.3782374430097</v>
      </c>
      <c r="AB3" t="n">
        <v>404.1495356376691</v>
      </c>
      <c r="AC3" t="n">
        <v>365.5780711838451</v>
      </c>
      <c r="AD3" t="n">
        <v>295378.2374430097</v>
      </c>
      <c r="AE3" t="n">
        <v>404149.5356376691</v>
      </c>
      <c r="AF3" t="n">
        <v>4.514498112454108e-06</v>
      </c>
      <c r="AG3" t="n">
        <v>7.358217592592593</v>
      </c>
      <c r="AH3" t="n">
        <v>365578.0711838451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4.1339</v>
      </c>
      <c r="E4" t="n">
        <v>24.19</v>
      </c>
      <c r="F4" t="n">
        <v>20.15</v>
      </c>
      <c r="G4" t="n">
        <v>14.74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79</v>
      </c>
      <c r="N4" t="n">
        <v>16.79</v>
      </c>
      <c r="O4" t="n">
        <v>14625.77</v>
      </c>
      <c r="P4" t="n">
        <v>168.48</v>
      </c>
      <c r="Q4" t="n">
        <v>3033.84</v>
      </c>
      <c r="R4" t="n">
        <v>138.17</v>
      </c>
      <c r="S4" t="n">
        <v>56.78</v>
      </c>
      <c r="T4" t="n">
        <v>38562.55</v>
      </c>
      <c r="U4" t="n">
        <v>0.41</v>
      </c>
      <c r="V4" t="n">
        <v>0.8</v>
      </c>
      <c r="W4" t="n">
        <v>2.8</v>
      </c>
      <c r="X4" t="n">
        <v>2.38</v>
      </c>
      <c r="Y4" t="n">
        <v>1</v>
      </c>
      <c r="Z4" t="n">
        <v>10</v>
      </c>
      <c r="AA4" t="n">
        <v>266.8394112087612</v>
      </c>
      <c r="AB4" t="n">
        <v>365.101454539816</v>
      </c>
      <c r="AC4" t="n">
        <v>330.2566841416449</v>
      </c>
      <c r="AD4" t="n">
        <v>266839.4112087613</v>
      </c>
      <c r="AE4" t="n">
        <v>365101.454539816</v>
      </c>
      <c r="AF4" t="n">
        <v>4.745704703642475e-06</v>
      </c>
      <c r="AG4" t="n">
        <v>6.999421296296297</v>
      </c>
      <c r="AH4" t="n">
        <v>330256.6841416449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4.2881</v>
      </c>
      <c r="E5" t="n">
        <v>23.32</v>
      </c>
      <c r="F5" t="n">
        <v>19.66</v>
      </c>
      <c r="G5" t="n">
        <v>17.87</v>
      </c>
      <c r="H5" t="n">
        <v>0.26</v>
      </c>
      <c r="I5" t="n">
        <v>66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157.26</v>
      </c>
      <c r="Q5" t="n">
        <v>3033.66</v>
      </c>
      <c r="R5" t="n">
        <v>122.08</v>
      </c>
      <c r="S5" t="n">
        <v>56.78</v>
      </c>
      <c r="T5" t="n">
        <v>30597.95</v>
      </c>
      <c r="U5" t="n">
        <v>0.47</v>
      </c>
      <c r="V5" t="n">
        <v>0.82</v>
      </c>
      <c r="W5" t="n">
        <v>2.77</v>
      </c>
      <c r="X5" t="n">
        <v>1.89</v>
      </c>
      <c r="Y5" t="n">
        <v>1</v>
      </c>
      <c r="Z5" t="n">
        <v>10</v>
      </c>
      <c r="AA5" t="n">
        <v>254.3544041622023</v>
      </c>
      <c r="AB5" t="n">
        <v>348.0189170989122</v>
      </c>
      <c r="AC5" t="n">
        <v>314.8044800987137</v>
      </c>
      <c r="AD5" t="n">
        <v>254354.4041622023</v>
      </c>
      <c r="AE5" t="n">
        <v>348018.9170989122</v>
      </c>
      <c r="AF5" t="n">
        <v>4.922725837511623e-06</v>
      </c>
      <c r="AG5" t="n">
        <v>6.747685185185186</v>
      </c>
      <c r="AH5" t="n">
        <v>314804.4800987137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4.3486</v>
      </c>
      <c r="E6" t="n">
        <v>23</v>
      </c>
      <c r="F6" t="n">
        <v>19.5</v>
      </c>
      <c r="G6" t="n">
        <v>19.83</v>
      </c>
      <c r="H6" t="n">
        <v>0.3</v>
      </c>
      <c r="I6" t="n">
        <v>59</v>
      </c>
      <c r="J6" t="n">
        <v>117.34</v>
      </c>
      <c r="K6" t="n">
        <v>43.4</v>
      </c>
      <c r="L6" t="n">
        <v>2</v>
      </c>
      <c r="M6" t="n">
        <v>21</v>
      </c>
      <c r="N6" t="n">
        <v>16.94</v>
      </c>
      <c r="O6" t="n">
        <v>14705.49</v>
      </c>
      <c r="P6" t="n">
        <v>151.76</v>
      </c>
      <c r="Q6" t="n">
        <v>3033.84</v>
      </c>
      <c r="R6" t="n">
        <v>115.46</v>
      </c>
      <c r="S6" t="n">
        <v>56.78</v>
      </c>
      <c r="T6" t="n">
        <v>27320.68</v>
      </c>
      <c r="U6" t="n">
        <v>0.49</v>
      </c>
      <c r="V6" t="n">
        <v>0.83</v>
      </c>
      <c r="W6" t="n">
        <v>2.81</v>
      </c>
      <c r="X6" t="n">
        <v>1.74</v>
      </c>
      <c r="Y6" t="n">
        <v>1</v>
      </c>
      <c r="Z6" t="n">
        <v>10</v>
      </c>
      <c r="AA6" t="n">
        <v>249.1540667050466</v>
      </c>
      <c r="AB6" t="n">
        <v>340.9035859673385</v>
      </c>
      <c r="AC6" t="n">
        <v>308.3682261839053</v>
      </c>
      <c r="AD6" t="n">
        <v>249154.0667050466</v>
      </c>
      <c r="AE6" t="n">
        <v>340903.5859673385</v>
      </c>
      <c r="AF6" t="n">
        <v>4.992179654626302e-06</v>
      </c>
      <c r="AG6" t="n">
        <v>6.655092592592593</v>
      </c>
      <c r="AH6" t="n">
        <v>308368.2261839053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4.3687</v>
      </c>
      <c r="E7" t="n">
        <v>22.89</v>
      </c>
      <c r="F7" t="n">
        <v>19.44</v>
      </c>
      <c r="G7" t="n">
        <v>20.47</v>
      </c>
      <c r="H7" t="n">
        <v>0.34</v>
      </c>
      <c r="I7" t="n">
        <v>57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149.6</v>
      </c>
      <c r="Q7" t="n">
        <v>3033.74</v>
      </c>
      <c r="R7" t="n">
        <v>113.28</v>
      </c>
      <c r="S7" t="n">
        <v>56.78</v>
      </c>
      <c r="T7" t="n">
        <v>26243.93</v>
      </c>
      <c r="U7" t="n">
        <v>0.5</v>
      </c>
      <c r="V7" t="n">
        <v>0.83</v>
      </c>
      <c r="W7" t="n">
        <v>2.81</v>
      </c>
      <c r="X7" t="n">
        <v>1.68</v>
      </c>
      <c r="Y7" t="n">
        <v>1</v>
      </c>
      <c r="Z7" t="n">
        <v>10</v>
      </c>
      <c r="AA7" t="n">
        <v>247.2598895750847</v>
      </c>
      <c r="AB7" t="n">
        <v>338.3118892529288</v>
      </c>
      <c r="AC7" t="n">
        <v>306.0238773664487</v>
      </c>
      <c r="AD7" t="n">
        <v>247259.8895750847</v>
      </c>
      <c r="AE7" t="n">
        <v>338311.8892529288</v>
      </c>
      <c r="AF7" t="n">
        <v>5.015254393866054e-06</v>
      </c>
      <c r="AG7" t="n">
        <v>6.623263888888889</v>
      </c>
      <c r="AH7" t="n">
        <v>306023.8773664488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4.3681</v>
      </c>
      <c r="E8" t="n">
        <v>22.89</v>
      </c>
      <c r="F8" t="n">
        <v>19.45</v>
      </c>
      <c r="G8" t="n">
        <v>20.47</v>
      </c>
      <c r="H8" t="n">
        <v>0.37</v>
      </c>
      <c r="I8" t="n">
        <v>57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149.95</v>
      </c>
      <c r="Q8" t="n">
        <v>3033.79</v>
      </c>
      <c r="R8" t="n">
        <v>113.19</v>
      </c>
      <c r="S8" t="n">
        <v>56.78</v>
      </c>
      <c r="T8" t="n">
        <v>26199.77</v>
      </c>
      <c r="U8" t="n">
        <v>0.5</v>
      </c>
      <c r="V8" t="n">
        <v>0.83</v>
      </c>
      <c r="W8" t="n">
        <v>2.82</v>
      </c>
      <c r="X8" t="n">
        <v>1.68</v>
      </c>
      <c r="Y8" t="n">
        <v>1</v>
      </c>
      <c r="Z8" t="n">
        <v>10</v>
      </c>
      <c r="AA8" t="n">
        <v>247.4912271523255</v>
      </c>
      <c r="AB8" t="n">
        <v>338.6284155320029</v>
      </c>
      <c r="AC8" t="n">
        <v>306.3101948216956</v>
      </c>
      <c r="AD8" t="n">
        <v>247491.2271523254</v>
      </c>
      <c r="AE8" t="n">
        <v>338628.4155320029</v>
      </c>
      <c r="AF8" t="n">
        <v>5.014565595679794e-06</v>
      </c>
      <c r="AG8" t="n">
        <v>6.623263888888889</v>
      </c>
      <c r="AH8" t="n">
        <v>306310.1948216956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4.0099</v>
      </c>
      <c r="E2" t="n">
        <v>24.94</v>
      </c>
      <c r="F2" t="n">
        <v>20.94</v>
      </c>
      <c r="G2" t="n">
        <v>11.53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149.04</v>
      </c>
      <c r="Q2" t="n">
        <v>3033.77</v>
      </c>
      <c r="R2" t="n">
        <v>164.11</v>
      </c>
      <c r="S2" t="n">
        <v>56.78</v>
      </c>
      <c r="T2" t="n">
        <v>51400.01</v>
      </c>
      <c r="U2" t="n">
        <v>0.35</v>
      </c>
      <c r="V2" t="n">
        <v>0.77</v>
      </c>
      <c r="W2" t="n">
        <v>2.84</v>
      </c>
      <c r="X2" t="n">
        <v>3.17</v>
      </c>
      <c r="Y2" t="n">
        <v>1</v>
      </c>
      <c r="Z2" t="n">
        <v>10</v>
      </c>
      <c r="AA2" t="n">
        <v>250.5635565955695</v>
      </c>
      <c r="AB2" t="n">
        <v>342.8321122178563</v>
      </c>
      <c r="AC2" t="n">
        <v>310.1126965957779</v>
      </c>
      <c r="AD2" t="n">
        <v>250563.5565955695</v>
      </c>
      <c r="AE2" t="n">
        <v>342832.1122178563</v>
      </c>
      <c r="AF2" t="n">
        <v>5.004641795192141e-06</v>
      </c>
      <c r="AG2" t="n">
        <v>7.216435185185186</v>
      </c>
      <c r="AH2" t="n">
        <v>310112.6965957779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4.2145</v>
      </c>
      <c r="E3" t="n">
        <v>23.73</v>
      </c>
      <c r="F3" t="n">
        <v>20.22</v>
      </c>
      <c r="G3" t="n">
        <v>14.62</v>
      </c>
      <c r="H3" t="n">
        <v>0.24</v>
      </c>
      <c r="I3" t="n">
        <v>83</v>
      </c>
      <c r="J3" t="n">
        <v>90.18000000000001</v>
      </c>
      <c r="K3" t="n">
        <v>37.55</v>
      </c>
      <c r="L3" t="n">
        <v>1.25</v>
      </c>
      <c r="M3" t="n">
        <v>35</v>
      </c>
      <c r="N3" t="n">
        <v>11.37</v>
      </c>
      <c r="O3" t="n">
        <v>11355.7</v>
      </c>
      <c r="P3" t="n">
        <v>135.76</v>
      </c>
      <c r="Q3" t="n">
        <v>3033.86</v>
      </c>
      <c r="R3" t="n">
        <v>138.24</v>
      </c>
      <c r="S3" t="n">
        <v>56.78</v>
      </c>
      <c r="T3" t="n">
        <v>38591.62</v>
      </c>
      <c r="U3" t="n">
        <v>0.41</v>
      </c>
      <c r="V3" t="n">
        <v>0.8</v>
      </c>
      <c r="W3" t="n">
        <v>2.86</v>
      </c>
      <c r="X3" t="n">
        <v>2.45</v>
      </c>
      <c r="Y3" t="n">
        <v>1</v>
      </c>
      <c r="Z3" t="n">
        <v>10</v>
      </c>
      <c r="AA3" t="n">
        <v>235.0412461150866</v>
      </c>
      <c r="AB3" t="n">
        <v>321.5938022224624</v>
      </c>
      <c r="AC3" t="n">
        <v>290.9013410981822</v>
      </c>
      <c r="AD3" t="n">
        <v>235041.2461150866</v>
      </c>
      <c r="AE3" t="n">
        <v>321593.8022224624</v>
      </c>
      <c r="AF3" t="n">
        <v>5.259997218343919e-06</v>
      </c>
      <c r="AG3" t="n">
        <v>6.866319444444446</v>
      </c>
      <c r="AH3" t="n">
        <v>290901.3410981823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4.2674</v>
      </c>
      <c r="E4" t="n">
        <v>23.43</v>
      </c>
      <c r="F4" t="n">
        <v>20.04</v>
      </c>
      <c r="G4" t="n">
        <v>15.61</v>
      </c>
      <c r="H4" t="n">
        <v>0.29</v>
      </c>
      <c r="I4" t="n">
        <v>77</v>
      </c>
      <c r="J4" t="n">
        <v>90.48</v>
      </c>
      <c r="K4" t="n">
        <v>37.55</v>
      </c>
      <c r="L4" t="n">
        <v>1.5</v>
      </c>
      <c r="M4" t="n">
        <v>2</v>
      </c>
      <c r="N4" t="n">
        <v>11.43</v>
      </c>
      <c r="O4" t="n">
        <v>11393.43</v>
      </c>
      <c r="P4" t="n">
        <v>132.22</v>
      </c>
      <c r="Q4" t="n">
        <v>3034.05</v>
      </c>
      <c r="R4" t="n">
        <v>131.73</v>
      </c>
      <c r="S4" t="n">
        <v>56.78</v>
      </c>
      <c r="T4" t="n">
        <v>35369.71</v>
      </c>
      <c r="U4" t="n">
        <v>0.43</v>
      </c>
      <c r="V4" t="n">
        <v>0.8100000000000001</v>
      </c>
      <c r="W4" t="n">
        <v>2.87</v>
      </c>
      <c r="X4" t="n">
        <v>2.27</v>
      </c>
      <c r="Y4" t="n">
        <v>1</v>
      </c>
      <c r="Z4" t="n">
        <v>10</v>
      </c>
      <c r="AA4" t="n">
        <v>231.2626538185205</v>
      </c>
      <c r="AB4" t="n">
        <v>316.4237655425762</v>
      </c>
      <c r="AC4" t="n">
        <v>286.2247254628307</v>
      </c>
      <c r="AD4" t="n">
        <v>231262.6538185205</v>
      </c>
      <c r="AE4" t="n">
        <v>316423.7655425762</v>
      </c>
      <c r="AF4" t="n">
        <v>5.326020199207697e-06</v>
      </c>
      <c r="AG4" t="n">
        <v>6.779513888888889</v>
      </c>
      <c r="AH4" t="n">
        <v>286224.7254628307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4.2675</v>
      </c>
      <c r="E5" t="n">
        <v>23.43</v>
      </c>
      <c r="F5" t="n">
        <v>20.04</v>
      </c>
      <c r="G5" t="n">
        <v>15.61</v>
      </c>
      <c r="H5" t="n">
        <v>0.34</v>
      </c>
      <c r="I5" t="n">
        <v>77</v>
      </c>
      <c r="J5" t="n">
        <v>90.79000000000001</v>
      </c>
      <c r="K5" t="n">
        <v>37.55</v>
      </c>
      <c r="L5" t="n">
        <v>1.75</v>
      </c>
      <c r="M5" t="n">
        <v>0</v>
      </c>
      <c r="N5" t="n">
        <v>11.49</v>
      </c>
      <c r="O5" t="n">
        <v>11431.19</v>
      </c>
      <c r="P5" t="n">
        <v>132.55</v>
      </c>
      <c r="Q5" t="n">
        <v>3033.94</v>
      </c>
      <c r="R5" t="n">
        <v>131.79</v>
      </c>
      <c r="S5" t="n">
        <v>56.78</v>
      </c>
      <c r="T5" t="n">
        <v>35395.88</v>
      </c>
      <c r="U5" t="n">
        <v>0.43</v>
      </c>
      <c r="V5" t="n">
        <v>0.8100000000000001</v>
      </c>
      <c r="W5" t="n">
        <v>2.87</v>
      </c>
      <c r="X5" t="n">
        <v>2.27</v>
      </c>
      <c r="Y5" t="n">
        <v>1</v>
      </c>
      <c r="Z5" t="n">
        <v>10</v>
      </c>
      <c r="AA5" t="n">
        <v>231.4470556305338</v>
      </c>
      <c r="AB5" t="n">
        <v>316.6760722370065</v>
      </c>
      <c r="AC5" t="n">
        <v>286.4529523604593</v>
      </c>
      <c r="AD5" t="n">
        <v>231447.0556305338</v>
      </c>
      <c r="AE5" t="n">
        <v>316676.0722370064</v>
      </c>
      <c r="AF5" t="n">
        <v>5.326145006354887e-06</v>
      </c>
      <c r="AG5" t="n">
        <v>6.779513888888889</v>
      </c>
      <c r="AH5" t="n">
        <v>286452.9523604593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1.9958</v>
      </c>
      <c r="E20" t="n">
        <v>50.1</v>
      </c>
      <c r="F20" t="n">
        <v>28.61</v>
      </c>
      <c r="G20" t="n">
        <v>4.82</v>
      </c>
      <c r="H20" t="n">
        <v>0.06</v>
      </c>
      <c r="I20" t="n">
        <v>356</v>
      </c>
      <c r="J20" t="n">
        <v>274.09</v>
      </c>
      <c r="K20" t="n">
        <v>60.56</v>
      </c>
      <c r="L20" t="n">
        <v>1</v>
      </c>
      <c r="M20" t="n">
        <v>354</v>
      </c>
      <c r="N20" t="n">
        <v>72.53</v>
      </c>
      <c r="O20" t="n">
        <v>34038.11</v>
      </c>
      <c r="P20" t="n">
        <v>489.44</v>
      </c>
      <c r="Q20" t="n">
        <v>3035.25</v>
      </c>
      <c r="R20" t="n">
        <v>415.24</v>
      </c>
      <c r="S20" t="n">
        <v>56.78</v>
      </c>
      <c r="T20" t="n">
        <v>175726.96</v>
      </c>
      <c r="U20" t="n">
        <v>0.14</v>
      </c>
      <c r="V20" t="n">
        <v>0.5600000000000001</v>
      </c>
      <c r="W20" t="n">
        <v>3.25</v>
      </c>
      <c r="X20" t="n">
        <v>10.84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2.4328</v>
      </c>
      <c r="E21" t="n">
        <v>41.1</v>
      </c>
      <c r="F21" t="n">
        <v>25.2</v>
      </c>
      <c r="G21" t="n">
        <v>6.07</v>
      </c>
      <c r="H21" t="n">
        <v>0.08</v>
      </c>
      <c r="I21" t="n">
        <v>249</v>
      </c>
      <c r="J21" t="n">
        <v>274.57</v>
      </c>
      <c r="K21" t="n">
        <v>60.56</v>
      </c>
      <c r="L21" t="n">
        <v>1.25</v>
      </c>
      <c r="M21" t="n">
        <v>247</v>
      </c>
      <c r="N21" t="n">
        <v>72.76000000000001</v>
      </c>
      <c r="O21" t="n">
        <v>34097.72</v>
      </c>
      <c r="P21" t="n">
        <v>428.29</v>
      </c>
      <c r="Q21" t="n">
        <v>3034.28</v>
      </c>
      <c r="R21" t="n">
        <v>303.84</v>
      </c>
      <c r="S21" t="n">
        <v>56.78</v>
      </c>
      <c r="T21" t="n">
        <v>120560.86</v>
      </c>
      <c r="U21" t="n">
        <v>0.19</v>
      </c>
      <c r="V21" t="n">
        <v>0.64</v>
      </c>
      <c r="W21" t="n">
        <v>3.06</v>
      </c>
      <c r="X21" t="n">
        <v>7.43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2.7563</v>
      </c>
      <c r="E22" t="n">
        <v>36.28</v>
      </c>
      <c r="F22" t="n">
        <v>23.41</v>
      </c>
      <c r="G22" t="n">
        <v>7.35</v>
      </c>
      <c r="H22" t="n">
        <v>0.1</v>
      </c>
      <c r="I22" t="n">
        <v>191</v>
      </c>
      <c r="J22" t="n">
        <v>275.05</v>
      </c>
      <c r="K22" t="n">
        <v>60.56</v>
      </c>
      <c r="L22" t="n">
        <v>1.5</v>
      </c>
      <c r="M22" t="n">
        <v>189</v>
      </c>
      <c r="N22" t="n">
        <v>73</v>
      </c>
      <c r="O22" t="n">
        <v>34157.42</v>
      </c>
      <c r="P22" t="n">
        <v>395.01</v>
      </c>
      <c r="Q22" t="n">
        <v>3034.14</v>
      </c>
      <c r="R22" t="n">
        <v>244.95</v>
      </c>
      <c r="S22" t="n">
        <v>56.78</v>
      </c>
      <c r="T22" t="n">
        <v>91406.72</v>
      </c>
      <c r="U22" t="n">
        <v>0.23</v>
      </c>
      <c r="V22" t="n">
        <v>0.6899999999999999</v>
      </c>
      <c r="W22" t="n">
        <v>2.96</v>
      </c>
      <c r="X22" t="n">
        <v>5.64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3.0013</v>
      </c>
      <c r="E23" t="n">
        <v>33.32</v>
      </c>
      <c r="F23" t="n">
        <v>22.32</v>
      </c>
      <c r="G23" t="n">
        <v>8.640000000000001</v>
      </c>
      <c r="H23" t="n">
        <v>0.11</v>
      </c>
      <c r="I23" t="n">
        <v>155</v>
      </c>
      <c r="J23" t="n">
        <v>275.54</v>
      </c>
      <c r="K23" t="n">
        <v>60.56</v>
      </c>
      <c r="L23" t="n">
        <v>1.75</v>
      </c>
      <c r="M23" t="n">
        <v>153</v>
      </c>
      <c r="N23" t="n">
        <v>73.23</v>
      </c>
      <c r="O23" t="n">
        <v>34217.22</v>
      </c>
      <c r="P23" t="n">
        <v>374</v>
      </c>
      <c r="Q23" t="n">
        <v>3034.16</v>
      </c>
      <c r="R23" t="n">
        <v>209.04</v>
      </c>
      <c r="S23" t="n">
        <v>56.78</v>
      </c>
      <c r="T23" t="n">
        <v>73633.37</v>
      </c>
      <c r="U23" t="n">
        <v>0.27</v>
      </c>
      <c r="V23" t="n">
        <v>0.72</v>
      </c>
      <c r="W23" t="n">
        <v>2.92</v>
      </c>
      <c r="X23" t="n">
        <v>4.55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3.2002</v>
      </c>
      <c r="E24" t="n">
        <v>31.25</v>
      </c>
      <c r="F24" t="n">
        <v>21.56</v>
      </c>
      <c r="G24" t="n">
        <v>9.949999999999999</v>
      </c>
      <c r="H24" t="n">
        <v>0.13</v>
      </c>
      <c r="I24" t="n">
        <v>130</v>
      </c>
      <c r="J24" t="n">
        <v>276.02</v>
      </c>
      <c r="K24" t="n">
        <v>60.56</v>
      </c>
      <c r="L24" t="n">
        <v>2</v>
      </c>
      <c r="M24" t="n">
        <v>128</v>
      </c>
      <c r="N24" t="n">
        <v>73.47</v>
      </c>
      <c r="O24" t="n">
        <v>34277.1</v>
      </c>
      <c r="P24" t="n">
        <v>358.84</v>
      </c>
      <c r="Q24" t="n">
        <v>3033.95</v>
      </c>
      <c r="R24" t="n">
        <v>184.11</v>
      </c>
      <c r="S24" t="n">
        <v>56.78</v>
      </c>
      <c r="T24" t="n">
        <v>61293.06</v>
      </c>
      <c r="U24" t="n">
        <v>0.31</v>
      </c>
      <c r="V24" t="n">
        <v>0.75</v>
      </c>
      <c r="W24" t="n">
        <v>2.88</v>
      </c>
      <c r="X24" t="n">
        <v>3.79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3.3571</v>
      </c>
      <c r="E25" t="n">
        <v>29.79</v>
      </c>
      <c r="F25" t="n">
        <v>21.04</v>
      </c>
      <c r="G25" t="n">
        <v>11.27</v>
      </c>
      <c r="H25" t="n">
        <v>0.14</v>
      </c>
      <c r="I25" t="n">
        <v>112</v>
      </c>
      <c r="J25" t="n">
        <v>276.51</v>
      </c>
      <c r="K25" t="n">
        <v>60.56</v>
      </c>
      <c r="L25" t="n">
        <v>2.25</v>
      </c>
      <c r="M25" t="n">
        <v>110</v>
      </c>
      <c r="N25" t="n">
        <v>73.70999999999999</v>
      </c>
      <c r="O25" t="n">
        <v>34337.08</v>
      </c>
      <c r="P25" t="n">
        <v>347.25</v>
      </c>
      <c r="Q25" t="n">
        <v>3034.17</v>
      </c>
      <c r="R25" t="n">
        <v>167.05</v>
      </c>
      <c r="S25" t="n">
        <v>56.78</v>
      </c>
      <c r="T25" t="n">
        <v>52851.14</v>
      </c>
      <c r="U25" t="n">
        <v>0.34</v>
      </c>
      <c r="V25" t="n">
        <v>0.77</v>
      </c>
      <c r="W25" t="n">
        <v>2.85</v>
      </c>
      <c r="X25" t="n">
        <v>3.27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3.4832</v>
      </c>
      <c r="E26" t="n">
        <v>28.71</v>
      </c>
      <c r="F26" t="n">
        <v>20.64</v>
      </c>
      <c r="G26" t="n">
        <v>12.51</v>
      </c>
      <c r="H26" t="n">
        <v>0.16</v>
      </c>
      <c r="I26" t="n">
        <v>99</v>
      </c>
      <c r="J26" t="n">
        <v>277</v>
      </c>
      <c r="K26" t="n">
        <v>60.56</v>
      </c>
      <c r="L26" t="n">
        <v>2.5</v>
      </c>
      <c r="M26" t="n">
        <v>97</v>
      </c>
      <c r="N26" t="n">
        <v>73.94</v>
      </c>
      <c r="O26" t="n">
        <v>34397.15</v>
      </c>
      <c r="P26" t="n">
        <v>338.75</v>
      </c>
      <c r="Q26" t="n">
        <v>3033.95</v>
      </c>
      <c r="R26" t="n">
        <v>154.14</v>
      </c>
      <c r="S26" t="n">
        <v>56.78</v>
      </c>
      <c r="T26" t="n">
        <v>46464.67</v>
      </c>
      <c r="U26" t="n">
        <v>0.37</v>
      </c>
      <c r="V26" t="n">
        <v>0.78</v>
      </c>
      <c r="W26" t="n">
        <v>2.82</v>
      </c>
      <c r="X26" t="n">
        <v>2.87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3.5976</v>
      </c>
      <c r="E27" t="n">
        <v>27.8</v>
      </c>
      <c r="F27" t="n">
        <v>20.3</v>
      </c>
      <c r="G27" t="n">
        <v>13.84</v>
      </c>
      <c r="H27" t="n">
        <v>0.18</v>
      </c>
      <c r="I27" t="n">
        <v>88</v>
      </c>
      <c r="J27" t="n">
        <v>277.48</v>
      </c>
      <c r="K27" t="n">
        <v>60.56</v>
      </c>
      <c r="L27" t="n">
        <v>2.75</v>
      </c>
      <c r="M27" t="n">
        <v>86</v>
      </c>
      <c r="N27" t="n">
        <v>74.18000000000001</v>
      </c>
      <c r="O27" t="n">
        <v>34457.31</v>
      </c>
      <c r="P27" t="n">
        <v>330.71</v>
      </c>
      <c r="Q27" t="n">
        <v>3033.8</v>
      </c>
      <c r="R27" t="n">
        <v>143.19</v>
      </c>
      <c r="S27" t="n">
        <v>56.78</v>
      </c>
      <c r="T27" t="n">
        <v>41044.97</v>
      </c>
      <c r="U27" t="n">
        <v>0.4</v>
      </c>
      <c r="V27" t="n">
        <v>0.79</v>
      </c>
      <c r="W27" t="n">
        <v>2.8</v>
      </c>
      <c r="X27" t="n">
        <v>2.53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3.6941</v>
      </c>
      <c r="E28" t="n">
        <v>27.07</v>
      </c>
      <c r="F28" t="n">
        <v>20.04</v>
      </c>
      <c r="G28" t="n">
        <v>15.22</v>
      </c>
      <c r="H28" t="n">
        <v>0.19</v>
      </c>
      <c r="I28" t="n">
        <v>79</v>
      </c>
      <c r="J28" t="n">
        <v>277.97</v>
      </c>
      <c r="K28" t="n">
        <v>60.56</v>
      </c>
      <c r="L28" t="n">
        <v>3</v>
      </c>
      <c r="M28" t="n">
        <v>77</v>
      </c>
      <c r="N28" t="n">
        <v>74.42</v>
      </c>
      <c r="O28" t="n">
        <v>34517.57</v>
      </c>
      <c r="P28" t="n">
        <v>323.78</v>
      </c>
      <c r="Q28" t="n">
        <v>3033.68</v>
      </c>
      <c r="R28" t="n">
        <v>134.86</v>
      </c>
      <c r="S28" t="n">
        <v>56.78</v>
      </c>
      <c r="T28" t="n">
        <v>36922.29</v>
      </c>
      <c r="U28" t="n">
        <v>0.42</v>
      </c>
      <c r="V28" t="n">
        <v>0.8100000000000001</v>
      </c>
      <c r="W28" t="n">
        <v>2.79</v>
      </c>
      <c r="X28" t="n">
        <v>2.28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3.7916</v>
      </c>
      <c r="E29" t="n">
        <v>26.37</v>
      </c>
      <c r="F29" t="n">
        <v>19.77</v>
      </c>
      <c r="G29" t="n">
        <v>16.7</v>
      </c>
      <c r="H29" t="n">
        <v>0.21</v>
      </c>
      <c r="I29" t="n">
        <v>71</v>
      </c>
      <c r="J29" t="n">
        <v>278.46</v>
      </c>
      <c r="K29" t="n">
        <v>60.56</v>
      </c>
      <c r="L29" t="n">
        <v>3.25</v>
      </c>
      <c r="M29" t="n">
        <v>69</v>
      </c>
      <c r="N29" t="n">
        <v>74.66</v>
      </c>
      <c r="O29" t="n">
        <v>34577.92</v>
      </c>
      <c r="P29" t="n">
        <v>316.76</v>
      </c>
      <c r="Q29" t="n">
        <v>3033.92</v>
      </c>
      <c r="R29" t="n">
        <v>126.04</v>
      </c>
      <c r="S29" t="n">
        <v>56.78</v>
      </c>
      <c r="T29" t="n">
        <v>32551.79</v>
      </c>
      <c r="U29" t="n">
        <v>0.45</v>
      </c>
      <c r="V29" t="n">
        <v>0.82</v>
      </c>
      <c r="W29" t="n">
        <v>2.77</v>
      </c>
      <c r="X29" t="n">
        <v>2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3.8589</v>
      </c>
      <c r="E30" t="n">
        <v>25.91</v>
      </c>
      <c r="F30" t="n">
        <v>19.62</v>
      </c>
      <c r="G30" t="n">
        <v>18.11</v>
      </c>
      <c r="H30" t="n">
        <v>0.22</v>
      </c>
      <c r="I30" t="n">
        <v>65</v>
      </c>
      <c r="J30" t="n">
        <v>278.95</v>
      </c>
      <c r="K30" t="n">
        <v>60.56</v>
      </c>
      <c r="L30" t="n">
        <v>3.5</v>
      </c>
      <c r="M30" t="n">
        <v>63</v>
      </c>
      <c r="N30" t="n">
        <v>74.90000000000001</v>
      </c>
      <c r="O30" t="n">
        <v>34638.36</v>
      </c>
      <c r="P30" t="n">
        <v>312.2</v>
      </c>
      <c r="Q30" t="n">
        <v>3033.54</v>
      </c>
      <c r="R30" t="n">
        <v>121.01</v>
      </c>
      <c r="S30" t="n">
        <v>56.78</v>
      </c>
      <c r="T30" t="n">
        <v>30067.57</v>
      </c>
      <c r="U30" t="n">
        <v>0.47</v>
      </c>
      <c r="V30" t="n">
        <v>0.82</v>
      </c>
      <c r="W30" t="n">
        <v>2.76</v>
      </c>
      <c r="X30" t="n">
        <v>1.85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3.9212</v>
      </c>
      <c r="E31" t="n">
        <v>25.5</v>
      </c>
      <c r="F31" t="n">
        <v>19.47</v>
      </c>
      <c r="G31" t="n">
        <v>19.47</v>
      </c>
      <c r="H31" t="n">
        <v>0.24</v>
      </c>
      <c r="I31" t="n">
        <v>60</v>
      </c>
      <c r="J31" t="n">
        <v>279.44</v>
      </c>
      <c r="K31" t="n">
        <v>60.56</v>
      </c>
      <c r="L31" t="n">
        <v>3.75</v>
      </c>
      <c r="M31" t="n">
        <v>58</v>
      </c>
      <c r="N31" t="n">
        <v>75.14</v>
      </c>
      <c r="O31" t="n">
        <v>34698.9</v>
      </c>
      <c r="P31" t="n">
        <v>307.07</v>
      </c>
      <c r="Q31" t="n">
        <v>3033.61</v>
      </c>
      <c r="R31" t="n">
        <v>116.39</v>
      </c>
      <c r="S31" t="n">
        <v>56.78</v>
      </c>
      <c r="T31" t="n">
        <v>27782.61</v>
      </c>
      <c r="U31" t="n">
        <v>0.49</v>
      </c>
      <c r="V31" t="n">
        <v>0.83</v>
      </c>
      <c r="W31" t="n">
        <v>2.75</v>
      </c>
      <c r="X31" t="n">
        <v>1.7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3.9863</v>
      </c>
      <c r="E32" t="n">
        <v>25.09</v>
      </c>
      <c r="F32" t="n">
        <v>19.31</v>
      </c>
      <c r="G32" t="n">
        <v>21.07</v>
      </c>
      <c r="H32" t="n">
        <v>0.25</v>
      </c>
      <c r="I32" t="n">
        <v>55</v>
      </c>
      <c r="J32" t="n">
        <v>279.94</v>
      </c>
      <c r="K32" t="n">
        <v>60.56</v>
      </c>
      <c r="L32" t="n">
        <v>4</v>
      </c>
      <c r="M32" t="n">
        <v>53</v>
      </c>
      <c r="N32" t="n">
        <v>75.38</v>
      </c>
      <c r="O32" t="n">
        <v>34759.54</v>
      </c>
      <c r="P32" t="n">
        <v>301.34</v>
      </c>
      <c r="Q32" t="n">
        <v>3033.68</v>
      </c>
      <c r="R32" t="n">
        <v>111.29</v>
      </c>
      <c r="S32" t="n">
        <v>56.78</v>
      </c>
      <c r="T32" t="n">
        <v>25257.73</v>
      </c>
      <c r="U32" t="n">
        <v>0.51</v>
      </c>
      <c r="V32" t="n">
        <v>0.84</v>
      </c>
      <c r="W32" t="n">
        <v>2.74</v>
      </c>
      <c r="X32" t="n">
        <v>1.55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4.022</v>
      </c>
      <c r="E33" t="n">
        <v>24.86</v>
      </c>
      <c r="F33" t="n">
        <v>19.25</v>
      </c>
      <c r="G33" t="n">
        <v>22.21</v>
      </c>
      <c r="H33" t="n">
        <v>0.27</v>
      </c>
      <c r="I33" t="n">
        <v>52</v>
      </c>
      <c r="J33" t="n">
        <v>280.43</v>
      </c>
      <c r="K33" t="n">
        <v>60.56</v>
      </c>
      <c r="L33" t="n">
        <v>4.25</v>
      </c>
      <c r="M33" t="n">
        <v>50</v>
      </c>
      <c r="N33" t="n">
        <v>75.62</v>
      </c>
      <c r="O33" t="n">
        <v>34820.27</v>
      </c>
      <c r="P33" t="n">
        <v>299.15</v>
      </c>
      <c r="Q33" t="n">
        <v>3033.47</v>
      </c>
      <c r="R33" t="n">
        <v>108.79</v>
      </c>
      <c r="S33" t="n">
        <v>56.78</v>
      </c>
      <c r="T33" t="n">
        <v>24020.42</v>
      </c>
      <c r="U33" t="n">
        <v>0.52</v>
      </c>
      <c r="V33" t="n">
        <v>0.84</v>
      </c>
      <c r="W33" t="n">
        <v>2.75</v>
      </c>
      <c r="X33" t="n">
        <v>1.48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4.0797</v>
      </c>
      <c r="E34" t="n">
        <v>24.51</v>
      </c>
      <c r="F34" t="n">
        <v>19.1</v>
      </c>
      <c r="G34" t="n">
        <v>23.88</v>
      </c>
      <c r="H34" t="n">
        <v>0.29</v>
      </c>
      <c r="I34" t="n">
        <v>48</v>
      </c>
      <c r="J34" t="n">
        <v>280.92</v>
      </c>
      <c r="K34" t="n">
        <v>60.56</v>
      </c>
      <c r="L34" t="n">
        <v>4.5</v>
      </c>
      <c r="M34" t="n">
        <v>46</v>
      </c>
      <c r="N34" t="n">
        <v>75.87</v>
      </c>
      <c r="O34" t="n">
        <v>34881.09</v>
      </c>
      <c r="P34" t="n">
        <v>293.82</v>
      </c>
      <c r="Q34" t="n">
        <v>3033.62</v>
      </c>
      <c r="R34" t="n">
        <v>104.59</v>
      </c>
      <c r="S34" t="n">
        <v>56.78</v>
      </c>
      <c r="T34" t="n">
        <v>21940.25</v>
      </c>
      <c r="U34" t="n">
        <v>0.54</v>
      </c>
      <c r="V34" t="n">
        <v>0.84</v>
      </c>
      <c r="W34" t="n">
        <v>2.73</v>
      </c>
      <c r="X34" t="n">
        <v>1.34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4.1164</v>
      </c>
      <c r="E35" t="n">
        <v>24.29</v>
      </c>
      <c r="F35" t="n">
        <v>19.04</v>
      </c>
      <c r="G35" t="n">
        <v>25.39</v>
      </c>
      <c r="H35" t="n">
        <v>0.3</v>
      </c>
      <c r="I35" t="n">
        <v>45</v>
      </c>
      <c r="J35" t="n">
        <v>281.41</v>
      </c>
      <c r="K35" t="n">
        <v>60.56</v>
      </c>
      <c r="L35" t="n">
        <v>4.75</v>
      </c>
      <c r="M35" t="n">
        <v>43</v>
      </c>
      <c r="N35" t="n">
        <v>76.11</v>
      </c>
      <c r="O35" t="n">
        <v>34942.02</v>
      </c>
      <c r="P35" t="n">
        <v>289.66</v>
      </c>
      <c r="Q35" t="n">
        <v>3033.59</v>
      </c>
      <c r="R35" t="n">
        <v>102.4</v>
      </c>
      <c r="S35" t="n">
        <v>56.78</v>
      </c>
      <c r="T35" t="n">
        <v>20863.56</v>
      </c>
      <c r="U35" t="n">
        <v>0.55</v>
      </c>
      <c r="V35" t="n">
        <v>0.85</v>
      </c>
      <c r="W35" t="n">
        <v>2.73</v>
      </c>
      <c r="X35" t="n">
        <v>1.28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4.1628</v>
      </c>
      <c r="E36" t="n">
        <v>24.02</v>
      </c>
      <c r="F36" t="n">
        <v>18.93</v>
      </c>
      <c r="G36" t="n">
        <v>27.04</v>
      </c>
      <c r="H36" t="n">
        <v>0.32</v>
      </c>
      <c r="I36" t="n">
        <v>42</v>
      </c>
      <c r="J36" t="n">
        <v>281.91</v>
      </c>
      <c r="K36" t="n">
        <v>60.56</v>
      </c>
      <c r="L36" t="n">
        <v>5</v>
      </c>
      <c r="M36" t="n">
        <v>40</v>
      </c>
      <c r="N36" t="n">
        <v>76.34999999999999</v>
      </c>
      <c r="O36" t="n">
        <v>35003.04</v>
      </c>
      <c r="P36" t="n">
        <v>284.86</v>
      </c>
      <c r="Q36" t="n">
        <v>3033.68</v>
      </c>
      <c r="R36" t="n">
        <v>98.83</v>
      </c>
      <c r="S36" t="n">
        <v>56.78</v>
      </c>
      <c r="T36" t="n">
        <v>19094.71</v>
      </c>
      <c r="U36" t="n">
        <v>0.57</v>
      </c>
      <c r="V36" t="n">
        <v>0.85</v>
      </c>
      <c r="W36" t="n">
        <v>2.72</v>
      </c>
      <c r="X36" t="n">
        <v>1.16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4.1873</v>
      </c>
      <c r="E37" t="n">
        <v>23.88</v>
      </c>
      <c r="F37" t="n">
        <v>18.89</v>
      </c>
      <c r="G37" t="n">
        <v>28.34</v>
      </c>
      <c r="H37" t="n">
        <v>0.33</v>
      </c>
      <c r="I37" t="n">
        <v>40</v>
      </c>
      <c r="J37" t="n">
        <v>282.4</v>
      </c>
      <c r="K37" t="n">
        <v>60.56</v>
      </c>
      <c r="L37" t="n">
        <v>5.25</v>
      </c>
      <c r="M37" t="n">
        <v>38</v>
      </c>
      <c r="N37" t="n">
        <v>76.59999999999999</v>
      </c>
      <c r="O37" t="n">
        <v>35064.15</v>
      </c>
      <c r="P37" t="n">
        <v>281.73</v>
      </c>
      <c r="Q37" t="n">
        <v>3033.54</v>
      </c>
      <c r="R37" t="n">
        <v>97.81</v>
      </c>
      <c r="S37" t="n">
        <v>56.78</v>
      </c>
      <c r="T37" t="n">
        <v>18591.45</v>
      </c>
      <c r="U37" t="n">
        <v>0.58</v>
      </c>
      <c r="V37" t="n">
        <v>0.85</v>
      </c>
      <c r="W37" t="n">
        <v>2.71</v>
      </c>
      <c r="X37" t="n">
        <v>1.13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4.2154</v>
      </c>
      <c r="E38" t="n">
        <v>23.72</v>
      </c>
      <c r="F38" t="n">
        <v>18.84</v>
      </c>
      <c r="G38" t="n">
        <v>29.74</v>
      </c>
      <c r="H38" t="n">
        <v>0.35</v>
      </c>
      <c r="I38" t="n">
        <v>38</v>
      </c>
      <c r="J38" t="n">
        <v>282.9</v>
      </c>
      <c r="K38" t="n">
        <v>60.56</v>
      </c>
      <c r="L38" t="n">
        <v>5.5</v>
      </c>
      <c r="M38" t="n">
        <v>36</v>
      </c>
      <c r="N38" t="n">
        <v>76.84999999999999</v>
      </c>
      <c r="O38" t="n">
        <v>35125.37</v>
      </c>
      <c r="P38" t="n">
        <v>277.71</v>
      </c>
      <c r="Q38" t="n">
        <v>3033.73</v>
      </c>
      <c r="R38" t="n">
        <v>95.79000000000001</v>
      </c>
      <c r="S38" t="n">
        <v>56.78</v>
      </c>
      <c r="T38" t="n">
        <v>17590.74</v>
      </c>
      <c r="U38" t="n">
        <v>0.59</v>
      </c>
      <c r="V38" t="n">
        <v>0.86</v>
      </c>
      <c r="W38" t="n">
        <v>2.71</v>
      </c>
      <c r="X38" t="n">
        <v>1.07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4.2423</v>
      </c>
      <c r="E39" t="n">
        <v>23.57</v>
      </c>
      <c r="F39" t="n">
        <v>18.79</v>
      </c>
      <c r="G39" t="n">
        <v>31.32</v>
      </c>
      <c r="H39" t="n">
        <v>0.36</v>
      </c>
      <c r="I39" t="n">
        <v>36</v>
      </c>
      <c r="J39" t="n">
        <v>283.4</v>
      </c>
      <c r="K39" t="n">
        <v>60.56</v>
      </c>
      <c r="L39" t="n">
        <v>5.75</v>
      </c>
      <c r="M39" t="n">
        <v>34</v>
      </c>
      <c r="N39" t="n">
        <v>77.09</v>
      </c>
      <c r="O39" t="n">
        <v>35186.68</v>
      </c>
      <c r="P39" t="n">
        <v>275.13</v>
      </c>
      <c r="Q39" t="n">
        <v>3033.54</v>
      </c>
      <c r="R39" t="n">
        <v>94.42</v>
      </c>
      <c r="S39" t="n">
        <v>56.78</v>
      </c>
      <c r="T39" t="n">
        <v>16916.65</v>
      </c>
      <c r="U39" t="n">
        <v>0.6</v>
      </c>
      <c r="V39" t="n">
        <v>0.86</v>
      </c>
      <c r="W39" t="n">
        <v>2.71</v>
      </c>
      <c r="X39" t="n">
        <v>1.03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4.2745</v>
      </c>
      <c r="E40" t="n">
        <v>23.39</v>
      </c>
      <c r="F40" t="n">
        <v>18.72</v>
      </c>
      <c r="G40" t="n">
        <v>33.03</v>
      </c>
      <c r="H40" t="n">
        <v>0.38</v>
      </c>
      <c r="I40" t="n">
        <v>34</v>
      </c>
      <c r="J40" t="n">
        <v>283.9</v>
      </c>
      <c r="K40" t="n">
        <v>60.56</v>
      </c>
      <c r="L40" t="n">
        <v>6</v>
      </c>
      <c r="M40" t="n">
        <v>32</v>
      </c>
      <c r="N40" t="n">
        <v>77.34</v>
      </c>
      <c r="O40" t="n">
        <v>35248.1</v>
      </c>
      <c r="P40" t="n">
        <v>271.52</v>
      </c>
      <c r="Q40" t="n">
        <v>3033.72</v>
      </c>
      <c r="R40" t="n">
        <v>91.70999999999999</v>
      </c>
      <c r="S40" t="n">
        <v>56.78</v>
      </c>
      <c r="T40" t="n">
        <v>15573.55</v>
      </c>
      <c r="U40" t="n">
        <v>0.62</v>
      </c>
      <c r="V40" t="n">
        <v>0.86</v>
      </c>
      <c r="W40" t="n">
        <v>2.71</v>
      </c>
      <c r="X40" t="n">
        <v>0.95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4.307</v>
      </c>
      <c r="E41" t="n">
        <v>23.22</v>
      </c>
      <c r="F41" t="n">
        <v>18.65</v>
      </c>
      <c r="G41" t="n">
        <v>34.96</v>
      </c>
      <c r="H41" t="n">
        <v>0.39</v>
      </c>
      <c r="I41" t="n">
        <v>32</v>
      </c>
      <c r="J41" t="n">
        <v>284.4</v>
      </c>
      <c r="K41" t="n">
        <v>60.56</v>
      </c>
      <c r="L41" t="n">
        <v>6.25</v>
      </c>
      <c r="M41" t="n">
        <v>30</v>
      </c>
      <c r="N41" t="n">
        <v>77.59</v>
      </c>
      <c r="O41" t="n">
        <v>35309.61</v>
      </c>
      <c r="P41" t="n">
        <v>267.42</v>
      </c>
      <c r="Q41" t="n">
        <v>3033.57</v>
      </c>
      <c r="R41" t="n">
        <v>89.65000000000001</v>
      </c>
      <c r="S41" t="n">
        <v>56.78</v>
      </c>
      <c r="T41" t="n">
        <v>14551.02</v>
      </c>
      <c r="U41" t="n">
        <v>0.63</v>
      </c>
      <c r="V41" t="n">
        <v>0.87</v>
      </c>
      <c r="W41" t="n">
        <v>2.7</v>
      </c>
      <c r="X41" t="n">
        <v>0.88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4.3358</v>
      </c>
      <c r="E42" t="n">
        <v>23.06</v>
      </c>
      <c r="F42" t="n">
        <v>18.6</v>
      </c>
      <c r="G42" t="n">
        <v>37.19</v>
      </c>
      <c r="H42" t="n">
        <v>0.41</v>
      </c>
      <c r="I42" t="n">
        <v>30</v>
      </c>
      <c r="J42" t="n">
        <v>284.89</v>
      </c>
      <c r="K42" t="n">
        <v>60.56</v>
      </c>
      <c r="L42" t="n">
        <v>6.5</v>
      </c>
      <c r="M42" t="n">
        <v>28</v>
      </c>
      <c r="N42" t="n">
        <v>77.84</v>
      </c>
      <c r="O42" t="n">
        <v>35371.22</v>
      </c>
      <c r="P42" t="n">
        <v>262.65</v>
      </c>
      <c r="Q42" t="n">
        <v>3033.54</v>
      </c>
      <c r="R42" t="n">
        <v>87.68000000000001</v>
      </c>
      <c r="S42" t="n">
        <v>56.78</v>
      </c>
      <c r="T42" t="n">
        <v>13576.81</v>
      </c>
      <c r="U42" t="n">
        <v>0.65</v>
      </c>
      <c r="V42" t="n">
        <v>0.87</v>
      </c>
      <c r="W42" t="n">
        <v>2.71</v>
      </c>
      <c r="X42" t="n">
        <v>0.83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4.3521</v>
      </c>
      <c r="E43" t="n">
        <v>22.98</v>
      </c>
      <c r="F43" t="n">
        <v>18.56</v>
      </c>
      <c r="G43" t="n">
        <v>38.4</v>
      </c>
      <c r="H43" t="n">
        <v>0.42</v>
      </c>
      <c r="I43" t="n">
        <v>29</v>
      </c>
      <c r="J43" t="n">
        <v>285.39</v>
      </c>
      <c r="K43" t="n">
        <v>60.56</v>
      </c>
      <c r="L43" t="n">
        <v>6.75</v>
      </c>
      <c r="M43" t="n">
        <v>27</v>
      </c>
      <c r="N43" t="n">
        <v>78.09</v>
      </c>
      <c r="O43" t="n">
        <v>35432.93</v>
      </c>
      <c r="P43" t="n">
        <v>260.1</v>
      </c>
      <c r="Q43" t="n">
        <v>3033.68</v>
      </c>
      <c r="R43" t="n">
        <v>86.93000000000001</v>
      </c>
      <c r="S43" t="n">
        <v>56.78</v>
      </c>
      <c r="T43" t="n">
        <v>13209.56</v>
      </c>
      <c r="U43" t="n">
        <v>0.65</v>
      </c>
      <c r="V43" t="n">
        <v>0.87</v>
      </c>
      <c r="W43" t="n">
        <v>2.69</v>
      </c>
      <c r="X43" t="n">
        <v>0.8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4.3628</v>
      </c>
      <c r="E44" t="n">
        <v>22.92</v>
      </c>
      <c r="F44" t="n">
        <v>18.56</v>
      </c>
      <c r="G44" t="n">
        <v>39.77</v>
      </c>
      <c r="H44" t="n">
        <v>0.44</v>
      </c>
      <c r="I44" t="n">
        <v>28</v>
      </c>
      <c r="J44" t="n">
        <v>285.9</v>
      </c>
      <c r="K44" t="n">
        <v>60.56</v>
      </c>
      <c r="L44" t="n">
        <v>7</v>
      </c>
      <c r="M44" t="n">
        <v>26</v>
      </c>
      <c r="N44" t="n">
        <v>78.34</v>
      </c>
      <c r="O44" t="n">
        <v>35494.74</v>
      </c>
      <c r="P44" t="n">
        <v>255.76</v>
      </c>
      <c r="Q44" t="n">
        <v>3033.46</v>
      </c>
      <c r="R44" t="n">
        <v>86.70999999999999</v>
      </c>
      <c r="S44" t="n">
        <v>56.78</v>
      </c>
      <c r="T44" t="n">
        <v>13101.29</v>
      </c>
      <c r="U44" t="n">
        <v>0.65</v>
      </c>
      <c r="V44" t="n">
        <v>0.87</v>
      </c>
      <c r="W44" t="n">
        <v>2.7</v>
      </c>
      <c r="X44" t="n">
        <v>0.79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4.3964</v>
      </c>
      <c r="E45" t="n">
        <v>22.75</v>
      </c>
      <c r="F45" t="n">
        <v>18.49</v>
      </c>
      <c r="G45" t="n">
        <v>42.66</v>
      </c>
      <c r="H45" t="n">
        <v>0.45</v>
      </c>
      <c r="I45" t="n">
        <v>26</v>
      </c>
      <c r="J45" t="n">
        <v>286.4</v>
      </c>
      <c r="K45" t="n">
        <v>60.56</v>
      </c>
      <c r="L45" t="n">
        <v>7.25</v>
      </c>
      <c r="M45" t="n">
        <v>24</v>
      </c>
      <c r="N45" t="n">
        <v>78.59</v>
      </c>
      <c r="O45" t="n">
        <v>35556.78</v>
      </c>
      <c r="P45" t="n">
        <v>251.21</v>
      </c>
      <c r="Q45" t="n">
        <v>3033.52</v>
      </c>
      <c r="R45" t="n">
        <v>84.17</v>
      </c>
      <c r="S45" t="n">
        <v>56.78</v>
      </c>
      <c r="T45" t="n">
        <v>11840.35</v>
      </c>
      <c r="U45" t="n">
        <v>0.67</v>
      </c>
      <c r="V45" t="n">
        <v>0.87</v>
      </c>
      <c r="W45" t="n">
        <v>2.7</v>
      </c>
      <c r="X45" t="n">
        <v>0.72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4.4111</v>
      </c>
      <c r="E46" t="n">
        <v>22.67</v>
      </c>
      <c r="F46" t="n">
        <v>18.46</v>
      </c>
      <c r="G46" t="n">
        <v>44.31</v>
      </c>
      <c r="H46" t="n">
        <v>0.47</v>
      </c>
      <c r="I46" t="n">
        <v>25</v>
      </c>
      <c r="J46" t="n">
        <v>286.9</v>
      </c>
      <c r="K46" t="n">
        <v>60.56</v>
      </c>
      <c r="L46" t="n">
        <v>7.5</v>
      </c>
      <c r="M46" t="n">
        <v>19</v>
      </c>
      <c r="N46" t="n">
        <v>78.84999999999999</v>
      </c>
      <c r="O46" t="n">
        <v>35618.8</v>
      </c>
      <c r="P46" t="n">
        <v>247.68</v>
      </c>
      <c r="Q46" t="n">
        <v>3033.45</v>
      </c>
      <c r="R46" t="n">
        <v>83.53</v>
      </c>
      <c r="S46" t="n">
        <v>56.78</v>
      </c>
      <c r="T46" t="n">
        <v>11525.73</v>
      </c>
      <c r="U46" t="n">
        <v>0.68</v>
      </c>
      <c r="V46" t="n">
        <v>0.87</v>
      </c>
      <c r="W46" t="n">
        <v>2.7</v>
      </c>
      <c r="X46" t="n">
        <v>0.7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4.4108</v>
      </c>
      <c r="E47" t="n">
        <v>22.67</v>
      </c>
      <c r="F47" t="n">
        <v>18.46</v>
      </c>
      <c r="G47" t="n">
        <v>44.32</v>
      </c>
      <c r="H47" t="n">
        <v>0.48</v>
      </c>
      <c r="I47" t="n">
        <v>25</v>
      </c>
      <c r="J47" t="n">
        <v>287.41</v>
      </c>
      <c r="K47" t="n">
        <v>60.56</v>
      </c>
      <c r="L47" t="n">
        <v>7.75</v>
      </c>
      <c r="M47" t="n">
        <v>14</v>
      </c>
      <c r="N47" t="n">
        <v>79.09999999999999</v>
      </c>
      <c r="O47" t="n">
        <v>35680.92</v>
      </c>
      <c r="P47" t="n">
        <v>247.63</v>
      </c>
      <c r="Q47" t="n">
        <v>3033.63</v>
      </c>
      <c r="R47" t="n">
        <v>83.2</v>
      </c>
      <c r="S47" t="n">
        <v>56.78</v>
      </c>
      <c r="T47" t="n">
        <v>11362.6</v>
      </c>
      <c r="U47" t="n">
        <v>0.68</v>
      </c>
      <c r="V47" t="n">
        <v>0.87</v>
      </c>
      <c r="W47" t="n">
        <v>2.71</v>
      </c>
      <c r="X47" t="n">
        <v>0.7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4.4253</v>
      </c>
      <c r="E48" t="n">
        <v>22.6</v>
      </c>
      <c r="F48" t="n">
        <v>18.44</v>
      </c>
      <c r="G48" t="n">
        <v>46.11</v>
      </c>
      <c r="H48" t="n">
        <v>0.49</v>
      </c>
      <c r="I48" t="n">
        <v>24</v>
      </c>
      <c r="J48" t="n">
        <v>287.91</v>
      </c>
      <c r="K48" t="n">
        <v>60.56</v>
      </c>
      <c r="L48" t="n">
        <v>8</v>
      </c>
      <c r="M48" t="n">
        <v>9</v>
      </c>
      <c r="N48" t="n">
        <v>79.36</v>
      </c>
      <c r="O48" t="n">
        <v>35743.15</v>
      </c>
      <c r="P48" t="n">
        <v>243.91</v>
      </c>
      <c r="Q48" t="n">
        <v>3033.57</v>
      </c>
      <c r="R48" t="n">
        <v>82.34</v>
      </c>
      <c r="S48" t="n">
        <v>56.78</v>
      </c>
      <c r="T48" t="n">
        <v>10936.44</v>
      </c>
      <c r="U48" t="n">
        <v>0.6899999999999999</v>
      </c>
      <c r="V48" t="n">
        <v>0.87</v>
      </c>
      <c r="W48" t="n">
        <v>2.71</v>
      </c>
      <c r="X48" t="n">
        <v>0.68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4.4395</v>
      </c>
      <c r="E49" t="n">
        <v>22.53</v>
      </c>
      <c r="F49" t="n">
        <v>18.42</v>
      </c>
      <c r="G49" t="n">
        <v>48.06</v>
      </c>
      <c r="H49" t="n">
        <v>0.51</v>
      </c>
      <c r="I49" t="n">
        <v>23</v>
      </c>
      <c r="J49" t="n">
        <v>288.42</v>
      </c>
      <c r="K49" t="n">
        <v>60.56</v>
      </c>
      <c r="L49" t="n">
        <v>8.25</v>
      </c>
      <c r="M49" t="n">
        <v>5</v>
      </c>
      <c r="N49" t="n">
        <v>79.61</v>
      </c>
      <c r="O49" t="n">
        <v>35805.48</v>
      </c>
      <c r="P49" t="n">
        <v>243.71</v>
      </c>
      <c r="Q49" t="n">
        <v>3033.62</v>
      </c>
      <c r="R49" t="n">
        <v>81.7</v>
      </c>
      <c r="S49" t="n">
        <v>56.78</v>
      </c>
      <c r="T49" t="n">
        <v>10625.11</v>
      </c>
      <c r="U49" t="n">
        <v>0.6899999999999999</v>
      </c>
      <c r="V49" t="n">
        <v>0.88</v>
      </c>
      <c r="W49" t="n">
        <v>2.71</v>
      </c>
      <c r="X49" t="n">
        <v>0.66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4.442</v>
      </c>
      <c r="E50" t="n">
        <v>22.51</v>
      </c>
      <c r="F50" t="n">
        <v>18.41</v>
      </c>
      <c r="G50" t="n">
        <v>48.03</v>
      </c>
      <c r="H50" t="n">
        <v>0.52</v>
      </c>
      <c r="I50" t="n">
        <v>23</v>
      </c>
      <c r="J50" t="n">
        <v>288.92</v>
      </c>
      <c r="K50" t="n">
        <v>60.56</v>
      </c>
      <c r="L50" t="n">
        <v>8.5</v>
      </c>
      <c r="M50" t="n">
        <v>1</v>
      </c>
      <c r="N50" t="n">
        <v>79.87</v>
      </c>
      <c r="O50" t="n">
        <v>35867.91</v>
      </c>
      <c r="P50" t="n">
        <v>243.67</v>
      </c>
      <c r="Q50" t="n">
        <v>3033.65</v>
      </c>
      <c r="R50" t="n">
        <v>80.98</v>
      </c>
      <c r="S50" t="n">
        <v>56.78</v>
      </c>
      <c r="T50" t="n">
        <v>10263.72</v>
      </c>
      <c r="U50" t="n">
        <v>0.7</v>
      </c>
      <c r="V50" t="n">
        <v>0.88</v>
      </c>
      <c r="W50" t="n">
        <v>2.71</v>
      </c>
      <c r="X50" t="n">
        <v>0.64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4.4424</v>
      </c>
      <c r="E51" t="n">
        <v>22.51</v>
      </c>
      <c r="F51" t="n">
        <v>18.41</v>
      </c>
      <c r="G51" t="n">
        <v>48.02</v>
      </c>
      <c r="H51" t="n">
        <v>0.54</v>
      </c>
      <c r="I51" t="n">
        <v>23</v>
      </c>
      <c r="J51" t="n">
        <v>289.43</v>
      </c>
      <c r="K51" t="n">
        <v>60.56</v>
      </c>
      <c r="L51" t="n">
        <v>8.75</v>
      </c>
      <c r="M51" t="n">
        <v>0</v>
      </c>
      <c r="N51" t="n">
        <v>80.12</v>
      </c>
      <c r="O51" t="n">
        <v>35930.44</v>
      </c>
      <c r="P51" t="n">
        <v>243.76</v>
      </c>
      <c r="Q51" t="n">
        <v>3033.65</v>
      </c>
      <c r="R51" t="n">
        <v>80.91</v>
      </c>
      <c r="S51" t="n">
        <v>56.78</v>
      </c>
      <c r="T51" t="n">
        <v>10225.78</v>
      </c>
      <c r="U51" t="n">
        <v>0.7</v>
      </c>
      <c r="V51" t="n">
        <v>0.88</v>
      </c>
      <c r="W51" t="n">
        <v>2.71</v>
      </c>
      <c r="X51" t="n">
        <v>0.64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4.0099</v>
      </c>
      <c r="E52" t="n">
        <v>24.94</v>
      </c>
      <c r="F52" t="n">
        <v>20.94</v>
      </c>
      <c r="G52" t="n">
        <v>11.53</v>
      </c>
      <c r="H52" t="n">
        <v>0.2</v>
      </c>
      <c r="I52" t="n">
        <v>109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149.04</v>
      </c>
      <c r="Q52" t="n">
        <v>3033.77</v>
      </c>
      <c r="R52" t="n">
        <v>164.11</v>
      </c>
      <c r="S52" t="n">
        <v>56.78</v>
      </c>
      <c r="T52" t="n">
        <v>51400.01</v>
      </c>
      <c r="U52" t="n">
        <v>0.35</v>
      </c>
      <c r="V52" t="n">
        <v>0.77</v>
      </c>
      <c r="W52" t="n">
        <v>2.84</v>
      </c>
      <c r="X52" t="n">
        <v>3.17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4.2145</v>
      </c>
      <c r="E53" t="n">
        <v>23.73</v>
      </c>
      <c r="F53" t="n">
        <v>20.22</v>
      </c>
      <c r="G53" t="n">
        <v>14.62</v>
      </c>
      <c r="H53" t="n">
        <v>0.24</v>
      </c>
      <c r="I53" t="n">
        <v>83</v>
      </c>
      <c r="J53" t="n">
        <v>90.18000000000001</v>
      </c>
      <c r="K53" t="n">
        <v>37.55</v>
      </c>
      <c r="L53" t="n">
        <v>1.25</v>
      </c>
      <c r="M53" t="n">
        <v>35</v>
      </c>
      <c r="N53" t="n">
        <v>11.37</v>
      </c>
      <c r="O53" t="n">
        <v>11355.7</v>
      </c>
      <c r="P53" t="n">
        <v>135.76</v>
      </c>
      <c r="Q53" t="n">
        <v>3033.86</v>
      </c>
      <c r="R53" t="n">
        <v>138.24</v>
      </c>
      <c r="S53" t="n">
        <v>56.78</v>
      </c>
      <c r="T53" t="n">
        <v>38591.62</v>
      </c>
      <c r="U53" t="n">
        <v>0.41</v>
      </c>
      <c r="V53" t="n">
        <v>0.8</v>
      </c>
      <c r="W53" t="n">
        <v>2.86</v>
      </c>
      <c r="X53" t="n">
        <v>2.45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4.2674</v>
      </c>
      <c r="E54" t="n">
        <v>23.43</v>
      </c>
      <c r="F54" t="n">
        <v>20.04</v>
      </c>
      <c r="G54" t="n">
        <v>15.61</v>
      </c>
      <c r="H54" t="n">
        <v>0.29</v>
      </c>
      <c r="I54" t="n">
        <v>77</v>
      </c>
      <c r="J54" t="n">
        <v>90.48</v>
      </c>
      <c r="K54" t="n">
        <v>37.55</v>
      </c>
      <c r="L54" t="n">
        <v>1.5</v>
      </c>
      <c r="M54" t="n">
        <v>2</v>
      </c>
      <c r="N54" t="n">
        <v>11.43</v>
      </c>
      <c r="O54" t="n">
        <v>11393.43</v>
      </c>
      <c r="P54" t="n">
        <v>132.22</v>
      </c>
      <c r="Q54" t="n">
        <v>3034.05</v>
      </c>
      <c r="R54" t="n">
        <v>131.73</v>
      </c>
      <c r="S54" t="n">
        <v>56.78</v>
      </c>
      <c r="T54" t="n">
        <v>35369.71</v>
      </c>
      <c r="U54" t="n">
        <v>0.43</v>
      </c>
      <c r="V54" t="n">
        <v>0.8100000000000001</v>
      </c>
      <c r="W54" t="n">
        <v>2.87</v>
      </c>
      <c r="X54" t="n">
        <v>2.27</v>
      </c>
      <c r="Y54" t="n">
        <v>1</v>
      </c>
      <c r="Z54" t="n">
        <v>10</v>
      </c>
    </row>
    <row r="55">
      <c r="A55" t="n">
        <v>3</v>
      </c>
      <c r="B55" t="n">
        <v>40</v>
      </c>
      <c r="C55" t="inlineStr">
        <is>
          <t xml:space="preserve">CONCLUIDO	</t>
        </is>
      </c>
      <c r="D55" t="n">
        <v>4.2675</v>
      </c>
      <c r="E55" t="n">
        <v>23.43</v>
      </c>
      <c r="F55" t="n">
        <v>20.04</v>
      </c>
      <c r="G55" t="n">
        <v>15.61</v>
      </c>
      <c r="H55" t="n">
        <v>0.34</v>
      </c>
      <c r="I55" t="n">
        <v>77</v>
      </c>
      <c r="J55" t="n">
        <v>90.79000000000001</v>
      </c>
      <c r="K55" t="n">
        <v>37.55</v>
      </c>
      <c r="L55" t="n">
        <v>1.75</v>
      </c>
      <c r="M55" t="n">
        <v>0</v>
      </c>
      <c r="N55" t="n">
        <v>11.49</v>
      </c>
      <c r="O55" t="n">
        <v>11431.19</v>
      </c>
      <c r="P55" t="n">
        <v>132.55</v>
      </c>
      <c r="Q55" t="n">
        <v>3033.94</v>
      </c>
      <c r="R55" t="n">
        <v>131.79</v>
      </c>
      <c r="S55" t="n">
        <v>56.78</v>
      </c>
      <c r="T55" t="n">
        <v>35395.88</v>
      </c>
      <c r="U55" t="n">
        <v>0.43</v>
      </c>
      <c r="V55" t="n">
        <v>0.8100000000000001</v>
      </c>
      <c r="W55" t="n">
        <v>2.87</v>
      </c>
      <c r="X55" t="n">
        <v>2.27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2.2379</v>
      </c>
      <c r="E56" t="n">
        <v>44.68</v>
      </c>
      <c r="F56" t="n">
        <v>27.19</v>
      </c>
      <c r="G56" t="n">
        <v>5.23</v>
      </c>
      <c r="H56" t="n">
        <v>0.07000000000000001</v>
      </c>
      <c r="I56" t="n">
        <v>312</v>
      </c>
      <c r="J56" t="n">
        <v>242.64</v>
      </c>
      <c r="K56" t="n">
        <v>58.47</v>
      </c>
      <c r="L56" t="n">
        <v>1</v>
      </c>
      <c r="M56" t="n">
        <v>310</v>
      </c>
      <c r="N56" t="n">
        <v>58.17</v>
      </c>
      <c r="O56" t="n">
        <v>30160.1</v>
      </c>
      <c r="P56" t="n">
        <v>429.22</v>
      </c>
      <c r="Q56" t="n">
        <v>3034.53</v>
      </c>
      <c r="R56" t="n">
        <v>368.57</v>
      </c>
      <c r="S56" t="n">
        <v>56.78</v>
      </c>
      <c r="T56" t="n">
        <v>152611.63</v>
      </c>
      <c r="U56" t="n">
        <v>0.15</v>
      </c>
      <c r="V56" t="n">
        <v>0.59</v>
      </c>
      <c r="W56" t="n">
        <v>3.19</v>
      </c>
      <c r="X56" t="n">
        <v>9.42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2.6666</v>
      </c>
      <c r="E57" t="n">
        <v>37.5</v>
      </c>
      <c r="F57" t="n">
        <v>24.31</v>
      </c>
      <c r="G57" t="n">
        <v>6.6</v>
      </c>
      <c r="H57" t="n">
        <v>0.09</v>
      </c>
      <c r="I57" t="n">
        <v>221</v>
      </c>
      <c r="J57" t="n">
        <v>243.08</v>
      </c>
      <c r="K57" t="n">
        <v>58.47</v>
      </c>
      <c r="L57" t="n">
        <v>1.25</v>
      </c>
      <c r="M57" t="n">
        <v>219</v>
      </c>
      <c r="N57" t="n">
        <v>58.36</v>
      </c>
      <c r="O57" t="n">
        <v>30214.33</v>
      </c>
      <c r="P57" t="n">
        <v>380.34</v>
      </c>
      <c r="Q57" t="n">
        <v>3034.21</v>
      </c>
      <c r="R57" t="n">
        <v>274.55</v>
      </c>
      <c r="S57" t="n">
        <v>56.78</v>
      </c>
      <c r="T57" t="n">
        <v>106055.47</v>
      </c>
      <c r="U57" t="n">
        <v>0.21</v>
      </c>
      <c r="V57" t="n">
        <v>0.66</v>
      </c>
      <c r="W57" t="n">
        <v>3.01</v>
      </c>
      <c r="X57" t="n">
        <v>6.54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2.972</v>
      </c>
      <c r="E58" t="n">
        <v>33.65</v>
      </c>
      <c r="F58" t="n">
        <v>22.82</v>
      </c>
      <c r="G58" t="n">
        <v>8.01</v>
      </c>
      <c r="H58" t="n">
        <v>0.11</v>
      </c>
      <c r="I58" t="n">
        <v>171</v>
      </c>
      <c r="J58" t="n">
        <v>243.52</v>
      </c>
      <c r="K58" t="n">
        <v>58.47</v>
      </c>
      <c r="L58" t="n">
        <v>1.5</v>
      </c>
      <c r="M58" t="n">
        <v>169</v>
      </c>
      <c r="N58" t="n">
        <v>58.55</v>
      </c>
      <c r="O58" t="n">
        <v>30268.64</v>
      </c>
      <c r="P58" t="n">
        <v>353.91</v>
      </c>
      <c r="Q58" t="n">
        <v>3034.89</v>
      </c>
      <c r="R58" t="n">
        <v>224.84</v>
      </c>
      <c r="S58" t="n">
        <v>56.78</v>
      </c>
      <c r="T58" t="n">
        <v>81450.36</v>
      </c>
      <c r="U58" t="n">
        <v>0.25</v>
      </c>
      <c r="V58" t="n">
        <v>0.71</v>
      </c>
      <c r="W58" t="n">
        <v>2.96</v>
      </c>
      <c r="X58" t="n">
        <v>5.05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3.2123</v>
      </c>
      <c r="E59" t="n">
        <v>31.13</v>
      </c>
      <c r="F59" t="n">
        <v>21.81</v>
      </c>
      <c r="G59" t="n">
        <v>9.41</v>
      </c>
      <c r="H59" t="n">
        <v>0.13</v>
      </c>
      <c r="I59" t="n">
        <v>139</v>
      </c>
      <c r="J59" t="n">
        <v>243.96</v>
      </c>
      <c r="K59" t="n">
        <v>58.47</v>
      </c>
      <c r="L59" t="n">
        <v>1.75</v>
      </c>
      <c r="M59" t="n">
        <v>137</v>
      </c>
      <c r="N59" t="n">
        <v>58.74</v>
      </c>
      <c r="O59" t="n">
        <v>30323.01</v>
      </c>
      <c r="P59" t="n">
        <v>335.29</v>
      </c>
      <c r="Q59" t="n">
        <v>3033.88</v>
      </c>
      <c r="R59" t="n">
        <v>192.67</v>
      </c>
      <c r="S59" t="n">
        <v>56.78</v>
      </c>
      <c r="T59" t="n">
        <v>65529.55</v>
      </c>
      <c r="U59" t="n">
        <v>0.29</v>
      </c>
      <c r="V59" t="n">
        <v>0.74</v>
      </c>
      <c r="W59" t="n">
        <v>2.88</v>
      </c>
      <c r="X59" t="n">
        <v>4.04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3.3946</v>
      </c>
      <c r="E60" t="n">
        <v>29.46</v>
      </c>
      <c r="F60" t="n">
        <v>21.18</v>
      </c>
      <c r="G60" t="n">
        <v>10.86</v>
      </c>
      <c r="H60" t="n">
        <v>0.15</v>
      </c>
      <c r="I60" t="n">
        <v>117</v>
      </c>
      <c r="J60" t="n">
        <v>244.41</v>
      </c>
      <c r="K60" t="n">
        <v>58.47</v>
      </c>
      <c r="L60" t="n">
        <v>2</v>
      </c>
      <c r="M60" t="n">
        <v>115</v>
      </c>
      <c r="N60" t="n">
        <v>58.93</v>
      </c>
      <c r="O60" t="n">
        <v>30377.45</v>
      </c>
      <c r="P60" t="n">
        <v>322.75</v>
      </c>
      <c r="Q60" t="n">
        <v>3034.02</v>
      </c>
      <c r="R60" t="n">
        <v>171.86</v>
      </c>
      <c r="S60" t="n">
        <v>56.78</v>
      </c>
      <c r="T60" t="n">
        <v>55231.64</v>
      </c>
      <c r="U60" t="n">
        <v>0.33</v>
      </c>
      <c r="V60" t="n">
        <v>0.76</v>
      </c>
      <c r="W60" t="n">
        <v>2.85</v>
      </c>
      <c r="X60" t="n">
        <v>3.41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3.5448</v>
      </c>
      <c r="E61" t="n">
        <v>28.21</v>
      </c>
      <c r="F61" t="n">
        <v>20.68</v>
      </c>
      <c r="G61" t="n">
        <v>12.29</v>
      </c>
      <c r="H61" t="n">
        <v>0.16</v>
      </c>
      <c r="I61" t="n">
        <v>101</v>
      </c>
      <c r="J61" t="n">
        <v>244.85</v>
      </c>
      <c r="K61" t="n">
        <v>58.47</v>
      </c>
      <c r="L61" t="n">
        <v>2.25</v>
      </c>
      <c r="M61" t="n">
        <v>99</v>
      </c>
      <c r="N61" t="n">
        <v>59.12</v>
      </c>
      <c r="O61" t="n">
        <v>30431.96</v>
      </c>
      <c r="P61" t="n">
        <v>312.38</v>
      </c>
      <c r="Q61" t="n">
        <v>3033.94</v>
      </c>
      <c r="R61" t="n">
        <v>155.8</v>
      </c>
      <c r="S61" t="n">
        <v>56.78</v>
      </c>
      <c r="T61" t="n">
        <v>47280.98</v>
      </c>
      <c r="U61" t="n">
        <v>0.36</v>
      </c>
      <c r="V61" t="n">
        <v>0.78</v>
      </c>
      <c r="W61" t="n">
        <v>2.82</v>
      </c>
      <c r="X61" t="n">
        <v>2.92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3.6645</v>
      </c>
      <c r="E62" t="n">
        <v>27.29</v>
      </c>
      <c r="F62" t="n">
        <v>20.33</v>
      </c>
      <c r="G62" t="n">
        <v>13.7</v>
      </c>
      <c r="H62" t="n">
        <v>0.18</v>
      </c>
      <c r="I62" t="n">
        <v>89</v>
      </c>
      <c r="J62" t="n">
        <v>245.29</v>
      </c>
      <c r="K62" t="n">
        <v>58.47</v>
      </c>
      <c r="L62" t="n">
        <v>2.5</v>
      </c>
      <c r="M62" t="n">
        <v>87</v>
      </c>
      <c r="N62" t="n">
        <v>59.32</v>
      </c>
      <c r="O62" t="n">
        <v>30486.54</v>
      </c>
      <c r="P62" t="n">
        <v>303.74</v>
      </c>
      <c r="Q62" t="n">
        <v>3033.58</v>
      </c>
      <c r="R62" t="n">
        <v>144.25</v>
      </c>
      <c r="S62" t="n">
        <v>56.78</v>
      </c>
      <c r="T62" t="n">
        <v>41566.77</v>
      </c>
      <c r="U62" t="n">
        <v>0.39</v>
      </c>
      <c r="V62" t="n">
        <v>0.79</v>
      </c>
      <c r="W62" t="n">
        <v>2.8</v>
      </c>
      <c r="X62" t="n">
        <v>2.56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3.7712</v>
      </c>
      <c r="E63" t="n">
        <v>26.52</v>
      </c>
      <c r="F63" t="n">
        <v>20.03</v>
      </c>
      <c r="G63" t="n">
        <v>15.21</v>
      </c>
      <c r="H63" t="n">
        <v>0.2</v>
      </c>
      <c r="I63" t="n">
        <v>79</v>
      </c>
      <c r="J63" t="n">
        <v>245.73</v>
      </c>
      <c r="K63" t="n">
        <v>58.47</v>
      </c>
      <c r="L63" t="n">
        <v>2.75</v>
      </c>
      <c r="M63" t="n">
        <v>77</v>
      </c>
      <c r="N63" t="n">
        <v>59.51</v>
      </c>
      <c r="O63" t="n">
        <v>30541.19</v>
      </c>
      <c r="P63" t="n">
        <v>296.24</v>
      </c>
      <c r="Q63" t="n">
        <v>3033.62</v>
      </c>
      <c r="R63" t="n">
        <v>134.55</v>
      </c>
      <c r="S63" t="n">
        <v>56.78</v>
      </c>
      <c r="T63" t="n">
        <v>36768.3</v>
      </c>
      <c r="U63" t="n">
        <v>0.42</v>
      </c>
      <c r="V63" t="n">
        <v>0.8100000000000001</v>
      </c>
      <c r="W63" t="n">
        <v>2.78</v>
      </c>
      <c r="X63" t="n">
        <v>2.26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3.8596</v>
      </c>
      <c r="E64" t="n">
        <v>25.91</v>
      </c>
      <c r="F64" t="n">
        <v>19.8</v>
      </c>
      <c r="G64" t="n">
        <v>16.73</v>
      </c>
      <c r="H64" t="n">
        <v>0.22</v>
      </c>
      <c r="I64" t="n">
        <v>71</v>
      </c>
      <c r="J64" t="n">
        <v>246.18</v>
      </c>
      <c r="K64" t="n">
        <v>58.47</v>
      </c>
      <c r="L64" t="n">
        <v>3</v>
      </c>
      <c r="M64" t="n">
        <v>69</v>
      </c>
      <c r="N64" t="n">
        <v>59.7</v>
      </c>
      <c r="O64" t="n">
        <v>30595.91</v>
      </c>
      <c r="P64" t="n">
        <v>289.99</v>
      </c>
      <c r="Q64" t="n">
        <v>3033.75</v>
      </c>
      <c r="R64" t="n">
        <v>127</v>
      </c>
      <c r="S64" t="n">
        <v>56.78</v>
      </c>
      <c r="T64" t="n">
        <v>33031.77</v>
      </c>
      <c r="U64" t="n">
        <v>0.45</v>
      </c>
      <c r="V64" t="n">
        <v>0.8100000000000001</v>
      </c>
      <c r="W64" t="n">
        <v>2.77</v>
      </c>
      <c r="X64" t="n">
        <v>2.03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3.9408</v>
      </c>
      <c r="E65" t="n">
        <v>25.38</v>
      </c>
      <c r="F65" t="n">
        <v>19.6</v>
      </c>
      <c r="G65" t="n">
        <v>18.37</v>
      </c>
      <c r="H65" t="n">
        <v>0.23</v>
      </c>
      <c r="I65" t="n">
        <v>64</v>
      </c>
      <c r="J65" t="n">
        <v>246.62</v>
      </c>
      <c r="K65" t="n">
        <v>58.47</v>
      </c>
      <c r="L65" t="n">
        <v>3.25</v>
      </c>
      <c r="M65" t="n">
        <v>62</v>
      </c>
      <c r="N65" t="n">
        <v>59.9</v>
      </c>
      <c r="O65" t="n">
        <v>30650.7</v>
      </c>
      <c r="P65" t="n">
        <v>284.55</v>
      </c>
      <c r="Q65" t="n">
        <v>3033.63</v>
      </c>
      <c r="R65" t="n">
        <v>120.25</v>
      </c>
      <c r="S65" t="n">
        <v>56.78</v>
      </c>
      <c r="T65" t="n">
        <v>29693.72</v>
      </c>
      <c r="U65" t="n">
        <v>0.47</v>
      </c>
      <c r="V65" t="n">
        <v>0.82</v>
      </c>
      <c r="W65" t="n">
        <v>2.76</v>
      </c>
      <c r="X65" t="n">
        <v>1.83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4.001</v>
      </c>
      <c r="E66" t="n">
        <v>24.99</v>
      </c>
      <c r="F66" t="n">
        <v>19.45</v>
      </c>
      <c r="G66" t="n">
        <v>19.78</v>
      </c>
      <c r="H66" t="n">
        <v>0.25</v>
      </c>
      <c r="I66" t="n">
        <v>59</v>
      </c>
      <c r="J66" t="n">
        <v>247.07</v>
      </c>
      <c r="K66" t="n">
        <v>58.47</v>
      </c>
      <c r="L66" t="n">
        <v>3.5</v>
      </c>
      <c r="M66" t="n">
        <v>57</v>
      </c>
      <c r="N66" t="n">
        <v>60.09</v>
      </c>
      <c r="O66" t="n">
        <v>30705.56</v>
      </c>
      <c r="P66" t="n">
        <v>279.49</v>
      </c>
      <c r="Q66" t="n">
        <v>3033.56</v>
      </c>
      <c r="R66" t="n">
        <v>115.82</v>
      </c>
      <c r="S66" t="n">
        <v>56.78</v>
      </c>
      <c r="T66" t="n">
        <v>27501.91</v>
      </c>
      <c r="U66" t="n">
        <v>0.49</v>
      </c>
      <c r="V66" t="n">
        <v>0.83</v>
      </c>
      <c r="W66" t="n">
        <v>2.75</v>
      </c>
      <c r="X66" t="n">
        <v>1.68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4.0609</v>
      </c>
      <c r="E67" t="n">
        <v>24.62</v>
      </c>
      <c r="F67" t="n">
        <v>19.32</v>
      </c>
      <c r="G67" t="n">
        <v>21.46</v>
      </c>
      <c r="H67" t="n">
        <v>0.27</v>
      </c>
      <c r="I67" t="n">
        <v>54</v>
      </c>
      <c r="J67" t="n">
        <v>247.51</v>
      </c>
      <c r="K67" t="n">
        <v>58.47</v>
      </c>
      <c r="L67" t="n">
        <v>3.75</v>
      </c>
      <c r="M67" t="n">
        <v>52</v>
      </c>
      <c r="N67" t="n">
        <v>60.29</v>
      </c>
      <c r="O67" t="n">
        <v>30760.49</v>
      </c>
      <c r="P67" t="n">
        <v>274.4</v>
      </c>
      <c r="Q67" t="n">
        <v>3033.73</v>
      </c>
      <c r="R67" t="n">
        <v>111.36</v>
      </c>
      <c r="S67" t="n">
        <v>56.78</v>
      </c>
      <c r="T67" t="n">
        <v>25298.16</v>
      </c>
      <c r="U67" t="n">
        <v>0.51</v>
      </c>
      <c r="V67" t="n">
        <v>0.84</v>
      </c>
      <c r="W67" t="n">
        <v>2.74</v>
      </c>
      <c r="X67" t="n">
        <v>1.55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4.1143</v>
      </c>
      <c r="E68" t="n">
        <v>24.31</v>
      </c>
      <c r="F68" t="n">
        <v>19.19</v>
      </c>
      <c r="G68" t="n">
        <v>23.02</v>
      </c>
      <c r="H68" t="n">
        <v>0.29</v>
      </c>
      <c r="I68" t="n">
        <v>50</v>
      </c>
      <c r="J68" t="n">
        <v>247.96</v>
      </c>
      <c r="K68" t="n">
        <v>58.47</v>
      </c>
      <c r="L68" t="n">
        <v>4</v>
      </c>
      <c r="M68" t="n">
        <v>48</v>
      </c>
      <c r="N68" t="n">
        <v>60.48</v>
      </c>
      <c r="O68" t="n">
        <v>30815.5</v>
      </c>
      <c r="P68" t="n">
        <v>269.56</v>
      </c>
      <c r="Q68" t="n">
        <v>3033.53</v>
      </c>
      <c r="R68" t="n">
        <v>107.09</v>
      </c>
      <c r="S68" t="n">
        <v>56.78</v>
      </c>
      <c r="T68" t="n">
        <v>23184.51</v>
      </c>
      <c r="U68" t="n">
        <v>0.53</v>
      </c>
      <c r="V68" t="n">
        <v>0.84</v>
      </c>
      <c r="W68" t="n">
        <v>2.74</v>
      </c>
      <c r="X68" t="n">
        <v>1.42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4.1707</v>
      </c>
      <c r="E69" t="n">
        <v>23.98</v>
      </c>
      <c r="F69" t="n">
        <v>19.05</v>
      </c>
      <c r="G69" t="n">
        <v>24.84</v>
      </c>
      <c r="H69" t="n">
        <v>0.3</v>
      </c>
      <c r="I69" t="n">
        <v>46</v>
      </c>
      <c r="J69" t="n">
        <v>248.4</v>
      </c>
      <c r="K69" t="n">
        <v>58.47</v>
      </c>
      <c r="L69" t="n">
        <v>4.25</v>
      </c>
      <c r="M69" t="n">
        <v>44</v>
      </c>
      <c r="N69" t="n">
        <v>60.68</v>
      </c>
      <c r="O69" t="n">
        <v>30870.57</v>
      </c>
      <c r="P69" t="n">
        <v>264.06</v>
      </c>
      <c r="Q69" t="n">
        <v>3033.73</v>
      </c>
      <c r="R69" t="n">
        <v>102.51</v>
      </c>
      <c r="S69" t="n">
        <v>56.78</v>
      </c>
      <c r="T69" t="n">
        <v>20912.62</v>
      </c>
      <c r="U69" t="n">
        <v>0.55</v>
      </c>
      <c r="V69" t="n">
        <v>0.85</v>
      </c>
      <c r="W69" t="n">
        <v>2.73</v>
      </c>
      <c r="X69" t="n">
        <v>1.28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4.2142</v>
      </c>
      <c r="E70" t="n">
        <v>23.73</v>
      </c>
      <c r="F70" t="n">
        <v>18.94</v>
      </c>
      <c r="G70" t="n">
        <v>26.43</v>
      </c>
      <c r="H70" t="n">
        <v>0.32</v>
      </c>
      <c r="I70" t="n">
        <v>43</v>
      </c>
      <c r="J70" t="n">
        <v>248.85</v>
      </c>
      <c r="K70" t="n">
        <v>58.47</v>
      </c>
      <c r="L70" t="n">
        <v>4.5</v>
      </c>
      <c r="M70" t="n">
        <v>41</v>
      </c>
      <c r="N70" t="n">
        <v>60.88</v>
      </c>
      <c r="O70" t="n">
        <v>30925.72</v>
      </c>
      <c r="P70" t="n">
        <v>259.04</v>
      </c>
      <c r="Q70" t="n">
        <v>3033.84</v>
      </c>
      <c r="R70" t="n">
        <v>99.43000000000001</v>
      </c>
      <c r="S70" t="n">
        <v>56.78</v>
      </c>
      <c r="T70" t="n">
        <v>19386.48</v>
      </c>
      <c r="U70" t="n">
        <v>0.57</v>
      </c>
      <c r="V70" t="n">
        <v>0.85</v>
      </c>
      <c r="W70" t="n">
        <v>2.71</v>
      </c>
      <c r="X70" t="n">
        <v>1.18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4.2484</v>
      </c>
      <c r="E71" t="n">
        <v>23.54</v>
      </c>
      <c r="F71" t="n">
        <v>18.89</v>
      </c>
      <c r="G71" t="n">
        <v>28.34</v>
      </c>
      <c r="H71" t="n">
        <v>0.34</v>
      </c>
      <c r="I71" t="n">
        <v>40</v>
      </c>
      <c r="J71" t="n">
        <v>249.3</v>
      </c>
      <c r="K71" t="n">
        <v>58.47</v>
      </c>
      <c r="L71" t="n">
        <v>4.75</v>
      </c>
      <c r="M71" t="n">
        <v>38</v>
      </c>
      <c r="N71" t="n">
        <v>61.07</v>
      </c>
      <c r="O71" t="n">
        <v>30980.93</v>
      </c>
      <c r="P71" t="n">
        <v>254.56</v>
      </c>
      <c r="Q71" t="n">
        <v>3033.75</v>
      </c>
      <c r="R71" t="n">
        <v>97.41</v>
      </c>
      <c r="S71" t="n">
        <v>56.78</v>
      </c>
      <c r="T71" t="n">
        <v>18394.85</v>
      </c>
      <c r="U71" t="n">
        <v>0.58</v>
      </c>
      <c r="V71" t="n">
        <v>0.85</v>
      </c>
      <c r="W71" t="n">
        <v>2.72</v>
      </c>
      <c r="X71" t="n">
        <v>1.13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4.2884</v>
      </c>
      <c r="E72" t="n">
        <v>23.32</v>
      </c>
      <c r="F72" t="n">
        <v>18.81</v>
      </c>
      <c r="G72" t="n">
        <v>30.51</v>
      </c>
      <c r="H72" t="n">
        <v>0.36</v>
      </c>
      <c r="I72" t="n">
        <v>37</v>
      </c>
      <c r="J72" t="n">
        <v>249.75</v>
      </c>
      <c r="K72" t="n">
        <v>58.47</v>
      </c>
      <c r="L72" t="n">
        <v>5</v>
      </c>
      <c r="M72" t="n">
        <v>35</v>
      </c>
      <c r="N72" t="n">
        <v>61.27</v>
      </c>
      <c r="O72" t="n">
        <v>31036.22</v>
      </c>
      <c r="P72" t="n">
        <v>250.82</v>
      </c>
      <c r="Q72" t="n">
        <v>3033.86</v>
      </c>
      <c r="R72" t="n">
        <v>94.95</v>
      </c>
      <c r="S72" t="n">
        <v>56.78</v>
      </c>
      <c r="T72" t="n">
        <v>17178.33</v>
      </c>
      <c r="U72" t="n">
        <v>0.6</v>
      </c>
      <c r="V72" t="n">
        <v>0.86</v>
      </c>
      <c r="W72" t="n">
        <v>2.72</v>
      </c>
      <c r="X72" t="n">
        <v>1.05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4.318</v>
      </c>
      <c r="E73" t="n">
        <v>23.16</v>
      </c>
      <c r="F73" t="n">
        <v>18.75</v>
      </c>
      <c r="G73" t="n">
        <v>32.14</v>
      </c>
      <c r="H73" t="n">
        <v>0.37</v>
      </c>
      <c r="I73" t="n">
        <v>35</v>
      </c>
      <c r="J73" t="n">
        <v>250.2</v>
      </c>
      <c r="K73" t="n">
        <v>58.47</v>
      </c>
      <c r="L73" t="n">
        <v>5.25</v>
      </c>
      <c r="M73" t="n">
        <v>33</v>
      </c>
      <c r="N73" t="n">
        <v>61.47</v>
      </c>
      <c r="O73" t="n">
        <v>31091.59</v>
      </c>
      <c r="P73" t="n">
        <v>246.14</v>
      </c>
      <c r="Q73" t="n">
        <v>3033.52</v>
      </c>
      <c r="R73" t="n">
        <v>93.2</v>
      </c>
      <c r="S73" t="n">
        <v>56.78</v>
      </c>
      <c r="T73" t="n">
        <v>16313.95</v>
      </c>
      <c r="U73" t="n">
        <v>0.61</v>
      </c>
      <c r="V73" t="n">
        <v>0.86</v>
      </c>
      <c r="W73" t="n">
        <v>2.7</v>
      </c>
      <c r="X73" t="n">
        <v>0.98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4.3488</v>
      </c>
      <c r="E74" t="n">
        <v>22.99</v>
      </c>
      <c r="F74" t="n">
        <v>18.68</v>
      </c>
      <c r="G74" t="n">
        <v>33.96</v>
      </c>
      <c r="H74" t="n">
        <v>0.39</v>
      </c>
      <c r="I74" t="n">
        <v>33</v>
      </c>
      <c r="J74" t="n">
        <v>250.64</v>
      </c>
      <c r="K74" t="n">
        <v>58.47</v>
      </c>
      <c r="L74" t="n">
        <v>5.5</v>
      </c>
      <c r="M74" t="n">
        <v>31</v>
      </c>
      <c r="N74" t="n">
        <v>61.67</v>
      </c>
      <c r="O74" t="n">
        <v>31147.02</v>
      </c>
      <c r="P74" t="n">
        <v>242.98</v>
      </c>
      <c r="Q74" t="n">
        <v>3033.71</v>
      </c>
      <c r="R74" t="n">
        <v>90.7</v>
      </c>
      <c r="S74" t="n">
        <v>56.78</v>
      </c>
      <c r="T74" t="n">
        <v>15071.52</v>
      </c>
      <c r="U74" t="n">
        <v>0.63</v>
      </c>
      <c r="V74" t="n">
        <v>0.86</v>
      </c>
      <c r="W74" t="n">
        <v>2.7</v>
      </c>
      <c r="X74" t="n">
        <v>0.91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4.3759</v>
      </c>
      <c r="E75" t="n">
        <v>22.85</v>
      </c>
      <c r="F75" t="n">
        <v>18.63</v>
      </c>
      <c r="G75" t="n">
        <v>36.06</v>
      </c>
      <c r="H75" t="n">
        <v>0.41</v>
      </c>
      <c r="I75" t="n">
        <v>31</v>
      </c>
      <c r="J75" t="n">
        <v>251.09</v>
      </c>
      <c r="K75" t="n">
        <v>58.47</v>
      </c>
      <c r="L75" t="n">
        <v>5.75</v>
      </c>
      <c r="M75" t="n">
        <v>29</v>
      </c>
      <c r="N75" t="n">
        <v>61.87</v>
      </c>
      <c r="O75" t="n">
        <v>31202.53</v>
      </c>
      <c r="P75" t="n">
        <v>237.57</v>
      </c>
      <c r="Q75" t="n">
        <v>3033.76</v>
      </c>
      <c r="R75" t="n">
        <v>88.98</v>
      </c>
      <c r="S75" t="n">
        <v>56.78</v>
      </c>
      <c r="T75" t="n">
        <v>14222.2</v>
      </c>
      <c r="U75" t="n">
        <v>0.64</v>
      </c>
      <c r="V75" t="n">
        <v>0.87</v>
      </c>
      <c r="W75" t="n">
        <v>2.7</v>
      </c>
      <c r="X75" t="n">
        <v>0.87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4.4078</v>
      </c>
      <c r="E76" t="n">
        <v>22.69</v>
      </c>
      <c r="F76" t="n">
        <v>18.56</v>
      </c>
      <c r="G76" t="n">
        <v>38.4</v>
      </c>
      <c r="H76" t="n">
        <v>0.42</v>
      </c>
      <c r="I76" t="n">
        <v>29</v>
      </c>
      <c r="J76" t="n">
        <v>251.55</v>
      </c>
      <c r="K76" t="n">
        <v>58.47</v>
      </c>
      <c r="L76" t="n">
        <v>6</v>
      </c>
      <c r="M76" t="n">
        <v>27</v>
      </c>
      <c r="N76" t="n">
        <v>62.07</v>
      </c>
      <c r="O76" t="n">
        <v>31258.11</v>
      </c>
      <c r="P76" t="n">
        <v>233.23</v>
      </c>
      <c r="Q76" t="n">
        <v>3033.64</v>
      </c>
      <c r="R76" t="n">
        <v>86.81</v>
      </c>
      <c r="S76" t="n">
        <v>56.78</v>
      </c>
      <c r="T76" t="n">
        <v>13149.79</v>
      </c>
      <c r="U76" t="n">
        <v>0.65</v>
      </c>
      <c r="V76" t="n">
        <v>0.87</v>
      </c>
      <c r="W76" t="n">
        <v>2.7</v>
      </c>
      <c r="X76" t="n">
        <v>0.79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4.4218</v>
      </c>
      <c r="E77" t="n">
        <v>22.62</v>
      </c>
      <c r="F77" t="n">
        <v>18.54</v>
      </c>
      <c r="G77" t="n">
        <v>39.72</v>
      </c>
      <c r="H77" t="n">
        <v>0.44</v>
      </c>
      <c r="I77" t="n">
        <v>28</v>
      </c>
      <c r="J77" t="n">
        <v>252</v>
      </c>
      <c r="K77" t="n">
        <v>58.47</v>
      </c>
      <c r="L77" t="n">
        <v>6.25</v>
      </c>
      <c r="M77" t="n">
        <v>19</v>
      </c>
      <c r="N77" t="n">
        <v>62.27</v>
      </c>
      <c r="O77" t="n">
        <v>31313.77</v>
      </c>
      <c r="P77" t="n">
        <v>229.47</v>
      </c>
      <c r="Q77" t="n">
        <v>3033.52</v>
      </c>
      <c r="R77" t="n">
        <v>85.54000000000001</v>
      </c>
      <c r="S77" t="n">
        <v>56.78</v>
      </c>
      <c r="T77" t="n">
        <v>12518.51</v>
      </c>
      <c r="U77" t="n">
        <v>0.66</v>
      </c>
      <c r="V77" t="n">
        <v>0.87</v>
      </c>
      <c r="W77" t="n">
        <v>2.71</v>
      </c>
      <c r="X77" t="n">
        <v>0.77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4.4337</v>
      </c>
      <c r="E78" t="n">
        <v>22.55</v>
      </c>
      <c r="F78" t="n">
        <v>18.52</v>
      </c>
      <c r="G78" t="n">
        <v>41.16</v>
      </c>
      <c r="H78" t="n">
        <v>0.46</v>
      </c>
      <c r="I78" t="n">
        <v>27</v>
      </c>
      <c r="J78" t="n">
        <v>252.45</v>
      </c>
      <c r="K78" t="n">
        <v>58.47</v>
      </c>
      <c r="L78" t="n">
        <v>6.5</v>
      </c>
      <c r="M78" t="n">
        <v>13</v>
      </c>
      <c r="N78" t="n">
        <v>62.47</v>
      </c>
      <c r="O78" t="n">
        <v>31369.49</v>
      </c>
      <c r="P78" t="n">
        <v>228.25</v>
      </c>
      <c r="Q78" t="n">
        <v>3033.55</v>
      </c>
      <c r="R78" t="n">
        <v>85.05</v>
      </c>
      <c r="S78" t="n">
        <v>56.78</v>
      </c>
      <c r="T78" t="n">
        <v>12275.63</v>
      </c>
      <c r="U78" t="n">
        <v>0.67</v>
      </c>
      <c r="V78" t="n">
        <v>0.87</v>
      </c>
      <c r="W78" t="n">
        <v>2.71</v>
      </c>
      <c r="X78" t="n">
        <v>0.76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4.4468</v>
      </c>
      <c r="E79" t="n">
        <v>22.49</v>
      </c>
      <c r="F79" t="n">
        <v>18.5</v>
      </c>
      <c r="G79" t="n">
        <v>42.7</v>
      </c>
      <c r="H79" t="n">
        <v>0.47</v>
      </c>
      <c r="I79" t="n">
        <v>26</v>
      </c>
      <c r="J79" t="n">
        <v>252.9</v>
      </c>
      <c r="K79" t="n">
        <v>58.47</v>
      </c>
      <c r="L79" t="n">
        <v>6.75</v>
      </c>
      <c r="M79" t="n">
        <v>6</v>
      </c>
      <c r="N79" t="n">
        <v>62.68</v>
      </c>
      <c r="O79" t="n">
        <v>31425.3</v>
      </c>
      <c r="P79" t="n">
        <v>225.41</v>
      </c>
      <c r="Q79" t="n">
        <v>3033.54</v>
      </c>
      <c r="R79" t="n">
        <v>84.09</v>
      </c>
      <c r="S79" t="n">
        <v>56.78</v>
      </c>
      <c r="T79" t="n">
        <v>11802.23</v>
      </c>
      <c r="U79" t="n">
        <v>0.68</v>
      </c>
      <c r="V79" t="n">
        <v>0.87</v>
      </c>
      <c r="W79" t="n">
        <v>2.72</v>
      </c>
      <c r="X79" t="n">
        <v>0.74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4.4465</v>
      </c>
      <c r="E80" t="n">
        <v>22.49</v>
      </c>
      <c r="F80" t="n">
        <v>18.5</v>
      </c>
      <c r="G80" t="n">
        <v>42.7</v>
      </c>
      <c r="H80" t="n">
        <v>0.49</v>
      </c>
      <c r="I80" t="n">
        <v>26</v>
      </c>
      <c r="J80" t="n">
        <v>253.35</v>
      </c>
      <c r="K80" t="n">
        <v>58.47</v>
      </c>
      <c r="L80" t="n">
        <v>7</v>
      </c>
      <c r="M80" t="n">
        <v>3</v>
      </c>
      <c r="N80" t="n">
        <v>62.88</v>
      </c>
      <c r="O80" t="n">
        <v>31481.17</v>
      </c>
      <c r="P80" t="n">
        <v>226.1</v>
      </c>
      <c r="Q80" t="n">
        <v>3033.54</v>
      </c>
      <c r="R80" t="n">
        <v>83.93000000000001</v>
      </c>
      <c r="S80" t="n">
        <v>56.78</v>
      </c>
      <c r="T80" t="n">
        <v>11725.01</v>
      </c>
      <c r="U80" t="n">
        <v>0.68</v>
      </c>
      <c r="V80" t="n">
        <v>0.87</v>
      </c>
      <c r="W80" t="n">
        <v>2.73</v>
      </c>
      <c r="X80" t="n">
        <v>0.74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4.4476</v>
      </c>
      <c r="E81" t="n">
        <v>22.48</v>
      </c>
      <c r="F81" t="n">
        <v>18.5</v>
      </c>
      <c r="G81" t="n">
        <v>42.69</v>
      </c>
      <c r="H81" t="n">
        <v>0.51</v>
      </c>
      <c r="I81" t="n">
        <v>26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225.14</v>
      </c>
      <c r="Q81" t="n">
        <v>3033.69</v>
      </c>
      <c r="R81" t="n">
        <v>83.86</v>
      </c>
      <c r="S81" t="n">
        <v>56.78</v>
      </c>
      <c r="T81" t="n">
        <v>11687.94</v>
      </c>
      <c r="U81" t="n">
        <v>0.68</v>
      </c>
      <c r="V81" t="n">
        <v>0.87</v>
      </c>
      <c r="W81" t="n">
        <v>2.72</v>
      </c>
      <c r="X81" t="n">
        <v>0.73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4.4458</v>
      </c>
      <c r="E82" t="n">
        <v>22.49</v>
      </c>
      <c r="F82" t="n">
        <v>18.51</v>
      </c>
      <c r="G82" t="n">
        <v>42.71</v>
      </c>
      <c r="H82" t="n">
        <v>0.52</v>
      </c>
      <c r="I82" t="n">
        <v>26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225.13</v>
      </c>
      <c r="Q82" t="n">
        <v>3033.51</v>
      </c>
      <c r="R82" t="n">
        <v>84.02</v>
      </c>
      <c r="S82" t="n">
        <v>56.78</v>
      </c>
      <c r="T82" t="n">
        <v>11769.14</v>
      </c>
      <c r="U82" t="n">
        <v>0.68</v>
      </c>
      <c r="V82" t="n">
        <v>0.87</v>
      </c>
      <c r="W82" t="n">
        <v>2.73</v>
      </c>
      <c r="X82" t="n">
        <v>0.74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4.1115</v>
      </c>
      <c r="E83" t="n">
        <v>24.32</v>
      </c>
      <c r="F83" t="n">
        <v>20.86</v>
      </c>
      <c r="G83" t="n">
        <v>12.03</v>
      </c>
      <c r="H83" t="n">
        <v>0.24</v>
      </c>
      <c r="I83" t="n">
        <v>104</v>
      </c>
      <c r="J83" t="n">
        <v>71.52</v>
      </c>
      <c r="K83" t="n">
        <v>32.27</v>
      </c>
      <c r="L83" t="n">
        <v>1</v>
      </c>
      <c r="M83" t="n">
        <v>14</v>
      </c>
      <c r="N83" t="n">
        <v>8.25</v>
      </c>
      <c r="O83" t="n">
        <v>9054.6</v>
      </c>
      <c r="P83" t="n">
        <v>120.53</v>
      </c>
      <c r="Q83" t="n">
        <v>3034.46</v>
      </c>
      <c r="R83" t="n">
        <v>157.63</v>
      </c>
      <c r="S83" t="n">
        <v>56.78</v>
      </c>
      <c r="T83" t="n">
        <v>48181.1</v>
      </c>
      <c r="U83" t="n">
        <v>0.36</v>
      </c>
      <c r="V83" t="n">
        <v>0.77</v>
      </c>
      <c r="W83" t="n">
        <v>2.94</v>
      </c>
      <c r="X83" t="n">
        <v>3.09</v>
      </c>
      <c r="Y83" t="n">
        <v>1</v>
      </c>
      <c r="Z83" t="n">
        <v>10</v>
      </c>
    </row>
    <row r="84">
      <c r="A84" t="n">
        <v>1</v>
      </c>
      <c r="B84" t="n">
        <v>30</v>
      </c>
      <c r="C84" t="inlineStr">
        <is>
          <t xml:space="preserve">CONCLUIDO	</t>
        </is>
      </c>
      <c r="D84" t="n">
        <v>4.1291</v>
      </c>
      <c r="E84" t="n">
        <v>24.22</v>
      </c>
      <c r="F84" t="n">
        <v>20.79</v>
      </c>
      <c r="G84" t="n">
        <v>12.23</v>
      </c>
      <c r="H84" t="n">
        <v>0.3</v>
      </c>
      <c r="I84" t="n">
        <v>102</v>
      </c>
      <c r="J84" t="n">
        <v>71.81</v>
      </c>
      <c r="K84" t="n">
        <v>32.27</v>
      </c>
      <c r="L84" t="n">
        <v>1.25</v>
      </c>
      <c r="M84" t="n">
        <v>0</v>
      </c>
      <c r="N84" t="n">
        <v>8.289999999999999</v>
      </c>
      <c r="O84" t="n">
        <v>9090.98</v>
      </c>
      <c r="P84" t="n">
        <v>120.19</v>
      </c>
      <c r="Q84" t="n">
        <v>3034.71</v>
      </c>
      <c r="R84" t="n">
        <v>154.93</v>
      </c>
      <c r="S84" t="n">
        <v>56.78</v>
      </c>
      <c r="T84" t="n">
        <v>46843.28</v>
      </c>
      <c r="U84" t="n">
        <v>0.37</v>
      </c>
      <c r="V84" t="n">
        <v>0.78</v>
      </c>
      <c r="W84" t="n">
        <v>2.95</v>
      </c>
      <c r="X84" t="n">
        <v>3.02</v>
      </c>
      <c r="Y84" t="n">
        <v>1</v>
      </c>
      <c r="Z84" t="n">
        <v>10</v>
      </c>
    </row>
    <row r="85">
      <c r="A85" t="n">
        <v>0</v>
      </c>
      <c r="B85" t="n">
        <v>15</v>
      </c>
      <c r="C85" t="inlineStr">
        <is>
          <t xml:space="preserve">CONCLUIDO	</t>
        </is>
      </c>
      <c r="D85" t="n">
        <v>3.5969</v>
      </c>
      <c r="E85" t="n">
        <v>27.8</v>
      </c>
      <c r="F85" t="n">
        <v>23.85</v>
      </c>
      <c r="G85" t="n">
        <v>7.05</v>
      </c>
      <c r="H85" t="n">
        <v>0.43</v>
      </c>
      <c r="I85" t="n">
        <v>203</v>
      </c>
      <c r="J85" t="n">
        <v>39.78</v>
      </c>
      <c r="K85" t="n">
        <v>19.54</v>
      </c>
      <c r="L85" t="n">
        <v>1</v>
      </c>
      <c r="M85" t="n">
        <v>0</v>
      </c>
      <c r="N85" t="n">
        <v>4.24</v>
      </c>
      <c r="O85" t="n">
        <v>5140</v>
      </c>
      <c r="P85" t="n">
        <v>93.89</v>
      </c>
      <c r="Q85" t="n">
        <v>3034.89</v>
      </c>
      <c r="R85" t="n">
        <v>249.82</v>
      </c>
      <c r="S85" t="n">
        <v>56.78</v>
      </c>
      <c r="T85" t="n">
        <v>93783.06</v>
      </c>
      <c r="U85" t="n">
        <v>0.23</v>
      </c>
      <c r="V85" t="n">
        <v>0.68</v>
      </c>
      <c r="W85" t="n">
        <v>3.25</v>
      </c>
      <c r="X85" t="n">
        <v>6.08</v>
      </c>
      <c r="Y85" t="n">
        <v>1</v>
      </c>
      <c r="Z85" t="n">
        <v>10</v>
      </c>
    </row>
    <row r="86">
      <c r="A86" t="n">
        <v>0</v>
      </c>
      <c r="B86" t="n">
        <v>70</v>
      </c>
      <c r="C86" t="inlineStr">
        <is>
          <t xml:space="preserve">CONCLUIDO	</t>
        </is>
      </c>
      <c r="D86" t="n">
        <v>3.2799</v>
      </c>
      <c r="E86" t="n">
        <v>30.49</v>
      </c>
      <c r="F86" t="n">
        <v>23.06</v>
      </c>
      <c r="G86" t="n">
        <v>7.69</v>
      </c>
      <c r="H86" t="n">
        <v>0.12</v>
      </c>
      <c r="I86" t="n">
        <v>180</v>
      </c>
      <c r="J86" t="n">
        <v>141.81</v>
      </c>
      <c r="K86" t="n">
        <v>47.83</v>
      </c>
      <c r="L86" t="n">
        <v>1</v>
      </c>
      <c r="M86" t="n">
        <v>178</v>
      </c>
      <c r="N86" t="n">
        <v>22.98</v>
      </c>
      <c r="O86" t="n">
        <v>17723.39</v>
      </c>
      <c r="P86" t="n">
        <v>247.95</v>
      </c>
      <c r="Q86" t="n">
        <v>3034.18</v>
      </c>
      <c r="R86" t="n">
        <v>234.22</v>
      </c>
      <c r="S86" t="n">
        <v>56.78</v>
      </c>
      <c r="T86" t="n">
        <v>86099.89</v>
      </c>
      <c r="U86" t="n">
        <v>0.24</v>
      </c>
      <c r="V86" t="n">
        <v>0.7</v>
      </c>
      <c r="W86" t="n">
        <v>2.93</v>
      </c>
      <c r="X86" t="n">
        <v>5.29</v>
      </c>
      <c r="Y86" t="n">
        <v>1</v>
      </c>
      <c r="Z86" t="n">
        <v>10</v>
      </c>
    </row>
    <row r="87">
      <c r="A87" t="n">
        <v>1</v>
      </c>
      <c r="B87" t="n">
        <v>70</v>
      </c>
      <c r="C87" t="inlineStr">
        <is>
          <t xml:space="preserve">CONCLUIDO	</t>
        </is>
      </c>
      <c r="D87" t="n">
        <v>3.6158</v>
      </c>
      <c r="E87" t="n">
        <v>27.66</v>
      </c>
      <c r="F87" t="n">
        <v>21.61</v>
      </c>
      <c r="G87" t="n">
        <v>9.82</v>
      </c>
      <c r="H87" t="n">
        <v>0.16</v>
      </c>
      <c r="I87" t="n">
        <v>132</v>
      </c>
      <c r="J87" t="n">
        <v>142.15</v>
      </c>
      <c r="K87" t="n">
        <v>47.83</v>
      </c>
      <c r="L87" t="n">
        <v>1.25</v>
      </c>
      <c r="M87" t="n">
        <v>130</v>
      </c>
      <c r="N87" t="n">
        <v>23.07</v>
      </c>
      <c r="O87" t="n">
        <v>17765.46</v>
      </c>
      <c r="P87" t="n">
        <v>226.64</v>
      </c>
      <c r="Q87" t="n">
        <v>3034.15</v>
      </c>
      <c r="R87" t="n">
        <v>186.29</v>
      </c>
      <c r="S87" t="n">
        <v>56.78</v>
      </c>
      <c r="T87" t="n">
        <v>62370.47</v>
      </c>
      <c r="U87" t="n">
        <v>0.3</v>
      </c>
      <c r="V87" t="n">
        <v>0.75</v>
      </c>
      <c r="W87" t="n">
        <v>2.87</v>
      </c>
      <c r="X87" t="n">
        <v>3.85</v>
      </c>
      <c r="Y87" t="n">
        <v>1</v>
      </c>
      <c r="Z87" t="n">
        <v>10</v>
      </c>
    </row>
    <row r="88">
      <c r="A88" t="n">
        <v>2</v>
      </c>
      <c r="B88" t="n">
        <v>70</v>
      </c>
      <c r="C88" t="inlineStr">
        <is>
          <t xml:space="preserve">CONCLUIDO	</t>
        </is>
      </c>
      <c r="D88" t="n">
        <v>3.8513</v>
      </c>
      <c r="E88" t="n">
        <v>25.96</v>
      </c>
      <c r="F88" t="n">
        <v>20.76</v>
      </c>
      <c r="G88" t="n">
        <v>12.09</v>
      </c>
      <c r="H88" t="n">
        <v>0.19</v>
      </c>
      <c r="I88" t="n">
        <v>103</v>
      </c>
      <c r="J88" t="n">
        <v>142.49</v>
      </c>
      <c r="K88" t="n">
        <v>47.83</v>
      </c>
      <c r="L88" t="n">
        <v>1.5</v>
      </c>
      <c r="M88" t="n">
        <v>101</v>
      </c>
      <c r="N88" t="n">
        <v>23.16</v>
      </c>
      <c r="O88" t="n">
        <v>17807.56</v>
      </c>
      <c r="P88" t="n">
        <v>211.89</v>
      </c>
      <c r="Q88" t="n">
        <v>3033.81</v>
      </c>
      <c r="R88" t="n">
        <v>158.68</v>
      </c>
      <c r="S88" t="n">
        <v>56.78</v>
      </c>
      <c r="T88" t="n">
        <v>48714.72</v>
      </c>
      <c r="U88" t="n">
        <v>0.36</v>
      </c>
      <c r="V88" t="n">
        <v>0.78</v>
      </c>
      <c r="W88" t="n">
        <v>2.82</v>
      </c>
      <c r="X88" t="n">
        <v>2.99</v>
      </c>
      <c r="Y88" t="n">
        <v>1</v>
      </c>
      <c r="Z88" t="n">
        <v>10</v>
      </c>
    </row>
    <row r="89">
      <c r="A89" t="n">
        <v>3</v>
      </c>
      <c r="B89" t="n">
        <v>70</v>
      </c>
      <c r="C89" t="inlineStr">
        <is>
          <t xml:space="preserve">CONCLUIDO	</t>
        </is>
      </c>
      <c r="D89" t="n">
        <v>4.0386</v>
      </c>
      <c r="E89" t="n">
        <v>24.76</v>
      </c>
      <c r="F89" t="n">
        <v>20.14</v>
      </c>
      <c r="G89" t="n">
        <v>14.56</v>
      </c>
      <c r="H89" t="n">
        <v>0.22</v>
      </c>
      <c r="I89" t="n">
        <v>83</v>
      </c>
      <c r="J89" t="n">
        <v>142.83</v>
      </c>
      <c r="K89" t="n">
        <v>47.83</v>
      </c>
      <c r="L89" t="n">
        <v>1.75</v>
      </c>
      <c r="M89" t="n">
        <v>81</v>
      </c>
      <c r="N89" t="n">
        <v>23.25</v>
      </c>
      <c r="O89" t="n">
        <v>17849.7</v>
      </c>
      <c r="P89" t="n">
        <v>199.3</v>
      </c>
      <c r="Q89" t="n">
        <v>3033.65</v>
      </c>
      <c r="R89" t="n">
        <v>138.13</v>
      </c>
      <c r="S89" t="n">
        <v>56.78</v>
      </c>
      <c r="T89" t="n">
        <v>38539.46</v>
      </c>
      <c r="U89" t="n">
        <v>0.41</v>
      </c>
      <c r="V89" t="n">
        <v>0.8</v>
      </c>
      <c r="W89" t="n">
        <v>2.78</v>
      </c>
      <c r="X89" t="n">
        <v>2.37</v>
      </c>
      <c r="Y89" t="n">
        <v>1</v>
      </c>
      <c r="Z89" t="n">
        <v>10</v>
      </c>
    </row>
    <row r="90">
      <c r="A90" t="n">
        <v>4</v>
      </c>
      <c r="B90" t="n">
        <v>70</v>
      </c>
      <c r="C90" t="inlineStr">
        <is>
          <t xml:space="preserve">CONCLUIDO	</t>
        </is>
      </c>
      <c r="D90" t="n">
        <v>4.1752</v>
      </c>
      <c r="E90" t="n">
        <v>23.95</v>
      </c>
      <c r="F90" t="n">
        <v>19.73</v>
      </c>
      <c r="G90" t="n">
        <v>17.16</v>
      </c>
      <c r="H90" t="n">
        <v>0.25</v>
      </c>
      <c r="I90" t="n">
        <v>69</v>
      </c>
      <c r="J90" t="n">
        <v>143.17</v>
      </c>
      <c r="K90" t="n">
        <v>47.83</v>
      </c>
      <c r="L90" t="n">
        <v>2</v>
      </c>
      <c r="M90" t="n">
        <v>67</v>
      </c>
      <c r="N90" t="n">
        <v>23.34</v>
      </c>
      <c r="O90" t="n">
        <v>17891.86</v>
      </c>
      <c r="P90" t="n">
        <v>188.98</v>
      </c>
      <c r="Q90" t="n">
        <v>3033.73</v>
      </c>
      <c r="R90" t="n">
        <v>124.92</v>
      </c>
      <c r="S90" t="n">
        <v>56.78</v>
      </c>
      <c r="T90" t="n">
        <v>32003.15</v>
      </c>
      <c r="U90" t="n">
        <v>0.45</v>
      </c>
      <c r="V90" t="n">
        <v>0.82</v>
      </c>
      <c r="W90" t="n">
        <v>2.76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70</v>
      </c>
      <c r="C91" t="inlineStr">
        <is>
          <t xml:space="preserve">CONCLUIDO	</t>
        </is>
      </c>
      <c r="D91" t="n">
        <v>4.276</v>
      </c>
      <c r="E91" t="n">
        <v>23.39</v>
      </c>
      <c r="F91" t="n">
        <v>19.45</v>
      </c>
      <c r="G91" t="n">
        <v>19.78</v>
      </c>
      <c r="H91" t="n">
        <v>0.28</v>
      </c>
      <c r="I91" t="n">
        <v>59</v>
      </c>
      <c r="J91" t="n">
        <v>143.51</v>
      </c>
      <c r="K91" t="n">
        <v>47.83</v>
      </c>
      <c r="L91" t="n">
        <v>2.25</v>
      </c>
      <c r="M91" t="n">
        <v>56</v>
      </c>
      <c r="N91" t="n">
        <v>23.44</v>
      </c>
      <c r="O91" t="n">
        <v>17934.06</v>
      </c>
      <c r="P91" t="n">
        <v>180.44</v>
      </c>
      <c r="Q91" t="n">
        <v>3033.83</v>
      </c>
      <c r="R91" t="n">
        <v>115.59</v>
      </c>
      <c r="S91" t="n">
        <v>56.78</v>
      </c>
      <c r="T91" t="n">
        <v>27385.41</v>
      </c>
      <c r="U91" t="n">
        <v>0.49</v>
      </c>
      <c r="V91" t="n">
        <v>0.83</v>
      </c>
      <c r="W91" t="n">
        <v>2.76</v>
      </c>
      <c r="X91" t="n">
        <v>1.69</v>
      </c>
      <c r="Y91" t="n">
        <v>1</v>
      </c>
      <c r="Z91" t="n">
        <v>10</v>
      </c>
    </row>
    <row r="92">
      <c r="A92" t="n">
        <v>6</v>
      </c>
      <c r="B92" t="n">
        <v>70</v>
      </c>
      <c r="C92" t="inlineStr">
        <is>
          <t xml:space="preserve">CONCLUIDO	</t>
        </is>
      </c>
      <c r="D92" t="n">
        <v>4.3625</v>
      </c>
      <c r="E92" t="n">
        <v>22.92</v>
      </c>
      <c r="F92" t="n">
        <v>19.22</v>
      </c>
      <c r="G92" t="n">
        <v>22.61</v>
      </c>
      <c r="H92" t="n">
        <v>0.31</v>
      </c>
      <c r="I92" t="n">
        <v>51</v>
      </c>
      <c r="J92" t="n">
        <v>143.86</v>
      </c>
      <c r="K92" t="n">
        <v>47.83</v>
      </c>
      <c r="L92" t="n">
        <v>2.5</v>
      </c>
      <c r="M92" t="n">
        <v>43</v>
      </c>
      <c r="N92" t="n">
        <v>23.53</v>
      </c>
      <c r="O92" t="n">
        <v>17976.29</v>
      </c>
      <c r="P92" t="n">
        <v>172.32</v>
      </c>
      <c r="Q92" t="n">
        <v>3033.75</v>
      </c>
      <c r="R92" t="n">
        <v>107.82</v>
      </c>
      <c r="S92" t="n">
        <v>56.78</v>
      </c>
      <c r="T92" t="n">
        <v>23544.18</v>
      </c>
      <c r="U92" t="n">
        <v>0.53</v>
      </c>
      <c r="V92" t="n">
        <v>0.84</v>
      </c>
      <c r="W92" t="n">
        <v>2.75</v>
      </c>
      <c r="X92" t="n">
        <v>1.45</v>
      </c>
      <c r="Y92" t="n">
        <v>1</v>
      </c>
      <c r="Z92" t="n">
        <v>10</v>
      </c>
    </row>
    <row r="93">
      <c r="A93" t="n">
        <v>7</v>
      </c>
      <c r="B93" t="n">
        <v>70</v>
      </c>
      <c r="C93" t="inlineStr">
        <is>
          <t xml:space="preserve">CONCLUIDO	</t>
        </is>
      </c>
      <c r="D93" t="n">
        <v>4.4043</v>
      </c>
      <c r="E93" t="n">
        <v>22.7</v>
      </c>
      <c r="F93" t="n">
        <v>19.12</v>
      </c>
      <c r="G93" t="n">
        <v>24.41</v>
      </c>
      <c r="H93" t="n">
        <v>0.34</v>
      </c>
      <c r="I93" t="n">
        <v>47</v>
      </c>
      <c r="J93" t="n">
        <v>144.2</v>
      </c>
      <c r="K93" t="n">
        <v>47.83</v>
      </c>
      <c r="L93" t="n">
        <v>2.75</v>
      </c>
      <c r="M93" t="n">
        <v>19</v>
      </c>
      <c r="N93" t="n">
        <v>23.62</v>
      </c>
      <c r="O93" t="n">
        <v>18018.55</v>
      </c>
      <c r="P93" t="n">
        <v>166.31</v>
      </c>
      <c r="Q93" t="n">
        <v>3033.53</v>
      </c>
      <c r="R93" t="n">
        <v>103.97</v>
      </c>
      <c r="S93" t="n">
        <v>56.78</v>
      </c>
      <c r="T93" t="n">
        <v>21639.41</v>
      </c>
      <c r="U93" t="n">
        <v>0.55</v>
      </c>
      <c r="V93" t="n">
        <v>0.84</v>
      </c>
      <c r="W93" t="n">
        <v>2.76</v>
      </c>
      <c r="X93" t="n">
        <v>1.35</v>
      </c>
      <c r="Y93" t="n">
        <v>1</v>
      </c>
      <c r="Z93" t="n">
        <v>10</v>
      </c>
    </row>
    <row r="94">
      <c r="A94" t="n">
        <v>8</v>
      </c>
      <c r="B94" t="n">
        <v>70</v>
      </c>
      <c r="C94" t="inlineStr">
        <is>
          <t xml:space="preserve">CONCLUIDO	</t>
        </is>
      </c>
      <c r="D94" t="n">
        <v>4.423</v>
      </c>
      <c r="E94" t="n">
        <v>22.61</v>
      </c>
      <c r="F94" t="n">
        <v>19.08</v>
      </c>
      <c r="G94" t="n">
        <v>25.44</v>
      </c>
      <c r="H94" t="n">
        <v>0.37</v>
      </c>
      <c r="I94" t="n">
        <v>45</v>
      </c>
      <c r="J94" t="n">
        <v>144.54</v>
      </c>
      <c r="K94" t="n">
        <v>47.83</v>
      </c>
      <c r="L94" t="n">
        <v>3</v>
      </c>
      <c r="M94" t="n">
        <v>1</v>
      </c>
      <c r="N94" t="n">
        <v>23.71</v>
      </c>
      <c r="O94" t="n">
        <v>18060.85</v>
      </c>
      <c r="P94" t="n">
        <v>164.94</v>
      </c>
      <c r="Q94" t="n">
        <v>3033.69</v>
      </c>
      <c r="R94" t="n">
        <v>101.86</v>
      </c>
      <c r="S94" t="n">
        <v>56.78</v>
      </c>
      <c r="T94" t="n">
        <v>20594.06</v>
      </c>
      <c r="U94" t="n">
        <v>0.5600000000000001</v>
      </c>
      <c r="V94" t="n">
        <v>0.85</v>
      </c>
      <c r="W94" t="n">
        <v>2.78</v>
      </c>
      <c r="X94" t="n">
        <v>1.31</v>
      </c>
      <c r="Y94" t="n">
        <v>1</v>
      </c>
      <c r="Z94" t="n">
        <v>10</v>
      </c>
    </row>
    <row r="95">
      <c r="A95" t="n">
        <v>9</v>
      </c>
      <c r="B95" t="n">
        <v>70</v>
      </c>
      <c r="C95" t="inlineStr">
        <is>
          <t xml:space="preserve">CONCLUIDO	</t>
        </is>
      </c>
      <c r="D95" t="n">
        <v>4.4235</v>
      </c>
      <c r="E95" t="n">
        <v>22.61</v>
      </c>
      <c r="F95" t="n">
        <v>19.08</v>
      </c>
      <c r="G95" t="n">
        <v>25.44</v>
      </c>
      <c r="H95" t="n">
        <v>0.4</v>
      </c>
      <c r="I95" t="n">
        <v>45</v>
      </c>
      <c r="J95" t="n">
        <v>144.89</v>
      </c>
      <c r="K95" t="n">
        <v>47.83</v>
      </c>
      <c r="L95" t="n">
        <v>3.25</v>
      </c>
      <c r="M95" t="n">
        <v>0</v>
      </c>
      <c r="N95" t="n">
        <v>23.81</v>
      </c>
      <c r="O95" t="n">
        <v>18103.18</v>
      </c>
      <c r="P95" t="n">
        <v>165.15</v>
      </c>
      <c r="Q95" t="n">
        <v>3033.69</v>
      </c>
      <c r="R95" t="n">
        <v>101.72</v>
      </c>
      <c r="S95" t="n">
        <v>56.78</v>
      </c>
      <c r="T95" t="n">
        <v>20524.27</v>
      </c>
      <c r="U95" t="n">
        <v>0.5600000000000001</v>
      </c>
      <c r="V95" t="n">
        <v>0.85</v>
      </c>
      <c r="W95" t="n">
        <v>2.78</v>
      </c>
      <c r="X95" t="n">
        <v>1.31</v>
      </c>
      <c r="Y95" t="n">
        <v>1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2.8677</v>
      </c>
      <c r="E96" t="n">
        <v>34.87</v>
      </c>
      <c r="F96" t="n">
        <v>24.45</v>
      </c>
      <c r="G96" t="n">
        <v>6.52</v>
      </c>
      <c r="H96" t="n">
        <v>0.1</v>
      </c>
      <c r="I96" t="n">
        <v>225</v>
      </c>
      <c r="J96" t="n">
        <v>176.73</v>
      </c>
      <c r="K96" t="n">
        <v>52.44</v>
      </c>
      <c r="L96" t="n">
        <v>1</v>
      </c>
      <c r="M96" t="n">
        <v>223</v>
      </c>
      <c r="N96" t="n">
        <v>33.29</v>
      </c>
      <c r="O96" t="n">
        <v>22031.19</v>
      </c>
      <c r="P96" t="n">
        <v>309.86</v>
      </c>
      <c r="Q96" t="n">
        <v>3034.16</v>
      </c>
      <c r="R96" t="n">
        <v>279.17</v>
      </c>
      <c r="S96" t="n">
        <v>56.78</v>
      </c>
      <c r="T96" t="n">
        <v>108348.2</v>
      </c>
      <c r="U96" t="n">
        <v>0.2</v>
      </c>
      <c r="V96" t="n">
        <v>0.66</v>
      </c>
      <c r="W96" t="n">
        <v>3.02</v>
      </c>
      <c r="X96" t="n">
        <v>6.68</v>
      </c>
      <c r="Y96" t="n">
        <v>1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3.2493</v>
      </c>
      <c r="E97" t="n">
        <v>30.78</v>
      </c>
      <c r="F97" t="n">
        <v>22.56</v>
      </c>
      <c r="G97" t="n">
        <v>8.300000000000001</v>
      </c>
      <c r="H97" t="n">
        <v>0.13</v>
      </c>
      <c r="I97" t="n">
        <v>163</v>
      </c>
      <c r="J97" t="n">
        <v>177.1</v>
      </c>
      <c r="K97" t="n">
        <v>52.44</v>
      </c>
      <c r="L97" t="n">
        <v>1.25</v>
      </c>
      <c r="M97" t="n">
        <v>161</v>
      </c>
      <c r="N97" t="n">
        <v>33.41</v>
      </c>
      <c r="O97" t="n">
        <v>22076.81</v>
      </c>
      <c r="P97" t="n">
        <v>281.38</v>
      </c>
      <c r="Q97" t="n">
        <v>3034.75</v>
      </c>
      <c r="R97" t="n">
        <v>216.63</v>
      </c>
      <c r="S97" t="n">
        <v>56.78</v>
      </c>
      <c r="T97" t="n">
        <v>77385.44</v>
      </c>
      <c r="U97" t="n">
        <v>0.26</v>
      </c>
      <c r="V97" t="n">
        <v>0.72</v>
      </c>
      <c r="W97" t="n">
        <v>2.94</v>
      </c>
      <c r="X97" t="n">
        <v>4.79</v>
      </c>
      <c r="Y97" t="n">
        <v>1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3.5123</v>
      </c>
      <c r="E98" t="n">
        <v>28.47</v>
      </c>
      <c r="F98" t="n">
        <v>21.5</v>
      </c>
      <c r="G98" t="n">
        <v>10.08</v>
      </c>
      <c r="H98" t="n">
        <v>0.15</v>
      </c>
      <c r="I98" t="n">
        <v>128</v>
      </c>
      <c r="J98" t="n">
        <v>177.47</v>
      </c>
      <c r="K98" t="n">
        <v>52.44</v>
      </c>
      <c r="L98" t="n">
        <v>1.5</v>
      </c>
      <c r="M98" t="n">
        <v>126</v>
      </c>
      <c r="N98" t="n">
        <v>33.53</v>
      </c>
      <c r="O98" t="n">
        <v>22122.46</v>
      </c>
      <c r="P98" t="n">
        <v>263.78</v>
      </c>
      <c r="Q98" t="n">
        <v>3034.12</v>
      </c>
      <c r="R98" t="n">
        <v>182.6</v>
      </c>
      <c r="S98" t="n">
        <v>56.78</v>
      </c>
      <c r="T98" t="n">
        <v>60546.33</v>
      </c>
      <c r="U98" t="n">
        <v>0.31</v>
      </c>
      <c r="V98" t="n">
        <v>0.75</v>
      </c>
      <c r="W98" t="n">
        <v>2.86</v>
      </c>
      <c r="X98" t="n">
        <v>3.73</v>
      </c>
      <c r="Y98" t="n">
        <v>1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3.722</v>
      </c>
      <c r="E99" t="n">
        <v>26.87</v>
      </c>
      <c r="F99" t="n">
        <v>20.75</v>
      </c>
      <c r="G99" t="n">
        <v>11.97</v>
      </c>
      <c r="H99" t="n">
        <v>0.17</v>
      </c>
      <c r="I99" t="n">
        <v>104</v>
      </c>
      <c r="J99" t="n">
        <v>177.84</v>
      </c>
      <c r="K99" t="n">
        <v>52.44</v>
      </c>
      <c r="L99" t="n">
        <v>1.75</v>
      </c>
      <c r="M99" t="n">
        <v>102</v>
      </c>
      <c r="N99" t="n">
        <v>33.65</v>
      </c>
      <c r="O99" t="n">
        <v>22168.15</v>
      </c>
      <c r="P99" t="n">
        <v>250.29</v>
      </c>
      <c r="Q99" t="n">
        <v>3034.21</v>
      </c>
      <c r="R99" t="n">
        <v>157.88</v>
      </c>
      <c r="S99" t="n">
        <v>56.78</v>
      </c>
      <c r="T99" t="n">
        <v>48305.91</v>
      </c>
      <c r="U99" t="n">
        <v>0.36</v>
      </c>
      <c r="V99" t="n">
        <v>0.78</v>
      </c>
      <c r="W99" t="n">
        <v>2.83</v>
      </c>
      <c r="X99" t="n">
        <v>2.98</v>
      </c>
      <c r="Y99" t="n">
        <v>1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3.8683</v>
      </c>
      <c r="E100" t="n">
        <v>25.85</v>
      </c>
      <c r="F100" t="n">
        <v>20.3</v>
      </c>
      <c r="G100" t="n">
        <v>13.84</v>
      </c>
      <c r="H100" t="n">
        <v>0.2</v>
      </c>
      <c r="I100" t="n">
        <v>88</v>
      </c>
      <c r="J100" t="n">
        <v>178.21</v>
      </c>
      <c r="K100" t="n">
        <v>52.44</v>
      </c>
      <c r="L100" t="n">
        <v>2</v>
      </c>
      <c r="M100" t="n">
        <v>86</v>
      </c>
      <c r="N100" t="n">
        <v>33.77</v>
      </c>
      <c r="O100" t="n">
        <v>22213.89</v>
      </c>
      <c r="P100" t="n">
        <v>240.74</v>
      </c>
      <c r="Q100" t="n">
        <v>3033.86</v>
      </c>
      <c r="R100" t="n">
        <v>143.23</v>
      </c>
      <c r="S100" t="n">
        <v>56.78</v>
      </c>
      <c r="T100" t="n">
        <v>41061.4</v>
      </c>
      <c r="U100" t="n">
        <v>0.4</v>
      </c>
      <c r="V100" t="n">
        <v>0.79</v>
      </c>
      <c r="W100" t="n">
        <v>2.81</v>
      </c>
      <c r="X100" t="n">
        <v>2.54</v>
      </c>
      <c r="Y100" t="n">
        <v>1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3.9998</v>
      </c>
      <c r="E101" t="n">
        <v>25</v>
      </c>
      <c r="F101" t="n">
        <v>19.91</v>
      </c>
      <c r="G101" t="n">
        <v>15.93</v>
      </c>
      <c r="H101" t="n">
        <v>0.22</v>
      </c>
      <c r="I101" t="n">
        <v>75</v>
      </c>
      <c r="J101" t="n">
        <v>178.59</v>
      </c>
      <c r="K101" t="n">
        <v>52.44</v>
      </c>
      <c r="L101" t="n">
        <v>2.25</v>
      </c>
      <c r="M101" t="n">
        <v>73</v>
      </c>
      <c r="N101" t="n">
        <v>33.89</v>
      </c>
      <c r="O101" t="n">
        <v>22259.66</v>
      </c>
      <c r="P101" t="n">
        <v>231.96</v>
      </c>
      <c r="Q101" t="n">
        <v>3033.7</v>
      </c>
      <c r="R101" t="n">
        <v>131.33</v>
      </c>
      <c r="S101" t="n">
        <v>56.78</v>
      </c>
      <c r="T101" t="n">
        <v>35178.25</v>
      </c>
      <c r="U101" t="n">
        <v>0.43</v>
      </c>
      <c r="V101" t="n">
        <v>0.8100000000000001</v>
      </c>
      <c r="W101" t="n">
        <v>2.76</v>
      </c>
      <c r="X101" t="n">
        <v>2.15</v>
      </c>
      <c r="Y101" t="n">
        <v>1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4.0943</v>
      </c>
      <c r="E102" t="n">
        <v>24.42</v>
      </c>
      <c r="F102" t="n">
        <v>19.66</v>
      </c>
      <c r="G102" t="n">
        <v>17.87</v>
      </c>
      <c r="H102" t="n">
        <v>0.25</v>
      </c>
      <c r="I102" t="n">
        <v>66</v>
      </c>
      <c r="J102" t="n">
        <v>178.96</v>
      </c>
      <c r="K102" t="n">
        <v>52.44</v>
      </c>
      <c r="L102" t="n">
        <v>2.5</v>
      </c>
      <c r="M102" t="n">
        <v>64</v>
      </c>
      <c r="N102" t="n">
        <v>34.02</v>
      </c>
      <c r="O102" t="n">
        <v>22305.48</v>
      </c>
      <c r="P102" t="n">
        <v>224.45</v>
      </c>
      <c r="Q102" t="n">
        <v>3033.72</v>
      </c>
      <c r="R102" t="n">
        <v>122.46</v>
      </c>
      <c r="S102" t="n">
        <v>56.78</v>
      </c>
      <c r="T102" t="n">
        <v>30785.8</v>
      </c>
      <c r="U102" t="n">
        <v>0.46</v>
      </c>
      <c r="V102" t="n">
        <v>0.82</v>
      </c>
      <c r="W102" t="n">
        <v>2.76</v>
      </c>
      <c r="X102" t="n">
        <v>1.89</v>
      </c>
      <c r="Y102" t="n">
        <v>1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4.1844</v>
      </c>
      <c r="E103" t="n">
        <v>23.9</v>
      </c>
      <c r="F103" t="n">
        <v>19.42</v>
      </c>
      <c r="G103" t="n">
        <v>20.08</v>
      </c>
      <c r="H103" t="n">
        <v>0.27</v>
      </c>
      <c r="I103" t="n">
        <v>58</v>
      </c>
      <c r="J103" t="n">
        <v>179.33</v>
      </c>
      <c r="K103" t="n">
        <v>52.44</v>
      </c>
      <c r="L103" t="n">
        <v>2.75</v>
      </c>
      <c r="M103" t="n">
        <v>56</v>
      </c>
      <c r="N103" t="n">
        <v>34.14</v>
      </c>
      <c r="O103" t="n">
        <v>22351.34</v>
      </c>
      <c r="P103" t="n">
        <v>216.2</v>
      </c>
      <c r="Q103" t="n">
        <v>3033.67</v>
      </c>
      <c r="R103" t="n">
        <v>114.55</v>
      </c>
      <c r="S103" t="n">
        <v>56.78</v>
      </c>
      <c r="T103" t="n">
        <v>26872.75</v>
      </c>
      <c r="U103" t="n">
        <v>0.5</v>
      </c>
      <c r="V103" t="n">
        <v>0.83</v>
      </c>
      <c r="W103" t="n">
        <v>2.75</v>
      </c>
      <c r="X103" t="n">
        <v>1.65</v>
      </c>
      <c r="Y103" t="n">
        <v>1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4.2518</v>
      </c>
      <c r="E104" t="n">
        <v>23.52</v>
      </c>
      <c r="F104" t="n">
        <v>19.25</v>
      </c>
      <c r="G104" t="n">
        <v>22.21</v>
      </c>
      <c r="H104" t="n">
        <v>0.3</v>
      </c>
      <c r="I104" t="n">
        <v>52</v>
      </c>
      <c r="J104" t="n">
        <v>179.7</v>
      </c>
      <c r="K104" t="n">
        <v>52.44</v>
      </c>
      <c r="L104" t="n">
        <v>3</v>
      </c>
      <c r="M104" t="n">
        <v>50</v>
      </c>
      <c r="N104" t="n">
        <v>34.26</v>
      </c>
      <c r="O104" t="n">
        <v>22397.24</v>
      </c>
      <c r="P104" t="n">
        <v>210.51</v>
      </c>
      <c r="Q104" t="n">
        <v>3033.51</v>
      </c>
      <c r="R104" t="n">
        <v>109.08</v>
      </c>
      <c r="S104" t="n">
        <v>56.78</v>
      </c>
      <c r="T104" t="n">
        <v>24166.31</v>
      </c>
      <c r="U104" t="n">
        <v>0.52</v>
      </c>
      <c r="V104" t="n">
        <v>0.84</v>
      </c>
      <c r="W104" t="n">
        <v>2.74</v>
      </c>
      <c r="X104" t="n">
        <v>1.48</v>
      </c>
      <c r="Y104" t="n">
        <v>1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4.3251</v>
      </c>
      <c r="E105" t="n">
        <v>23.12</v>
      </c>
      <c r="F105" t="n">
        <v>19.07</v>
      </c>
      <c r="G105" t="n">
        <v>24.87</v>
      </c>
      <c r="H105" t="n">
        <v>0.32</v>
      </c>
      <c r="I105" t="n">
        <v>46</v>
      </c>
      <c r="J105" t="n">
        <v>180.07</v>
      </c>
      <c r="K105" t="n">
        <v>52.44</v>
      </c>
      <c r="L105" t="n">
        <v>3.25</v>
      </c>
      <c r="M105" t="n">
        <v>44</v>
      </c>
      <c r="N105" t="n">
        <v>34.38</v>
      </c>
      <c r="O105" t="n">
        <v>22443.18</v>
      </c>
      <c r="P105" t="n">
        <v>202.94</v>
      </c>
      <c r="Q105" t="n">
        <v>3033.53</v>
      </c>
      <c r="R105" t="n">
        <v>102.92</v>
      </c>
      <c r="S105" t="n">
        <v>56.78</v>
      </c>
      <c r="T105" t="n">
        <v>21118.49</v>
      </c>
      <c r="U105" t="n">
        <v>0.55</v>
      </c>
      <c r="V105" t="n">
        <v>0.85</v>
      </c>
      <c r="W105" t="n">
        <v>2.73</v>
      </c>
      <c r="X105" t="n">
        <v>1.3</v>
      </c>
      <c r="Y105" t="n">
        <v>1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4.3705</v>
      </c>
      <c r="E106" t="n">
        <v>22.88</v>
      </c>
      <c r="F106" t="n">
        <v>18.97</v>
      </c>
      <c r="G106" t="n">
        <v>27.1</v>
      </c>
      <c r="H106" t="n">
        <v>0.34</v>
      </c>
      <c r="I106" t="n">
        <v>42</v>
      </c>
      <c r="J106" t="n">
        <v>180.45</v>
      </c>
      <c r="K106" t="n">
        <v>52.44</v>
      </c>
      <c r="L106" t="n">
        <v>3.5</v>
      </c>
      <c r="M106" t="n">
        <v>37</v>
      </c>
      <c r="N106" t="n">
        <v>34.51</v>
      </c>
      <c r="O106" t="n">
        <v>22489.16</v>
      </c>
      <c r="P106" t="n">
        <v>195.7</v>
      </c>
      <c r="Q106" t="n">
        <v>3033.73</v>
      </c>
      <c r="R106" t="n">
        <v>99.81999999999999</v>
      </c>
      <c r="S106" t="n">
        <v>56.78</v>
      </c>
      <c r="T106" t="n">
        <v>19589.02</v>
      </c>
      <c r="U106" t="n">
        <v>0.57</v>
      </c>
      <c r="V106" t="n">
        <v>0.85</v>
      </c>
      <c r="W106" t="n">
        <v>2.73</v>
      </c>
      <c r="X106" t="n">
        <v>1.2</v>
      </c>
      <c r="Y106" t="n">
        <v>1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4.4336</v>
      </c>
      <c r="E107" t="n">
        <v>22.56</v>
      </c>
      <c r="F107" t="n">
        <v>18.82</v>
      </c>
      <c r="G107" t="n">
        <v>30.52</v>
      </c>
      <c r="H107" t="n">
        <v>0.37</v>
      </c>
      <c r="I107" t="n">
        <v>37</v>
      </c>
      <c r="J107" t="n">
        <v>180.82</v>
      </c>
      <c r="K107" t="n">
        <v>52.44</v>
      </c>
      <c r="L107" t="n">
        <v>3.75</v>
      </c>
      <c r="M107" t="n">
        <v>24</v>
      </c>
      <c r="N107" t="n">
        <v>34.63</v>
      </c>
      <c r="O107" t="n">
        <v>22535.19</v>
      </c>
      <c r="P107" t="n">
        <v>186.19</v>
      </c>
      <c r="Q107" t="n">
        <v>3033.79</v>
      </c>
      <c r="R107" t="n">
        <v>94.58</v>
      </c>
      <c r="S107" t="n">
        <v>56.78</v>
      </c>
      <c r="T107" t="n">
        <v>16990.9</v>
      </c>
      <c r="U107" t="n">
        <v>0.6</v>
      </c>
      <c r="V107" t="n">
        <v>0.86</v>
      </c>
      <c r="W107" t="n">
        <v>2.73</v>
      </c>
      <c r="X107" t="n">
        <v>1.05</v>
      </c>
      <c r="Y107" t="n">
        <v>1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4.4421</v>
      </c>
      <c r="E108" t="n">
        <v>22.51</v>
      </c>
      <c r="F108" t="n">
        <v>18.81</v>
      </c>
      <c r="G108" t="n">
        <v>31.35</v>
      </c>
      <c r="H108" t="n">
        <v>0.39</v>
      </c>
      <c r="I108" t="n">
        <v>36</v>
      </c>
      <c r="J108" t="n">
        <v>181.19</v>
      </c>
      <c r="K108" t="n">
        <v>52.44</v>
      </c>
      <c r="L108" t="n">
        <v>4</v>
      </c>
      <c r="M108" t="n">
        <v>12</v>
      </c>
      <c r="N108" t="n">
        <v>34.75</v>
      </c>
      <c r="O108" t="n">
        <v>22581.25</v>
      </c>
      <c r="P108" t="n">
        <v>187.05</v>
      </c>
      <c r="Q108" t="n">
        <v>3033.66</v>
      </c>
      <c r="R108" t="n">
        <v>94.12</v>
      </c>
      <c r="S108" t="n">
        <v>56.78</v>
      </c>
      <c r="T108" t="n">
        <v>16767.65</v>
      </c>
      <c r="U108" t="n">
        <v>0.6</v>
      </c>
      <c r="V108" t="n">
        <v>0.86</v>
      </c>
      <c r="W108" t="n">
        <v>2.74</v>
      </c>
      <c r="X108" t="n">
        <v>1.05</v>
      </c>
      <c r="Y108" t="n">
        <v>1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4.4549</v>
      </c>
      <c r="E109" t="n">
        <v>22.45</v>
      </c>
      <c r="F109" t="n">
        <v>18.78</v>
      </c>
      <c r="G109" t="n">
        <v>32.2</v>
      </c>
      <c r="H109" t="n">
        <v>0.42</v>
      </c>
      <c r="I109" t="n">
        <v>35</v>
      </c>
      <c r="J109" t="n">
        <v>181.57</v>
      </c>
      <c r="K109" t="n">
        <v>52.44</v>
      </c>
      <c r="L109" t="n">
        <v>4.25</v>
      </c>
      <c r="M109" t="n">
        <v>4</v>
      </c>
      <c r="N109" t="n">
        <v>34.88</v>
      </c>
      <c r="O109" t="n">
        <v>22627.36</v>
      </c>
      <c r="P109" t="n">
        <v>185.38</v>
      </c>
      <c r="Q109" t="n">
        <v>3033.65</v>
      </c>
      <c r="R109" t="n">
        <v>92.59</v>
      </c>
      <c r="S109" t="n">
        <v>56.78</v>
      </c>
      <c r="T109" t="n">
        <v>16009.89</v>
      </c>
      <c r="U109" t="n">
        <v>0.61</v>
      </c>
      <c r="V109" t="n">
        <v>0.86</v>
      </c>
      <c r="W109" t="n">
        <v>2.75</v>
      </c>
      <c r="X109" t="n">
        <v>1.02</v>
      </c>
      <c r="Y109" t="n">
        <v>1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4.4572</v>
      </c>
      <c r="E110" t="n">
        <v>22.44</v>
      </c>
      <c r="F110" t="n">
        <v>18.77</v>
      </c>
      <c r="G110" t="n">
        <v>32.18</v>
      </c>
      <c r="H110" t="n">
        <v>0.44</v>
      </c>
      <c r="I110" t="n">
        <v>35</v>
      </c>
      <c r="J110" t="n">
        <v>181.94</v>
      </c>
      <c r="K110" t="n">
        <v>52.44</v>
      </c>
      <c r="L110" t="n">
        <v>4.5</v>
      </c>
      <c r="M110" t="n">
        <v>0</v>
      </c>
      <c r="N110" t="n">
        <v>35</v>
      </c>
      <c r="O110" t="n">
        <v>22673.63</v>
      </c>
      <c r="P110" t="n">
        <v>185.66</v>
      </c>
      <c r="Q110" t="n">
        <v>3033.97</v>
      </c>
      <c r="R110" t="n">
        <v>92.26000000000001</v>
      </c>
      <c r="S110" t="n">
        <v>56.78</v>
      </c>
      <c r="T110" t="n">
        <v>15843.21</v>
      </c>
      <c r="U110" t="n">
        <v>0.62</v>
      </c>
      <c r="V110" t="n">
        <v>0.86</v>
      </c>
      <c r="W110" t="n">
        <v>2.75</v>
      </c>
      <c r="X110" t="n">
        <v>1</v>
      </c>
      <c r="Y110" t="n">
        <v>1</v>
      </c>
      <c r="Z110" t="n">
        <v>10</v>
      </c>
    </row>
    <row r="111">
      <c r="A111" t="n">
        <v>0</v>
      </c>
      <c r="B111" t="n">
        <v>110</v>
      </c>
      <c r="C111" t="inlineStr">
        <is>
          <t xml:space="preserve">CONCLUIDO	</t>
        </is>
      </c>
      <c r="D111" t="n">
        <v>2.4933</v>
      </c>
      <c r="E111" t="n">
        <v>40.11</v>
      </c>
      <c r="F111" t="n">
        <v>25.97</v>
      </c>
      <c r="G111" t="n">
        <v>5.71</v>
      </c>
      <c r="H111" t="n">
        <v>0.08</v>
      </c>
      <c r="I111" t="n">
        <v>273</v>
      </c>
      <c r="J111" t="n">
        <v>213.37</v>
      </c>
      <c r="K111" t="n">
        <v>56.13</v>
      </c>
      <c r="L111" t="n">
        <v>1</v>
      </c>
      <c r="M111" t="n">
        <v>271</v>
      </c>
      <c r="N111" t="n">
        <v>46.25</v>
      </c>
      <c r="O111" t="n">
        <v>26550.29</v>
      </c>
      <c r="P111" t="n">
        <v>375.63</v>
      </c>
      <c r="Q111" t="n">
        <v>3034.84</v>
      </c>
      <c r="R111" t="n">
        <v>328.54</v>
      </c>
      <c r="S111" t="n">
        <v>56.78</v>
      </c>
      <c r="T111" t="n">
        <v>132793.36</v>
      </c>
      <c r="U111" t="n">
        <v>0.17</v>
      </c>
      <c r="V111" t="n">
        <v>0.62</v>
      </c>
      <c r="W111" t="n">
        <v>3.11</v>
      </c>
      <c r="X111" t="n">
        <v>8.199999999999999</v>
      </c>
      <c r="Y111" t="n">
        <v>1</v>
      </c>
      <c r="Z111" t="n">
        <v>10</v>
      </c>
    </row>
    <row r="112">
      <c r="A112" t="n">
        <v>1</v>
      </c>
      <c r="B112" t="n">
        <v>110</v>
      </c>
      <c r="C112" t="inlineStr">
        <is>
          <t xml:space="preserve">CONCLUIDO	</t>
        </is>
      </c>
      <c r="D112" t="n">
        <v>2.9032</v>
      </c>
      <c r="E112" t="n">
        <v>34.44</v>
      </c>
      <c r="F112" t="n">
        <v>23.56</v>
      </c>
      <c r="G112" t="n">
        <v>7.21</v>
      </c>
      <c r="H112" t="n">
        <v>0.1</v>
      </c>
      <c r="I112" t="n">
        <v>196</v>
      </c>
      <c r="J112" t="n">
        <v>213.78</v>
      </c>
      <c r="K112" t="n">
        <v>56.13</v>
      </c>
      <c r="L112" t="n">
        <v>1.25</v>
      </c>
      <c r="M112" t="n">
        <v>194</v>
      </c>
      <c r="N112" t="n">
        <v>46.4</v>
      </c>
      <c r="O112" t="n">
        <v>26600.32</v>
      </c>
      <c r="P112" t="n">
        <v>337.18</v>
      </c>
      <c r="Q112" t="n">
        <v>3034.48</v>
      </c>
      <c r="R112" t="n">
        <v>249.53</v>
      </c>
      <c r="S112" t="n">
        <v>56.78</v>
      </c>
      <c r="T112" t="n">
        <v>93673.89999999999</v>
      </c>
      <c r="U112" t="n">
        <v>0.23</v>
      </c>
      <c r="V112" t="n">
        <v>0.6899999999999999</v>
      </c>
      <c r="W112" t="n">
        <v>2.98</v>
      </c>
      <c r="X112" t="n">
        <v>5.79</v>
      </c>
      <c r="Y112" t="n">
        <v>1</v>
      </c>
      <c r="Z112" t="n">
        <v>10</v>
      </c>
    </row>
    <row r="113">
      <c r="A113" t="n">
        <v>2</v>
      </c>
      <c r="B113" t="n">
        <v>110</v>
      </c>
      <c r="C113" t="inlineStr">
        <is>
          <t xml:space="preserve">CONCLUIDO	</t>
        </is>
      </c>
      <c r="D113" t="n">
        <v>3.1986</v>
      </c>
      <c r="E113" t="n">
        <v>31.26</v>
      </c>
      <c r="F113" t="n">
        <v>22.23</v>
      </c>
      <c r="G113" t="n">
        <v>8.779999999999999</v>
      </c>
      <c r="H113" t="n">
        <v>0.12</v>
      </c>
      <c r="I113" t="n">
        <v>152</v>
      </c>
      <c r="J113" t="n">
        <v>214.19</v>
      </c>
      <c r="K113" t="n">
        <v>56.13</v>
      </c>
      <c r="L113" t="n">
        <v>1.5</v>
      </c>
      <c r="M113" t="n">
        <v>150</v>
      </c>
      <c r="N113" t="n">
        <v>46.56</v>
      </c>
      <c r="O113" t="n">
        <v>26650.41</v>
      </c>
      <c r="P113" t="n">
        <v>314.67</v>
      </c>
      <c r="Q113" t="n">
        <v>3034.6</v>
      </c>
      <c r="R113" t="n">
        <v>206.13</v>
      </c>
      <c r="S113" t="n">
        <v>56.78</v>
      </c>
      <c r="T113" t="n">
        <v>72194.48</v>
      </c>
      <c r="U113" t="n">
        <v>0.28</v>
      </c>
      <c r="V113" t="n">
        <v>0.73</v>
      </c>
      <c r="W113" t="n">
        <v>2.91</v>
      </c>
      <c r="X113" t="n">
        <v>4.46</v>
      </c>
      <c r="Y113" t="n">
        <v>1</v>
      </c>
      <c r="Z113" t="n">
        <v>10</v>
      </c>
    </row>
    <row r="114">
      <c r="A114" t="n">
        <v>3</v>
      </c>
      <c r="B114" t="n">
        <v>110</v>
      </c>
      <c r="C114" t="inlineStr">
        <is>
          <t xml:space="preserve">CONCLUIDO	</t>
        </is>
      </c>
      <c r="D114" t="n">
        <v>3.4217</v>
      </c>
      <c r="E114" t="n">
        <v>29.23</v>
      </c>
      <c r="F114" t="n">
        <v>21.38</v>
      </c>
      <c r="G114" t="n">
        <v>10.34</v>
      </c>
      <c r="H114" t="n">
        <v>0.14</v>
      </c>
      <c r="I114" t="n">
        <v>124</v>
      </c>
      <c r="J114" t="n">
        <v>214.59</v>
      </c>
      <c r="K114" t="n">
        <v>56.13</v>
      </c>
      <c r="L114" t="n">
        <v>1.75</v>
      </c>
      <c r="M114" t="n">
        <v>122</v>
      </c>
      <c r="N114" t="n">
        <v>46.72</v>
      </c>
      <c r="O114" t="n">
        <v>26700.55</v>
      </c>
      <c r="P114" t="n">
        <v>298.94</v>
      </c>
      <c r="Q114" t="n">
        <v>3033.98</v>
      </c>
      <c r="R114" t="n">
        <v>178.14</v>
      </c>
      <c r="S114" t="n">
        <v>56.78</v>
      </c>
      <c r="T114" t="n">
        <v>58338.87</v>
      </c>
      <c r="U114" t="n">
        <v>0.32</v>
      </c>
      <c r="V114" t="n">
        <v>0.75</v>
      </c>
      <c r="W114" t="n">
        <v>2.87</v>
      </c>
      <c r="X114" t="n">
        <v>3.61</v>
      </c>
      <c r="Y114" t="n">
        <v>1</v>
      </c>
      <c r="Z114" t="n">
        <v>10</v>
      </c>
    </row>
    <row r="115">
      <c r="A115" t="n">
        <v>4</v>
      </c>
      <c r="B115" t="n">
        <v>110</v>
      </c>
      <c r="C115" t="inlineStr">
        <is>
          <t xml:space="preserve">CONCLUIDO	</t>
        </is>
      </c>
      <c r="D115" t="n">
        <v>3.59</v>
      </c>
      <c r="E115" t="n">
        <v>27.86</v>
      </c>
      <c r="F115" t="n">
        <v>20.81</v>
      </c>
      <c r="G115" t="n">
        <v>11.89</v>
      </c>
      <c r="H115" t="n">
        <v>0.17</v>
      </c>
      <c r="I115" t="n">
        <v>105</v>
      </c>
      <c r="J115" t="n">
        <v>215</v>
      </c>
      <c r="K115" t="n">
        <v>56.13</v>
      </c>
      <c r="L115" t="n">
        <v>2</v>
      </c>
      <c r="M115" t="n">
        <v>103</v>
      </c>
      <c r="N115" t="n">
        <v>46.87</v>
      </c>
      <c r="O115" t="n">
        <v>26750.75</v>
      </c>
      <c r="P115" t="n">
        <v>287.9</v>
      </c>
      <c r="Q115" t="n">
        <v>3033.93</v>
      </c>
      <c r="R115" t="n">
        <v>159.98</v>
      </c>
      <c r="S115" t="n">
        <v>56.78</v>
      </c>
      <c r="T115" t="n">
        <v>49350.56</v>
      </c>
      <c r="U115" t="n">
        <v>0.35</v>
      </c>
      <c r="V115" t="n">
        <v>0.78</v>
      </c>
      <c r="W115" t="n">
        <v>2.83</v>
      </c>
      <c r="X115" t="n">
        <v>3.04</v>
      </c>
      <c r="Y115" t="n">
        <v>1</v>
      </c>
      <c r="Z115" t="n">
        <v>10</v>
      </c>
    </row>
    <row r="116">
      <c r="A116" t="n">
        <v>5</v>
      </c>
      <c r="B116" t="n">
        <v>110</v>
      </c>
      <c r="C116" t="inlineStr">
        <is>
          <t xml:space="preserve">CONCLUIDO	</t>
        </is>
      </c>
      <c r="D116" t="n">
        <v>3.7373</v>
      </c>
      <c r="E116" t="n">
        <v>26.76</v>
      </c>
      <c r="F116" t="n">
        <v>20.34</v>
      </c>
      <c r="G116" t="n">
        <v>13.56</v>
      </c>
      <c r="H116" t="n">
        <v>0.19</v>
      </c>
      <c r="I116" t="n">
        <v>90</v>
      </c>
      <c r="J116" t="n">
        <v>215.41</v>
      </c>
      <c r="K116" t="n">
        <v>56.13</v>
      </c>
      <c r="L116" t="n">
        <v>2.25</v>
      </c>
      <c r="M116" t="n">
        <v>88</v>
      </c>
      <c r="N116" t="n">
        <v>47.03</v>
      </c>
      <c r="O116" t="n">
        <v>26801</v>
      </c>
      <c r="P116" t="n">
        <v>277.73</v>
      </c>
      <c r="Q116" t="n">
        <v>3033.63</v>
      </c>
      <c r="R116" t="n">
        <v>145.05</v>
      </c>
      <c r="S116" t="n">
        <v>56.78</v>
      </c>
      <c r="T116" t="n">
        <v>41960.27</v>
      </c>
      <c r="U116" t="n">
        <v>0.39</v>
      </c>
      <c r="V116" t="n">
        <v>0.79</v>
      </c>
      <c r="W116" t="n">
        <v>2.8</v>
      </c>
      <c r="X116" t="n">
        <v>2.58</v>
      </c>
      <c r="Y116" t="n">
        <v>1</v>
      </c>
      <c r="Z116" t="n">
        <v>10</v>
      </c>
    </row>
    <row r="117">
      <c r="A117" t="n">
        <v>6</v>
      </c>
      <c r="B117" t="n">
        <v>110</v>
      </c>
      <c r="C117" t="inlineStr">
        <is>
          <t xml:space="preserve">CONCLUIDO	</t>
        </is>
      </c>
      <c r="D117" t="n">
        <v>3.8499</v>
      </c>
      <c r="E117" t="n">
        <v>25.97</v>
      </c>
      <c r="F117" t="n">
        <v>20.03</v>
      </c>
      <c r="G117" t="n">
        <v>15.21</v>
      </c>
      <c r="H117" t="n">
        <v>0.21</v>
      </c>
      <c r="I117" t="n">
        <v>79</v>
      </c>
      <c r="J117" t="n">
        <v>215.82</v>
      </c>
      <c r="K117" t="n">
        <v>56.13</v>
      </c>
      <c r="L117" t="n">
        <v>2.5</v>
      </c>
      <c r="M117" t="n">
        <v>77</v>
      </c>
      <c r="N117" t="n">
        <v>47.19</v>
      </c>
      <c r="O117" t="n">
        <v>26851.31</v>
      </c>
      <c r="P117" t="n">
        <v>269.66</v>
      </c>
      <c r="Q117" t="n">
        <v>3033.72</v>
      </c>
      <c r="R117" t="n">
        <v>134.38</v>
      </c>
      <c r="S117" t="n">
        <v>56.78</v>
      </c>
      <c r="T117" t="n">
        <v>36684.32</v>
      </c>
      <c r="U117" t="n">
        <v>0.42</v>
      </c>
      <c r="V117" t="n">
        <v>0.8100000000000001</v>
      </c>
      <c r="W117" t="n">
        <v>2.78</v>
      </c>
      <c r="X117" t="n">
        <v>2.26</v>
      </c>
      <c r="Y117" t="n">
        <v>1</v>
      </c>
      <c r="Z117" t="n">
        <v>10</v>
      </c>
    </row>
    <row r="118">
      <c r="A118" t="n">
        <v>7</v>
      </c>
      <c r="B118" t="n">
        <v>110</v>
      </c>
      <c r="C118" t="inlineStr">
        <is>
          <t xml:space="preserve">CONCLUIDO	</t>
        </is>
      </c>
      <c r="D118" t="n">
        <v>3.9484</v>
      </c>
      <c r="E118" t="n">
        <v>25.33</v>
      </c>
      <c r="F118" t="n">
        <v>19.76</v>
      </c>
      <c r="G118" t="n">
        <v>16.94</v>
      </c>
      <c r="H118" t="n">
        <v>0.23</v>
      </c>
      <c r="I118" t="n">
        <v>70</v>
      </c>
      <c r="J118" t="n">
        <v>216.22</v>
      </c>
      <c r="K118" t="n">
        <v>56.13</v>
      </c>
      <c r="L118" t="n">
        <v>2.75</v>
      </c>
      <c r="M118" t="n">
        <v>68</v>
      </c>
      <c r="N118" t="n">
        <v>47.35</v>
      </c>
      <c r="O118" t="n">
        <v>26901.66</v>
      </c>
      <c r="P118" t="n">
        <v>263.1</v>
      </c>
      <c r="Q118" t="n">
        <v>3033.63</v>
      </c>
      <c r="R118" t="n">
        <v>126.07</v>
      </c>
      <c r="S118" t="n">
        <v>56.78</v>
      </c>
      <c r="T118" t="n">
        <v>32573.89</v>
      </c>
      <c r="U118" t="n">
        <v>0.45</v>
      </c>
      <c r="V118" t="n">
        <v>0.82</v>
      </c>
      <c r="W118" t="n">
        <v>2.76</v>
      </c>
      <c r="X118" t="n">
        <v>1.99</v>
      </c>
      <c r="Y118" t="n">
        <v>1</v>
      </c>
      <c r="Z118" t="n">
        <v>10</v>
      </c>
    </row>
    <row r="119">
      <c r="A119" t="n">
        <v>8</v>
      </c>
      <c r="B119" t="n">
        <v>110</v>
      </c>
      <c r="C119" t="inlineStr">
        <is>
          <t xml:space="preserve">CONCLUIDO	</t>
        </is>
      </c>
      <c r="D119" t="n">
        <v>4.0243</v>
      </c>
      <c r="E119" t="n">
        <v>24.85</v>
      </c>
      <c r="F119" t="n">
        <v>19.58</v>
      </c>
      <c r="G119" t="n">
        <v>18.64</v>
      </c>
      <c r="H119" t="n">
        <v>0.25</v>
      </c>
      <c r="I119" t="n">
        <v>63</v>
      </c>
      <c r="J119" t="n">
        <v>216.63</v>
      </c>
      <c r="K119" t="n">
        <v>56.13</v>
      </c>
      <c r="L119" t="n">
        <v>3</v>
      </c>
      <c r="M119" t="n">
        <v>61</v>
      </c>
      <c r="N119" t="n">
        <v>47.51</v>
      </c>
      <c r="O119" t="n">
        <v>26952.08</v>
      </c>
      <c r="P119" t="n">
        <v>256.89</v>
      </c>
      <c r="Q119" t="n">
        <v>3033.89</v>
      </c>
      <c r="R119" t="n">
        <v>120.09</v>
      </c>
      <c r="S119" t="n">
        <v>56.78</v>
      </c>
      <c r="T119" t="n">
        <v>29618.58</v>
      </c>
      <c r="U119" t="n">
        <v>0.47</v>
      </c>
      <c r="V119" t="n">
        <v>0.82</v>
      </c>
      <c r="W119" t="n">
        <v>2.75</v>
      </c>
      <c r="X119" t="n">
        <v>1.81</v>
      </c>
      <c r="Y119" t="n">
        <v>1</v>
      </c>
      <c r="Z119" t="n">
        <v>10</v>
      </c>
    </row>
    <row r="120">
      <c r="A120" t="n">
        <v>9</v>
      </c>
      <c r="B120" t="n">
        <v>110</v>
      </c>
      <c r="C120" t="inlineStr">
        <is>
          <t xml:space="preserve">CONCLUIDO	</t>
        </is>
      </c>
      <c r="D120" t="n">
        <v>4.0964</v>
      </c>
      <c r="E120" t="n">
        <v>24.41</v>
      </c>
      <c r="F120" t="n">
        <v>19.39</v>
      </c>
      <c r="G120" t="n">
        <v>20.41</v>
      </c>
      <c r="H120" t="n">
        <v>0.27</v>
      </c>
      <c r="I120" t="n">
        <v>57</v>
      </c>
      <c r="J120" t="n">
        <v>217.04</v>
      </c>
      <c r="K120" t="n">
        <v>56.13</v>
      </c>
      <c r="L120" t="n">
        <v>3.25</v>
      </c>
      <c r="M120" t="n">
        <v>55</v>
      </c>
      <c r="N120" t="n">
        <v>47.66</v>
      </c>
      <c r="O120" t="n">
        <v>27002.55</v>
      </c>
      <c r="P120" t="n">
        <v>250.96</v>
      </c>
      <c r="Q120" t="n">
        <v>3033.53</v>
      </c>
      <c r="R120" t="n">
        <v>114.02</v>
      </c>
      <c r="S120" t="n">
        <v>56.78</v>
      </c>
      <c r="T120" t="n">
        <v>26615.05</v>
      </c>
      <c r="U120" t="n">
        <v>0.5</v>
      </c>
      <c r="V120" t="n">
        <v>0.83</v>
      </c>
      <c r="W120" t="n">
        <v>2.74</v>
      </c>
      <c r="X120" t="n">
        <v>1.63</v>
      </c>
      <c r="Y120" t="n">
        <v>1</v>
      </c>
      <c r="Z120" t="n">
        <v>10</v>
      </c>
    </row>
    <row r="121">
      <c r="A121" t="n">
        <v>10</v>
      </c>
      <c r="B121" t="n">
        <v>110</v>
      </c>
      <c r="C121" t="inlineStr">
        <is>
          <t xml:space="preserve">CONCLUIDO	</t>
        </is>
      </c>
      <c r="D121" t="n">
        <v>4.1533</v>
      </c>
      <c r="E121" t="n">
        <v>24.08</v>
      </c>
      <c r="F121" t="n">
        <v>19.27</v>
      </c>
      <c r="G121" t="n">
        <v>22.23</v>
      </c>
      <c r="H121" t="n">
        <v>0.29</v>
      </c>
      <c r="I121" t="n">
        <v>52</v>
      </c>
      <c r="J121" t="n">
        <v>217.45</v>
      </c>
      <c r="K121" t="n">
        <v>56.13</v>
      </c>
      <c r="L121" t="n">
        <v>3.5</v>
      </c>
      <c r="M121" t="n">
        <v>50</v>
      </c>
      <c r="N121" t="n">
        <v>47.82</v>
      </c>
      <c r="O121" t="n">
        <v>27053.07</v>
      </c>
      <c r="P121" t="n">
        <v>246.22</v>
      </c>
      <c r="Q121" t="n">
        <v>3033.65</v>
      </c>
      <c r="R121" t="n">
        <v>109.66</v>
      </c>
      <c r="S121" t="n">
        <v>56.78</v>
      </c>
      <c r="T121" t="n">
        <v>24457.79</v>
      </c>
      <c r="U121" t="n">
        <v>0.52</v>
      </c>
      <c r="V121" t="n">
        <v>0.84</v>
      </c>
      <c r="W121" t="n">
        <v>2.74</v>
      </c>
      <c r="X121" t="n">
        <v>1.5</v>
      </c>
      <c r="Y121" t="n">
        <v>1</v>
      </c>
      <c r="Z121" t="n">
        <v>10</v>
      </c>
    </row>
    <row r="122">
      <c r="A122" t="n">
        <v>11</v>
      </c>
      <c r="B122" t="n">
        <v>110</v>
      </c>
      <c r="C122" t="inlineStr">
        <is>
          <t xml:space="preserve">CONCLUIDO	</t>
        </is>
      </c>
      <c r="D122" t="n">
        <v>4.2205</v>
      </c>
      <c r="E122" t="n">
        <v>23.69</v>
      </c>
      <c r="F122" t="n">
        <v>19.1</v>
      </c>
      <c r="G122" t="n">
        <v>24.38</v>
      </c>
      <c r="H122" t="n">
        <v>0.31</v>
      </c>
      <c r="I122" t="n">
        <v>47</v>
      </c>
      <c r="J122" t="n">
        <v>217.86</v>
      </c>
      <c r="K122" t="n">
        <v>56.13</v>
      </c>
      <c r="L122" t="n">
        <v>3.75</v>
      </c>
      <c r="M122" t="n">
        <v>45</v>
      </c>
      <c r="N122" t="n">
        <v>47.98</v>
      </c>
      <c r="O122" t="n">
        <v>27103.65</v>
      </c>
      <c r="P122" t="n">
        <v>239.31</v>
      </c>
      <c r="Q122" t="n">
        <v>3033.69</v>
      </c>
      <c r="R122" t="n">
        <v>104.28</v>
      </c>
      <c r="S122" t="n">
        <v>56.78</v>
      </c>
      <c r="T122" t="n">
        <v>21791.87</v>
      </c>
      <c r="U122" t="n">
        <v>0.54</v>
      </c>
      <c r="V122" t="n">
        <v>0.84</v>
      </c>
      <c r="W122" t="n">
        <v>2.73</v>
      </c>
      <c r="X122" t="n">
        <v>1.33</v>
      </c>
      <c r="Y122" t="n">
        <v>1</v>
      </c>
      <c r="Z122" t="n">
        <v>10</v>
      </c>
    </row>
    <row r="123">
      <c r="A123" t="n">
        <v>12</v>
      </c>
      <c r="B123" t="n">
        <v>110</v>
      </c>
      <c r="C123" t="inlineStr">
        <is>
          <t xml:space="preserve">CONCLUIDO	</t>
        </is>
      </c>
      <c r="D123" t="n">
        <v>4.2753</v>
      </c>
      <c r="E123" t="n">
        <v>23.39</v>
      </c>
      <c r="F123" t="n">
        <v>18.96</v>
      </c>
      <c r="G123" t="n">
        <v>26.46</v>
      </c>
      <c r="H123" t="n">
        <v>0.33</v>
      </c>
      <c r="I123" t="n">
        <v>43</v>
      </c>
      <c r="J123" t="n">
        <v>218.27</v>
      </c>
      <c r="K123" t="n">
        <v>56.13</v>
      </c>
      <c r="L123" t="n">
        <v>4</v>
      </c>
      <c r="M123" t="n">
        <v>41</v>
      </c>
      <c r="N123" t="n">
        <v>48.15</v>
      </c>
      <c r="O123" t="n">
        <v>27154.29</v>
      </c>
      <c r="P123" t="n">
        <v>233.69</v>
      </c>
      <c r="Q123" t="n">
        <v>3033.63</v>
      </c>
      <c r="R123" t="n">
        <v>99.73</v>
      </c>
      <c r="S123" t="n">
        <v>56.78</v>
      </c>
      <c r="T123" t="n">
        <v>19539.2</v>
      </c>
      <c r="U123" t="n">
        <v>0.57</v>
      </c>
      <c r="V123" t="n">
        <v>0.85</v>
      </c>
      <c r="W123" t="n">
        <v>2.72</v>
      </c>
      <c r="X123" t="n">
        <v>1.2</v>
      </c>
      <c r="Y123" t="n">
        <v>1</v>
      </c>
      <c r="Z123" t="n">
        <v>10</v>
      </c>
    </row>
    <row r="124">
      <c r="A124" t="n">
        <v>13</v>
      </c>
      <c r="B124" t="n">
        <v>110</v>
      </c>
      <c r="C124" t="inlineStr">
        <is>
          <t xml:space="preserve">CONCLUIDO	</t>
        </is>
      </c>
      <c r="D124" t="n">
        <v>4.3124</v>
      </c>
      <c r="E124" t="n">
        <v>23.19</v>
      </c>
      <c r="F124" t="n">
        <v>18.89</v>
      </c>
      <c r="G124" t="n">
        <v>28.33</v>
      </c>
      <c r="H124" t="n">
        <v>0.35</v>
      </c>
      <c r="I124" t="n">
        <v>40</v>
      </c>
      <c r="J124" t="n">
        <v>218.68</v>
      </c>
      <c r="K124" t="n">
        <v>56.13</v>
      </c>
      <c r="L124" t="n">
        <v>4.25</v>
      </c>
      <c r="M124" t="n">
        <v>38</v>
      </c>
      <c r="N124" t="n">
        <v>48.31</v>
      </c>
      <c r="O124" t="n">
        <v>27204.98</v>
      </c>
      <c r="P124" t="n">
        <v>227.91</v>
      </c>
      <c r="Q124" t="n">
        <v>3033.45</v>
      </c>
      <c r="R124" t="n">
        <v>97.40000000000001</v>
      </c>
      <c r="S124" t="n">
        <v>56.78</v>
      </c>
      <c r="T124" t="n">
        <v>18386.39</v>
      </c>
      <c r="U124" t="n">
        <v>0.58</v>
      </c>
      <c r="V124" t="n">
        <v>0.85</v>
      </c>
      <c r="W124" t="n">
        <v>2.72</v>
      </c>
      <c r="X124" t="n">
        <v>1.12</v>
      </c>
      <c r="Y124" t="n">
        <v>1</v>
      </c>
      <c r="Z124" t="n">
        <v>10</v>
      </c>
    </row>
    <row r="125">
      <c r="A125" t="n">
        <v>14</v>
      </c>
      <c r="B125" t="n">
        <v>110</v>
      </c>
      <c r="C125" t="inlineStr">
        <is>
          <t xml:space="preserve">CONCLUIDO	</t>
        </is>
      </c>
      <c r="D125" t="n">
        <v>4.348</v>
      </c>
      <c r="E125" t="n">
        <v>23</v>
      </c>
      <c r="F125" t="n">
        <v>18.82</v>
      </c>
      <c r="G125" t="n">
        <v>30.53</v>
      </c>
      <c r="H125" t="n">
        <v>0.36</v>
      </c>
      <c r="I125" t="n">
        <v>37</v>
      </c>
      <c r="J125" t="n">
        <v>219.09</v>
      </c>
      <c r="K125" t="n">
        <v>56.13</v>
      </c>
      <c r="L125" t="n">
        <v>4.5</v>
      </c>
      <c r="M125" t="n">
        <v>34</v>
      </c>
      <c r="N125" t="n">
        <v>48.47</v>
      </c>
      <c r="O125" t="n">
        <v>27255.72</v>
      </c>
      <c r="P125" t="n">
        <v>224.06</v>
      </c>
      <c r="Q125" t="n">
        <v>3033.58</v>
      </c>
      <c r="R125" t="n">
        <v>94.91</v>
      </c>
      <c r="S125" t="n">
        <v>56.78</v>
      </c>
      <c r="T125" t="n">
        <v>17158.8</v>
      </c>
      <c r="U125" t="n">
        <v>0.6</v>
      </c>
      <c r="V125" t="n">
        <v>0.86</v>
      </c>
      <c r="W125" t="n">
        <v>2.73</v>
      </c>
      <c r="X125" t="n">
        <v>1.06</v>
      </c>
      <c r="Y125" t="n">
        <v>1</v>
      </c>
      <c r="Z125" t="n">
        <v>10</v>
      </c>
    </row>
    <row r="126">
      <c r="A126" t="n">
        <v>15</v>
      </c>
      <c r="B126" t="n">
        <v>110</v>
      </c>
      <c r="C126" t="inlineStr">
        <is>
          <t xml:space="preserve">CONCLUIDO	</t>
        </is>
      </c>
      <c r="D126" t="n">
        <v>4.3922</v>
      </c>
      <c r="E126" t="n">
        <v>22.77</v>
      </c>
      <c r="F126" t="n">
        <v>18.72</v>
      </c>
      <c r="G126" t="n">
        <v>33.03</v>
      </c>
      <c r="H126" t="n">
        <v>0.38</v>
      </c>
      <c r="I126" t="n">
        <v>34</v>
      </c>
      <c r="J126" t="n">
        <v>219.51</v>
      </c>
      <c r="K126" t="n">
        <v>56.13</v>
      </c>
      <c r="L126" t="n">
        <v>4.75</v>
      </c>
      <c r="M126" t="n">
        <v>32</v>
      </c>
      <c r="N126" t="n">
        <v>48.63</v>
      </c>
      <c r="O126" t="n">
        <v>27306.53</v>
      </c>
      <c r="P126" t="n">
        <v>218.7</v>
      </c>
      <c r="Q126" t="n">
        <v>3033.6</v>
      </c>
      <c r="R126" t="n">
        <v>91.90000000000001</v>
      </c>
      <c r="S126" t="n">
        <v>56.78</v>
      </c>
      <c r="T126" t="n">
        <v>15667.16</v>
      </c>
      <c r="U126" t="n">
        <v>0.62</v>
      </c>
      <c r="V126" t="n">
        <v>0.86</v>
      </c>
      <c r="W126" t="n">
        <v>2.71</v>
      </c>
      <c r="X126" t="n">
        <v>0.95</v>
      </c>
      <c r="Y126" t="n">
        <v>1</v>
      </c>
      <c r="Z126" t="n">
        <v>10</v>
      </c>
    </row>
    <row r="127">
      <c r="A127" t="n">
        <v>16</v>
      </c>
      <c r="B127" t="n">
        <v>110</v>
      </c>
      <c r="C127" t="inlineStr">
        <is>
          <t xml:space="preserve">CONCLUIDO	</t>
        </is>
      </c>
      <c r="D127" t="n">
        <v>4.4216</v>
      </c>
      <c r="E127" t="n">
        <v>22.62</v>
      </c>
      <c r="F127" t="n">
        <v>18.65</v>
      </c>
      <c r="G127" t="n">
        <v>34.97</v>
      </c>
      <c r="H127" t="n">
        <v>0.4</v>
      </c>
      <c r="I127" t="n">
        <v>32</v>
      </c>
      <c r="J127" t="n">
        <v>219.92</v>
      </c>
      <c r="K127" t="n">
        <v>56.13</v>
      </c>
      <c r="L127" t="n">
        <v>5</v>
      </c>
      <c r="M127" t="n">
        <v>25</v>
      </c>
      <c r="N127" t="n">
        <v>48.79</v>
      </c>
      <c r="O127" t="n">
        <v>27357.39</v>
      </c>
      <c r="P127" t="n">
        <v>213.26</v>
      </c>
      <c r="Q127" t="n">
        <v>3033.63</v>
      </c>
      <c r="R127" t="n">
        <v>89.53</v>
      </c>
      <c r="S127" t="n">
        <v>56.78</v>
      </c>
      <c r="T127" t="n">
        <v>14490.42</v>
      </c>
      <c r="U127" t="n">
        <v>0.63</v>
      </c>
      <c r="V127" t="n">
        <v>0.87</v>
      </c>
      <c r="W127" t="n">
        <v>2.71</v>
      </c>
      <c r="X127" t="n">
        <v>0.89</v>
      </c>
      <c r="Y127" t="n">
        <v>1</v>
      </c>
      <c r="Z127" t="n">
        <v>10</v>
      </c>
    </row>
    <row r="128">
      <c r="A128" t="n">
        <v>17</v>
      </c>
      <c r="B128" t="n">
        <v>110</v>
      </c>
      <c r="C128" t="inlineStr">
        <is>
          <t xml:space="preserve">CONCLUIDO	</t>
        </is>
      </c>
      <c r="D128" t="n">
        <v>4.4292</v>
      </c>
      <c r="E128" t="n">
        <v>22.58</v>
      </c>
      <c r="F128" t="n">
        <v>18.66</v>
      </c>
      <c r="G128" t="n">
        <v>36.11</v>
      </c>
      <c r="H128" t="n">
        <v>0.42</v>
      </c>
      <c r="I128" t="n">
        <v>31</v>
      </c>
      <c r="J128" t="n">
        <v>220.33</v>
      </c>
      <c r="K128" t="n">
        <v>56.13</v>
      </c>
      <c r="L128" t="n">
        <v>5.25</v>
      </c>
      <c r="M128" t="n">
        <v>19</v>
      </c>
      <c r="N128" t="n">
        <v>48.95</v>
      </c>
      <c r="O128" t="n">
        <v>27408.3</v>
      </c>
      <c r="P128" t="n">
        <v>211.34</v>
      </c>
      <c r="Q128" t="n">
        <v>3033.66</v>
      </c>
      <c r="R128" t="n">
        <v>89.13</v>
      </c>
      <c r="S128" t="n">
        <v>56.78</v>
      </c>
      <c r="T128" t="n">
        <v>14300.16</v>
      </c>
      <c r="U128" t="n">
        <v>0.64</v>
      </c>
      <c r="V128" t="n">
        <v>0.86</v>
      </c>
      <c r="W128" t="n">
        <v>2.72</v>
      </c>
      <c r="X128" t="n">
        <v>0.89</v>
      </c>
      <c r="Y128" t="n">
        <v>1</v>
      </c>
      <c r="Z128" t="n">
        <v>10</v>
      </c>
    </row>
    <row r="129">
      <c r="A129" t="n">
        <v>18</v>
      </c>
      <c r="B129" t="n">
        <v>110</v>
      </c>
      <c r="C129" t="inlineStr">
        <is>
          <t xml:space="preserve">CONCLUIDO	</t>
        </is>
      </c>
      <c r="D129" t="n">
        <v>4.4414</v>
      </c>
      <c r="E129" t="n">
        <v>22.52</v>
      </c>
      <c r="F129" t="n">
        <v>18.64</v>
      </c>
      <c r="G129" t="n">
        <v>37.27</v>
      </c>
      <c r="H129" t="n">
        <v>0.44</v>
      </c>
      <c r="I129" t="n">
        <v>30</v>
      </c>
      <c r="J129" t="n">
        <v>220.74</v>
      </c>
      <c r="K129" t="n">
        <v>56.13</v>
      </c>
      <c r="L129" t="n">
        <v>5.5</v>
      </c>
      <c r="M129" t="n">
        <v>9</v>
      </c>
      <c r="N129" t="n">
        <v>49.12</v>
      </c>
      <c r="O129" t="n">
        <v>27459.27</v>
      </c>
      <c r="P129" t="n">
        <v>208.05</v>
      </c>
      <c r="Q129" t="n">
        <v>3033.6</v>
      </c>
      <c r="R129" t="n">
        <v>88.29000000000001</v>
      </c>
      <c r="S129" t="n">
        <v>56.78</v>
      </c>
      <c r="T129" t="n">
        <v>13883.83</v>
      </c>
      <c r="U129" t="n">
        <v>0.64</v>
      </c>
      <c r="V129" t="n">
        <v>0.87</v>
      </c>
      <c r="W129" t="n">
        <v>2.73</v>
      </c>
      <c r="X129" t="n">
        <v>0.87</v>
      </c>
      <c r="Y129" t="n">
        <v>1</v>
      </c>
      <c r="Z129" t="n">
        <v>10</v>
      </c>
    </row>
    <row r="130">
      <c r="A130" t="n">
        <v>19</v>
      </c>
      <c r="B130" t="n">
        <v>110</v>
      </c>
      <c r="C130" t="inlineStr">
        <is>
          <t xml:space="preserve">CONCLUIDO	</t>
        </is>
      </c>
      <c r="D130" t="n">
        <v>4.4528</v>
      </c>
      <c r="E130" t="n">
        <v>22.46</v>
      </c>
      <c r="F130" t="n">
        <v>18.62</v>
      </c>
      <c r="G130" t="n">
        <v>38.53</v>
      </c>
      <c r="H130" t="n">
        <v>0.46</v>
      </c>
      <c r="I130" t="n">
        <v>29</v>
      </c>
      <c r="J130" t="n">
        <v>221.16</v>
      </c>
      <c r="K130" t="n">
        <v>56.13</v>
      </c>
      <c r="L130" t="n">
        <v>5.75</v>
      </c>
      <c r="M130" t="n">
        <v>3</v>
      </c>
      <c r="N130" t="n">
        <v>49.28</v>
      </c>
      <c r="O130" t="n">
        <v>27510.3</v>
      </c>
      <c r="P130" t="n">
        <v>207.49</v>
      </c>
      <c r="Q130" t="n">
        <v>3033.67</v>
      </c>
      <c r="R130" t="n">
        <v>87.38</v>
      </c>
      <c r="S130" t="n">
        <v>56.78</v>
      </c>
      <c r="T130" t="n">
        <v>13432.33</v>
      </c>
      <c r="U130" t="n">
        <v>0.65</v>
      </c>
      <c r="V130" t="n">
        <v>0.87</v>
      </c>
      <c r="W130" t="n">
        <v>2.74</v>
      </c>
      <c r="X130" t="n">
        <v>0.86</v>
      </c>
      <c r="Y130" t="n">
        <v>1</v>
      </c>
      <c r="Z130" t="n">
        <v>10</v>
      </c>
    </row>
    <row r="131">
      <c r="A131" t="n">
        <v>20</v>
      </c>
      <c r="B131" t="n">
        <v>110</v>
      </c>
      <c r="C131" t="inlineStr">
        <is>
          <t xml:space="preserve">CONCLUIDO	</t>
        </is>
      </c>
      <c r="D131" t="n">
        <v>4.4553</v>
      </c>
      <c r="E131" t="n">
        <v>22.45</v>
      </c>
      <c r="F131" t="n">
        <v>18.61</v>
      </c>
      <c r="G131" t="n">
        <v>38.5</v>
      </c>
      <c r="H131" t="n">
        <v>0.48</v>
      </c>
      <c r="I131" t="n">
        <v>29</v>
      </c>
      <c r="J131" t="n">
        <v>221.57</v>
      </c>
      <c r="K131" t="n">
        <v>56.13</v>
      </c>
      <c r="L131" t="n">
        <v>6</v>
      </c>
      <c r="M131" t="n">
        <v>0</v>
      </c>
      <c r="N131" t="n">
        <v>49.45</v>
      </c>
      <c r="O131" t="n">
        <v>27561.39</v>
      </c>
      <c r="P131" t="n">
        <v>207.29</v>
      </c>
      <c r="Q131" t="n">
        <v>3033.79</v>
      </c>
      <c r="R131" t="n">
        <v>87.06999999999999</v>
      </c>
      <c r="S131" t="n">
        <v>56.78</v>
      </c>
      <c r="T131" t="n">
        <v>13275.99</v>
      </c>
      <c r="U131" t="n">
        <v>0.65</v>
      </c>
      <c r="V131" t="n">
        <v>0.87</v>
      </c>
      <c r="W131" t="n">
        <v>2.74</v>
      </c>
      <c r="X131" t="n">
        <v>0.84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1.846</v>
      </c>
      <c r="E132" t="n">
        <v>54.17</v>
      </c>
      <c r="F132" t="n">
        <v>29.62</v>
      </c>
      <c r="G132" t="n">
        <v>4.58</v>
      </c>
      <c r="H132" t="n">
        <v>0.06</v>
      </c>
      <c r="I132" t="n">
        <v>388</v>
      </c>
      <c r="J132" t="n">
        <v>296.65</v>
      </c>
      <c r="K132" t="n">
        <v>61.82</v>
      </c>
      <c r="L132" t="n">
        <v>1</v>
      </c>
      <c r="M132" t="n">
        <v>386</v>
      </c>
      <c r="N132" t="n">
        <v>83.83</v>
      </c>
      <c r="O132" t="n">
        <v>36821.52</v>
      </c>
      <c r="P132" t="n">
        <v>533.5599999999999</v>
      </c>
      <c r="Q132" t="n">
        <v>3035.43</v>
      </c>
      <c r="R132" t="n">
        <v>448.58</v>
      </c>
      <c r="S132" t="n">
        <v>56.78</v>
      </c>
      <c r="T132" t="n">
        <v>192237.57</v>
      </c>
      <c r="U132" t="n">
        <v>0.13</v>
      </c>
      <c r="V132" t="n">
        <v>0.55</v>
      </c>
      <c r="W132" t="n">
        <v>3.29</v>
      </c>
      <c r="X132" t="n">
        <v>11.84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2.2834</v>
      </c>
      <c r="E133" t="n">
        <v>43.79</v>
      </c>
      <c r="F133" t="n">
        <v>25.85</v>
      </c>
      <c r="G133" t="n">
        <v>5.77</v>
      </c>
      <c r="H133" t="n">
        <v>0.07000000000000001</v>
      </c>
      <c r="I133" t="n">
        <v>269</v>
      </c>
      <c r="J133" t="n">
        <v>297.17</v>
      </c>
      <c r="K133" t="n">
        <v>61.82</v>
      </c>
      <c r="L133" t="n">
        <v>1.25</v>
      </c>
      <c r="M133" t="n">
        <v>267</v>
      </c>
      <c r="N133" t="n">
        <v>84.09999999999999</v>
      </c>
      <c r="O133" t="n">
        <v>36885.7</v>
      </c>
      <c r="P133" t="n">
        <v>463.1</v>
      </c>
      <c r="Q133" t="n">
        <v>3034.94</v>
      </c>
      <c r="R133" t="n">
        <v>324.35</v>
      </c>
      <c r="S133" t="n">
        <v>56.78</v>
      </c>
      <c r="T133" t="n">
        <v>130718.97</v>
      </c>
      <c r="U133" t="n">
        <v>0.18</v>
      </c>
      <c r="V133" t="n">
        <v>0.62</v>
      </c>
      <c r="W133" t="n">
        <v>3.11</v>
      </c>
      <c r="X133" t="n">
        <v>8.08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2.6162</v>
      </c>
      <c r="E134" t="n">
        <v>38.22</v>
      </c>
      <c r="F134" t="n">
        <v>23.84</v>
      </c>
      <c r="G134" t="n">
        <v>6.98</v>
      </c>
      <c r="H134" t="n">
        <v>0.09</v>
      </c>
      <c r="I134" t="n">
        <v>205</v>
      </c>
      <c r="J134" t="n">
        <v>297.7</v>
      </c>
      <c r="K134" t="n">
        <v>61.82</v>
      </c>
      <c r="L134" t="n">
        <v>1.5</v>
      </c>
      <c r="M134" t="n">
        <v>203</v>
      </c>
      <c r="N134" t="n">
        <v>84.37</v>
      </c>
      <c r="O134" t="n">
        <v>36949.99</v>
      </c>
      <c r="P134" t="n">
        <v>424.42</v>
      </c>
      <c r="Q134" t="n">
        <v>3034.31</v>
      </c>
      <c r="R134" t="n">
        <v>258.57</v>
      </c>
      <c r="S134" t="n">
        <v>56.78</v>
      </c>
      <c r="T134" t="n">
        <v>98149.61</v>
      </c>
      <c r="U134" t="n">
        <v>0.22</v>
      </c>
      <c r="V134" t="n">
        <v>0.68</v>
      </c>
      <c r="W134" t="n">
        <v>3</v>
      </c>
      <c r="X134" t="n">
        <v>6.07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2.8678</v>
      </c>
      <c r="E135" t="n">
        <v>34.87</v>
      </c>
      <c r="F135" t="n">
        <v>22.65</v>
      </c>
      <c r="G135" t="n">
        <v>8.19</v>
      </c>
      <c r="H135" t="n">
        <v>0.1</v>
      </c>
      <c r="I135" t="n">
        <v>166</v>
      </c>
      <c r="J135" t="n">
        <v>298.22</v>
      </c>
      <c r="K135" t="n">
        <v>61.82</v>
      </c>
      <c r="L135" t="n">
        <v>1.75</v>
      </c>
      <c r="M135" t="n">
        <v>164</v>
      </c>
      <c r="N135" t="n">
        <v>84.65000000000001</v>
      </c>
      <c r="O135" t="n">
        <v>37014.39</v>
      </c>
      <c r="P135" t="n">
        <v>400.95</v>
      </c>
      <c r="Q135" t="n">
        <v>3033.98</v>
      </c>
      <c r="R135" t="n">
        <v>219.62</v>
      </c>
      <c r="S135" t="n">
        <v>56.78</v>
      </c>
      <c r="T135" t="n">
        <v>78868.95</v>
      </c>
      <c r="U135" t="n">
        <v>0.26</v>
      </c>
      <c r="V135" t="n">
        <v>0.71</v>
      </c>
      <c r="W135" t="n">
        <v>2.94</v>
      </c>
      <c r="X135" t="n">
        <v>4.88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3.0753</v>
      </c>
      <c r="E136" t="n">
        <v>32.52</v>
      </c>
      <c r="F136" t="n">
        <v>21.8</v>
      </c>
      <c r="G136" t="n">
        <v>9.41</v>
      </c>
      <c r="H136" t="n">
        <v>0.12</v>
      </c>
      <c r="I136" t="n">
        <v>139</v>
      </c>
      <c r="J136" t="n">
        <v>298.74</v>
      </c>
      <c r="K136" t="n">
        <v>61.82</v>
      </c>
      <c r="L136" t="n">
        <v>2</v>
      </c>
      <c r="M136" t="n">
        <v>137</v>
      </c>
      <c r="N136" t="n">
        <v>84.92</v>
      </c>
      <c r="O136" t="n">
        <v>37078.91</v>
      </c>
      <c r="P136" t="n">
        <v>383.38</v>
      </c>
      <c r="Q136" t="n">
        <v>3034.14</v>
      </c>
      <c r="R136" t="n">
        <v>192.31</v>
      </c>
      <c r="S136" t="n">
        <v>56.78</v>
      </c>
      <c r="T136" t="n">
        <v>65345.87</v>
      </c>
      <c r="U136" t="n">
        <v>0.3</v>
      </c>
      <c r="V136" t="n">
        <v>0.74</v>
      </c>
      <c r="W136" t="n">
        <v>2.88</v>
      </c>
      <c r="X136" t="n">
        <v>4.03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3.2362</v>
      </c>
      <c r="E137" t="n">
        <v>30.9</v>
      </c>
      <c r="F137" t="n">
        <v>21.24</v>
      </c>
      <c r="G137" t="n">
        <v>10.62</v>
      </c>
      <c r="H137" t="n">
        <v>0.13</v>
      </c>
      <c r="I137" t="n">
        <v>120</v>
      </c>
      <c r="J137" t="n">
        <v>299.26</v>
      </c>
      <c r="K137" t="n">
        <v>61.82</v>
      </c>
      <c r="L137" t="n">
        <v>2.25</v>
      </c>
      <c r="M137" t="n">
        <v>118</v>
      </c>
      <c r="N137" t="n">
        <v>85.19</v>
      </c>
      <c r="O137" t="n">
        <v>37143.54</v>
      </c>
      <c r="P137" t="n">
        <v>371.52</v>
      </c>
      <c r="Q137" t="n">
        <v>3034.09</v>
      </c>
      <c r="R137" t="n">
        <v>174.04</v>
      </c>
      <c r="S137" t="n">
        <v>56.78</v>
      </c>
      <c r="T137" t="n">
        <v>56309.53</v>
      </c>
      <c r="U137" t="n">
        <v>0.33</v>
      </c>
      <c r="V137" t="n">
        <v>0.76</v>
      </c>
      <c r="W137" t="n">
        <v>2.85</v>
      </c>
      <c r="X137" t="n">
        <v>3.47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3.3751</v>
      </c>
      <c r="E138" t="n">
        <v>29.63</v>
      </c>
      <c r="F138" t="n">
        <v>20.8</v>
      </c>
      <c r="G138" t="n">
        <v>11.88</v>
      </c>
      <c r="H138" t="n">
        <v>0.15</v>
      </c>
      <c r="I138" t="n">
        <v>105</v>
      </c>
      <c r="J138" t="n">
        <v>299.79</v>
      </c>
      <c r="K138" t="n">
        <v>61.82</v>
      </c>
      <c r="L138" t="n">
        <v>2.5</v>
      </c>
      <c r="M138" t="n">
        <v>103</v>
      </c>
      <c r="N138" t="n">
        <v>85.47</v>
      </c>
      <c r="O138" t="n">
        <v>37208.42</v>
      </c>
      <c r="P138" t="n">
        <v>361.52</v>
      </c>
      <c r="Q138" t="n">
        <v>3033.71</v>
      </c>
      <c r="R138" t="n">
        <v>159.37</v>
      </c>
      <c r="S138" t="n">
        <v>56.78</v>
      </c>
      <c r="T138" t="n">
        <v>49049.49</v>
      </c>
      <c r="U138" t="n">
        <v>0.36</v>
      </c>
      <c r="V138" t="n">
        <v>0.78</v>
      </c>
      <c r="W138" t="n">
        <v>2.83</v>
      </c>
      <c r="X138" t="n">
        <v>3.03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3.4807</v>
      </c>
      <c r="E139" t="n">
        <v>28.73</v>
      </c>
      <c r="F139" t="n">
        <v>20.51</v>
      </c>
      <c r="G139" t="n">
        <v>13.09</v>
      </c>
      <c r="H139" t="n">
        <v>0.16</v>
      </c>
      <c r="I139" t="n">
        <v>94</v>
      </c>
      <c r="J139" t="n">
        <v>300.32</v>
      </c>
      <c r="K139" t="n">
        <v>61.82</v>
      </c>
      <c r="L139" t="n">
        <v>2.75</v>
      </c>
      <c r="M139" t="n">
        <v>92</v>
      </c>
      <c r="N139" t="n">
        <v>85.73999999999999</v>
      </c>
      <c r="O139" t="n">
        <v>37273.29</v>
      </c>
      <c r="P139" t="n">
        <v>354.41</v>
      </c>
      <c r="Q139" t="n">
        <v>3033.77</v>
      </c>
      <c r="R139" t="n">
        <v>149.94</v>
      </c>
      <c r="S139" t="n">
        <v>56.78</v>
      </c>
      <c r="T139" t="n">
        <v>44389.25</v>
      </c>
      <c r="U139" t="n">
        <v>0.38</v>
      </c>
      <c r="V139" t="n">
        <v>0.79</v>
      </c>
      <c r="W139" t="n">
        <v>2.82</v>
      </c>
      <c r="X139" t="n">
        <v>2.74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3.5932</v>
      </c>
      <c r="E140" t="n">
        <v>27.83</v>
      </c>
      <c r="F140" t="n">
        <v>20.17</v>
      </c>
      <c r="G140" t="n">
        <v>14.4</v>
      </c>
      <c r="H140" t="n">
        <v>0.18</v>
      </c>
      <c r="I140" t="n">
        <v>84</v>
      </c>
      <c r="J140" t="n">
        <v>300.84</v>
      </c>
      <c r="K140" t="n">
        <v>61.82</v>
      </c>
      <c r="L140" t="n">
        <v>3</v>
      </c>
      <c r="M140" t="n">
        <v>82</v>
      </c>
      <c r="N140" t="n">
        <v>86.02</v>
      </c>
      <c r="O140" t="n">
        <v>37338.27</v>
      </c>
      <c r="P140" t="n">
        <v>346.05</v>
      </c>
      <c r="Q140" t="n">
        <v>3033.69</v>
      </c>
      <c r="R140" t="n">
        <v>139.06</v>
      </c>
      <c r="S140" t="n">
        <v>56.78</v>
      </c>
      <c r="T140" t="n">
        <v>38999.01</v>
      </c>
      <c r="U140" t="n">
        <v>0.41</v>
      </c>
      <c r="V140" t="n">
        <v>0.8</v>
      </c>
      <c r="W140" t="n">
        <v>2.79</v>
      </c>
      <c r="X140" t="n">
        <v>2.4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3.6663</v>
      </c>
      <c r="E141" t="n">
        <v>27.28</v>
      </c>
      <c r="F141" t="n">
        <v>20</v>
      </c>
      <c r="G141" t="n">
        <v>15.58</v>
      </c>
      <c r="H141" t="n">
        <v>0.19</v>
      </c>
      <c r="I141" t="n">
        <v>77</v>
      </c>
      <c r="J141" t="n">
        <v>301.37</v>
      </c>
      <c r="K141" t="n">
        <v>61.82</v>
      </c>
      <c r="L141" t="n">
        <v>3.25</v>
      </c>
      <c r="M141" t="n">
        <v>75</v>
      </c>
      <c r="N141" t="n">
        <v>86.3</v>
      </c>
      <c r="O141" t="n">
        <v>37403.38</v>
      </c>
      <c r="P141" t="n">
        <v>340.73</v>
      </c>
      <c r="Q141" t="n">
        <v>3033.69</v>
      </c>
      <c r="R141" t="n">
        <v>133.45</v>
      </c>
      <c r="S141" t="n">
        <v>56.78</v>
      </c>
      <c r="T141" t="n">
        <v>36226.01</v>
      </c>
      <c r="U141" t="n">
        <v>0.43</v>
      </c>
      <c r="V141" t="n">
        <v>0.8100000000000001</v>
      </c>
      <c r="W141" t="n">
        <v>2.79</v>
      </c>
      <c r="X141" t="n">
        <v>2.23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3.748</v>
      </c>
      <c r="E142" t="n">
        <v>26.68</v>
      </c>
      <c r="F142" t="n">
        <v>19.79</v>
      </c>
      <c r="G142" t="n">
        <v>16.97</v>
      </c>
      <c r="H142" t="n">
        <v>0.21</v>
      </c>
      <c r="I142" t="n">
        <v>70</v>
      </c>
      <c r="J142" t="n">
        <v>301.9</v>
      </c>
      <c r="K142" t="n">
        <v>61.82</v>
      </c>
      <c r="L142" t="n">
        <v>3.5</v>
      </c>
      <c r="M142" t="n">
        <v>68</v>
      </c>
      <c r="N142" t="n">
        <v>86.58</v>
      </c>
      <c r="O142" t="n">
        <v>37468.6</v>
      </c>
      <c r="P142" t="n">
        <v>335.39</v>
      </c>
      <c r="Q142" t="n">
        <v>3033.85</v>
      </c>
      <c r="R142" t="n">
        <v>126.55</v>
      </c>
      <c r="S142" t="n">
        <v>56.78</v>
      </c>
      <c r="T142" t="n">
        <v>32812.79</v>
      </c>
      <c r="U142" t="n">
        <v>0.45</v>
      </c>
      <c r="V142" t="n">
        <v>0.82</v>
      </c>
      <c r="W142" t="n">
        <v>2.78</v>
      </c>
      <c r="X142" t="n">
        <v>2.03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3.8276</v>
      </c>
      <c r="E143" t="n">
        <v>26.13</v>
      </c>
      <c r="F143" t="n">
        <v>19.57</v>
      </c>
      <c r="G143" t="n">
        <v>18.35</v>
      </c>
      <c r="H143" t="n">
        <v>0.22</v>
      </c>
      <c r="I143" t="n">
        <v>64</v>
      </c>
      <c r="J143" t="n">
        <v>302.43</v>
      </c>
      <c r="K143" t="n">
        <v>61.82</v>
      </c>
      <c r="L143" t="n">
        <v>3.75</v>
      </c>
      <c r="M143" t="n">
        <v>62</v>
      </c>
      <c r="N143" t="n">
        <v>86.86</v>
      </c>
      <c r="O143" t="n">
        <v>37533.94</v>
      </c>
      <c r="P143" t="n">
        <v>329.29</v>
      </c>
      <c r="Q143" t="n">
        <v>3034.02</v>
      </c>
      <c r="R143" t="n">
        <v>119.83</v>
      </c>
      <c r="S143" t="n">
        <v>56.78</v>
      </c>
      <c r="T143" t="n">
        <v>29481.29</v>
      </c>
      <c r="U143" t="n">
        <v>0.47</v>
      </c>
      <c r="V143" t="n">
        <v>0.82</v>
      </c>
      <c r="W143" t="n">
        <v>2.75</v>
      </c>
      <c r="X143" t="n">
        <v>1.81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3.8758</v>
      </c>
      <c r="E144" t="n">
        <v>25.8</v>
      </c>
      <c r="F144" t="n">
        <v>19.47</v>
      </c>
      <c r="G144" t="n">
        <v>19.47</v>
      </c>
      <c r="H144" t="n">
        <v>0.24</v>
      </c>
      <c r="I144" t="n">
        <v>60</v>
      </c>
      <c r="J144" t="n">
        <v>302.96</v>
      </c>
      <c r="K144" t="n">
        <v>61.82</v>
      </c>
      <c r="L144" t="n">
        <v>4</v>
      </c>
      <c r="M144" t="n">
        <v>58</v>
      </c>
      <c r="N144" t="n">
        <v>87.14</v>
      </c>
      <c r="O144" t="n">
        <v>37599.4</v>
      </c>
      <c r="P144" t="n">
        <v>325.22</v>
      </c>
      <c r="Q144" t="n">
        <v>3033.98</v>
      </c>
      <c r="R144" t="n">
        <v>116.22</v>
      </c>
      <c r="S144" t="n">
        <v>56.78</v>
      </c>
      <c r="T144" t="n">
        <v>27698.34</v>
      </c>
      <c r="U144" t="n">
        <v>0.49</v>
      </c>
      <c r="V144" t="n">
        <v>0.83</v>
      </c>
      <c r="W144" t="n">
        <v>2.76</v>
      </c>
      <c r="X144" t="n">
        <v>1.7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3.9417</v>
      </c>
      <c r="E145" t="n">
        <v>25.37</v>
      </c>
      <c r="F145" t="n">
        <v>19.32</v>
      </c>
      <c r="G145" t="n">
        <v>21.07</v>
      </c>
      <c r="H145" t="n">
        <v>0.25</v>
      </c>
      <c r="I145" t="n">
        <v>55</v>
      </c>
      <c r="J145" t="n">
        <v>303.49</v>
      </c>
      <c r="K145" t="n">
        <v>61.82</v>
      </c>
      <c r="L145" t="n">
        <v>4.25</v>
      </c>
      <c r="M145" t="n">
        <v>53</v>
      </c>
      <c r="N145" t="n">
        <v>87.42</v>
      </c>
      <c r="O145" t="n">
        <v>37664.98</v>
      </c>
      <c r="P145" t="n">
        <v>319.91</v>
      </c>
      <c r="Q145" t="n">
        <v>3033.59</v>
      </c>
      <c r="R145" t="n">
        <v>111.41</v>
      </c>
      <c r="S145" t="n">
        <v>56.78</v>
      </c>
      <c r="T145" t="n">
        <v>25317.19</v>
      </c>
      <c r="U145" t="n">
        <v>0.51</v>
      </c>
      <c r="V145" t="n">
        <v>0.84</v>
      </c>
      <c r="W145" t="n">
        <v>2.74</v>
      </c>
      <c r="X145" t="n">
        <v>1.55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3.979</v>
      </c>
      <c r="E146" t="n">
        <v>25.13</v>
      </c>
      <c r="F146" t="n">
        <v>19.25</v>
      </c>
      <c r="G146" t="n">
        <v>22.21</v>
      </c>
      <c r="H146" t="n">
        <v>0.26</v>
      </c>
      <c r="I146" t="n">
        <v>52</v>
      </c>
      <c r="J146" t="n">
        <v>304.03</v>
      </c>
      <c r="K146" t="n">
        <v>61.82</v>
      </c>
      <c r="L146" t="n">
        <v>4.5</v>
      </c>
      <c r="M146" t="n">
        <v>50</v>
      </c>
      <c r="N146" t="n">
        <v>87.7</v>
      </c>
      <c r="O146" t="n">
        <v>37730.68</v>
      </c>
      <c r="P146" t="n">
        <v>317.03</v>
      </c>
      <c r="Q146" t="n">
        <v>3033.63</v>
      </c>
      <c r="R146" t="n">
        <v>109.03</v>
      </c>
      <c r="S146" t="n">
        <v>56.78</v>
      </c>
      <c r="T146" t="n">
        <v>24142.16</v>
      </c>
      <c r="U146" t="n">
        <v>0.52</v>
      </c>
      <c r="V146" t="n">
        <v>0.84</v>
      </c>
      <c r="W146" t="n">
        <v>2.74</v>
      </c>
      <c r="X146" t="n">
        <v>1.48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4.0153</v>
      </c>
      <c r="E147" t="n">
        <v>24.9</v>
      </c>
      <c r="F147" t="n">
        <v>19.19</v>
      </c>
      <c r="G147" t="n">
        <v>23.49</v>
      </c>
      <c r="H147" t="n">
        <v>0.28</v>
      </c>
      <c r="I147" t="n">
        <v>49</v>
      </c>
      <c r="J147" t="n">
        <v>304.56</v>
      </c>
      <c r="K147" t="n">
        <v>61.82</v>
      </c>
      <c r="L147" t="n">
        <v>4.75</v>
      </c>
      <c r="M147" t="n">
        <v>47</v>
      </c>
      <c r="N147" t="n">
        <v>87.98999999999999</v>
      </c>
      <c r="O147" t="n">
        <v>37796.51</v>
      </c>
      <c r="P147" t="n">
        <v>313.93</v>
      </c>
      <c r="Q147" t="n">
        <v>3033.53</v>
      </c>
      <c r="R147" t="n">
        <v>107.03</v>
      </c>
      <c r="S147" t="n">
        <v>56.78</v>
      </c>
      <c r="T147" t="n">
        <v>23157.8</v>
      </c>
      <c r="U147" t="n">
        <v>0.53</v>
      </c>
      <c r="V147" t="n">
        <v>0.84</v>
      </c>
      <c r="W147" t="n">
        <v>2.74</v>
      </c>
      <c r="X147" t="n">
        <v>1.42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4.0625</v>
      </c>
      <c r="E148" t="n">
        <v>24.62</v>
      </c>
      <c r="F148" t="n">
        <v>19.06</v>
      </c>
      <c r="G148" t="n">
        <v>24.86</v>
      </c>
      <c r="H148" t="n">
        <v>0.29</v>
      </c>
      <c r="I148" t="n">
        <v>46</v>
      </c>
      <c r="J148" t="n">
        <v>305.09</v>
      </c>
      <c r="K148" t="n">
        <v>61.82</v>
      </c>
      <c r="L148" t="n">
        <v>5</v>
      </c>
      <c r="M148" t="n">
        <v>44</v>
      </c>
      <c r="N148" t="n">
        <v>88.27</v>
      </c>
      <c r="O148" t="n">
        <v>37862.45</v>
      </c>
      <c r="P148" t="n">
        <v>309.14</v>
      </c>
      <c r="Q148" t="n">
        <v>3033.71</v>
      </c>
      <c r="R148" t="n">
        <v>102.88</v>
      </c>
      <c r="S148" t="n">
        <v>56.78</v>
      </c>
      <c r="T148" t="n">
        <v>21100.16</v>
      </c>
      <c r="U148" t="n">
        <v>0.55</v>
      </c>
      <c r="V148" t="n">
        <v>0.85</v>
      </c>
      <c r="W148" t="n">
        <v>2.73</v>
      </c>
      <c r="X148" t="n">
        <v>1.3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4.1049</v>
      </c>
      <c r="E149" t="n">
        <v>24.36</v>
      </c>
      <c r="F149" t="n">
        <v>18.97</v>
      </c>
      <c r="G149" t="n">
        <v>26.48</v>
      </c>
      <c r="H149" t="n">
        <v>0.31</v>
      </c>
      <c r="I149" t="n">
        <v>43</v>
      </c>
      <c r="J149" t="n">
        <v>305.63</v>
      </c>
      <c r="K149" t="n">
        <v>61.82</v>
      </c>
      <c r="L149" t="n">
        <v>5.25</v>
      </c>
      <c r="M149" t="n">
        <v>41</v>
      </c>
      <c r="N149" t="n">
        <v>88.56</v>
      </c>
      <c r="O149" t="n">
        <v>37928.52</v>
      </c>
      <c r="P149" t="n">
        <v>306.17</v>
      </c>
      <c r="Q149" t="n">
        <v>3033.99</v>
      </c>
      <c r="R149" t="n">
        <v>99.90000000000001</v>
      </c>
      <c r="S149" t="n">
        <v>56.78</v>
      </c>
      <c r="T149" t="n">
        <v>19624.6</v>
      </c>
      <c r="U149" t="n">
        <v>0.57</v>
      </c>
      <c r="V149" t="n">
        <v>0.85</v>
      </c>
      <c r="W149" t="n">
        <v>2.73</v>
      </c>
      <c r="X149" t="n">
        <v>1.21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4.1315</v>
      </c>
      <c r="E150" t="n">
        <v>24.2</v>
      </c>
      <c r="F150" t="n">
        <v>18.93</v>
      </c>
      <c r="G150" t="n">
        <v>27.7</v>
      </c>
      <c r="H150" t="n">
        <v>0.32</v>
      </c>
      <c r="I150" t="n">
        <v>41</v>
      </c>
      <c r="J150" t="n">
        <v>306.17</v>
      </c>
      <c r="K150" t="n">
        <v>61.82</v>
      </c>
      <c r="L150" t="n">
        <v>5.5</v>
      </c>
      <c r="M150" t="n">
        <v>39</v>
      </c>
      <c r="N150" t="n">
        <v>88.84</v>
      </c>
      <c r="O150" t="n">
        <v>37994.72</v>
      </c>
      <c r="P150" t="n">
        <v>301.43</v>
      </c>
      <c r="Q150" t="n">
        <v>3033.59</v>
      </c>
      <c r="R150" t="n">
        <v>98.55</v>
      </c>
      <c r="S150" t="n">
        <v>56.78</v>
      </c>
      <c r="T150" t="n">
        <v>18959.3</v>
      </c>
      <c r="U150" t="n">
        <v>0.58</v>
      </c>
      <c r="V150" t="n">
        <v>0.85</v>
      </c>
      <c r="W150" t="n">
        <v>2.73</v>
      </c>
      <c r="X150" t="n">
        <v>1.16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4.1594</v>
      </c>
      <c r="E151" t="n">
        <v>24.04</v>
      </c>
      <c r="F151" t="n">
        <v>18.88</v>
      </c>
      <c r="G151" t="n">
        <v>29.04</v>
      </c>
      <c r="H151" t="n">
        <v>0.33</v>
      </c>
      <c r="I151" t="n">
        <v>39</v>
      </c>
      <c r="J151" t="n">
        <v>306.7</v>
      </c>
      <c r="K151" t="n">
        <v>61.82</v>
      </c>
      <c r="L151" t="n">
        <v>5.75</v>
      </c>
      <c r="M151" t="n">
        <v>37</v>
      </c>
      <c r="N151" t="n">
        <v>89.13</v>
      </c>
      <c r="O151" t="n">
        <v>38061.04</v>
      </c>
      <c r="P151" t="n">
        <v>298.46</v>
      </c>
      <c r="Q151" t="n">
        <v>3033.54</v>
      </c>
      <c r="R151" t="n">
        <v>97.09999999999999</v>
      </c>
      <c r="S151" t="n">
        <v>56.78</v>
      </c>
      <c r="T151" t="n">
        <v>18244.04</v>
      </c>
      <c r="U151" t="n">
        <v>0.58</v>
      </c>
      <c r="V151" t="n">
        <v>0.85</v>
      </c>
      <c r="W151" t="n">
        <v>2.72</v>
      </c>
      <c r="X151" t="n">
        <v>1.11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4.1908</v>
      </c>
      <c r="E152" t="n">
        <v>23.86</v>
      </c>
      <c r="F152" t="n">
        <v>18.81</v>
      </c>
      <c r="G152" t="n">
        <v>30.5</v>
      </c>
      <c r="H152" t="n">
        <v>0.35</v>
      </c>
      <c r="I152" t="n">
        <v>37</v>
      </c>
      <c r="J152" t="n">
        <v>307.24</v>
      </c>
      <c r="K152" t="n">
        <v>61.82</v>
      </c>
      <c r="L152" t="n">
        <v>6</v>
      </c>
      <c r="M152" t="n">
        <v>35</v>
      </c>
      <c r="N152" t="n">
        <v>89.42</v>
      </c>
      <c r="O152" t="n">
        <v>38127.48</v>
      </c>
      <c r="P152" t="n">
        <v>295.07</v>
      </c>
      <c r="Q152" t="n">
        <v>3033.73</v>
      </c>
      <c r="R152" t="n">
        <v>95</v>
      </c>
      <c r="S152" t="n">
        <v>56.78</v>
      </c>
      <c r="T152" t="n">
        <v>17202.79</v>
      </c>
      <c r="U152" t="n">
        <v>0.6</v>
      </c>
      <c r="V152" t="n">
        <v>0.86</v>
      </c>
      <c r="W152" t="n">
        <v>2.71</v>
      </c>
      <c r="X152" t="n">
        <v>1.04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4.2178</v>
      </c>
      <c r="E153" t="n">
        <v>23.71</v>
      </c>
      <c r="F153" t="n">
        <v>18.77</v>
      </c>
      <c r="G153" t="n">
        <v>32.17</v>
      </c>
      <c r="H153" t="n">
        <v>0.36</v>
      </c>
      <c r="I153" t="n">
        <v>35</v>
      </c>
      <c r="J153" t="n">
        <v>307.78</v>
      </c>
      <c r="K153" t="n">
        <v>61.82</v>
      </c>
      <c r="L153" t="n">
        <v>6.25</v>
      </c>
      <c r="M153" t="n">
        <v>33</v>
      </c>
      <c r="N153" t="n">
        <v>89.70999999999999</v>
      </c>
      <c r="O153" t="n">
        <v>38194.05</v>
      </c>
      <c r="P153" t="n">
        <v>292.16</v>
      </c>
      <c r="Q153" t="n">
        <v>3033.51</v>
      </c>
      <c r="R153" t="n">
        <v>93.47</v>
      </c>
      <c r="S153" t="n">
        <v>56.78</v>
      </c>
      <c r="T153" t="n">
        <v>16446</v>
      </c>
      <c r="U153" t="n">
        <v>0.61</v>
      </c>
      <c r="V153" t="n">
        <v>0.86</v>
      </c>
      <c r="W153" t="n">
        <v>2.71</v>
      </c>
      <c r="X153" t="n">
        <v>1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4.2543</v>
      </c>
      <c r="E154" t="n">
        <v>23.51</v>
      </c>
      <c r="F154" t="n">
        <v>18.68</v>
      </c>
      <c r="G154" t="n">
        <v>33.96</v>
      </c>
      <c r="H154" t="n">
        <v>0.38</v>
      </c>
      <c r="I154" t="n">
        <v>33</v>
      </c>
      <c r="J154" t="n">
        <v>308.32</v>
      </c>
      <c r="K154" t="n">
        <v>61.82</v>
      </c>
      <c r="L154" t="n">
        <v>6.5</v>
      </c>
      <c r="M154" t="n">
        <v>31</v>
      </c>
      <c r="N154" t="n">
        <v>90</v>
      </c>
      <c r="O154" t="n">
        <v>38260.74</v>
      </c>
      <c r="P154" t="n">
        <v>288.08</v>
      </c>
      <c r="Q154" t="n">
        <v>3033.45</v>
      </c>
      <c r="R154" t="n">
        <v>90.7</v>
      </c>
      <c r="S154" t="n">
        <v>56.78</v>
      </c>
      <c r="T154" t="n">
        <v>15071.83</v>
      </c>
      <c r="U154" t="n">
        <v>0.63</v>
      </c>
      <c r="V154" t="n">
        <v>0.86</v>
      </c>
      <c r="W154" t="n">
        <v>2.7</v>
      </c>
      <c r="X154" t="n">
        <v>0.91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4.2691</v>
      </c>
      <c r="E155" t="n">
        <v>23.42</v>
      </c>
      <c r="F155" t="n">
        <v>18.65</v>
      </c>
      <c r="G155" t="n">
        <v>34.97</v>
      </c>
      <c r="H155" t="n">
        <v>0.39</v>
      </c>
      <c r="I155" t="n">
        <v>32</v>
      </c>
      <c r="J155" t="n">
        <v>308.86</v>
      </c>
      <c r="K155" t="n">
        <v>61.82</v>
      </c>
      <c r="L155" t="n">
        <v>6.75</v>
      </c>
      <c r="M155" t="n">
        <v>30</v>
      </c>
      <c r="N155" t="n">
        <v>90.29000000000001</v>
      </c>
      <c r="O155" t="n">
        <v>38327.57</v>
      </c>
      <c r="P155" t="n">
        <v>285.66</v>
      </c>
      <c r="Q155" t="n">
        <v>3033.55</v>
      </c>
      <c r="R155" t="n">
        <v>89.91</v>
      </c>
      <c r="S155" t="n">
        <v>56.78</v>
      </c>
      <c r="T155" t="n">
        <v>14683.61</v>
      </c>
      <c r="U155" t="n">
        <v>0.63</v>
      </c>
      <c r="V155" t="n">
        <v>0.87</v>
      </c>
      <c r="W155" t="n">
        <v>2.7</v>
      </c>
      <c r="X155" t="n">
        <v>0.88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4.2978</v>
      </c>
      <c r="E156" t="n">
        <v>23.27</v>
      </c>
      <c r="F156" t="n">
        <v>18.6</v>
      </c>
      <c r="G156" t="n">
        <v>37.21</v>
      </c>
      <c r="H156" t="n">
        <v>0.4</v>
      </c>
      <c r="I156" t="n">
        <v>30</v>
      </c>
      <c r="J156" t="n">
        <v>309.41</v>
      </c>
      <c r="K156" t="n">
        <v>61.82</v>
      </c>
      <c r="L156" t="n">
        <v>7</v>
      </c>
      <c r="M156" t="n">
        <v>28</v>
      </c>
      <c r="N156" t="n">
        <v>90.59</v>
      </c>
      <c r="O156" t="n">
        <v>38394.52</v>
      </c>
      <c r="P156" t="n">
        <v>281.56</v>
      </c>
      <c r="Q156" t="n">
        <v>3033.61</v>
      </c>
      <c r="R156" t="n">
        <v>88.04000000000001</v>
      </c>
      <c r="S156" t="n">
        <v>56.78</v>
      </c>
      <c r="T156" t="n">
        <v>13760.06</v>
      </c>
      <c r="U156" t="n">
        <v>0.64</v>
      </c>
      <c r="V156" t="n">
        <v>0.87</v>
      </c>
      <c r="W156" t="n">
        <v>2.7</v>
      </c>
      <c r="X156" t="n">
        <v>0.84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4.3142</v>
      </c>
      <c r="E157" t="n">
        <v>23.18</v>
      </c>
      <c r="F157" t="n">
        <v>18.57</v>
      </c>
      <c r="G157" t="n">
        <v>38.42</v>
      </c>
      <c r="H157" t="n">
        <v>0.42</v>
      </c>
      <c r="I157" t="n">
        <v>29</v>
      </c>
      <c r="J157" t="n">
        <v>309.95</v>
      </c>
      <c r="K157" t="n">
        <v>61.82</v>
      </c>
      <c r="L157" t="n">
        <v>7.25</v>
      </c>
      <c r="M157" t="n">
        <v>27</v>
      </c>
      <c r="N157" t="n">
        <v>90.88</v>
      </c>
      <c r="O157" t="n">
        <v>38461.6</v>
      </c>
      <c r="P157" t="n">
        <v>279.25</v>
      </c>
      <c r="Q157" t="n">
        <v>3033.46</v>
      </c>
      <c r="R157" t="n">
        <v>87.08</v>
      </c>
      <c r="S157" t="n">
        <v>56.78</v>
      </c>
      <c r="T157" t="n">
        <v>13281.28</v>
      </c>
      <c r="U157" t="n">
        <v>0.65</v>
      </c>
      <c r="V157" t="n">
        <v>0.87</v>
      </c>
      <c r="W157" t="n">
        <v>2.7</v>
      </c>
      <c r="X157" t="n">
        <v>0.8100000000000001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4.3293</v>
      </c>
      <c r="E158" t="n">
        <v>23.1</v>
      </c>
      <c r="F158" t="n">
        <v>18.55</v>
      </c>
      <c r="G158" t="n">
        <v>39.74</v>
      </c>
      <c r="H158" t="n">
        <v>0.43</v>
      </c>
      <c r="I158" t="n">
        <v>28</v>
      </c>
      <c r="J158" t="n">
        <v>310.5</v>
      </c>
      <c r="K158" t="n">
        <v>61.82</v>
      </c>
      <c r="L158" t="n">
        <v>7.5</v>
      </c>
      <c r="M158" t="n">
        <v>26</v>
      </c>
      <c r="N158" t="n">
        <v>91.18000000000001</v>
      </c>
      <c r="O158" t="n">
        <v>38528.81</v>
      </c>
      <c r="P158" t="n">
        <v>276.2</v>
      </c>
      <c r="Q158" t="n">
        <v>3033.46</v>
      </c>
      <c r="R158" t="n">
        <v>86.13</v>
      </c>
      <c r="S158" t="n">
        <v>56.78</v>
      </c>
      <c r="T158" t="n">
        <v>12812.98</v>
      </c>
      <c r="U158" t="n">
        <v>0.66</v>
      </c>
      <c r="V158" t="n">
        <v>0.87</v>
      </c>
      <c r="W158" t="n">
        <v>2.7</v>
      </c>
      <c r="X158" t="n">
        <v>0.78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4.3418</v>
      </c>
      <c r="E159" t="n">
        <v>23.03</v>
      </c>
      <c r="F159" t="n">
        <v>18.53</v>
      </c>
      <c r="G159" t="n">
        <v>41.19</v>
      </c>
      <c r="H159" t="n">
        <v>0.44</v>
      </c>
      <c r="I159" t="n">
        <v>27</v>
      </c>
      <c r="J159" t="n">
        <v>311.04</v>
      </c>
      <c r="K159" t="n">
        <v>61.82</v>
      </c>
      <c r="L159" t="n">
        <v>7.75</v>
      </c>
      <c r="M159" t="n">
        <v>25</v>
      </c>
      <c r="N159" t="n">
        <v>91.47</v>
      </c>
      <c r="O159" t="n">
        <v>38596.15</v>
      </c>
      <c r="P159" t="n">
        <v>273.01</v>
      </c>
      <c r="Q159" t="n">
        <v>3033.67</v>
      </c>
      <c r="R159" t="n">
        <v>85.89</v>
      </c>
      <c r="S159" t="n">
        <v>56.78</v>
      </c>
      <c r="T159" t="n">
        <v>12697.57</v>
      </c>
      <c r="U159" t="n">
        <v>0.66</v>
      </c>
      <c r="V159" t="n">
        <v>0.87</v>
      </c>
      <c r="W159" t="n">
        <v>2.7</v>
      </c>
      <c r="X159" t="n">
        <v>0.77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4.3609</v>
      </c>
      <c r="E160" t="n">
        <v>22.93</v>
      </c>
      <c r="F160" t="n">
        <v>18.49</v>
      </c>
      <c r="G160" t="n">
        <v>42.67</v>
      </c>
      <c r="H160" t="n">
        <v>0.46</v>
      </c>
      <c r="I160" t="n">
        <v>26</v>
      </c>
      <c r="J160" t="n">
        <v>311.59</v>
      </c>
      <c r="K160" t="n">
        <v>61.82</v>
      </c>
      <c r="L160" t="n">
        <v>8</v>
      </c>
      <c r="M160" t="n">
        <v>24</v>
      </c>
      <c r="N160" t="n">
        <v>91.77</v>
      </c>
      <c r="O160" t="n">
        <v>38663.62</v>
      </c>
      <c r="P160" t="n">
        <v>269.29</v>
      </c>
      <c r="Q160" t="n">
        <v>3033.52</v>
      </c>
      <c r="R160" t="n">
        <v>84.31</v>
      </c>
      <c r="S160" t="n">
        <v>56.78</v>
      </c>
      <c r="T160" t="n">
        <v>11915.16</v>
      </c>
      <c r="U160" t="n">
        <v>0.67</v>
      </c>
      <c r="V160" t="n">
        <v>0.87</v>
      </c>
      <c r="W160" t="n">
        <v>2.7</v>
      </c>
      <c r="X160" t="n">
        <v>0.72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4.3745</v>
      </c>
      <c r="E161" t="n">
        <v>22.86</v>
      </c>
      <c r="F161" t="n">
        <v>18.47</v>
      </c>
      <c r="G161" t="n">
        <v>44.34</v>
      </c>
      <c r="H161" t="n">
        <v>0.47</v>
      </c>
      <c r="I161" t="n">
        <v>25</v>
      </c>
      <c r="J161" t="n">
        <v>312.14</v>
      </c>
      <c r="K161" t="n">
        <v>61.82</v>
      </c>
      <c r="L161" t="n">
        <v>8.25</v>
      </c>
      <c r="M161" t="n">
        <v>21</v>
      </c>
      <c r="N161" t="n">
        <v>92.06999999999999</v>
      </c>
      <c r="O161" t="n">
        <v>38731.35</v>
      </c>
      <c r="P161" t="n">
        <v>267.14</v>
      </c>
      <c r="Q161" t="n">
        <v>3033.67</v>
      </c>
      <c r="R161" t="n">
        <v>83.68000000000001</v>
      </c>
      <c r="S161" t="n">
        <v>56.78</v>
      </c>
      <c r="T161" t="n">
        <v>11602.77</v>
      </c>
      <c r="U161" t="n">
        <v>0.68</v>
      </c>
      <c r="V161" t="n">
        <v>0.87</v>
      </c>
      <c r="W161" t="n">
        <v>2.7</v>
      </c>
      <c r="X161" t="n">
        <v>0.71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4.3895</v>
      </c>
      <c r="E162" t="n">
        <v>22.78</v>
      </c>
      <c r="F162" t="n">
        <v>18.45</v>
      </c>
      <c r="G162" t="n">
        <v>46.13</v>
      </c>
      <c r="H162" t="n">
        <v>0.48</v>
      </c>
      <c r="I162" t="n">
        <v>24</v>
      </c>
      <c r="J162" t="n">
        <v>312.69</v>
      </c>
      <c r="K162" t="n">
        <v>61.82</v>
      </c>
      <c r="L162" t="n">
        <v>8.5</v>
      </c>
      <c r="M162" t="n">
        <v>18</v>
      </c>
      <c r="N162" t="n">
        <v>92.37</v>
      </c>
      <c r="O162" t="n">
        <v>38799.09</v>
      </c>
      <c r="P162" t="n">
        <v>262.87</v>
      </c>
      <c r="Q162" t="n">
        <v>3033.58</v>
      </c>
      <c r="R162" t="n">
        <v>83</v>
      </c>
      <c r="S162" t="n">
        <v>56.78</v>
      </c>
      <c r="T162" t="n">
        <v>11266.64</v>
      </c>
      <c r="U162" t="n">
        <v>0.68</v>
      </c>
      <c r="V162" t="n">
        <v>0.87</v>
      </c>
      <c r="W162" t="n">
        <v>2.7</v>
      </c>
      <c r="X162" t="n">
        <v>0.6899999999999999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4.4081</v>
      </c>
      <c r="E163" t="n">
        <v>22.69</v>
      </c>
      <c r="F163" t="n">
        <v>18.41</v>
      </c>
      <c r="G163" t="n">
        <v>48.03</v>
      </c>
      <c r="H163" t="n">
        <v>0.5</v>
      </c>
      <c r="I163" t="n">
        <v>23</v>
      </c>
      <c r="J163" t="n">
        <v>313.24</v>
      </c>
      <c r="K163" t="n">
        <v>61.82</v>
      </c>
      <c r="L163" t="n">
        <v>8.75</v>
      </c>
      <c r="M163" t="n">
        <v>14</v>
      </c>
      <c r="N163" t="n">
        <v>92.67</v>
      </c>
      <c r="O163" t="n">
        <v>38866.96</v>
      </c>
      <c r="P163" t="n">
        <v>260.18</v>
      </c>
      <c r="Q163" t="n">
        <v>3033.55</v>
      </c>
      <c r="R163" t="n">
        <v>81.63</v>
      </c>
      <c r="S163" t="n">
        <v>56.78</v>
      </c>
      <c r="T163" t="n">
        <v>10588.4</v>
      </c>
      <c r="U163" t="n">
        <v>0.7</v>
      </c>
      <c r="V163" t="n">
        <v>0.88</v>
      </c>
      <c r="W163" t="n">
        <v>2.7</v>
      </c>
      <c r="X163" t="n">
        <v>0.65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4.4232</v>
      </c>
      <c r="E164" t="n">
        <v>22.61</v>
      </c>
      <c r="F164" t="n">
        <v>18.39</v>
      </c>
      <c r="G164" t="n">
        <v>50.15</v>
      </c>
      <c r="H164" t="n">
        <v>0.51</v>
      </c>
      <c r="I164" t="n">
        <v>22</v>
      </c>
      <c r="J164" t="n">
        <v>313.79</v>
      </c>
      <c r="K164" t="n">
        <v>61.82</v>
      </c>
      <c r="L164" t="n">
        <v>9</v>
      </c>
      <c r="M164" t="n">
        <v>10</v>
      </c>
      <c r="N164" t="n">
        <v>92.97</v>
      </c>
      <c r="O164" t="n">
        <v>38934.97</v>
      </c>
      <c r="P164" t="n">
        <v>257.21</v>
      </c>
      <c r="Q164" t="n">
        <v>3033.84</v>
      </c>
      <c r="R164" t="n">
        <v>80.76000000000001</v>
      </c>
      <c r="S164" t="n">
        <v>56.78</v>
      </c>
      <c r="T164" t="n">
        <v>10157.01</v>
      </c>
      <c r="U164" t="n">
        <v>0.7</v>
      </c>
      <c r="V164" t="n">
        <v>0.88</v>
      </c>
      <c r="W164" t="n">
        <v>2.7</v>
      </c>
      <c r="X164" t="n">
        <v>0.62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4.4216</v>
      </c>
      <c r="E165" t="n">
        <v>22.62</v>
      </c>
      <c r="F165" t="n">
        <v>18.4</v>
      </c>
      <c r="G165" t="n">
        <v>50.17</v>
      </c>
      <c r="H165" t="n">
        <v>0.52</v>
      </c>
      <c r="I165" t="n">
        <v>22</v>
      </c>
      <c r="J165" t="n">
        <v>314.34</v>
      </c>
      <c r="K165" t="n">
        <v>61.82</v>
      </c>
      <c r="L165" t="n">
        <v>9.25</v>
      </c>
      <c r="M165" t="n">
        <v>5</v>
      </c>
      <c r="N165" t="n">
        <v>93.27</v>
      </c>
      <c r="O165" t="n">
        <v>39003.11</v>
      </c>
      <c r="P165" t="n">
        <v>257.62</v>
      </c>
      <c r="Q165" t="n">
        <v>3033.79</v>
      </c>
      <c r="R165" t="n">
        <v>80.92</v>
      </c>
      <c r="S165" t="n">
        <v>56.78</v>
      </c>
      <c r="T165" t="n">
        <v>10240.1</v>
      </c>
      <c r="U165" t="n">
        <v>0.7</v>
      </c>
      <c r="V165" t="n">
        <v>0.88</v>
      </c>
      <c r="W165" t="n">
        <v>2.7</v>
      </c>
      <c r="X165" t="n">
        <v>0.63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4.4206</v>
      </c>
      <c r="E166" t="n">
        <v>22.62</v>
      </c>
      <c r="F166" t="n">
        <v>18.4</v>
      </c>
      <c r="G166" t="n">
        <v>50.19</v>
      </c>
      <c r="H166" t="n">
        <v>0.54</v>
      </c>
      <c r="I166" t="n">
        <v>22</v>
      </c>
      <c r="J166" t="n">
        <v>314.9</v>
      </c>
      <c r="K166" t="n">
        <v>61.82</v>
      </c>
      <c r="L166" t="n">
        <v>9.5</v>
      </c>
      <c r="M166" t="n">
        <v>3</v>
      </c>
      <c r="N166" t="n">
        <v>93.56999999999999</v>
      </c>
      <c r="O166" t="n">
        <v>39071.38</v>
      </c>
      <c r="P166" t="n">
        <v>258.06</v>
      </c>
      <c r="Q166" t="n">
        <v>3033.65</v>
      </c>
      <c r="R166" t="n">
        <v>80.73999999999999</v>
      </c>
      <c r="S166" t="n">
        <v>56.78</v>
      </c>
      <c r="T166" t="n">
        <v>10149.78</v>
      </c>
      <c r="U166" t="n">
        <v>0.7</v>
      </c>
      <c r="V166" t="n">
        <v>0.88</v>
      </c>
      <c r="W166" t="n">
        <v>2.72</v>
      </c>
      <c r="X166" t="n">
        <v>0.64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4.4227</v>
      </c>
      <c r="E167" t="n">
        <v>22.61</v>
      </c>
      <c r="F167" t="n">
        <v>18.39</v>
      </c>
      <c r="G167" t="n">
        <v>50.16</v>
      </c>
      <c r="H167" t="n">
        <v>0.55</v>
      </c>
      <c r="I167" t="n">
        <v>22</v>
      </c>
      <c r="J167" t="n">
        <v>315.45</v>
      </c>
      <c r="K167" t="n">
        <v>61.82</v>
      </c>
      <c r="L167" t="n">
        <v>9.75</v>
      </c>
      <c r="M167" t="n">
        <v>2</v>
      </c>
      <c r="N167" t="n">
        <v>93.88</v>
      </c>
      <c r="O167" t="n">
        <v>39139.8</v>
      </c>
      <c r="P167" t="n">
        <v>257.84</v>
      </c>
      <c r="Q167" t="n">
        <v>3033.5</v>
      </c>
      <c r="R167" t="n">
        <v>80.43000000000001</v>
      </c>
      <c r="S167" t="n">
        <v>56.78</v>
      </c>
      <c r="T167" t="n">
        <v>9991.41</v>
      </c>
      <c r="U167" t="n">
        <v>0.71</v>
      </c>
      <c r="V167" t="n">
        <v>0.88</v>
      </c>
      <c r="W167" t="n">
        <v>2.71</v>
      </c>
      <c r="X167" t="n">
        <v>0.63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4.4218</v>
      </c>
      <c r="E168" t="n">
        <v>22.62</v>
      </c>
      <c r="F168" t="n">
        <v>18.4</v>
      </c>
      <c r="G168" t="n">
        <v>50.17</v>
      </c>
      <c r="H168" t="n">
        <v>0.5600000000000001</v>
      </c>
      <c r="I168" t="n">
        <v>22</v>
      </c>
      <c r="J168" t="n">
        <v>316.01</v>
      </c>
      <c r="K168" t="n">
        <v>61.82</v>
      </c>
      <c r="L168" t="n">
        <v>10</v>
      </c>
      <c r="M168" t="n">
        <v>0</v>
      </c>
      <c r="N168" t="n">
        <v>94.18000000000001</v>
      </c>
      <c r="O168" t="n">
        <v>39208.35</v>
      </c>
      <c r="P168" t="n">
        <v>258.24</v>
      </c>
      <c r="Q168" t="n">
        <v>3033.5</v>
      </c>
      <c r="R168" t="n">
        <v>80.48</v>
      </c>
      <c r="S168" t="n">
        <v>56.78</v>
      </c>
      <c r="T168" t="n">
        <v>10018.49</v>
      </c>
      <c r="U168" t="n">
        <v>0.71</v>
      </c>
      <c r="V168" t="n">
        <v>0.88</v>
      </c>
      <c r="W168" t="n">
        <v>2.72</v>
      </c>
      <c r="X168" t="n">
        <v>0.63</v>
      </c>
      <c r="Y168" t="n">
        <v>1</v>
      </c>
      <c r="Z168" t="n">
        <v>10</v>
      </c>
    </row>
    <row r="169">
      <c r="A169" t="n">
        <v>0</v>
      </c>
      <c r="B169" t="n">
        <v>10</v>
      </c>
      <c r="C169" t="inlineStr">
        <is>
          <t xml:space="preserve">CONCLUIDO	</t>
        </is>
      </c>
      <c r="D169" t="n">
        <v>3.1416</v>
      </c>
      <c r="E169" t="n">
        <v>31.83</v>
      </c>
      <c r="F169" t="n">
        <v>26.82</v>
      </c>
      <c r="G169" t="n">
        <v>5.31</v>
      </c>
      <c r="H169" t="n">
        <v>0.64</v>
      </c>
      <c r="I169" t="n">
        <v>303</v>
      </c>
      <c r="J169" t="n">
        <v>26.11</v>
      </c>
      <c r="K169" t="n">
        <v>12.1</v>
      </c>
      <c r="L169" t="n">
        <v>1</v>
      </c>
      <c r="M169" t="n">
        <v>0</v>
      </c>
      <c r="N169" t="n">
        <v>3.01</v>
      </c>
      <c r="O169" t="n">
        <v>3454.41</v>
      </c>
      <c r="P169" t="n">
        <v>78.04000000000001</v>
      </c>
      <c r="Q169" t="n">
        <v>3036.16</v>
      </c>
      <c r="R169" t="n">
        <v>342.41</v>
      </c>
      <c r="S169" t="n">
        <v>56.78</v>
      </c>
      <c r="T169" t="n">
        <v>139576.47</v>
      </c>
      <c r="U169" t="n">
        <v>0.17</v>
      </c>
      <c r="V169" t="n">
        <v>0.6</v>
      </c>
      <c r="W169" t="n">
        <v>3.53</v>
      </c>
      <c r="X169" t="n">
        <v>9.039999999999999</v>
      </c>
      <c r="Y169" t="n">
        <v>1</v>
      </c>
      <c r="Z169" t="n">
        <v>10</v>
      </c>
    </row>
    <row r="170">
      <c r="A170" t="n">
        <v>0</v>
      </c>
      <c r="B170" t="n">
        <v>45</v>
      </c>
      <c r="C170" t="inlineStr">
        <is>
          <t xml:space="preserve">CONCLUIDO	</t>
        </is>
      </c>
      <c r="D170" t="n">
        <v>3.8706</v>
      </c>
      <c r="E170" t="n">
        <v>25.84</v>
      </c>
      <c r="F170" t="n">
        <v>21.34</v>
      </c>
      <c r="G170" t="n">
        <v>10.5</v>
      </c>
      <c r="H170" t="n">
        <v>0.18</v>
      </c>
      <c r="I170" t="n">
        <v>122</v>
      </c>
      <c r="J170" t="n">
        <v>98.70999999999999</v>
      </c>
      <c r="K170" t="n">
        <v>39.72</v>
      </c>
      <c r="L170" t="n">
        <v>1</v>
      </c>
      <c r="M170" t="n">
        <v>119</v>
      </c>
      <c r="N170" t="n">
        <v>12.99</v>
      </c>
      <c r="O170" t="n">
        <v>12407.75</v>
      </c>
      <c r="P170" t="n">
        <v>167.47</v>
      </c>
      <c r="Q170" t="n">
        <v>3033.96</v>
      </c>
      <c r="R170" t="n">
        <v>177.18</v>
      </c>
      <c r="S170" t="n">
        <v>56.78</v>
      </c>
      <c r="T170" t="n">
        <v>57867.96</v>
      </c>
      <c r="U170" t="n">
        <v>0.32</v>
      </c>
      <c r="V170" t="n">
        <v>0.76</v>
      </c>
      <c r="W170" t="n">
        <v>2.86</v>
      </c>
      <c r="X170" t="n">
        <v>3.57</v>
      </c>
      <c r="Y170" t="n">
        <v>1</v>
      </c>
      <c r="Z170" t="n">
        <v>10</v>
      </c>
    </row>
    <row r="171">
      <c r="A171" t="n">
        <v>1</v>
      </c>
      <c r="B171" t="n">
        <v>45</v>
      </c>
      <c r="C171" t="inlineStr">
        <is>
          <t xml:space="preserve">CONCLUIDO	</t>
        </is>
      </c>
      <c r="D171" t="n">
        <v>4.1494</v>
      </c>
      <c r="E171" t="n">
        <v>24.1</v>
      </c>
      <c r="F171" t="n">
        <v>20.3</v>
      </c>
      <c r="G171" t="n">
        <v>13.84</v>
      </c>
      <c r="H171" t="n">
        <v>0.22</v>
      </c>
      <c r="I171" t="n">
        <v>88</v>
      </c>
      <c r="J171" t="n">
        <v>99.02</v>
      </c>
      <c r="K171" t="n">
        <v>39.72</v>
      </c>
      <c r="L171" t="n">
        <v>1.25</v>
      </c>
      <c r="M171" t="n">
        <v>80</v>
      </c>
      <c r="N171" t="n">
        <v>13.05</v>
      </c>
      <c r="O171" t="n">
        <v>12446.14</v>
      </c>
      <c r="P171" t="n">
        <v>150.05</v>
      </c>
      <c r="Q171" t="n">
        <v>3033.78</v>
      </c>
      <c r="R171" t="n">
        <v>143.03</v>
      </c>
      <c r="S171" t="n">
        <v>56.78</v>
      </c>
      <c r="T171" t="n">
        <v>40963.07</v>
      </c>
      <c r="U171" t="n">
        <v>0.4</v>
      </c>
      <c r="V171" t="n">
        <v>0.79</v>
      </c>
      <c r="W171" t="n">
        <v>2.81</v>
      </c>
      <c r="X171" t="n">
        <v>2.54</v>
      </c>
      <c r="Y171" t="n">
        <v>1</v>
      </c>
      <c r="Z171" t="n">
        <v>10</v>
      </c>
    </row>
    <row r="172">
      <c r="A172" t="n">
        <v>2</v>
      </c>
      <c r="B172" t="n">
        <v>45</v>
      </c>
      <c r="C172" t="inlineStr">
        <is>
          <t xml:space="preserve">CONCLUIDO	</t>
        </is>
      </c>
      <c r="D172" t="n">
        <v>4.2782</v>
      </c>
      <c r="E172" t="n">
        <v>23.37</v>
      </c>
      <c r="F172" t="n">
        <v>19.91</v>
      </c>
      <c r="G172" t="n">
        <v>16.59</v>
      </c>
      <c r="H172" t="n">
        <v>0.27</v>
      </c>
      <c r="I172" t="n">
        <v>72</v>
      </c>
      <c r="J172" t="n">
        <v>99.33</v>
      </c>
      <c r="K172" t="n">
        <v>39.72</v>
      </c>
      <c r="L172" t="n">
        <v>1.5</v>
      </c>
      <c r="M172" t="n">
        <v>29</v>
      </c>
      <c r="N172" t="n">
        <v>13.11</v>
      </c>
      <c r="O172" t="n">
        <v>12484.55</v>
      </c>
      <c r="P172" t="n">
        <v>139.83</v>
      </c>
      <c r="Q172" t="n">
        <v>3033.98</v>
      </c>
      <c r="R172" t="n">
        <v>128.62</v>
      </c>
      <c r="S172" t="n">
        <v>56.78</v>
      </c>
      <c r="T172" t="n">
        <v>33836.9</v>
      </c>
      <c r="U172" t="n">
        <v>0.44</v>
      </c>
      <c r="V172" t="n">
        <v>0.8100000000000001</v>
      </c>
      <c r="W172" t="n">
        <v>2.83</v>
      </c>
      <c r="X172" t="n">
        <v>2.14</v>
      </c>
      <c r="Y172" t="n">
        <v>1</v>
      </c>
      <c r="Z172" t="n">
        <v>10</v>
      </c>
    </row>
    <row r="173">
      <c r="A173" t="n">
        <v>3</v>
      </c>
      <c r="B173" t="n">
        <v>45</v>
      </c>
      <c r="C173" t="inlineStr">
        <is>
          <t xml:space="preserve">CONCLUIDO	</t>
        </is>
      </c>
      <c r="D173" t="n">
        <v>4.3086</v>
      </c>
      <c r="E173" t="n">
        <v>23.21</v>
      </c>
      <c r="F173" t="n">
        <v>19.8</v>
      </c>
      <c r="G173" t="n">
        <v>17.22</v>
      </c>
      <c r="H173" t="n">
        <v>0.31</v>
      </c>
      <c r="I173" t="n">
        <v>69</v>
      </c>
      <c r="J173" t="n">
        <v>99.64</v>
      </c>
      <c r="K173" t="n">
        <v>39.72</v>
      </c>
      <c r="L173" t="n">
        <v>1.75</v>
      </c>
      <c r="M173" t="n">
        <v>2</v>
      </c>
      <c r="N173" t="n">
        <v>13.18</v>
      </c>
      <c r="O173" t="n">
        <v>12522.99</v>
      </c>
      <c r="P173" t="n">
        <v>138.25</v>
      </c>
      <c r="Q173" t="n">
        <v>3034.19</v>
      </c>
      <c r="R173" t="n">
        <v>124.78</v>
      </c>
      <c r="S173" t="n">
        <v>56.78</v>
      </c>
      <c r="T173" t="n">
        <v>31932.91</v>
      </c>
      <c r="U173" t="n">
        <v>0.46</v>
      </c>
      <c r="V173" t="n">
        <v>0.8100000000000001</v>
      </c>
      <c r="W173" t="n">
        <v>2.84</v>
      </c>
      <c r="X173" t="n">
        <v>2.04</v>
      </c>
      <c r="Y173" t="n">
        <v>1</v>
      </c>
      <c r="Z173" t="n">
        <v>10</v>
      </c>
    </row>
    <row r="174">
      <c r="A174" t="n">
        <v>4</v>
      </c>
      <c r="B174" t="n">
        <v>45</v>
      </c>
      <c r="C174" t="inlineStr">
        <is>
          <t xml:space="preserve">CONCLUIDO	</t>
        </is>
      </c>
      <c r="D174" t="n">
        <v>4.3095</v>
      </c>
      <c r="E174" t="n">
        <v>23.2</v>
      </c>
      <c r="F174" t="n">
        <v>19.8</v>
      </c>
      <c r="G174" t="n">
        <v>17.22</v>
      </c>
      <c r="H174" t="n">
        <v>0.35</v>
      </c>
      <c r="I174" t="n">
        <v>69</v>
      </c>
      <c r="J174" t="n">
        <v>99.95</v>
      </c>
      <c r="K174" t="n">
        <v>39.72</v>
      </c>
      <c r="L174" t="n">
        <v>2</v>
      </c>
      <c r="M174" t="n">
        <v>0</v>
      </c>
      <c r="N174" t="n">
        <v>13.24</v>
      </c>
      <c r="O174" t="n">
        <v>12561.45</v>
      </c>
      <c r="P174" t="n">
        <v>138.75</v>
      </c>
      <c r="Q174" t="n">
        <v>3034.68</v>
      </c>
      <c r="R174" t="n">
        <v>124.72</v>
      </c>
      <c r="S174" t="n">
        <v>56.78</v>
      </c>
      <c r="T174" t="n">
        <v>31902.24</v>
      </c>
      <c r="U174" t="n">
        <v>0.46</v>
      </c>
      <c r="V174" t="n">
        <v>0.82</v>
      </c>
      <c r="W174" t="n">
        <v>2.84</v>
      </c>
      <c r="X174" t="n">
        <v>2.03</v>
      </c>
      <c r="Y174" t="n">
        <v>1</v>
      </c>
      <c r="Z174" t="n">
        <v>10</v>
      </c>
    </row>
    <row r="175">
      <c r="A175" t="n">
        <v>0</v>
      </c>
      <c r="B175" t="n">
        <v>105</v>
      </c>
      <c r="C175" t="inlineStr">
        <is>
          <t xml:space="preserve">CONCLUIDO	</t>
        </is>
      </c>
      <c r="D175" t="n">
        <v>2.5868</v>
      </c>
      <c r="E175" t="n">
        <v>38.66</v>
      </c>
      <c r="F175" t="n">
        <v>25.55</v>
      </c>
      <c r="G175" t="n">
        <v>5.9</v>
      </c>
      <c r="H175" t="n">
        <v>0.09</v>
      </c>
      <c r="I175" t="n">
        <v>260</v>
      </c>
      <c r="J175" t="n">
        <v>204</v>
      </c>
      <c r="K175" t="n">
        <v>55.27</v>
      </c>
      <c r="L175" t="n">
        <v>1</v>
      </c>
      <c r="M175" t="n">
        <v>258</v>
      </c>
      <c r="N175" t="n">
        <v>42.72</v>
      </c>
      <c r="O175" t="n">
        <v>25393.6</v>
      </c>
      <c r="P175" t="n">
        <v>358.29</v>
      </c>
      <c r="Q175" t="n">
        <v>3034.48</v>
      </c>
      <c r="R175" t="n">
        <v>314.97</v>
      </c>
      <c r="S175" t="n">
        <v>56.78</v>
      </c>
      <c r="T175" t="n">
        <v>126074.05</v>
      </c>
      <c r="U175" t="n">
        <v>0.18</v>
      </c>
      <c r="V175" t="n">
        <v>0.63</v>
      </c>
      <c r="W175" t="n">
        <v>3.08</v>
      </c>
      <c r="X175" t="n">
        <v>7.78</v>
      </c>
      <c r="Y175" t="n">
        <v>1</v>
      </c>
      <c r="Z175" t="n">
        <v>10</v>
      </c>
    </row>
    <row r="176">
      <c r="A176" t="n">
        <v>1</v>
      </c>
      <c r="B176" t="n">
        <v>105</v>
      </c>
      <c r="C176" t="inlineStr">
        <is>
          <t xml:space="preserve">CONCLUIDO	</t>
        </is>
      </c>
      <c r="D176" t="n">
        <v>2.9936</v>
      </c>
      <c r="E176" t="n">
        <v>33.4</v>
      </c>
      <c r="F176" t="n">
        <v>23.26</v>
      </c>
      <c r="G176" t="n">
        <v>7.46</v>
      </c>
      <c r="H176" t="n">
        <v>0.11</v>
      </c>
      <c r="I176" t="n">
        <v>187</v>
      </c>
      <c r="J176" t="n">
        <v>204.39</v>
      </c>
      <c r="K176" t="n">
        <v>55.27</v>
      </c>
      <c r="L176" t="n">
        <v>1.25</v>
      </c>
      <c r="M176" t="n">
        <v>185</v>
      </c>
      <c r="N176" t="n">
        <v>42.87</v>
      </c>
      <c r="O176" t="n">
        <v>25442.42</v>
      </c>
      <c r="P176" t="n">
        <v>322.26</v>
      </c>
      <c r="Q176" t="n">
        <v>3034.16</v>
      </c>
      <c r="R176" t="n">
        <v>240.11</v>
      </c>
      <c r="S176" t="n">
        <v>56.78</v>
      </c>
      <c r="T176" t="n">
        <v>89006.91</v>
      </c>
      <c r="U176" t="n">
        <v>0.24</v>
      </c>
      <c r="V176" t="n">
        <v>0.6899999999999999</v>
      </c>
      <c r="W176" t="n">
        <v>2.96</v>
      </c>
      <c r="X176" t="n">
        <v>5.49</v>
      </c>
      <c r="Y176" t="n">
        <v>1</v>
      </c>
      <c r="Z176" t="n">
        <v>10</v>
      </c>
    </row>
    <row r="177">
      <c r="A177" t="n">
        <v>2</v>
      </c>
      <c r="B177" t="n">
        <v>105</v>
      </c>
      <c r="C177" t="inlineStr">
        <is>
          <t xml:space="preserve">CONCLUIDO	</t>
        </is>
      </c>
      <c r="D177" t="n">
        <v>3.2777</v>
      </c>
      <c r="E177" t="n">
        <v>30.51</v>
      </c>
      <c r="F177" t="n">
        <v>22.02</v>
      </c>
      <c r="G177" t="n">
        <v>9.050000000000001</v>
      </c>
      <c r="H177" t="n">
        <v>0.13</v>
      </c>
      <c r="I177" t="n">
        <v>146</v>
      </c>
      <c r="J177" t="n">
        <v>204.79</v>
      </c>
      <c r="K177" t="n">
        <v>55.27</v>
      </c>
      <c r="L177" t="n">
        <v>1.5</v>
      </c>
      <c r="M177" t="n">
        <v>144</v>
      </c>
      <c r="N177" t="n">
        <v>43.02</v>
      </c>
      <c r="O177" t="n">
        <v>25491.3</v>
      </c>
      <c r="P177" t="n">
        <v>301.56</v>
      </c>
      <c r="Q177" t="n">
        <v>3033.92</v>
      </c>
      <c r="R177" t="n">
        <v>199.69</v>
      </c>
      <c r="S177" t="n">
        <v>56.78</v>
      </c>
      <c r="T177" t="n">
        <v>69003.5</v>
      </c>
      <c r="U177" t="n">
        <v>0.28</v>
      </c>
      <c r="V177" t="n">
        <v>0.73</v>
      </c>
      <c r="W177" t="n">
        <v>2.89</v>
      </c>
      <c r="X177" t="n">
        <v>4.26</v>
      </c>
      <c r="Y177" t="n">
        <v>1</v>
      </c>
      <c r="Z177" t="n">
        <v>10</v>
      </c>
    </row>
    <row r="178">
      <c r="A178" t="n">
        <v>3</v>
      </c>
      <c r="B178" t="n">
        <v>105</v>
      </c>
      <c r="C178" t="inlineStr">
        <is>
          <t xml:space="preserve">CONCLUIDO	</t>
        </is>
      </c>
      <c r="D178" t="n">
        <v>3.4937</v>
      </c>
      <c r="E178" t="n">
        <v>28.62</v>
      </c>
      <c r="F178" t="n">
        <v>21.23</v>
      </c>
      <c r="G178" t="n">
        <v>10.71</v>
      </c>
      <c r="H178" t="n">
        <v>0.15</v>
      </c>
      <c r="I178" t="n">
        <v>119</v>
      </c>
      <c r="J178" t="n">
        <v>205.18</v>
      </c>
      <c r="K178" t="n">
        <v>55.27</v>
      </c>
      <c r="L178" t="n">
        <v>1.75</v>
      </c>
      <c r="M178" t="n">
        <v>117</v>
      </c>
      <c r="N178" t="n">
        <v>43.16</v>
      </c>
      <c r="O178" t="n">
        <v>25540.22</v>
      </c>
      <c r="P178" t="n">
        <v>287</v>
      </c>
      <c r="Q178" t="n">
        <v>3034.25</v>
      </c>
      <c r="R178" t="n">
        <v>173.56</v>
      </c>
      <c r="S178" t="n">
        <v>56.78</v>
      </c>
      <c r="T178" t="n">
        <v>56072.27</v>
      </c>
      <c r="U178" t="n">
        <v>0.33</v>
      </c>
      <c r="V178" t="n">
        <v>0.76</v>
      </c>
      <c r="W178" t="n">
        <v>2.85</v>
      </c>
      <c r="X178" t="n">
        <v>3.46</v>
      </c>
      <c r="Y178" t="n">
        <v>1</v>
      </c>
      <c r="Z178" t="n">
        <v>10</v>
      </c>
    </row>
    <row r="179">
      <c r="A179" t="n">
        <v>4</v>
      </c>
      <c r="B179" t="n">
        <v>105</v>
      </c>
      <c r="C179" t="inlineStr">
        <is>
          <t xml:space="preserve">CONCLUIDO	</t>
        </is>
      </c>
      <c r="D179" t="n">
        <v>3.669</v>
      </c>
      <c r="E179" t="n">
        <v>27.26</v>
      </c>
      <c r="F179" t="n">
        <v>20.64</v>
      </c>
      <c r="G179" t="n">
        <v>12.38</v>
      </c>
      <c r="H179" t="n">
        <v>0.17</v>
      </c>
      <c r="I179" t="n">
        <v>100</v>
      </c>
      <c r="J179" t="n">
        <v>205.58</v>
      </c>
      <c r="K179" t="n">
        <v>55.27</v>
      </c>
      <c r="L179" t="n">
        <v>2</v>
      </c>
      <c r="M179" t="n">
        <v>98</v>
      </c>
      <c r="N179" t="n">
        <v>43.31</v>
      </c>
      <c r="O179" t="n">
        <v>25589.2</v>
      </c>
      <c r="P179" t="n">
        <v>275.05</v>
      </c>
      <c r="Q179" t="n">
        <v>3033.78</v>
      </c>
      <c r="R179" t="n">
        <v>154.49</v>
      </c>
      <c r="S179" t="n">
        <v>56.78</v>
      </c>
      <c r="T179" t="n">
        <v>46631.63</v>
      </c>
      <c r="U179" t="n">
        <v>0.37</v>
      </c>
      <c r="V179" t="n">
        <v>0.78</v>
      </c>
      <c r="W179" t="n">
        <v>2.81</v>
      </c>
      <c r="X179" t="n">
        <v>2.87</v>
      </c>
      <c r="Y179" t="n">
        <v>1</v>
      </c>
      <c r="Z179" t="n">
        <v>10</v>
      </c>
    </row>
    <row r="180">
      <c r="A180" t="n">
        <v>5</v>
      </c>
      <c r="B180" t="n">
        <v>105</v>
      </c>
      <c r="C180" t="inlineStr">
        <is>
          <t xml:space="preserve">CONCLUIDO	</t>
        </is>
      </c>
      <c r="D180" t="n">
        <v>3.8076</v>
      </c>
      <c r="E180" t="n">
        <v>26.26</v>
      </c>
      <c r="F180" t="n">
        <v>20.21</v>
      </c>
      <c r="G180" t="n">
        <v>14.1</v>
      </c>
      <c r="H180" t="n">
        <v>0.19</v>
      </c>
      <c r="I180" t="n">
        <v>86</v>
      </c>
      <c r="J180" t="n">
        <v>205.98</v>
      </c>
      <c r="K180" t="n">
        <v>55.27</v>
      </c>
      <c r="L180" t="n">
        <v>2.25</v>
      </c>
      <c r="M180" t="n">
        <v>84</v>
      </c>
      <c r="N180" t="n">
        <v>43.46</v>
      </c>
      <c r="O180" t="n">
        <v>25638.22</v>
      </c>
      <c r="P180" t="n">
        <v>266.04</v>
      </c>
      <c r="Q180" t="n">
        <v>3033.81</v>
      </c>
      <c r="R180" t="n">
        <v>140.77</v>
      </c>
      <c r="S180" t="n">
        <v>56.78</v>
      </c>
      <c r="T180" t="n">
        <v>39844.1</v>
      </c>
      <c r="U180" t="n">
        <v>0.4</v>
      </c>
      <c r="V180" t="n">
        <v>0.8</v>
      </c>
      <c r="W180" t="n">
        <v>2.79</v>
      </c>
      <c r="X180" t="n">
        <v>2.44</v>
      </c>
      <c r="Y180" t="n">
        <v>1</v>
      </c>
      <c r="Z180" t="n">
        <v>10</v>
      </c>
    </row>
    <row r="181">
      <c r="A181" t="n">
        <v>6</v>
      </c>
      <c r="B181" t="n">
        <v>105</v>
      </c>
      <c r="C181" t="inlineStr">
        <is>
          <t xml:space="preserve">CONCLUIDO	</t>
        </is>
      </c>
      <c r="D181" t="n">
        <v>3.9043</v>
      </c>
      <c r="E181" t="n">
        <v>25.61</v>
      </c>
      <c r="F181" t="n">
        <v>19.97</v>
      </c>
      <c r="G181" t="n">
        <v>15.76</v>
      </c>
      <c r="H181" t="n">
        <v>0.22</v>
      </c>
      <c r="I181" t="n">
        <v>76</v>
      </c>
      <c r="J181" t="n">
        <v>206.38</v>
      </c>
      <c r="K181" t="n">
        <v>55.27</v>
      </c>
      <c r="L181" t="n">
        <v>2.5</v>
      </c>
      <c r="M181" t="n">
        <v>74</v>
      </c>
      <c r="N181" t="n">
        <v>43.6</v>
      </c>
      <c r="O181" t="n">
        <v>25687.3</v>
      </c>
      <c r="P181" t="n">
        <v>259.34</v>
      </c>
      <c r="Q181" t="n">
        <v>3033.69</v>
      </c>
      <c r="R181" t="n">
        <v>132.29</v>
      </c>
      <c r="S181" t="n">
        <v>56.78</v>
      </c>
      <c r="T181" t="n">
        <v>35651.45</v>
      </c>
      <c r="U181" t="n">
        <v>0.43</v>
      </c>
      <c r="V181" t="n">
        <v>0.8100000000000001</v>
      </c>
      <c r="W181" t="n">
        <v>2.79</v>
      </c>
      <c r="X181" t="n">
        <v>2.2</v>
      </c>
      <c r="Y181" t="n">
        <v>1</v>
      </c>
      <c r="Z181" t="n">
        <v>10</v>
      </c>
    </row>
    <row r="182">
      <c r="A182" t="n">
        <v>7</v>
      </c>
      <c r="B182" t="n">
        <v>105</v>
      </c>
      <c r="C182" t="inlineStr">
        <is>
          <t xml:space="preserve">CONCLUIDO	</t>
        </is>
      </c>
      <c r="D182" t="n">
        <v>4.0081</v>
      </c>
      <c r="E182" t="n">
        <v>24.95</v>
      </c>
      <c r="F182" t="n">
        <v>19.67</v>
      </c>
      <c r="G182" t="n">
        <v>17.61</v>
      </c>
      <c r="H182" t="n">
        <v>0.24</v>
      </c>
      <c r="I182" t="n">
        <v>67</v>
      </c>
      <c r="J182" t="n">
        <v>206.78</v>
      </c>
      <c r="K182" t="n">
        <v>55.27</v>
      </c>
      <c r="L182" t="n">
        <v>2.75</v>
      </c>
      <c r="M182" t="n">
        <v>65</v>
      </c>
      <c r="N182" t="n">
        <v>43.75</v>
      </c>
      <c r="O182" t="n">
        <v>25736.42</v>
      </c>
      <c r="P182" t="n">
        <v>251.63</v>
      </c>
      <c r="Q182" t="n">
        <v>3033.96</v>
      </c>
      <c r="R182" t="n">
        <v>122.68</v>
      </c>
      <c r="S182" t="n">
        <v>56.78</v>
      </c>
      <c r="T182" t="n">
        <v>30890.71</v>
      </c>
      <c r="U182" t="n">
        <v>0.46</v>
      </c>
      <c r="V182" t="n">
        <v>0.82</v>
      </c>
      <c r="W182" t="n">
        <v>2.76</v>
      </c>
      <c r="X182" t="n">
        <v>1.9</v>
      </c>
      <c r="Y182" t="n">
        <v>1</v>
      </c>
      <c r="Z182" t="n">
        <v>10</v>
      </c>
    </row>
    <row r="183">
      <c r="A183" t="n">
        <v>8</v>
      </c>
      <c r="B183" t="n">
        <v>105</v>
      </c>
      <c r="C183" t="inlineStr">
        <is>
          <t xml:space="preserve">CONCLUIDO	</t>
        </is>
      </c>
      <c r="D183" t="n">
        <v>4.0868</v>
      </c>
      <c r="E183" t="n">
        <v>24.47</v>
      </c>
      <c r="F183" t="n">
        <v>19.47</v>
      </c>
      <c r="G183" t="n">
        <v>19.47</v>
      </c>
      <c r="H183" t="n">
        <v>0.26</v>
      </c>
      <c r="I183" t="n">
        <v>60</v>
      </c>
      <c r="J183" t="n">
        <v>207.17</v>
      </c>
      <c r="K183" t="n">
        <v>55.27</v>
      </c>
      <c r="L183" t="n">
        <v>3</v>
      </c>
      <c r="M183" t="n">
        <v>58</v>
      </c>
      <c r="N183" t="n">
        <v>43.9</v>
      </c>
      <c r="O183" t="n">
        <v>25785.6</v>
      </c>
      <c r="P183" t="n">
        <v>245.06</v>
      </c>
      <c r="Q183" t="n">
        <v>3033.69</v>
      </c>
      <c r="R183" t="n">
        <v>116.46</v>
      </c>
      <c r="S183" t="n">
        <v>56.78</v>
      </c>
      <c r="T183" t="n">
        <v>27819.43</v>
      </c>
      <c r="U183" t="n">
        <v>0.49</v>
      </c>
      <c r="V183" t="n">
        <v>0.83</v>
      </c>
      <c r="W183" t="n">
        <v>2.75</v>
      </c>
      <c r="X183" t="n">
        <v>1.7</v>
      </c>
      <c r="Y183" t="n">
        <v>1</v>
      </c>
      <c r="Z183" t="n">
        <v>10</v>
      </c>
    </row>
    <row r="184">
      <c r="A184" t="n">
        <v>9</v>
      </c>
      <c r="B184" t="n">
        <v>105</v>
      </c>
      <c r="C184" t="inlineStr">
        <is>
          <t xml:space="preserve">CONCLUIDO	</t>
        </is>
      </c>
      <c r="D184" t="n">
        <v>4.1523</v>
      </c>
      <c r="E184" t="n">
        <v>24.08</v>
      </c>
      <c r="F184" t="n">
        <v>19.33</v>
      </c>
      <c r="G184" t="n">
        <v>21.48</v>
      </c>
      <c r="H184" t="n">
        <v>0.28</v>
      </c>
      <c r="I184" t="n">
        <v>54</v>
      </c>
      <c r="J184" t="n">
        <v>207.57</v>
      </c>
      <c r="K184" t="n">
        <v>55.27</v>
      </c>
      <c r="L184" t="n">
        <v>3.25</v>
      </c>
      <c r="M184" t="n">
        <v>52</v>
      </c>
      <c r="N184" t="n">
        <v>44.05</v>
      </c>
      <c r="O184" t="n">
        <v>25834.83</v>
      </c>
      <c r="P184" t="n">
        <v>239.35</v>
      </c>
      <c r="Q184" t="n">
        <v>3033.89</v>
      </c>
      <c r="R184" t="n">
        <v>111.5</v>
      </c>
      <c r="S184" t="n">
        <v>56.78</v>
      </c>
      <c r="T184" t="n">
        <v>25365.57</v>
      </c>
      <c r="U184" t="n">
        <v>0.51</v>
      </c>
      <c r="V184" t="n">
        <v>0.83</v>
      </c>
      <c r="W184" t="n">
        <v>2.75</v>
      </c>
      <c r="X184" t="n">
        <v>1.56</v>
      </c>
      <c r="Y184" t="n">
        <v>1</v>
      </c>
      <c r="Z184" t="n">
        <v>10</v>
      </c>
    </row>
    <row r="185">
      <c r="A185" t="n">
        <v>10</v>
      </c>
      <c r="B185" t="n">
        <v>105</v>
      </c>
      <c r="C185" t="inlineStr">
        <is>
          <t xml:space="preserve">CONCLUIDO	</t>
        </is>
      </c>
      <c r="D185" t="n">
        <v>4.2209</v>
      </c>
      <c r="E185" t="n">
        <v>23.69</v>
      </c>
      <c r="F185" t="n">
        <v>19.14</v>
      </c>
      <c r="G185" t="n">
        <v>23.44</v>
      </c>
      <c r="H185" t="n">
        <v>0.3</v>
      </c>
      <c r="I185" t="n">
        <v>49</v>
      </c>
      <c r="J185" t="n">
        <v>207.97</v>
      </c>
      <c r="K185" t="n">
        <v>55.27</v>
      </c>
      <c r="L185" t="n">
        <v>3.5</v>
      </c>
      <c r="M185" t="n">
        <v>47</v>
      </c>
      <c r="N185" t="n">
        <v>44.2</v>
      </c>
      <c r="O185" t="n">
        <v>25884.1</v>
      </c>
      <c r="P185" t="n">
        <v>232.61</v>
      </c>
      <c r="Q185" t="n">
        <v>3033.57</v>
      </c>
      <c r="R185" t="n">
        <v>105.7</v>
      </c>
      <c r="S185" t="n">
        <v>56.78</v>
      </c>
      <c r="T185" t="n">
        <v>22494.9</v>
      </c>
      <c r="U185" t="n">
        <v>0.54</v>
      </c>
      <c r="V185" t="n">
        <v>0.84</v>
      </c>
      <c r="W185" t="n">
        <v>2.73</v>
      </c>
      <c r="X185" t="n">
        <v>1.37</v>
      </c>
      <c r="Y185" t="n">
        <v>1</v>
      </c>
      <c r="Z185" t="n">
        <v>10</v>
      </c>
    </row>
    <row r="186">
      <c r="A186" t="n">
        <v>11</v>
      </c>
      <c r="B186" t="n">
        <v>105</v>
      </c>
      <c r="C186" t="inlineStr">
        <is>
          <t xml:space="preserve">CONCLUIDO	</t>
        </is>
      </c>
      <c r="D186" t="n">
        <v>4.2689</v>
      </c>
      <c r="E186" t="n">
        <v>23.43</v>
      </c>
      <c r="F186" t="n">
        <v>19.04</v>
      </c>
      <c r="G186" t="n">
        <v>25.38</v>
      </c>
      <c r="H186" t="n">
        <v>0.32</v>
      </c>
      <c r="I186" t="n">
        <v>45</v>
      </c>
      <c r="J186" t="n">
        <v>208.37</v>
      </c>
      <c r="K186" t="n">
        <v>55.27</v>
      </c>
      <c r="L186" t="n">
        <v>3.75</v>
      </c>
      <c r="M186" t="n">
        <v>43</v>
      </c>
      <c r="N186" t="n">
        <v>44.35</v>
      </c>
      <c r="O186" t="n">
        <v>25933.43</v>
      </c>
      <c r="P186" t="n">
        <v>228.2</v>
      </c>
      <c r="Q186" t="n">
        <v>3033.55</v>
      </c>
      <c r="R186" t="n">
        <v>102.28</v>
      </c>
      <c r="S186" t="n">
        <v>56.78</v>
      </c>
      <c r="T186" t="n">
        <v>20804.38</v>
      </c>
      <c r="U186" t="n">
        <v>0.5600000000000001</v>
      </c>
      <c r="V186" t="n">
        <v>0.85</v>
      </c>
      <c r="W186" t="n">
        <v>2.73</v>
      </c>
      <c r="X186" t="n">
        <v>1.27</v>
      </c>
      <c r="Y186" t="n">
        <v>1</v>
      </c>
      <c r="Z186" t="n">
        <v>10</v>
      </c>
    </row>
    <row r="187">
      <c r="A187" t="n">
        <v>12</v>
      </c>
      <c r="B187" t="n">
        <v>105</v>
      </c>
      <c r="C187" t="inlineStr">
        <is>
          <t xml:space="preserve">CONCLUIDO	</t>
        </is>
      </c>
      <c r="D187" t="n">
        <v>4.3164</v>
      </c>
      <c r="E187" t="n">
        <v>23.17</v>
      </c>
      <c r="F187" t="n">
        <v>18.94</v>
      </c>
      <c r="G187" t="n">
        <v>27.72</v>
      </c>
      <c r="H187" t="n">
        <v>0.34</v>
      </c>
      <c r="I187" t="n">
        <v>41</v>
      </c>
      <c r="J187" t="n">
        <v>208.77</v>
      </c>
      <c r="K187" t="n">
        <v>55.27</v>
      </c>
      <c r="L187" t="n">
        <v>4</v>
      </c>
      <c r="M187" t="n">
        <v>39</v>
      </c>
      <c r="N187" t="n">
        <v>44.5</v>
      </c>
      <c r="O187" t="n">
        <v>25982.82</v>
      </c>
      <c r="P187" t="n">
        <v>220.02</v>
      </c>
      <c r="Q187" t="n">
        <v>3033.89</v>
      </c>
      <c r="R187" t="n">
        <v>99.18000000000001</v>
      </c>
      <c r="S187" t="n">
        <v>56.78</v>
      </c>
      <c r="T187" t="n">
        <v>19270.84</v>
      </c>
      <c r="U187" t="n">
        <v>0.57</v>
      </c>
      <c r="V187" t="n">
        <v>0.85</v>
      </c>
      <c r="W187" t="n">
        <v>2.72</v>
      </c>
      <c r="X187" t="n">
        <v>1.17</v>
      </c>
      <c r="Y187" t="n">
        <v>1</v>
      </c>
      <c r="Z187" t="n">
        <v>10</v>
      </c>
    </row>
    <row r="188">
      <c r="A188" t="n">
        <v>13</v>
      </c>
      <c r="B188" t="n">
        <v>105</v>
      </c>
      <c r="C188" t="inlineStr">
        <is>
          <t xml:space="preserve">CONCLUIDO	</t>
        </is>
      </c>
      <c r="D188" t="n">
        <v>4.3728</v>
      </c>
      <c r="E188" t="n">
        <v>22.87</v>
      </c>
      <c r="F188" t="n">
        <v>18.8</v>
      </c>
      <c r="G188" t="n">
        <v>30.49</v>
      </c>
      <c r="H188" t="n">
        <v>0.36</v>
      </c>
      <c r="I188" t="n">
        <v>37</v>
      </c>
      <c r="J188" t="n">
        <v>209.17</v>
      </c>
      <c r="K188" t="n">
        <v>55.27</v>
      </c>
      <c r="L188" t="n">
        <v>4.25</v>
      </c>
      <c r="M188" t="n">
        <v>34</v>
      </c>
      <c r="N188" t="n">
        <v>44.65</v>
      </c>
      <c r="O188" t="n">
        <v>26032.25</v>
      </c>
      <c r="P188" t="n">
        <v>213.7</v>
      </c>
      <c r="Q188" t="n">
        <v>3033.82</v>
      </c>
      <c r="R188" t="n">
        <v>94.33</v>
      </c>
      <c r="S188" t="n">
        <v>56.78</v>
      </c>
      <c r="T188" t="n">
        <v>16868.99</v>
      </c>
      <c r="U188" t="n">
        <v>0.6</v>
      </c>
      <c r="V188" t="n">
        <v>0.86</v>
      </c>
      <c r="W188" t="n">
        <v>2.72</v>
      </c>
      <c r="X188" t="n">
        <v>1.04</v>
      </c>
      <c r="Y188" t="n">
        <v>1</v>
      </c>
      <c r="Z188" t="n">
        <v>10</v>
      </c>
    </row>
    <row r="189">
      <c r="A189" t="n">
        <v>14</v>
      </c>
      <c r="B189" t="n">
        <v>105</v>
      </c>
      <c r="C189" t="inlineStr">
        <is>
          <t xml:space="preserve">CONCLUIDO	</t>
        </is>
      </c>
      <c r="D189" t="n">
        <v>4.3947</v>
      </c>
      <c r="E189" t="n">
        <v>22.75</v>
      </c>
      <c r="F189" t="n">
        <v>18.77</v>
      </c>
      <c r="G189" t="n">
        <v>32.18</v>
      </c>
      <c r="H189" t="n">
        <v>0.38</v>
      </c>
      <c r="I189" t="n">
        <v>35</v>
      </c>
      <c r="J189" t="n">
        <v>209.58</v>
      </c>
      <c r="K189" t="n">
        <v>55.27</v>
      </c>
      <c r="L189" t="n">
        <v>4.5</v>
      </c>
      <c r="M189" t="n">
        <v>32</v>
      </c>
      <c r="N189" t="n">
        <v>44.8</v>
      </c>
      <c r="O189" t="n">
        <v>26081.73</v>
      </c>
      <c r="P189" t="n">
        <v>210.98</v>
      </c>
      <c r="Q189" t="n">
        <v>3033.58</v>
      </c>
      <c r="R189" t="n">
        <v>93.79000000000001</v>
      </c>
      <c r="S189" t="n">
        <v>56.78</v>
      </c>
      <c r="T189" t="n">
        <v>16605.72</v>
      </c>
      <c r="U189" t="n">
        <v>0.61</v>
      </c>
      <c r="V189" t="n">
        <v>0.86</v>
      </c>
      <c r="W189" t="n">
        <v>2.71</v>
      </c>
      <c r="X189" t="n">
        <v>1</v>
      </c>
      <c r="Y189" t="n">
        <v>1</v>
      </c>
      <c r="Z189" t="n">
        <v>10</v>
      </c>
    </row>
    <row r="190">
      <c r="A190" t="n">
        <v>15</v>
      </c>
      <c r="B190" t="n">
        <v>105</v>
      </c>
      <c r="C190" t="inlineStr">
        <is>
          <t xml:space="preserve">CONCLUIDO	</t>
        </is>
      </c>
      <c r="D190" t="n">
        <v>4.4231</v>
      </c>
      <c r="E190" t="n">
        <v>22.61</v>
      </c>
      <c r="F190" t="n">
        <v>18.71</v>
      </c>
      <c r="G190" t="n">
        <v>34.01</v>
      </c>
      <c r="H190" t="n">
        <v>0.4</v>
      </c>
      <c r="I190" t="n">
        <v>33</v>
      </c>
      <c r="J190" t="n">
        <v>209.98</v>
      </c>
      <c r="K190" t="n">
        <v>55.27</v>
      </c>
      <c r="L190" t="n">
        <v>4.75</v>
      </c>
      <c r="M190" t="n">
        <v>23</v>
      </c>
      <c r="N190" t="n">
        <v>44.95</v>
      </c>
      <c r="O190" t="n">
        <v>26131.27</v>
      </c>
      <c r="P190" t="n">
        <v>207.25</v>
      </c>
      <c r="Q190" t="n">
        <v>3034.08</v>
      </c>
      <c r="R190" t="n">
        <v>90.94</v>
      </c>
      <c r="S190" t="n">
        <v>56.78</v>
      </c>
      <c r="T190" t="n">
        <v>15194.92</v>
      </c>
      <c r="U190" t="n">
        <v>0.62</v>
      </c>
      <c r="V190" t="n">
        <v>0.86</v>
      </c>
      <c r="W190" t="n">
        <v>2.72</v>
      </c>
      <c r="X190" t="n">
        <v>0.9399999999999999</v>
      </c>
      <c r="Y190" t="n">
        <v>1</v>
      </c>
      <c r="Z190" t="n">
        <v>10</v>
      </c>
    </row>
    <row r="191">
      <c r="A191" t="n">
        <v>16</v>
      </c>
      <c r="B191" t="n">
        <v>105</v>
      </c>
      <c r="C191" t="inlineStr">
        <is>
          <t xml:space="preserve">CONCLUIDO	</t>
        </is>
      </c>
      <c r="D191" t="n">
        <v>4.4491</v>
      </c>
      <c r="E191" t="n">
        <v>22.48</v>
      </c>
      <c r="F191" t="n">
        <v>18.65</v>
      </c>
      <c r="G191" t="n">
        <v>36.11</v>
      </c>
      <c r="H191" t="n">
        <v>0.42</v>
      </c>
      <c r="I191" t="n">
        <v>31</v>
      </c>
      <c r="J191" t="n">
        <v>210.38</v>
      </c>
      <c r="K191" t="n">
        <v>55.27</v>
      </c>
      <c r="L191" t="n">
        <v>5</v>
      </c>
      <c r="M191" t="n">
        <v>12</v>
      </c>
      <c r="N191" t="n">
        <v>45.11</v>
      </c>
      <c r="O191" t="n">
        <v>26180.86</v>
      </c>
      <c r="P191" t="n">
        <v>203.12</v>
      </c>
      <c r="Q191" t="n">
        <v>3033.76</v>
      </c>
      <c r="R191" t="n">
        <v>89.27</v>
      </c>
      <c r="S191" t="n">
        <v>56.78</v>
      </c>
      <c r="T191" t="n">
        <v>14366.45</v>
      </c>
      <c r="U191" t="n">
        <v>0.64</v>
      </c>
      <c r="V191" t="n">
        <v>0.86</v>
      </c>
      <c r="W191" t="n">
        <v>2.72</v>
      </c>
      <c r="X191" t="n">
        <v>0.89</v>
      </c>
      <c r="Y191" t="n">
        <v>1</v>
      </c>
      <c r="Z191" t="n">
        <v>10</v>
      </c>
    </row>
    <row r="192">
      <c r="A192" t="n">
        <v>17</v>
      </c>
      <c r="B192" t="n">
        <v>105</v>
      </c>
      <c r="C192" t="inlineStr">
        <is>
          <t xml:space="preserve">CONCLUIDO	</t>
        </is>
      </c>
      <c r="D192" t="n">
        <v>4.4486</v>
      </c>
      <c r="E192" t="n">
        <v>22.48</v>
      </c>
      <c r="F192" t="n">
        <v>18.66</v>
      </c>
      <c r="G192" t="n">
        <v>36.11</v>
      </c>
      <c r="H192" t="n">
        <v>0.44</v>
      </c>
      <c r="I192" t="n">
        <v>31</v>
      </c>
      <c r="J192" t="n">
        <v>210.78</v>
      </c>
      <c r="K192" t="n">
        <v>55.27</v>
      </c>
      <c r="L192" t="n">
        <v>5.25</v>
      </c>
      <c r="M192" t="n">
        <v>6</v>
      </c>
      <c r="N192" t="n">
        <v>45.26</v>
      </c>
      <c r="O192" t="n">
        <v>26230.5</v>
      </c>
      <c r="P192" t="n">
        <v>202.87</v>
      </c>
      <c r="Q192" t="n">
        <v>3033.77</v>
      </c>
      <c r="R192" t="n">
        <v>88.83</v>
      </c>
      <c r="S192" t="n">
        <v>56.78</v>
      </c>
      <c r="T192" t="n">
        <v>14145.93</v>
      </c>
      <c r="U192" t="n">
        <v>0.64</v>
      </c>
      <c r="V192" t="n">
        <v>0.86</v>
      </c>
      <c r="W192" t="n">
        <v>2.73</v>
      </c>
      <c r="X192" t="n">
        <v>0.89</v>
      </c>
      <c r="Y192" t="n">
        <v>1</v>
      </c>
      <c r="Z192" t="n">
        <v>10</v>
      </c>
    </row>
    <row r="193">
      <c r="A193" t="n">
        <v>18</v>
      </c>
      <c r="B193" t="n">
        <v>105</v>
      </c>
      <c r="C193" t="inlineStr">
        <is>
          <t xml:space="preserve">CONCLUIDO	</t>
        </is>
      </c>
      <c r="D193" t="n">
        <v>4.4648</v>
      </c>
      <c r="E193" t="n">
        <v>22.4</v>
      </c>
      <c r="F193" t="n">
        <v>18.62</v>
      </c>
      <c r="G193" t="n">
        <v>37.23</v>
      </c>
      <c r="H193" t="n">
        <v>0.46</v>
      </c>
      <c r="I193" t="n">
        <v>30</v>
      </c>
      <c r="J193" t="n">
        <v>211.18</v>
      </c>
      <c r="K193" t="n">
        <v>55.27</v>
      </c>
      <c r="L193" t="n">
        <v>5.5</v>
      </c>
      <c r="M193" t="n">
        <v>1</v>
      </c>
      <c r="N193" t="n">
        <v>45.41</v>
      </c>
      <c r="O193" t="n">
        <v>26280.2</v>
      </c>
      <c r="P193" t="n">
        <v>201.3</v>
      </c>
      <c r="Q193" t="n">
        <v>3033.77</v>
      </c>
      <c r="R193" t="n">
        <v>87.53</v>
      </c>
      <c r="S193" t="n">
        <v>56.78</v>
      </c>
      <c r="T193" t="n">
        <v>13502.3</v>
      </c>
      <c r="U193" t="n">
        <v>0.65</v>
      </c>
      <c r="V193" t="n">
        <v>0.87</v>
      </c>
      <c r="W193" t="n">
        <v>2.73</v>
      </c>
      <c r="X193" t="n">
        <v>0.85</v>
      </c>
      <c r="Y193" t="n">
        <v>1</v>
      </c>
      <c r="Z193" t="n">
        <v>10</v>
      </c>
    </row>
    <row r="194">
      <c r="A194" t="n">
        <v>19</v>
      </c>
      <c r="B194" t="n">
        <v>105</v>
      </c>
      <c r="C194" t="inlineStr">
        <is>
          <t xml:space="preserve">CONCLUIDO	</t>
        </is>
      </c>
      <c r="D194" t="n">
        <v>4.4646</v>
      </c>
      <c r="E194" t="n">
        <v>22.4</v>
      </c>
      <c r="F194" t="n">
        <v>18.62</v>
      </c>
      <c r="G194" t="n">
        <v>37.23</v>
      </c>
      <c r="H194" t="n">
        <v>0.48</v>
      </c>
      <c r="I194" t="n">
        <v>30</v>
      </c>
      <c r="J194" t="n">
        <v>211.59</v>
      </c>
      <c r="K194" t="n">
        <v>55.27</v>
      </c>
      <c r="L194" t="n">
        <v>5.75</v>
      </c>
      <c r="M194" t="n">
        <v>0</v>
      </c>
      <c r="N194" t="n">
        <v>45.57</v>
      </c>
      <c r="O194" t="n">
        <v>26329.94</v>
      </c>
      <c r="P194" t="n">
        <v>201.7</v>
      </c>
      <c r="Q194" t="n">
        <v>3033.87</v>
      </c>
      <c r="R194" t="n">
        <v>87.48</v>
      </c>
      <c r="S194" t="n">
        <v>56.78</v>
      </c>
      <c r="T194" t="n">
        <v>13477.89</v>
      </c>
      <c r="U194" t="n">
        <v>0.65</v>
      </c>
      <c r="V194" t="n">
        <v>0.87</v>
      </c>
      <c r="W194" t="n">
        <v>2.73</v>
      </c>
      <c r="X194" t="n">
        <v>0.85</v>
      </c>
      <c r="Y194" t="n">
        <v>1</v>
      </c>
      <c r="Z194" t="n">
        <v>10</v>
      </c>
    </row>
    <row r="195">
      <c r="A195" t="n">
        <v>0</v>
      </c>
      <c r="B195" t="n">
        <v>60</v>
      </c>
      <c r="C195" t="inlineStr">
        <is>
          <t xml:space="preserve">CONCLUIDO	</t>
        </is>
      </c>
      <c r="D195" t="n">
        <v>3.5064</v>
      </c>
      <c r="E195" t="n">
        <v>28.52</v>
      </c>
      <c r="F195" t="n">
        <v>22.37</v>
      </c>
      <c r="G195" t="n">
        <v>8.550000000000001</v>
      </c>
      <c r="H195" t="n">
        <v>0.14</v>
      </c>
      <c r="I195" t="n">
        <v>157</v>
      </c>
      <c r="J195" t="n">
        <v>124.63</v>
      </c>
      <c r="K195" t="n">
        <v>45</v>
      </c>
      <c r="L195" t="n">
        <v>1</v>
      </c>
      <c r="M195" t="n">
        <v>155</v>
      </c>
      <c r="N195" t="n">
        <v>18.64</v>
      </c>
      <c r="O195" t="n">
        <v>15605.44</v>
      </c>
      <c r="P195" t="n">
        <v>216.64</v>
      </c>
      <c r="Q195" t="n">
        <v>3034.22</v>
      </c>
      <c r="R195" t="n">
        <v>210.6</v>
      </c>
      <c r="S195" t="n">
        <v>56.78</v>
      </c>
      <c r="T195" t="n">
        <v>74400.50999999999</v>
      </c>
      <c r="U195" t="n">
        <v>0.27</v>
      </c>
      <c r="V195" t="n">
        <v>0.72</v>
      </c>
      <c r="W195" t="n">
        <v>2.93</v>
      </c>
      <c r="X195" t="n">
        <v>4.6</v>
      </c>
      <c r="Y195" t="n">
        <v>1</v>
      </c>
      <c r="Z195" t="n">
        <v>10</v>
      </c>
    </row>
    <row r="196">
      <c r="A196" t="n">
        <v>1</v>
      </c>
      <c r="B196" t="n">
        <v>60</v>
      </c>
      <c r="C196" t="inlineStr">
        <is>
          <t xml:space="preserve">CONCLUIDO	</t>
        </is>
      </c>
      <c r="D196" t="n">
        <v>3.8199</v>
      </c>
      <c r="E196" t="n">
        <v>26.18</v>
      </c>
      <c r="F196" t="n">
        <v>21.11</v>
      </c>
      <c r="G196" t="n">
        <v>11.01</v>
      </c>
      <c r="H196" t="n">
        <v>0.18</v>
      </c>
      <c r="I196" t="n">
        <v>115</v>
      </c>
      <c r="J196" t="n">
        <v>124.96</v>
      </c>
      <c r="K196" t="n">
        <v>45</v>
      </c>
      <c r="L196" t="n">
        <v>1.25</v>
      </c>
      <c r="M196" t="n">
        <v>113</v>
      </c>
      <c r="N196" t="n">
        <v>18.71</v>
      </c>
      <c r="O196" t="n">
        <v>15645.96</v>
      </c>
      <c r="P196" t="n">
        <v>197.96</v>
      </c>
      <c r="Q196" t="n">
        <v>3034.24</v>
      </c>
      <c r="R196" t="n">
        <v>169.32</v>
      </c>
      <c r="S196" t="n">
        <v>56.78</v>
      </c>
      <c r="T196" t="n">
        <v>53972.94</v>
      </c>
      <c r="U196" t="n">
        <v>0.34</v>
      </c>
      <c r="V196" t="n">
        <v>0.76</v>
      </c>
      <c r="W196" t="n">
        <v>2.85</v>
      </c>
      <c r="X196" t="n">
        <v>3.34</v>
      </c>
      <c r="Y196" t="n">
        <v>1</v>
      </c>
      <c r="Z196" t="n">
        <v>10</v>
      </c>
    </row>
    <row r="197">
      <c r="A197" t="n">
        <v>2</v>
      </c>
      <c r="B197" t="n">
        <v>60</v>
      </c>
      <c r="C197" t="inlineStr">
        <is>
          <t xml:space="preserve">CONCLUIDO	</t>
        </is>
      </c>
      <c r="D197" t="n">
        <v>4.0442</v>
      </c>
      <c r="E197" t="n">
        <v>24.73</v>
      </c>
      <c r="F197" t="n">
        <v>20.32</v>
      </c>
      <c r="G197" t="n">
        <v>13.7</v>
      </c>
      <c r="H197" t="n">
        <v>0.21</v>
      </c>
      <c r="I197" t="n">
        <v>89</v>
      </c>
      <c r="J197" t="n">
        <v>125.29</v>
      </c>
      <c r="K197" t="n">
        <v>45</v>
      </c>
      <c r="L197" t="n">
        <v>1.5</v>
      </c>
      <c r="M197" t="n">
        <v>87</v>
      </c>
      <c r="N197" t="n">
        <v>18.79</v>
      </c>
      <c r="O197" t="n">
        <v>15686.51</v>
      </c>
      <c r="P197" t="n">
        <v>183.37</v>
      </c>
      <c r="Q197" t="n">
        <v>3033.95</v>
      </c>
      <c r="R197" t="n">
        <v>144.4</v>
      </c>
      <c r="S197" t="n">
        <v>56.78</v>
      </c>
      <c r="T197" t="n">
        <v>41641.93</v>
      </c>
      <c r="U197" t="n">
        <v>0.39</v>
      </c>
      <c r="V197" t="n">
        <v>0.79</v>
      </c>
      <c r="W197" t="n">
        <v>2.79</v>
      </c>
      <c r="X197" t="n">
        <v>2.55</v>
      </c>
      <c r="Y197" t="n">
        <v>1</v>
      </c>
      <c r="Z197" t="n">
        <v>10</v>
      </c>
    </row>
    <row r="198">
      <c r="A198" t="n">
        <v>3</v>
      </c>
      <c r="B198" t="n">
        <v>60</v>
      </c>
      <c r="C198" t="inlineStr">
        <is>
          <t xml:space="preserve">CONCLUIDO	</t>
        </is>
      </c>
      <c r="D198" t="n">
        <v>4.2006</v>
      </c>
      <c r="E198" t="n">
        <v>23.81</v>
      </c>
      <c r="F198" t="n">
        <v>19.83</v>
      </c>
      <c r="G198" t="n">
        <v>16.53</v>
      </c>
      <c r="H198" t="n">
        <v>0.25</v>
      </c>
      <c r="I198" t="n">
        <v>72</v>
      </c>
      <c r="J198" t="n">
        <v>125.62</v>
      </c>
      <c r="K198" t="n">
        <v>45</v>
      </c>
      <c r="L198" t="n">
        <v>1.75</v>
      </c>
      <c r="M198" t="n">
        <v>70</v>
      </c>
      <c r="N198" t="n">
        <v>18.87</v>
      </c>
      <c r="O198" t="n">
        <v>15727.09</v>
      </c>
      <c r="P198" t="n">
        <v>171.46</v>
      </c>
      <c r="Q198" t="n">
        <v>3033.71</v>
      </c>
      <c r="R198" t="n">
        <v>127.75</v>
      </c>
      <c r="S198" t="n">
        <v>56.78</v>
      </c>
      <c r="T198" t="n">
        <v>33400.27</v>
      </c>
      <c r="U198" t="n">
        <v>0.44</v>
      </c>
      <c r="V198" t="n">
        <v>0.8100000000000001</v>
      </c>
      <c r="W198" t="n">
        <v>2.78</v>
      </c>
      <c r="X198" t="n">
        <v>2.07</v>
      </c>
      <c r="Y198" t="n">
        <v>1</v>
      </c>
      <c r="Z198" t="n">
        <v>10</v>
      </c>
    </row>
    <row r="199">
      <c r="A199" t="n">
        <v>4</v>
      </c>
      <c r="B199" t="n">
        <v>60</v>
      </c>
      <c r="C199" t="inlineStr">
        <is>
          <t xml:space="preserve">CONCLUIDO	</t>
        </is>
      </c>
      <c r="D199" t="n">
        <v>4.3172</v>
      </c>
      <c r="E199" t="n">
        <v>23.16</v>
      </c>
      <c r="F199" t="n">
        <v>19.5</v>
      </c>
      <c r="G199" t="n">
        <v>19.5</v>
      </c>
      <c r="H199" t="n">
        <v>0.28</v>
      </c>
      <c r="I199" t="n">
        <v>60</v>
      </c>
      <c r="J199" t="n">
        <v>125.95</v>
      </c>
      <c r="K199" t="n">
        <v>45</v>
      </c>
      <c r="L199" t="n">
        <v>2</v>
      </c>
      <c r="M199" t="n">
        <v>47</v>
      </c>
      <c r="N199" t="n">
        <v>18.95</v>
      </c>
      <c r="O199" t="n">
        <v>15767.7</v>
      </c>
      <c r="P199" t="n">
        <v>162.46</v>
      </c>
      <c r="Q199" t="n">
        <v>3033.83</v>
      </c>
      <c r="R199" t="n">
        <v>116.58</v>
      </c>
      <c r="S199" t="n">
        <v>56.78</v>
      </c>
      <c r="T199" t="n">
        <v>27876.32</v>
      </c>
      <c r="U199" t="n">
        <v>0.49</v>
      </c>
      <c r="V199" t="n">
        <v>0.83</v>
      </c>
      <c r="W199" t="n">
        <v>2.77</v>
      </c>
      <c r="X199" t="n">
        <v>1.73</v>
      </c>
      <c r="Y199" t="n">
        <v>1</v>
      </c>
      <c r="Z199" t="n">
        <v>10</v>
      </c>
    </row>
    <row r="200">
      <c r="A200" t="n">
        <v>5</v>
      </c>
      <c r="B200" t="n">
        <v>60</v>
      </c>
      <c r="C200" t="inlineStr">
        <is>
          <t xml:space="preserve">CONCLUIDO	</t>
        </is>
      </c>
      <c r="D200" t="n">
        <v>4.375</v>
      </c>
      <c r="E200" t="n">
        <v>22.86</v>
      </c>
      <c r="F200" t="n">
        <v>19.34</v>
      </c>
      <c r="G200" t="n">
        <v>21.49</v>
      </c>
      <c r="H200" t="n">
        <v>0.31</v>
      </c>
      <c r="I200" t="n">
        <v>54</v>
      </c>
      <c r="J200" t="n">
        <v>126.28</v>
      </c>
      <c r="K200" t="n">
        <v>45</v>
      </c>
      <c r="L200" t="n">
        <v>2.25</v>
      </c>
      <c r="M200" t="n">
        <v>19</v>
      </c>
      <c r="N200" t="n">
        <v>19.03</v>
      </c>
      <c r="O200" t="n">
        <v>15808.34</v>
      </c>
      <c r="P200" t="n">
        <v>155.85</v>
      </c>
      <c r="Q200" t="n">
        <v>3033.64</v>
      </c>
      <c r="R200" t="n">
        <v>111.15</v>
      </c>
      <c r="S200" t="n">
        <v>56.78</v>
      </c>
      <c r="T200" t="n">
        <v>25193.57</v>
      </c>
      <c r="U200" t="n">
        <v>0.51</v>
      </c>
      <c r="V200" t="n">
        <v>0.83</v>
      </c>
      <c r="W200" t="n">
        <v>2.78</v>
      </c>
      <c r="X200" t="n">
        <v>1.58</v>
      </c>
      <c r="Y200" t="n">
        <v>1</v>
      </c>
      <c r="Z200" t="n">
        <v>10</v>
      </c>
    </row>
    <row r="201">
      <c r="A201" t="n">
        <v>6</v>
      </c>
      <c r="B201" t="n">
        <v>60</v>
      </c>
      <c r="C201" t="inlineStr">
        <is>
          <t xml:space="preserve">CONCLUIDO	</t>
        </is>
      </c>
      <c r="D201" t="n">
        <v>4.3938</v>
      </c>
      <c r="E201" t="n">
        <v>22.76</v>
      </c>
      <c r="F201" t="n">
        <v>19.3</v>
      </c>
      <c r="G201" t="n">
        <v>22.27</v>
      </c>
      <c r="H201" t="n">
        <v>0.35</v>
      </c>
      <c r="I201" t="n">
        <v>52</v>
      </c>
      <c r="J201" t="n">
        <v>126.61</v>
      </c>
      <c r="K201" t="n">
        <v>45</v>
      </c>
      <c r="L201" t="n">
        <v>2.5</v>
      </c>
      <c r="M201" t="n">
        <v>1</v>
      </c>
      <c r="N201" t="n">
        <v>19.11</v>
      </c>
      <c r="O201" t="n">
        <v>15849</v>
      </c>
      <c r="P201" t="n">
        <v>154.68</v>
      </c>
      <c r="Q201" t="n">
        <v>3033.81</v>
      </c>
      <c r="R201" t="n">
        <v>108.63</v>
      </c>
      <c r="S201" t="n">
        <v>56.78</v>
      </c>
      <c r="T201" t="n">
        <v>23941.57</v>
      </c>
      <c r="U201" t="n">
        <v>0.52</v>
      </c>
      <c r="V201" t="n">
        <v>0.84</v>
      </c>
      <c r="W201" t="n">
        <v>2.8</v>
      </c>
      <c r="X201" t="n">
        <v>1.53</v>
      </c>
      <c r="Y201" t="n">
        <v>1</v>
      </c>
      <c r="Z201" t="n">
        <v>10</v>
      </c>
    </row>
    <row r="202">
      <c r="A202" t="n">
        <v>7</v>
      </c>
      <c r="B202" t="n">
        <v>60</v>
      </c>
      <c r="C202" t="inlineStr">
        <is>
          <t xml:space="preserve">CONCLUIDO	</t>
        </is>
      </c>
      <c r="D202" t="n">
        <v>4.3932</v>
      </c>
      <c r="E202" t="n">
        <v>22.76</v>
      </c>
      <c r="F202" t="n">
        <v>19.3</v>
      </c>
      <c r="G202" t="n">
        <v>22.27</v>
      </c>
      <c r="H202" t="n">
        <v>0.38</v>
      </c>
      <c r="I202" t="n">
        <v>52</v>
      </c>
      <c r="J202" t="n">
        <v>126.94</v>
      </c>
      <c r="K202" t="n">
        <v>45</v>
      </c>
      <c r="L202" t="n">
        <v>2.75</v>
      </c>
      <c r="M202" t="n">
        <v>0</v>
      </c>
      <c r="N202" t="n">
        <v>19.19</v>
      </c>
      <c r="O202" t="n">
        <v>15889.69</v>
      </c>
      <c r="P202" t="n">
        <v>155.08</v>
      </c>
      <c r="Q202" t="n">
        <v>3033.79</v>
      </c>
      <c r="R202" t="n">
        <v>108.66</v>
      </c>
      <c r="S202" t="n">
        <v>56.78</v>
      </c>
      <c r="T202" t="n">
        <v>23957.5</v>
      </c>
      <c r="U202" t="n">
        <v>0.52</v>
      </c>
      <c r="V202" t="n">
        <v>0.84</v>
      </c>
      <c r="W202" t="n">
        <v>2.81</v>
      </c>
      <c r="X202" t="n">
        <v>1.53</v>
      </c>
      <c r="Y202" t="n">
        <v>1</v>
      </c>
      <c r="Z202" t="n">
        <v>10</v>
      </c>
    </row>
    <row r="203">
      <c r="A203" t="n">
        <v>0</v>
      </c>
      <c r="B203" t="n">
        <v>135</v>
      </c>
      <c r="C203" t="inlineStr">
        <is>
          <t xml:space="preserve">CONCLUIDO	</t>
        </is>
      </c>
      <c r="D203" t="n">
        <v>2.0736</v>
      </c>
      <c r="E203" t="n">
        <v>48.23</v>
      </c>
      <c r="F203" t="n">
        <v>28.13</v>
      </c>
      <c r="G203" t="n">
        <v>4.95</v>
      </c>
      <c r="H203" t="n">
        <v>0.07000000000000001</v>
      </c>
      <c r="I203" t="n">
        <v>341</v>
      </c>
      <c r="J203" t="n">
        <v>263.32</v>
      </c>
      <c r="K203" t="n">
        <v>59.89</v>
      </c>
      <c r="L203" t="n">
        <v>1</v>
      </c>
      <c r="M203" t="n">
        <v>339</v>
      </c>
      <c r="N203" t="n">
        <v>67.43000000000001</v>
      </c>
      <c r="O203" t="n">
        <v>32710.1</v>
      </c>
      <c r="P203" t="n">
        <v>468.82</v>
      </c>
      <c r="Q203" t="n">
        <v>3035.52</v>
      </c>
      <c r="R203" t="n">
        <v>399.46</v>
      </c>
      <c r="S203" t="n">
        <v>56.78</v>
      </c>
      <c r="T203" t="n">
        <v>167914.49</v>
      </c>
      <c r="U203" t="n">
        <v>0.14</v>
      </c>
      <c r="V203" t="n">
        <v>0.57</v>
      </c>
      <c r="W203" t="n">
        <v>3.23</v>
      </c>
      <c r="X203" t="n">
        <v>10.36</v>
      </c>
      <c r="Y203" t="n">
        <v>1</v>
      </c>
      <c r="Z203" t="n">
        <v>10</v>
      </c>
    </row>
    <row r="204">
      <c r="A204" t="n">
        <v>1</v>
      </c>
      <c r="B204" t="n">
        <v>135</v>
      </c>
      <c r="C204" t="inlineStr">
        <is>
          <t xml:space="preserve">CONCLUIDO	</t>
        </is>
      </c>
      <c r="D204" t="n">
        <v>2.5118</v>
      </c>
      <c r="E204" t="n">
        <v>39.81</v>
      </c>
      <c r="F204" t="n">
        <v>24.88</v>
      </c>
      <c r="G204" t="n">
        <v>6.25</v>
      </c>
      <c r="H204" t="n">
        <v>0.08</v>
      </c>
      <c r="I204" t="n">
        <v>239</v>
      </c>
      <c r="J204" t="n">
        <v>263.79</v>
      </c>
      <c r="K204" t="n">
        <v>59.89</v>
      </c>
      <c r="L204" t="n">
        <v>1.25</v>
      </c>
      <c r="M204" t="n">
        <v>237</v>
      </c>
      <c r="N204" t="n">
        <v>67.65000000000001</v>
      </c>
      <c r="O204" t="n">
        <v>32767.75</v>
      </c>
      <c r="P204" t="n">
        <v>411.51</v>
      </c>
      <c r="Q204" t="n">
        <v>3035.01</v>
      </c>
      <c r="R204" t="n">
        <v>292.85</v>
      </c>
      <c r="S204" t="n">
        <v>56.78</v>
      </c>
      <c r="T204" t="n">
        <v>115116.9</v>
      </c>
      <c r="U204" t="n">
        <v>0.19</v>
      </c>
      <c r="V204" t="n">
        <v>0.65</v>
      </c>
      <c r="W204" t="n">
        <v>3.05</v>
      </c>
      <c r="X204" t="n">
        <v>7.1</v>
      </c>
      <c r="Y204" t="n">
        <v>1</v>
      </c>
      <c r="Z204" t="n">
        <v>10</v>
      </c>
    </row>
    <row r="205">
      <c r="A205" t="n">
        <v>2</v>
      </c>
      <c r="B205" t="n">
        <v>135</v>
      </c>
      <c r="C205" t="inlineStr">
        <is>
          <t xml:space="preserve">CONCLUIDO	</t>
        </is>
      </c>
      <c r="D205" t="n">
        <v>2.8294</v>
      </c>
      <c r="E205" t="n">
        <v>35.34</v>
      </c>
      <c r="F205" t="n">
        <v>23.19</v>
      </c>
      <c r="G205" t="n">
        <v>7.56</v>
      </c>
      <c r="H205" t="n">
        <v>0.1</v>
      </c>
      <c r="I205" t="n">
        <v>184</v>
      </c>
      <c r="J205" t="n">
        <v>264.25</v>
      </c>
      <c r="K205" t="n">
        <v>59.89</v>
      </c>
      <c r="L205" t="n">
        <v>1.5</v>
      </c>
      <c r="M205" t="n">
        <v>182</v>
      </c>
      <c r="N205" t="n">
        <v>67.87</v>
      </c>
      <c r="O205" t="n">
        <v>32825.49</v>
      </c>
      <c r="P205" t="n">
        <v>380.67</v>
      </c>
      <c r="Q205" t="n">
        <v>3034.3</v>
      </c>
      <c r="R205" t="n">
        <v>237.45</v>
      </c>
      <c r="S205" t="n">
        <v>56.78</v>
      </c>
      <c r="T205" t="n">
        <v>87692.96000000001</v>
      </c>
      <c r="U205" t="n">
        <v>0.24</v>
      </c>
      <c r="V205" t="n">
        <v>0.7</v>
      </c>
      <c r="W205" t="n">
        <v>2.96</v>
      </c>
      <c r="X205" t="n">
        <v>5.42</v>
      </c>
      <c r="Y205" t="n">
        <v>1</v>
      </c>
      <c r="Z205" t="n">
        <v>10</v>
      </c>
    </row>
    <row r="206">
      <c r="A206" t="n">
        <v>3</v>
      </c>
      <c r="B206" t="n">
        <v>135</v>
      </c>
      <c r="C206" t="inlineStr">
        <is>
          <t xml:space="preserve">CONCLUIDO	</t>
        </is>
      </c>
      <c r="D206" t="n">
        <v>3.0702</v>
      </c>
      <c r="E206" t="n">
        <v>32.57</v>
      </c>
      <c r="F206" t="n">
        <v>22.13</v>
      </c>
      <c r="G206" t="n">
        <v>8.85</v>
      </c>
      <c r="H206" t="n">
        <v>0.12</v>
      </c>
      <c r="I206" t="n">
        <v>150</v>
      </c>
      <c r="J206" t="n">
        <v>264.72</v>
      </c>
      <c r="K206" t="n">
        <v>59.89</v>
      </c>
      <c r="L206" t="n">
        <v>1.75</v>
      </c>
      <c r="M206" t="n">
        <v>148</v>
      </c>
      <c r="N206" t="n">
        <v>68.09</v>
      </c>
      <c r="O206" t="n">
        <v>32883.31</v>
      </c>
      <c r="P206" t="n">
        <v>360.73</v>
      </c>
      <c r="Q206" t="n">
        <v>3034.19</v>
      </c>
      <c r="R206" t="n">
        <v>203.06</v>
      </c>
      <c r="S206" t="n">
        <v>56.78</v>
      </c>
      <c r="T206" t="n">
        <v>70667.14</v>
      </c>
      <c r="U206" t="n">
        <v>0.28</v>
      </c>
      <c r="V206" t="n">
        <v>0.73</v>
      </c>
      <c r="W206" t="n">
        <v>2.9</v>
      </c>
      <c r="X206" t="n">
        <v>4.37</v>
      </c>
      <c r="Y206" t="n">
        <v>1</v>
      </c>
      <c r="Z206" t="n">
        <v>10</v>
      </c>
    </row>
    <row r="207">
      <c r="A207" t="n">
        <v>4</v>
      </c>
      <c r="B207" t="n">
        <v>135</v>
      </c>
      <c r="C207" t="inlineStr">
        <is>
          <t xml:space="preserve">CONCLUIDO	</t>
        </is>
      </c>
      <c r="D207" t="n">
        <v>3.2637</v>
      </c>
      <c r="E207" t="n">
        <v>30.64</v>
      </c>
      <c r="F207" t="n">
        <v>21.42</v>
      </c>
      <c r="G207" t="n">
        <v>10.2</v>
      </c>
      <c r="H207" t="n">
        <v>0.13</v>
      </c>
      <c r="I207" t="n">
        <v>126</v>
      </c>
      <c r="J207" t="n">
        <v>265.19</v>
      </c>
      <c r="K207" t="n">
        <v>59.89</v>
      </c>
      <c r="L207" t="n">
        <v>2</v>
      </c>
      <c r="M207" t="n">
        <v>124</v>
      </c>
      <c r="N207" t="n">
        <v>68.31</v>
      </c>
      <c r="O207" t="n">
        <v>32941.21</v>
      </c>
      <c r="P207" t="n">
        <v>346.55</v>
      </c>
      <c r="Q207" t="n">
        <v>3034.09</v>
      </c>
      <c r="R207" t="n">
        <v>179.88</v>
      </c>
      <c r="S207" t="n">
        <v>56.78</v>
      </c>
      <c r="T207" t="n">
        <v>59197.43</v>
      </c>
      <c r="U207" t="n">
        <v>0.32</v>
      </c>
      <c r="V207" t="n">
        <v>0.75</v>
      </c>
      <c r="W207" t="n">
        <v>2.86</v>
      </c>
      <c r="X207" t="n">
        <v>3.65</v>
      </c>
      <c r="Y207" t="n">
        <v>1</v>
      </c>
      <c r="Z207" t="n">
        <v>10</v>
      </c>
    </row>
    <row r="208">
      <c r="A208" t="n">
        <v>5</v>
      </c>
      <c r="B208" t="n">
        <v>135</v>
      </c>
      <c r="C208" t="inlineStr">
        <is>
          <t xml:space="preserve">CONCLUIDO	</t>
        </is>
      </c>
      <c r="D208" t="n">
        <v>3.4152</v>
      </c>
      <c r="E208" t="n">
        <v>29.28</v>
      </c>
      <c r="F208" t="n">
        <v>20.92</v>
      </c>
      <c r="G208" t="n">
        <v>11.51</v>
      </c>
      <c r="H208" t="n">
        <v>0.15</v>
      </c>
      <c r="I208" t="n">
        <v>109</v>
      </c>
      <c r="J208" t="n">
        <v>265.66</v>
      </c>
      <c r="K208" t="n">
        <v>59.89</v>
      </c>
      <c r="L208" t="n">
        <v>2.25</v>
      </c>
      <c r="M208" t="n">
        <v>107</v>
      </c>
      <c r="N208" t="n">
        <v>68.53</v>
      </c>
      <c r="O208" t="n">
        <v>32999.19</v>
      </c>
      <c r="P208" t="n">
        <v>335.91</v>
      </c>
      <c r="Q208" t="n">
        <v>3034.07</v>
      </c>
      <c r="R208" t="n">
        <v>163.72</v>
      </c>
      <c r="S208" t="n">
        <v>56.78</v>
      </c>
      <c r="T208" t="n">
        <v>51204.69</v>
      </c>
      <c r="U208" t="n">
        <v>0.35</v>
      </c>
      <c r="V208" t="n">
        <v>0.77</v>
      </c>
      <c r="W208" t="n">
        <v>2.83</v>
      </c>
      <c r="X208" t="n">
        <v>3.15</v>
      </c>
      <c r="Y208" t="n">
        <v>1</v>
      </c>
      <c r="Z208" t="n">
        <v>10</v>
      </c>
    </row>
    <row r="209">
      <c r="A209" t="n">
        <v>6</v>
      </c>
      <c r="B209" t="n">
        <v>135</v>
      </c>
      <c r="C209" t="inlineStr">
        <is>
          <t xml:space="preserve">CONCLUIDO	</t>
        </is>
      </c>
      <c r="D209" t="n">
        <v>3.5514</v>
      </c>
      <c r="E209" t="n">
        <v>28.16</v>
      </c>
      <c r="F209" t="n">
        <v>20.5</v>
      </c>
      <c r="G209" t="n">
        <v>12.95</v>
      </c>
      <c r="H209" t="n">
        <v>0.17</v>
      </c>
      <c r="I209" t="n">
        <v>95</v>
      </c>
      <c r="J209" t="n">
        <v>266.13</v>
      </c>
      <c r="K209" t="n">
        <v>59.89</v>
      </c>
      <c r="L209" t="n">
        <v>2.5</v>
      </c>
      <c r="M209" t="n">
        <v>93</v>
      </c>
      <c r="N209" t="n">
        <v>68.75</v>
      </c>
      <c r="O209" t="n">
        <v>33057.26</v>
      </c>
      <c r="P209" t="n">
        <v>326.16</v>
      </c>
      <c r="Q209" t="n">
        <v>3033.64</v>
      </c>
      <c r="R209" t="n">
        <v>150.17</v>
      </c>
      <c r="S209" t="n">
        <v>56.78</v>
      </c>
      <c r="T209" t="n">
        <v>44496.24</v>
      </c>
      <c r="U209" t="n">
        <v>0.38</v>
      </c>
      <c r="V209" t="n">
        <v>0.79</v>
      </c>
      <c r="W209" t="n">
        <v>2.81</v>
      </c>
      <c r="X209" t="n">
        <v>2.74</v>
      </c>
      <c r="Y209" t="n">
        <v>1</v>
      </c>
      <c r="Z209" t="n">
        <v>10</v>
      </c>
    </row>
    <row r="210">
      <c r="A210" t="n">
        <v>7</v>
      </c>
      <c r="B210" t="n">
        <v>135</v>
      </c>
      <c r="C210" t="inlineStr">
        <is>
          <t xml:space="preserve">CONCLUIDO	</t>
        </is>
      </c>
      <c r="D210" t="n">
        <v>3.6566</v>
      </c>
      <c r="E210" t="n">
        <v>27.35</v>
      </c>
      <c r="F210" t="n">
        <v>20.2</v>
      </c>
      <c r="G210" t="n">
        <v>14.26</v>
      </c>
      <c r="H210" t="n">
        <v>0.18</v>
      </c>
      <c r="I210" t="n">
        <v>85</v>
      </c>
      <c r="J210" t="n">
        <v>266.6</v>
      </c>
      <c r="K210" t="n">
        <v>59.89</v>
      </c>
      <c r="L210" t="n">
        <v>2.75</v>
      </c>
      <c r="M210" t="n">
        <v>83</v>
      </c>
      <c r="N210" t="n">
        <v>68.97</v>
      </c>
      <c r="O210" t="n">
        <v>33115.41</v>
      </c>
      <c r="P210" t="n">
        <v>318.72</v>
      </c>
      <c r="Q210" t="n">
        <v>3033.94</v>
      </c>
      <c r="R210" t="n">
        <v>140.13</v>
      </c>
      <c r="S210" t="n">
        <v>56.78</v>
      </c>
      <c r="T210" t="n">
        <v>39525.61</v>
      </c>
      <c r="U210" t="n">
        <v>0.41</v>
      </c>
      <c r="V210" t="n">
        <v>0.8</v>
      </c>
      <c r="W210" t="n">
        <v>2.79</v>
      </c>
      <c r="X210" t="n">
        <v>2.43</v>
      </c>
      <c r="Y210" t="n">
        <v>1</v>
      </c>
      <c r="Z210" t="n">
        <v>10</v>
      </c>
    </row>
    <row r="211">
      <c r="A211" t="n">
        <v>8</v>
      </c>
      <c r="B211" t="n">
        <v>135</v>
      </c>
      <c r="C211" t="inlineStr">
        <is>
          <t xml:space="preserve">CONCLUIDO	</t>
        </is>
      </c>
      <c r="D211" t="n">
        <v>3.7523</v>
      </c>
      <c r="E211" t="n">
        <v>26.65</v>
      </c>
      <c r="F211" t="n">
        <v>19.96</v>
      </c>
      <c r="G211" t="n">
        <v>15.75</v>
      </c>
      <c r="H211" t="n">
        <v>0.2</v>
      </c>
      <c r="I211" t="n">
        <v>76</v>
      </c>
      <c r="J211" t="n">
        <v>267.08</v>
      </c>
      <c r="K211" t="n">
        <v>59.89</v>
      </c>
      <c r="L211" t="n">
        <v>3</v>
      </c>
      <c r="M211" t="n">
        <v>74</v>
      </c>
      <c r="N211" t="n">
        <v>69.19</v>
      </c>
      <c r="O211" t="n">
        <v>33173.65</v>
      </c>
      <c r="P211" t="n">
        <v>312.17</v>
      </c>
      <c r="Q211" t="n">
        <v>3033.95</v>
      </c>
      <c r="R211" t="n">
        <v>132.11</v>
      </c>
      <c r="S211" t="n">
        <v>56.78</v>
      </c>
      <c r="T211" t="n">
        <v>35564.13</v>
      </c>
      <c r="U211" t="n">
        <v>0.43</v>
      </c>
      <c r="V211" t="n">
        <v>0.8100000000000001</v>
      </c>
      <c r="W211" t="n">
        <v>2.78</v>
      </c>
      <c r="X211" t="n">
        <v>2.19</v>
      </c>
      <c r="Y211" t="n">
        <v>1</v>
      </c>
      <c r="Z211" t="n">
        <v>10</v>
      </c>
    </row>
    <row r="212">
      <c r="A212" t="n">
        <v>9</v>
      </c>
      <c r="B212" t="n">
        <v>135</v>
      </c>
      <c r="C212" t="inlineStr">
        <is>
          <t xml:space="preserve">CONCLUIDO	</t>
        </is>
      </c>
      <c r="D212" t="n">
        <v>3.8338</v>
      </c>
      <c r="E212" t="n">
        <v>26.08</v>
      </c>
      <c r="F212" t="n">
        <v>19.74</v>
      </c>
      <c r="G212" t="n">
        <v>17.17</v>
      </c>
      <c r="H212" t="n">
        <v>0.22</v>
      </c>
      <c r="I212" t="n">
        <v>69</v>
      </c>
      <c r="J212" t="n">
        <v>267.55</v>
      </c>
      <c r="K212" t="n">
        <v>59.89</v>
      </c>
      <c r="L212" t="n">
        <v>3.25</v>
      </c>
      <c r="M212" t="n">
        <v>67</v>
      </c>
      <c r="N212" t="n">
        <v>69.41</v>
      </c>
      <c r="O212" t="n">
        <v>33231.97</v>
      </c>
      <c r="P212" t="n">
        <v>306.41</v>
      </c>
      <c r="Q212" t="n">
        <v>3033.97</v>
      </c>
      <c r="R212" t="n">
        <v>125.16</v>
      </c>
      <c r="S212" t="n">
        <v>56.78</v>
      </c>
      <c r="T212" t="n">
        <v>32123.24</v>
      </c>
      <c r="U212" t="n">
        <v>0.45</v>
      </c>
      <c r="V212" t="n">
        <v>0.82</v>
      </c>
      <c r="W212" t="n">
        <v>2.77</v>
      </c>
      <c r="X212" t="n">
        <v>1.98</v>
      </c>
      <c r="Y212" t="n">
        <v>1</v>
      </c>
      <c r="Z212" t="n">
        <v>10</v>
      </c>
    </row>
    <row r="213">
      <c r="A213" t="n">
        <v>10</v>
      </c>
      <c r="B213" t="n">
        <v>135</v>
      </c>
      <c r="C213" t="inlineStr">
        <is>
          <t xml:space="preserve">CONCLUIDO	</t>
        </is>
      </c>
      <c r="D213" t="n">
        <v>3.903</v>
      </c>
      <c r="E213" t="n">
        <v>25.62</v>
      </c>
      <c r="F213" t="n">
        <v>19.58</v>
      </c>
      <c r="G213" t="n">
        <v>18.65</v>
      </c>
      <c r="H213" t="n">
        <v>0.23</v>
      </c>
      <c r="I213" t="n">
        <v>63</v>
      </c>
      <c r="J213" t="n">
        <v>268.02</v>
      </c>
      <c r="K213" t="n">
        <v>59.89</v>
      </c>
      <c r="L213" t="n">
        <v>3.5</v>
      </c>
      <c r="M213" t="n">
        <v>61</v>
      </c>
      <c r="N213" t="n">
        <v>69.64</v>
      </c>
      <c r="O213" t="n">
        <v>33290.38</v>
      </c>
      <c r="P213" t="n">
        <v>300.99</v>
      </c>
      <c r="Q213" t="n">
        <v>3034.19</v>
      </c>
      <c r="R213" t="n">
        <v>119.87</v>
      </c>
      <c r="S213" t="n">
        <v>56.78</v>
      </c>
      <c r="T213" t="n">
        <v>29508.02</v>
      </c>
      <c r="U213" t="n">
        <v>0.47</v>
      </c>
      <c r="V213" t="n">
        <v>0.82</v>
      </c>
      <c r="W213" t="n">
        <v>2.76</v>
      </c>
      <c r="X213" t="n">
        <v>1.82</v>
      </c>
      <c r="Y213" t="n">
        <v>1</v>
      </c>
      <c r="Z213" t="n">
        <v>10</v>
      </c>
    </row>
    <row r="214">
      <c r="A214" t="n">
        <v>11</v>
      </c>
      <c r="B214" t="n">
        <v>135</v>
      </c>
      <c r="C214" t="inlineStr">
        <is>
          <t xml:space="preserve">CONCLUIDO	</t>
        </is>
      </c>
      <c r="D214" t="n">
        <v>3.9669</v>
      </c>
      <c r="E214" t="n">
        <v>25.21</v>
      </c>
      <c r="F214" t="n">
        <v>19.42</v>
      </c>
      <c r="G214" t="n">
        <v>20.09</v>
      </c>
      <c r="H214" t="n">
        <v>0.25</v>
      </c>
      <c r="I214" t="n">
        <v>58</v>
      </c>
      <c r="J214" t="n">
        <v>268.5</v>
      </c>
      <c r="K214" t="n">
        <v>59.89</v>
      </c>
      <c r="L214" t="n">
        <v>3.75</v>
      </c>
      <c r="M214" t="n">
        <v>56</v>
      </c>
      <c r="N214" t="n">
        <v>69.86</v>
      </c>
      <c r="O214" t="n">
        <v>33348.87</v>
      </c>
      <c r="P214" t="n">
        <v>296.06</v>
      </c>
      <c r="Q214" t="n">
        <v>3033.84</v>
      </c>
      <c r="R214" t="n">
        <v>115.01</v>
      </c>
      <c r="S214" t="n">
        <v>56.78</v>
      </c>
      <c r="T214" t="n">
        <v>27105.13</v>
      </c>
      <c r="U214" t="n">
        <v>0.49</v>
      </c>
      <c r="V214" t="n">
        <v>0.83</v>
      </c>
      <c r="W214" t="n">
        <v>2.74</v>
      </c>
      <c r="X214" t="n">
        <v>1.66</v>
      </c>
      <c r="Y214" t="n">
        <v>1</v>
      </c>
      <c r="Z214" t="n">
        <v>10</v>
      </c>
    </row>
    <row r="215">
      <c r="A215" t="n">
        <v>12</v>
      </c>
      <c r="B215" t="n">
        <v>135</v>
      </c>
      <c r="C215" t="inlineStr">
        <is>
          <t xml:space="preserve">CONCLUIDO	</t>
        </is>
      </c>
      <c r="D215" t="n">
        <v>4.0179</v>
      </c>
      <c r="E215" t="n">
        <v>24.89</v>
      </c>
      <c r="F215" t="n">
        <v>19.31</v>
      </c>
      <c r="G215" t="n">
        <v>21.45</v>
      </c>
      <c r="H215" t="n">
        <v>0.26</v>
      </c>
      <c r="I215" t="n">
        <v>54</v>
      </c>
      <c r="J215" t="n">
        <v>268.97</v>
      </c>
      <c r="K215" t="n">
        <v>59.89</v>
      </c>
      <c r="L215" t="n">
        <v>4</v>
      </c>
      <c r="M215" t="n">
        <v>52</v>
      </c>
      <c r="N215" t="n">
        <v>70.09</v>
      </c>
      <c r="O215" t="n">
        <v>33407.45</v>
      </c>
      <c r="P215" t="n">
        <v>291.76</v>
      </c>
      <c r="Q215" t="n">
        <v>3033.75</v>
      </c>
      <c r="R215" t="n">
        <v>110.98</v>
      </c>
      <c r="S215" t="n">
        <v>56.78</v>
      </c>
      <c r="T215" t="n">
        <v>25109.83</v>
      </c>
      <c r="U215" t="n">
        <v>0.51</v>
      </c>
      <c r="V215" t="n">
        <v>0.84</v>
      </c>
      <c r="W215" t="n">
        <v>2.74</v>
      </c>
      <c r="X215" t="n">
        <v>1.54</v>
      </c>
      <c r="Y215" t="n">
        <v>1</v>
      </c>
      <c r="Z215" t="n">
        <v>10</v>
      </c>
    </row>
    <row r="216">
      <c r="A216" t="n">
        <v>13</v>
      </c>
      <c r="B216" t="n">
        <v>135</v>
      </c>
      <c r="C216" t="inlineStr">
        <is>
          <t xml:space="preserve">CONCLUIDO	</t>
        </is>
      </c>
      <c r="D216" t="n">
        <v>4.0693</v>
      </c>
      <c r="E216" t="n">
        <v>24.57</v>
      </c>
      <c r="F216" t="n">
        <v>19.19</v>
      </c>
      <c r="G216" t="n">
        <v>23.03</v>
      </c>
      <c r="H216" t="n">
        <v>0.28</v>
      </c>
      <c r="I216" t="n">
        <v>50</v>
      </c>
      <c r="J216" t="n">
        <v>269.45</v>
      </c>
      <c r="K216" t="n">
        <v>59.89</v>
      </c>
      <c r="L216" t="n">
        <v>4.25</v>
      </c>
      <c r="M216" t="n">
        <v>48</v>
      </c>
      <c r="N216" t="n">
        <v>70.31</v>
      </c>
      <c r="O216" t="n">
        <v>33466.11</v>
      </c>
      <c r="P216" t="n">
        <v>287.12</v>
      </c>
      <c r="Q216" t="n">
        <v>3033.75</v>
      </c>
      <c r="R216" t="n">
        <v>107.4</v>
      </c>
      <c r="S216" t="n">
        <v>56.78</v>
      </c>
      <c r="T216" t="n">
        <v>23336.69</v>
      </c>
      <c r="U216" t="n">
        <v>0.53</v>
      </c>
      <c r="V216" t="n">
        <v>0.84</v>
      </c>
      <c r="W216" t="n">
        <v>2.73</v>
      </c>
      <c r="X216" t="n">
        <v>1.43</v>
      </c>
      <c r="Y216" t="n">
        <v>1</v>
      </c>
      <c r="Z216" t="n">
        <v>10</v>
      </c>
    </row>
    <row r="217">
      <c r="A217" t="n">
        <v>14</v>
      </c>
      <c r="B217" t="n">
        <v>135</v>
      </c>
      <c r="C217" t="inlineStr">
        <is>
          <t xml:space="preserve">CONCLUIDO	</t>
        </is>
      </c>
      <c r="D217" t="n">
        <v>4.1274</v>
      </c>
      <c r="E217" t="n">
        <v>24.23</v>
      </c>
      <c r="F217" t="n">
        <v>19.05</v>
      </c>
      <c r="G217" t="n">
        <v>24.85</v>
      </c>
      <c r="H217" t="n">
        <v>0.3</v>
      </c>
      <c r="I217" t="n">
        <v>46</v>
      </c>
      <c r="J217" t="n">
        <v>269.92</v>
      </c>
      <c r="K217" t="n">
        <v>59.89</v>
      </c>
      <c r="L217" t="n">
        <v>4.5</v>
      </c>
      <c r="M217" t="n">
        <v>44</v>
      </c>
      <c r="N217" t="n">
        <v>70.54000000000001</v>
      </c>
      <c r="O217" t="n">
        <v>33524.86</v>
      </c>
      <c r="P217" t="n">
        <v>282.27</v>
      </c>
      <c r="Q217" t="n">
        <v>3033.7</v>
      </c>
      <c r="R217" t="n">
        <v>102.68</v>
      </c>
      <c r="S217" t="n">
        <v>56.78</v>
      </c>
      <c r="T217" t="n">
        <v>20999.07</v>
      </c>
      <c r="U217" t="n">
        <v>0.55</v>
      </c>
      <c r="V217" t="n">
        <v>0.85</v>
      </c>
      <c r="W217" t="n">
        <v>2.72</v>
      </c>
      <c r="X217" t="n">
        <v>1.28</v>
      </c>
      <c r="Y217" t="n">
        <v>1</v>
      </c>
      <c r="Z217" t="n">
        <v>10</v>
      </c>
    </row>
    <row r="218">
      <c r="A218" t="n">
        <v>15</v>
      </c>
      <c r="B218" t="n">
        <v>135</v>
      </c>
      <c r="C218" t="inlineStr">
        <is>
          <t xml:space="preserve">CONCLUIDO	</t>
        </is>
      </c>
      <c r="D218" t="n">
        <v>4.1679</v>
      </c>
      <c r="E218" t="n">
        <v>23.99</v>
      </c>
      <c r="F218" t="n">
        <v>18.97</v>
      </c>
      <c r="G218" t="n">
        <v>26.46</v>
      </c>
      <c r="H218" t="n">
        <v>0.31</v>
      </c>
      <c r="I218" t="n">
        <v>43</v>
      </c>
      <c r="J218" t="n">
        <v>270.4</v>
      </c>
      <c r="K218" t="n">
        <v>59.89</v>
      </c>
      <c r="L218" t="n">
        <v>4.75</v>
      </c>
      <c r="M218" t="n">
        <v>41</v>
      </c>
      <c r="N218" t="n">
        <v>70.76000000000001</v>
      </c>
      <c r="O218" t="n">
        <v>33583.7</v>
      </c>
      <c r="P218" t="n">
        <v>277.9</v>
      </c>
      <c r="Q218" t="n">
        <v>3033.62</v>
      </c>
      <c r="R218" t="n">
        <v>99.93000000000001</v>
      </c>
      <c r="S218" t="n">
        <v>56.78</v>
      </c>
      <c r="T218" t="n">
        <v>19638.93</v>
      </c>
      <c r="U218" t="n">
        <v>0.57</v>
      </c>
      <c r="V218" t="n">
        <v>0.85</v>
      </c>
      <c r="W218" t="n">
        <v>2.72</v>
      </c>
      <c r="X218" t="n">
        <v>1.2</v>
      </c>
      <c r="Y218" t="n">
        <v>1</v>
      </c>
      <c r="Z218" t="n">
        <v>10</v>
      </c>
    </row>
    <row r="219">
      <c r="A219" t="n">
        <v>16</v>
      </c>
      <c r="B219" t="n">
        <v>135</v>
      </c>
      <c r="C219" t="inlineStr">
        <is>
          <t xml:space="preserve">CONCLUIDO	</t>
        </is>
      </c>
      <c r="D219" t="n">
        <v>4.19</v>
      </c>
      <c r="E219" t="n">
        <v>23.87</v>
      </c>
      <c r="F219" t="n">
        <v>18.94</v>
      </c>
      <c r="G219" t="n">
        <v>27.72</v>
      </c>
      <c r="H219" t="n">
        <v>0.33</v>
      </c>
      <c r="I219" t="n">
        <v>41</v>
      </c>
      <c r="J219" t="n">
        <v>270.88</v>
      </c>
      <c r="K219" t="n">
        <v>59.89</v>
      </c>
      <c r="L219" t="n">
        <v>5</v>
      </c>
      <c r="M219" t="n">
        <v>39</v>
      </c>
      <c r="N219" t="n">
        <v>70.98999999999999</v>
      </c>
      <c r="O219" t="n">
        <v>33642.62</v>
      </c>
      <c r="P219" t="n">
        <v>273.39</v>
      </c>
      <c r="Q219" t="n">
        <v>3033.59</v>
      </c>
      <c r="R219" t="n">
        <v>99.05</v>
      </c>
      <c r="S219" t="n">
        <v>56.78</v>
      </c>
      <c r="T219" t="n">
        <v>19205.93</v>
      </c>
      <c r="U219" t="n">
        <v>0.57</v>
      </c>
      <c r="V219" t="n">
        <v>0.85</v>
      </c>
      <c r="W219" t="n">
        <v>2.72</v>
      </c>
      <c r="X219" t="n">
        <v>1.17</v>
      </c>
      <c r="Y219" t="n">
        <v>1</v>
      </c>
      <c r="Z219" t="n">
        <v>10</v>
      </c>
    </row>
    <row r="220">
      <c r="A220" t="n">
        <v>17</v>
      </c>
      <c r="B220" t="n">
        <v>135</v>
      </c>
      <c r="C220" t="inlineStr">
        <is>
          <t xml:space="preserve">CONCLUIDO	</t>
        </is>
      </c>
      <c r="D220" t="n">
        <v>4.2323</v>
      </c>
      <c r="E220" t="n">
        <v>23.63</v>
      </c>
      <c r="F220" t="n">
        <v>18.85</v>
      </c>
      <c r="G220" t="n">
        <v>29.77</v>
      </c>
      <c r="H220" t="n">
        <v>0.34</v>
      </c>
      <c r="I220" t="n">
        <v>38</v>
      </c>
      <c r="J220" t="n">
        <v>271.36</v>
      </c>
      <c r="K220" t="n">
        <v>59.89</v>
      </c>
      <c r="L220" t="n">
        <v>5.25</v>
      </c>
      <c r="M220" t="n">
        <v>36</v>
      </c>
      <c r="N220" t="n">
        <v>71.22</v>
      </c>
      <c r="O220" t="n">
        <v>33701.64</v>
      </c>
      <c r="P220" t="n">
        <v>270.69</v>
      </c>
      <c r="Q220" t="n">
        <v>3033.79</v>
      </c>
      <c r="R220" t="n">
        <v>96.34999999999999</v>
      </c>
      <c r="S220" t="n">
        <v>56.78</v>
      </c>
      <c r="T220" t="n">
        <v>17873.92</v>
      </c>
      <c r="U220" t="n">
        <v>0.59</v>
      </c>
      <c r="V220" t="n">
        <v>0.86</v>
      </c>
      <c r="W220" t="n">
        <v>2.71</v>
      </c>
      <c r="X220" t="n">
        <v>1.09</v>
      </c>
      <c r="Y220" t="n">
        <v>1</v>
      </c>
      <c r="Z220" t="n">
        <v>10</v>
      </c>
    </row>
    <row r="221">
      <c r="A221" t="n">
        <v>18</v>
      </c>
      <c r="B221" t="n">
        <v>135</v>
      </c>
      <c r="C221" t="inlineStr">
        <is>
          <t xml:space="preserve">CONCLUIDO	</t>
        </is>
      </c>
      <c r="D221" t="n">
        <v>4.2605</v>
      </c>
      <c r="E221" t="n">
        <v>23.47</v>
      </c>
      <c r="F221" t="n">
        <v>18.8</v>
      </c>
      <c r="G221" t="n">
        <v>31.33</v>
      </c>
      <c r="H221" t="n">
        <v>0.36</v>
      </c>
      <c r="I221" t="n">
        <v>36</v>
      </c>
      <c r="J221" t="n">
        <v>271.84</v>
      </c>
      <c r="K221" t="n">
        <v>59.89</v>
      </c>
      <c r="L221" t="n">
        <v>5.5</v>
      </c>
      <c r="M221" t="n">
        <v>34</v>
      </c>
      <c r="N221" t="n">
        <v>71.45</v>
      </c>
      <c r="O221" t="n">
        <v>33760.74</v>
      </c>
      <c r="P221" t="n">
        <v>266.76</v>
      </c>
      <c r="Q221" t="n">
        <v>3033.45</v>
      </c>
      <c r="R221" t="n">
        <v>94.8</v>
      </c>
      <c r="S221" t="n">
        <v>56.78</v>
      </c>
      <c r="T221" t="n">
        <v>17109.51</v>
      </c>
      <c r="U221" t="n">
        <v>0.6</v>
      </c>
      <c r="V221" t="n">
        <v>0.86</v>
      </c>
      <c r="W221" t="n">
        <v>2.71</v>
      </c>
      <c r="X221" t="n">
        <v>1.03</v>
      </c>
      <c r="Y221" t="n">
        <v>1</v>
      </c>
      <c r="Z221" t="n">
        <v>10</v>
      </c>
    </row>
    <row r="222">
      <c r="A222" t="n">
        <v>19</v>
      </c>
      <c r="B222" t="n">
        <v>135</v>
      </c>
      <c r="C222" t="inlineStr">
        <is>
          <t xml:space="preserve">CONCLUIDO	</t>
        </is>
      </c>
      <c r="D222" t="n">
        <v>4.3013</v>
      </c>
      <c r="E222" t="n">
        <v>23.25</v>
      </c>
      <c r="F222" t="n">
        <v>18.68</v>
      </c>
      <c r="G222" t="n">
        <v>32.96</v>
      </c>
      <c r="H222" t="n">
        <v>0.38</v>
      </c>
      <c r="I222" t="n">
        <v>34</v>
      </c>
      <c r="J222" t="n">
        <v>272.32</v>
      </c>
      <c r="K222" t="n">
        <v>59.89</v>
      </c>
      <c r="L222" t="n">
        <v>5.75</v>
      </c>
      <c r="M222" t="n">
        <v>32</v>
      </c>
      <c r="N222" t="n">
        <v>71.68000000000001</v>
      </c>
      <c r="O222" t="n">
        <v>33820.05</v>
      </c>
      <c r="P222" t="n">
        <v>263.14</v>
      </c>
      <c r="Q222" t="n">
        <v>3033.55</v>
      </c>
      <c r="R222" t="n">
        <v>90.51000000000001</v>
      </c>
      <c r="S222" t="n">
        <v>56.78</v>
      </c>
      <c r="T222" t="n">
        <v>14973.3</v>
      </c>
      <c r="U222" t="n">
        <v>0.63</v>
      </c>
      <c r="V222" t="n">
        <v>0.86</v>
      </c>
      <c r="W222" t="n">
        <v>2.7</v>
      </c>
      <c r="X222" t="n">
        <v>0.91</v>
      </c>
      <c r="Y222" t="n">
        <v>1</v>
      </c>
      <c r="Z222" t="n">
        <v>10</v>
      </c>
    </row>
    <row r="223">
      <c r="A223" t="n">
        <v>20</v>
      </c>
      <c r="B223" t="n">
        <v>135</v>
      </c>
      <c r="C223" t="inlineStr">
        <is>
          <t xml:space="preserve">CONCLUIDO	</t>
        </is>
      </c>
      <c r="D223" t="n">
        <v>4.3237</v>
      </c>
      <c r="E223" t="n">
        <v>23.13</v>
      </c>
      <c r="F223" t="n">
        <v>18.66</v>
      </c>
      <c r="G223" t="n">
        <v>34.98</v>
      </c>
      <c r="H223" t="n">
        <v>0.39</v>
      </c>
      <c r="I223" t="n">
        <v>32</v>
      </c>
      <c r="J223" t="n">
        <v>272.8</v>
      </c>
      <c r="K223" t="n">
        <v>59.89</v>
      </c>
      <c r="L223" t="n">
        <v>6</v>
      </c>
      <c r="M223" t="n">
        <v>30</v>
      </c>
      <c r="N223" t="n">
        <v>71.91</v>
      </c>
      <c r="O223" t="n">
        <v>33879.33</v>
      </c>
      <c r="P223" t="n">
        <v>258.88</v>
      </c>
      <c r="Q223" t="n">
        <v>3033.57</v>
      </c>
      <c r="R223" t="n">
        <v>89.76000000000001</v>
      </c>
      <c r="S223" t="n">
        <v>56.78</v>
      </c>
      <c r="T223" t="n">
        <v>14606.71</v>
      </c>
      <c r="U223" t="n">
        <v>0.63</v>
      </c>
      <c r="V223" t="n">
        <v>0.86</v>
      </c>
      <c r="W223" t="n">
        <v>2.71</v>
      </c>
      <c r="X223" t="n">
        <v>0.89</v>
      </c>
      <c r="Y223" t="n">
        <v>1</v>
      </c>
      <c r="Z223" t="n">
        <v>10</v>
      </c>
    </row>
    <row r="224">
      <c r="A224" t="n">
        <v>21</v>
      </c>
      <c r="B224" t="n">
        <v>135</v>
      </c>
      <c r="C224" t="inlineStr">
        <is>
          <t xml:space="preserve">CONCLUIDO	</t>
        </is>
      </c>
      <c r="D224" t="n">
        <v>4.3392</v>
      </c>
      <c r="E224" t="n">
        <v>23.05</v>
      </c>
      <c r="F224" t="n">
        <v>18.63</v>
      </c>
      <c r="G224" t="n">
        <v>36.05</v>
      </c>
      <c r="H224" t="n">
        <v>0.41</v>
      </c>
      <c r="I224" t="n">
        <v>31</v>
      </c>
      <c r="J224" t="n">
        <v>273.28</v>
      </c>
      <c r="K224" t="n">
        <v>59.89</v>
      </c>
      <c r="L224" t="n">
        <v>6.25</v>
      </c>
      <c r="M224" t="n">
        <v>29</v>
      </c>
      <c r="N224" t="n">
        <v>72.14</v>
      </c>
      <c r="O224" t="n">
        <v>33938.7</v>
      </c>
      <c r="P224" t="n">
        <v>254.72</v>
      </c>
      <c r="Q224" t="n">
        <v>3033.59</v>
      </c>
      <c r="R224" t="n">
        <v>88.78</v>
      </c>
      <c r="S224" t="n">
        <v>56.78</v>
      </c>
      <c r="T224" t="n">
        <v>14122.73</v>
      </c>
      <c r="U224" t="n">
        <v>0.64</v>
      </c>
      <c r="V224" t="n">
        <v>0.87</v>
      </c>
      <c r="W224" t="n">
        <v>2.71</v>
      </c>
      <c r="X224" t="n">
        <v>0.86</v>
      </c>
      <c r="Y224" t="n">
        <v>1</v>
      </c>
      <c r="Z224" t="n">
        <v>10</v>
      </c>
    </row>
    <row r="225">
      <c r="A225" t="n">
        <v>22</v>
      </c>
      <c r="B225" t="n">
        <v>135</v>
      </c>
      <c r="C225" t="inlineStr">
        <is>
          <t xml:space="preserve">CONCLUIDO	</t>
        </is>
      </c>
      <c r="D225" t="n">
        <v>4.3697</v>
      </c>
      <c r="E225" t="n">
        <v>22.88</v>
      </c>
      <c r="F225" t="n">
        <v>18.57</v>
      </c>
      <c r="G225" t="n">
        <v>38.41</v>
      </c>
      <c r="H225" t="n">
        <v>0.42</v>
      </c>
      <c r="I225" t="n">
        <v>29</v>
      </c>
      <c r="J225" t="n">
        <v>273.76</v>
      </c>
      <c r="K225" t="n">
        <v>59.89</v>
      </c>
      <c r="L225" t="n">
        <v>6.5</v>
      </c>
      <c r="M225" t="n">
        <v>27</v>
      </c>
      <c r="N225" t="n">
        <v>72.37</v>
      </c>
      <c r="O225" t="n">
        <v>33998.16</v>
      </c>
      <c r="P225" t="n">
        <v>251.64</v>
      </c>
      <c r="Q225" t="n">
        <v>3033.75</v>
      </c>
      <c r="R225" t="n">
        <v>86.81</v>
      </c>
      <c r="S225" t="n">
        <v>56.78</v>
      </c>
      <c r="T225" t="n">
        <v>13147.74</v>
      </c>
      <c r="U225" t="n">
        <v>0.65</v>
      </c>
      <c r="V225" t="n">
        <v>0.87</v>
      </c>
      <c r="W225" t="n">
        <v>2.7</v>
      </c>
      <c r="X225" t="n">
        <v>0.8</v>
      </c>
      <c r="Y225" t="n">
        <v>1</v>
      </c>
      <c r="Z225" t="n">
        <v>10</v>
      </c>
    </row>
    <row r="226">
      <c r="A226" t="n">
        <v>23</v>
      </c>
      <c r="B226" t="n">
        <v>135</v>
      </c>
      <c r="C226" t="inlineStr">
        <is>
          <t xml:space="preserve">CONCLUIDO	</t>
        </is>
      </c>
      <c r="D226" t="n">
        <v>4.4011</v>
      </c>
      <c r="E226" t="n">
        <v>22.72</v>
      </c>
      <c r="F226" t="n">
        <v>18.5</v>
      </c>
      <c r="G226" t="n">
        <v>41.12</v>
      </c>
      <c r="H226" t="n">
        <v>0.44</v>
      </c>
      <c r="I226" t="n">
        <v>27</v>
      </c>
      <c r="J226" t="n">
        <v>274.24</v>
      </c>
      <c r="K226" t="n">
        <v>59.89</v>
      </c>
      <c r="L226" t="n">
        <v>6.75</v>
      </c>
      <c r="M226" t="n">
        <v>24</v>
      </c>
      <c r="N226" t="n">
        <v>72.61</v>
      </c>
      <c r="O226" t="n">
        <v>34057.71</v>
      </c>
      <c r="P226" t="n">
        <v>244.94</v>
      </c>
      <c r="Q226" t="n">
        <v>3033.64</v>
      </c>
      <c r="R226" t="n">
        <v>84.87</v>
      </c>
      <c r="S226" t="n">
        <v>56.78</v>
      </c>
      <c r="T226" t="n">
        <v>12188.28</v>
      </c>
      <c r="U226" t="n">
        <v>0.67</v>
      </c>
      <c r="V226" t="n">
        <v>0.87</v>
      </c>
      <c r="W226" t="n">
        <v>2.7</v>
      </c>
      <c r="X226" t="n">
        <v>0.74</v>
      </c>
      <c r="Y226" t="n">
        <v>1</v>
      </c>
      <c r="Z226" t="n">
        <v>10</v>
      </c>
    </row>
    <row r="227">
      <c r="A227" t="n">
        <v>24</v>
      </c>
      <c r="B227" t="n">
        <v>135</v>
      </c>
      <c r="C227" t="inlineStr">
        <is>
          <t xml:space="preserve">CONCLUIDO	</t>
        </is>
      </c>
      <c r="D227" t="n">
        <v>4.4144</v>
      </c>
      <c r="E227" t="n">
        <v>22.65</v>
      </c>
      <c r="F227" t="n">
        <v>18.49</v>
      </c>
      <c r="G227" t="n">
        <v>42.66</v>
      </c>
      <c r="H227" t="n">
        <v>0.45</v>
      </c>
      <c r="I227" t="n">
        <v>26</v>
      </c>
      <c r="J227" t="n">
        <v>274.73</v>
      </c>
      <c r="K227" t="n">
        <v>59.89</v>
      </c>
      <c r="L227" t="n">
        <v>7</v>
      </c>
      <c r="M227" t="n">
        <v>20</v>
      </c>
      <c r="N227" t="n">
        <v>72.84</v>
      </c>
      <c r="O227" t="n">
        <v>34117.35</v>
      </c>
      <c r="P227" t="n">
        <v>242.32</v>
      </c>
      <c r="Q227" t="n">
        <v>3033.58</v>
      </c>
      <c r="R227" t="n">
        <v>84.03</v>
      </c>
      <c r="S227" t="n">
        <v>56.78</v>
      </c>
      <c r="T227" t="n">
        <v>11770.35</v>
      </c>
      <c r="U227" t="n">
        <v>0.68</v>
      </c>
      <c r="V227" t="n">
        <v>0.87</v>
      </c>
      <c r="W227" t="n">
        <v>2.7</v>
      </c>
      <c r="X227" t="n">
        <v>0.72</v>
      </c>
      <c r="Y227" t="n">
        <v>1</v>
      </c>
      <c r="Z227" t="n">
        <v>10</v>
      </c>
    </row>
    <row r="228">
      <c r="A228" t="n">
        <v>25</v>
      </c>
      <c r="B228" t="n">
        <v>135</v>
      </c>
      <c r="C228" t="inlineStr">
        <is>
          <t xml:space="preserve">CONCLUIDO	</t>
        </is>
      </c>
      <c r="D228" t="n">
        <v>4.4292</v>
      </c>
      <c r="E228" t="n">
        <v>22.58</v>
      </c>
      <c r="F228" t="n">
        <v>18.46</v>
      </c>
      <c r="G228" t="n">
        <v>44.31</v>
      </c>
      <c r="H228" t="n">
        <v>0.47</v>
      </c>
      <c r="I228" t="n">
        <v>25</v>
      </c>
      <c r="J228" t="n">
        <v>275.21</v>
      </c>
      <c r="K228" t="n">
        <v>59.89</v>
      </c>
      <c r="L228" t="n">
        <v>7.25</v>
      </c>
      <c r="M228" t="n">
        <v>16</v>
      </c>
      <c r="N228" t="n">
        <v>73.08</v>
      </c>
      <c r="O228" t="n">
        <v>34177.09</v>
      </c>
      <c r="P228" t="n">
        <v>238.3</v>
      </c>
      <c r="Q228" t="n">
        <v>3033.71</v>
      </c>
      <c r="R228" t="n">
        <v>83.16</v>
      </c>
      <c r="S228" t="n">
        <v>56.78</v>
      </c>
      <c r="T228" t="n">
        <v>11340.51</v>
      </c>
      <c r="U228" t="n">
        <v>0.68</v>
      </c>
      <c r="V228" t="n">
        <v>0.87</v>
      </c>
      <c r="W228" t="n">
        <v>2.7</v>
      </c>
      <c r="X228" t="n">
        <v>0.6899999999999999</v>
      </c>
      <c r="Y228" t="n">
        <v>1</v>
      </c>
      <c r="Z228" t="n">
        <v>10</v>
      </c>
    </row>
    <row r="229">
      <c r="A229" t="n">
        <v>26</v>
      </c>
      <c r="B229" t="n">
        <v>135</v>
      </c>
      <c r="C229" t="inlineStr">
        <is>
          <t xml:space="preserve">CONCLUIDO	</t>
        </is>
      </c>
      <c r="D229" t="n">
        <v>4.4249</v>
      </c>
      <c r="E229" t="n">
        <v>22.6</v>
      </c>
      <c r="F229" t="n">
        <v>18.48</v>
      </c>
      <c r="G229" t="n">
        <v>44.36</v>
      </c>
      <c r="H229" t="n">
        <v>0.48</v>
      </c>
      <c r="I229" t="n">
        <v>25</v>
      </c>
      <c r="J229" t="n">
        <v>275.7</v>
      </c>
      <c r="K229" t="n">
        <v>59.89</v>
      </c>
      <c r="L229" t="n">
        <v>7.5</v>
      </c>
      <c r="M229" t="n">
        <v>12</v>
      </c>
      <c r="N229" t="n">
        <v>73.31</v>
      </c>
      <c r="O229" t="n">
        <v>34236.91</v>
      </c>
      <c r="P229" t="n">
        <v>238.3</v>
      </c>
      <c r="Q229" t="n">
        <v>3033.63</v>
      </c>
      <c r="R229" t="n">
        <v>83.73</v>
      </c>
      <c r="S229" t="n">
        <v>56.78</v>
      </c>
      <c r="T229" t="n">
        <v>11630.14</v>
      </c>
      <c r="U229" t="n">
        <v>0.68</v>
      </c>
      <c r="V229" t="n">
        <v>0.87</v>
      </c>
      <c r="W229" t="n">
        <v>2.71</v>
      </c>
      <c r="X229" t="n">
        <v>0.72</v>
      </c>
      <c r="Y229" t="n">
        <v>1</v>
      </c>
      <c r="Z229" t="n">
        <v>10</v>
      </c>
    </row>
    <row r="230">
      <c r="A230" t="n">
        <v>27</v>
      </c>
      <c r="B230" t="n">
        <v>135</v>
      </c>
      <c r="C230" t="inlineStr">
        <is>
          <t xml:space="preserve">CONCLUIDO	</t>
        </is>
      </c>
      <c r="D230" t="n">
        <v>4.4458</v>
      </c>
      <c r="E230" t="n">
        <v>22.49</v>
      </c>
      <c r="F230" t="n">
        <v>18.43</v>
      </c>
      <c r="G230" t="n">
        <v>46.07</v>
      </c>
      <c r="H230" t="n">
        <v>0.5</v>
      </c>
      <c r="I230" t="n">
        <v>24</v>
      </c>
      <c r="J230" t="n">
        <v>276.18</v>
      </c>
      <c r="K230" t="n">
        <v>59.89</v>
      </c>
      <c r="L230" t="n">
        <v>7.75</v>
      </c>
      <c r="M230" t="n">
        <v>5</v>
      </c>
      <c r="N230" t="n">
        <v>73.55</v>
      </c>
      <c r="O230" t="n">
        <v>34296.82</v>
      </c>
      <c r="P230" t="n">
        <v>236.65</v>
      </c>
      <c r="Q230" t="n">
        <v>3033.62</v>
      </c>
      <c r="R230" t="n">
        <v>81.7</v>
      </c>
      <c r="S230" t="n">
        <v>56.78</v>
      </c>
      <c r="T230" t="n">
        <v>10616.6</v>
      </c>
      <c r="U230" t="n">
        <v>0.7</v>
      </c>
      <c r="V230" t="n">
        <v>0.88</v>
      </c>
      <c r="W230" t="n">
        <v>2.71</v>
      </c>
      <c r="X230" t="n">
        <v>0.66</v>
      </c>
      <c r="Y230" t="n">
        <v>1</v>
      </c>
      <c r="Z230" t="n">
        <v>10</v>
      </c>
    </row>
    <row r="231">
      <c r="A231" t="n">
        <v>28</v>
      </c>
      <c r="B231" t="n">
        <v>135</v>
      </c>
      <c r="C231" t="inlineStr">
        <is>
          <t xml:space="preserve">CONCLUIDO	</t>
        </is>
      </c>
      <c r="D231" t="n">
        <v>4.4395</v>
      </c>
      <c r="E231" t="n">
        <v>22.53</v>
      </c>
      <c r="F231" t="n">
        <v>18.46</v>
      </c>
      <c r="G231" t="n">
        <v>46.15</v>
      </c>
      <c r="H231" t="n">
        <v>0.51</v>
      </c>
      <c r="I231" t="n">
        <v>24</v>
      </c>
      <c r="J231" t="n">
        <v>276.67</v>
      </c>
      <c r="K231" t="n">
        <v>59.89</v>
      </c>
      <c r="L231" t="n">
        <v>8</v>
      </c>
      <c r="M231" t="n">
        <v>1</v>
      </c>
      <c r="N231" t="n">
        <v>73.78</v>
      </c>
      <c r="O231" t="n">
        <v>34356.83</v>
      </c>
      <c r="P231" t="n">
        <v>236.13</v>
      </c>
      <c r="Q231" t="n">
        <v>3033.76</v>
      </c>
      <c r="R231" t="n">
        <v>82.47</v>
      </c>
      <c r="S231" t="n">
        <v>56.78</v>
      </c>
      <c r="T231" t="n">
        <v>11004.41</v>
      </c>
      <c r="U231" t="n">
        <v>0.6899999999999999</v>
      </c>
      <c r="V231" t="n">
        <v>0.87</v>
      </c>
      <c r="W231" t="n">
        <v>2.72</v>
      </c>
      <c r="X231" t="n">
        <v>0.6899999999999999</v>
      </c>
      <c r="Y231" t="n">
        <v>1</v>
      </c>
      <c r="Z231" t="n">
        <v>10</v>
      </c>
    </row>
    <row r="232">
      <c r="A232" t="n">
        <v>29</v>
      </c>
      <c r="B232" t="n">
        <v>135</v>
      </c>
      <c r="C232" t="inlineStr">
        <is>
          <t xml:space="preserve">CONCLUIDO	</t>
        </is>
      </c>
      <c r="D232" t="n">
        <v>4.441</v>
      </c>
      <c r="E232" t="n">
        <v>22.52</v>
      </c>
      <c r="F232" t="n">
        <v>18.45</v>
      </c>
      <c r="G232" t="n">
        <v>46.13</v>
      </c>
      <c r="H232" t="n">
        <v>0.53</v>
      </c>
      <c r="I232" t="n">
        <v>24</v>
      </c>
      <c r="J232" t="n">
        <v>277.16</v>
      </c>
      <c r="K232" t="n">
        <v>59.89</v>
      </c>
      <c r="L232" t="n">
        <v>8.25</v>
      </c>
      <c r="M232" t="n">
        <v>0</v>
      </c>
      <c r="N232" t="n">
        <v>74.02</v>
      </c>
      <c r="O232" t="n">
        <v>34416.93</v>
      </c>
      <c r="P232" t="n">
        <v>236.35</v>
      </c>
      <c r="Q232" t="n">
        <v>3033.76</v>
      </c>
      <c r="R232" t="n">
        <v>82.36</v>
      </c>
      <c r="S232" t="n">
        <v>56.78</v>
      </c>
      <c r="T232" t="n">
        <v>10945.32</v>
      </c>
      <c r="U232" t="n">
        <v>0.6899999999999999</v>
      </c>
      <c r="V232" t="n">
        <v>0.87</v>
      </c>
      <c r="W232" t="n">
        <v>2.72</v>
      </c>
      <c r="X232" t="n">
        <v>0.6899999999999999</v>
      </c>
      <c r="Y232" t="n">
        <v>1</v>
      </c>
      <c r="Z232" t="n">
        <v>10</v>
      </c>
    </row>
    <row r="233">
      <c r="A233" t="n">
        <v>0</v>
      </c>
      <c r="B233" t="n">
        <v>80</v>
      </c>
      <c r="C233" t="inlineStr">
        <is>
          <t xml:space="preserve">CONCLUIDO	</t>
        </is>
      </c>
      <c r="D233" t="n">
        <v>3.0608</v>
      </c>
      <c r="E233" t="n">
        <v>32.67</v>
      </c>
      <c r="F233" t="n">
        <v>23.81</v>
      </c>
      <c r="G233" t="n">
        <v>7.04</v>
      </c>
      <c r="H233" t="n">
        <v>0.11</v>
      </c>
      <c r="I233" t="n">
        <v>203</v>
      </c>
      <c r="J233" t="n">
        <v>159.12</v>
      </c>
      <c r="K233" t="n">
        <v>50.28</v>
      </c>
      <c r="L233" t="n">
        <v>1</v>
      </c>
      <c r="M233" t="n">
        <v>201</v>
      </c>
      <c r="N233" t="n">
        <v>27.84</v>
      </c>
      <c r="O233" t="n">
        <v>19859.16</v>
      </c>
      <c r="P233" t="n">
        <v>279.35</v>
      </c>
      <c r="Q233" t="n">
        <v>3034.69</v>
      </c>
      <c r="R233" t="n">
        <v>257.5</v>
      </c>
      <c r="S233" t="n">
        <v>56.78</v>
      </c>
      <c r="T233" t="n">
        <v>97624.53999999999</v>
      </c>
      <c r="U233" t="n">
        <v>0.22</v>
      </c>
      <c r="V233" t="n">
        <v>0.68</v>
      </c>
      <c r="W233" t="n">
        <v>3</v>
      </c>
      <c r="X233" t="n">
        <v>6.03</v>
      </c>
      <c r="Y233" t="n">
        <v>1</v>
      </c>
      <c r="Z233" t="n">
        <v>10</v>
      </c>
    </row>
    <row r="234">
      <c r="A234" t="n">
        <v>1</v>
      </c>
      <c r="B234" t="n">
        <v>80</v>
      </c>
      <c r="C234" t="inlineStr">
        <is>
          <t xml:space="preserve">CONCLUIDO	</t>
        </is>
      </c>
      <c r="D234" t="n">
        <v>3.4262</v>
      </c>
      <c r="E234" t="n">
        <v>29.19</v>
      </c>
      <c r="F234" t="n">
        <v>22.09</v>
      </c>
      <c r="G234" t="n">
        <v>8.960000000000001</v>
      </c>
      <c r="H234" t="n">
        <v>0.14</v>
      </c>
      <c r="I234" t="n">
        <v>148</v>
      </c>
      <c r="J234" t="n">
        <v>159.48</v>
      </c>
      <c r="K234" t="n">
        <v>50.28</v>
      </c>
      <c r="L234" t="n">
        <v>1.25</v>
      </c>
      <c r="M234" t="n">
        <v>146</v>
      </c>
      <c r="N234" t="n">
        <v>27.95</v>
      </c>
      <c r="O234" t="n">
        <v>19902.91</v>
      </c>
      <c r="P234" t="n">
        <v>254.31</v>
      </c>
      <c r="Q234" t="n">
        <v>3033.55</v>
      </c>
      <c r="R234" t="n">
        <v>201.75</v>
      </c>
      <c r="S234" t="n">
        <v>56.78</v>
      </c>
      <c r="T234" t="n">
        <v>70023.14</v>
      </c>
      <c r="U234" t="n">
        <v>0.28</v>
      </c>
      <c r="V234" t="n">
        <v>0.73</v>
      </c>
      <c r="W234" t="n">
        <v>2.9</v>
      </c>
      <c r="X234" t="n">
        <v>4.33</v>
      </c>
      <c r="Y234" t="n">
        <v>1</v>
      </c>
      <c r="Z234" t="n">
        <v>10</v>
      </c>
    </row>
    <row r="235">
      <c r="A235" t="n">
        <v>2</v>
      </c>
      <c r="B235" t="n">
        <v>80</v>
      </c>
      <c r="C235" t="inlineStr">
        <is>
          <t xml:space="preserve">CONCLUIDO	</t>
        </is>
      </c>
      <c r="D235" t="n">
        <v>3.6846</v>
      </c>
      <c r="E235" t="n">
        <v>27.14</v>
      </c>
      <c r="F235" t="n">
        <v>21.11</v>
      </c>
      <c r="G235" t="n">
        <v>11.01</v>
      </c>
      <c r="H235" t="n">
        <v>0.17</v>
      </c>
      <c r="I235" t="n">
        <v>115</v>
      </c>
      <c r="J235" t="n">
        <v>159.83</v>
      </c>
      <c r="K235" t="n">
        <v>50.28</v>
      </c>
      <c r="L235" t="n">
        <v>1.5</v>
      </c>
      <c r="M235" t="n">
        <v>113</v>
      </c>
      <c r="N235" t="n">
        <v>28.05</v>
      </c>
      <c r="O235" t="n">
        <v>19946.71</v>
      </c>
      <c r="P235" t="n">
        <v>238</v>
      </c>
      <c r="Q235" t="n">
        <v>3034.06</v>
      </c>
      <c r="R235" t="n">
        <v>169.55</v>
      </c>
      <c r="S235" t="n">
        <v>56.78</v>
      </c>
      <c r="T235" t="n">
        <v>54086.67</v>
      </c>
      <c r="U235" t="n">
        <v>0.33</v>
      </c>
      <c r="V235" t="n">
        <v>0.76</v>
      </c>
      <c r="W235" t="n">
        <v>2.85</v>
      </c>
      <c r="X235" t="n">
        <v>3.34</v>
      </c>
      <c r="Y235" t="n">
        <v>1</v>
      </c>
      <c r="Z235" t="n">
        <v>10</v>
      </c>
    </row>
    <row r="236">
      <c r="A236" t="n">
        <v>3</v>
      </c>
      <c r="B236" t="n">
        <v>80</v>
      </c>
      <c r="C236" t="inlineStr">
        <is>
          <t xml:space="preserve">CONCLUIDO	</t>
        </is>
      </c>
      <c r="D236" t="n">
        <v>3.8701</v>
      </c>
      <c r="E236" t="n">
        <v>25.84</v>
      </c>
      <c r="F236" t="n">
        <v>20.49</v>
      </c>
      <c r="G236" t="n">
        <v>13.08</v>
      </c>
      <c r="H236" t="n">
        <v>0.19</v>
      </c>
      <c r="I236" t="n">
        <v>94</v>
      </c>
      <c r="J236" t="n">
        <v>160.19</v>
      </c>
      <c r="K236" t="n">
        <v>50.28</v>
      </c>
      <c r="L236" t="n">
        <v>1.75</v>
      </c>
      <c r="M236" t="n">
        <v>92</v>
      </c>
      <c r="N236" t="n">
        <v>28.16</v>
      </c>
      <c r="O236" t="n">
        <v>19990.53</v>
      </c>
      <c r="P236" t="n">
        <v>226.4</v>
      </c>
      <c r="Q236" t="n">
        <v>3034.03</v>
      </c>
      <c r="R236" t="n">
        <v>149.38</v>
      </c>
      <c r="S236" t="n">
        <v>56.78</v>
      </c>
      <c r="T236" t="n">
        <v>44108.66</v>
      </c>
      <c r="U236" t="n">
        <v>0.38</v>
      </c>
      <c r="V236" t="n">
        <v>0.79</v>
      </c>
      <c r="W236" t="n">
        <v>2.81</v>
      </c>
      <c r="X236" t="n">
        <v>2.72</v>
      </c>
      <c r="Y236" t="n">
        <v>1</v>
      </c>
      <c r="Z236" t="n">
        <v>10</v>
      </c>
    </row>
    <row r="237">
      <c r="A237" t="n">
        <v>4</v>
      </c>
      <c r="B237" t="n">
        <v>80</v>
      </c>
      <c r="C237" t="inlineStr">
        <is>
          <t xml:space="preserve">CONCLUIDO	</t>
        </is>
      </c>
      <c r="D237" t="n">
        <v>4.0157</v>
      </c>
      <c r="E237" t="n">
        <v>24.9</v>
      </c>
      <c r="F237" t="n">
        <v>20.03</v>
      </c>
      <c r="G237" t="n">
        <v>15.21</v>
      </c>
      <c r="H237" t="n">
        <v>0.22</v>
      </c>
      <c r="I237" t="n">
        <v>79</v>
      </c>
      <c r="J237" t="n">
        <v>160.54</v>
      </c>
      <c r="K237" t="n">
        <v>50.28</v>
      </c>
      <c r="L237" t="n">
        <v>2</v>
      </c>
      <c r="M237" t="n">
        <v>77</v>
      </c>
      <c r="N237" t="n">
        <v>28.26</v>
      </c>
      <c r="O237" t="n">
        <v>20034.4</v>
      </c>
      <c r="P237" t="n">
        <v>215.39</v>
      </c>
      <c r="Q237" t="n">
        <v>3034.14</v>
      </c>
      <c r="R237" t="n">
        <v>134.93</v>
      </c>
      <c r="S237" t="n">
        <v>56.78</v>
      </c>
      <c r="T237" t="n">
        <v>36955.45</v>
      </c>
      <c r="U237" t="n">
        <v>0.42</v>
      </c>
      <c r="V237" t="n">
        <v>0.8100000000000001</v>
      </c>
      <c r="W237" t="n">
        <v>2.77</v>
      </c>
      <c r="X237" t="n">
        <v>2.26</v>
      </c>
      <c r="Y237" t="n">
        <v>1</v>
      </c>
      <c r="Z237" t="n">
        <v>10</v>
      </c>
    </row>
    <row r="238">
      <c r="A238" t="n">
        <v>5</v>
      </c>
      <c r="B238" t="n">
        <v>80</v>
      </c>
      <c r="C238" t="inlineStr">
        <is>
          <t xml:space="preserve">CONCLUIDO	</t>
        </is>
      </c>
      <c r="D238" t="n">
        <v>4.1391</v>
      </c>
      <c r="E238" t="n">
        <v>24.16</v>
      </c>
      <c r="F238" t="n">
        <v>19.68</v>
      </c>
      <c r="G238" t="n">
        <v>17.62</v>
      </c>
      <c r="H238" t="n">
        <v>0.25</v>
      </c>
      <c r="I238" t="n">
        <v>67</v>
      </c>
      <c r="J238" t="n">
        <v>160.9</v>
      </c>
      <c r="K238" t="n">
        <v>50.28</v>
      </c>
      <c r="L238" t="n">
        <v>2.25</v>
      </c>
      <c r="M238" t="n">
        <v>65</v>
      </c>
      <c r="N238" t="n">
        <v>28.37</v>
      </c>
      <c r="O238" t="n">
        <v>20078.3</v>
      </c>
      <c r="P238" t="n">
        <v>207.03</v>
      </c>
      <c r="Q238" t="n">
        <v>3033.57</v>
      </c>
      <c r="R238" t="n">
        <v>122.98</v>
      </c>
      <c r="S238" t="n">
        <v>56.78</v>
      </c>
      <c r="T238" t="n">
        <v>31041</v>
      </c>
      <c r="U238" t="n">
        <v>0.46</v>
      </c>
      <c r="V238" t="n">
        <v>0.82</v>
      </c>
      <c r="W238" t="n">
        <v>2.77</v>
      </c>
      <c r="X238" t="n">
        <v>1.91</v>
      </c>
      <c r="Y238" t="n">
        <v>1</v>
      </c>
      <c r="Z238" t="n">
        <v>10</v>
      </c>
    </row>
    <row r="239">
      <c r="A239" t="n">
        <v>6</v>
      </c>
      <c r="B239" t="n">
        <v>80</v>
      </c>
      <c r="C239" t="inlineStr">
        <is>
          <t xml:space="preserve">CONCLUIDO	</t>
        </is>
      </c>
      <c r="D239" t="n">
        <v>4.2372</v>
      </c>
      <c r="E239" t="n">
        <v>23.6</v>
      </c>
      <c r="F239" t="n">
        <v>19.41</v>
      </c>
      <c r="G239" t="n">
        <v>20.08</v>
      </c>
      <c r="H239" t="n">
        <v>0.27</v>
      </c>
      <c r="I239" t="n">
        <v>58</v>
      </c>
      <c r="J239" t="n">
        <v>161.26</v>
      </c>
      <c r="K239" t="n">
        <v>50.28</v>
      </c>
      <c r="L239" t="n">
        <v>2.5</v>
      </c>
      <c r="M239" t="n">
        <v>56</v>
      </c>
      <c r="N239" t="n">
        <v>28.48</v>
      </c>
      <c r="O239" t="n">
        <v>20122.23</v>
      </c>
      <c r="P239" t="n">
        <v>198.09</v>
      </c>
      <c r="Q239" t="n">
        <v>3033.47</v>
      </c>
      <c r="R239" t="n">
        <v>114.5</v>
      </c>
      <c r="S239" t="n">
        <v>56.78</v>
      </c>
      <c r="T239" t="n">
        <v>26850.14</v>
      </c>
      <c r="U239" t="n">
        <v>0.5</v>
      </c>
      <c r="V239" t="n">
        <v>0.83</v>
      </c>
      <c r="W239" t="n">
        <v>2.74</v>
      </c>
      <c r="X239" t="n">
        <v>1.64</v>
      </c>
      <c r="Y239" t="n">
        <v>1</v>
      </c>
      <c r="Z239" t="n">
        <v>10</v>
      </c>
    </row>
    <row r="240">
      <c r="A240" t="n">
        <v>7</v>
      </c>
      <c r="B240" t="n">
        <v>80</v>
      </c>
      <c r="C240" t="inlineStr">
        <is>
          <t xml:space="preserve">CONCLUIDO	</t>
        </is>
      </c>
      <c r="D240" t="n">
        <v>4.3163</v>
      </c>
      <c r="E240" t="n">
        <v>23.17</v>
      </c>
      <c r="F240" t="n">
        <v>19.2</v>
      </c>
      <c r="G240" t="n">
        <v>22.59</v>
      </c>
      <c r="H240" t="n">
        <v>0.3</v>
      </c>
      <c r="I240" t="n">
        <v>51</v>
      </c>
      <c r="J240" t="n">
        <v>161.61</v>
      </c>
      <c r="K240" t="n">
        <v>50.28</v>
      </c>
      <c r="L240" t="n">
        <v>2.75</v>
      </c>
      <c r="M240" t="n">
        <v>49</v>
      </c>
      <c r="N240" t="n">
        <v>28.58</v>
      </c>
      <c r="O240" t="n">
        <v>20166.2</v>
      </c>
      <c r="P240" t="n">
        <v>190.67</v>
      </c>
      <c r="Q240" t="n">
        <v>3033.72</v>
      </c>
      <c r="R240" t="n">
        <v>107.65</v>
      </c>
      <c r="S240" t="n">
        <v>56.78</v>
      </c>
      <c r="T240" t="n">
        <v>23456.61</v>
      </c>
      <c r="U240" t="n">
        <v>0.53</v>
      </c>
      <c r="V240" t="n">
        <v>0.84</v>
      </c>
      <c r="W240" t="n">
        <v>2.73</v>
      </c>
      <c r="X240" t="n">
        <v>1.43</v>
      </c>
      <c r="Y240" t="n">
        <v>1</v>
      </c>
      <c r="Z240" t="n">
        <v>10</v>
      </c>
    </row>
    <row r="241">
      <c r="A241" t="n">
        <v>8</v>
      </c>
      <c r="B241" t="n">
        <v>80</v>
      </c>
      <c r="C241" t="inlineStr">
        <is>
          <t xml:space="preserve">CONCLUIDO	</t>
        </is>
      </c>
      <c r="D241" t="n">
        <v>4.3798</v>
      </c>
      <c r="E241" t="n">
        <v>22.83</v>
      </c>
      <c r="F241" t="n">
        <v>19.06</v>
      </c>
      <c r="G241" t="n">
        <v>25.41</v>
      </c>
      <c r="H241" t="n">
        <v>0.33</v>
      </c>
      <c r="I241" t="n">
        <v>45</v>
      </c>
      <c r="J241" t="n">
        <v>161.97</v>
      </c>
      <c r="K241" t="n">
        <v>50.28</v>
      </c>
      <c r="L241" t="n">
        <v>3</v>
      </c>
      <c r="M241" t="n">
        <v>36</v>
      </c>
      <c r="N241" t="n">
        <v>28.69</v>
      </c>
      <c r="O241" t="n">
        <v>20210.21</v>
      </c>
      <c r="P241" t="n">
        <v>182.55</v>
      </c>
      <c r="Q241" t="n">
        <v>3033.56</v>
      </c>
      <c r="R241" t="n">
        <v>102.62</v>
      </c>
      <c r="S241" t="n">
        <v>56.78</v>
      </c>
      <c r="T241" t="n">
        <v>20971.25</v>
      </c>
      <c r="U241" t="n">
        <v>0.55</v>
      </c>
      <c r="V241" t="n">
        <v>0.85</v>
      </c>
      <c r="W241" t="n">
        <v>2.74</v>
      </c>
      <c r="X241" t="n">
        <v>1.29</v>
      </c>
      <c r="Y241" t="n">
        <v>1</v>
      </c>
      <c r="Z241" t="n">
        <v>10</v>
      </c>
    </row>
    <row r="242">
      <c r="A242" t="n">
        <v>9</v>
      </c>
      <c r="B242" t="n">
        <v>80</v>
      </c>
      <c r="C242" t="inlineStr">
        <is>
          <t xml:space="preserve">CONCLUIDO	</t>
        </is>
      </c>
      <c r="D242" t="n">
        <v>4.4268</v>
      </c>
      <c r="E242" t="n">
        <v>22.59</v>
      </c>
      <c r="F242" t="n">
        <v>18.94</v>
      </c>
      <c r="G242" t="n">
        <v>27.72</v>
      </c>
      <c r="H242" t="n">
        <v>0.35</v>
      </c>
      <c r="I242" t="n">
        <v>41</v>
      </c>
      <c r="J242" t="n">
        <v>162.33</v>
      </c>
      <c r="K242" t="n">
        <v>50.28</v>
      </c>
      <c r="L242" t="n">
        <v>3.25</v>
      </c>
      <c r="M242" t="n">
        <v>24</v>
      </c>
      <c r="N242" t="n">
        <v>28.8</v>
      </c>
      <c r="O242" t="n">
        <v>20254.26</v>
      </c>
      <c r="P242" t="n">
        <v>177.66</v>
      </c>
      <c r="Q242" t="n">
        <v>3033.68</v>
      </c>
      <c r="R242" t="n">
        <v>98.45</v>
      </c>
      <c r="S242" t="n">
        <v>56.78</v>
      </c>
      <c r="T242" t="n">
        <v>18908.42</v>
      </c>
      <c r="U242" t="n">
        <v>0.58</v>
      </c>
      <c r="V242" t="n">
        <v>0.85</v>
      </c>
      <c r="W242" t="n">
        <v>2.74</v>
      </c>
      <c r="X242" t="n">
        <v>1.18</v>
      </c>
      <c r="Y242" t="n">
        <v>1</v>
      </c>
      <c r="Z242" t="n">
        <v>10</v>
      </c>
    </row>
    <row r="243">
      <c r="A243" t="n">
        <v>10</v>
      </c>
      <c r="B243" t="n">
        <v>80</v>
      </c>
      <c r="C243" t="inlineStr">
        <is>
          <t xml:space="preserve">CONCLUIDO	</t>
        </is>
      </c>
      <c r="D243" t="n">
        <v>4.4361</v>
      </c>
      <c r="E243" t="n">
        <v>22.54</v>
      </c>
      <c r="F243" t="n">
        <v>18.93</v>
      </c>
      <c r="G243" t="n">
        <v>28.39</v>
      </c>
      <c r="H243" t="n">
        <v>0.38</v>
      </c>
      <c r="I243" t="n">
        <v>40</v>
      </c>
      <c r="J243" t="n">
        <v>162.68</v>
      </c>
      <c r="K243" t="n">
        <v>50.28</v>
      </c>
      <c r="L243" t="n">
        <v>3.5</v>
      </c>
      <c r="M243" t="n">
        <v>4</v>
      </c>
      <c r="N243" t="n">
        <v>28.9</v>
      </c>
      <c r="O243" t="n">
        <v>20298.34</v>
      </c>
      <c r="P243" t="n">
        <v>175.21</v>
      </c>
      <c r="Q243" t="n">
        <v>3033.98</v>
      </c>
      <c r="R243" t="n">
        <v>97.14</v>
      </c>
      <c r="S243" t="n">
        <v>56.78</v>
      </c>
      <c r="T243" t="n">
        <v>18256.2</v>
      </c>
      <c r="U243" t="n">
        <v>0.58</v>
      </c>
      <c r="V243" t="n">
        <v>0.85</v>
      </c>
      <c r="W243" t="n">
        <v>2.77</v>
      </c>
      <c r="X243" t="n">
        <v>1.16</v>
      </c>
      <c r="Y243" t="n">
        <v>1</v>
      </c>
      <c r="Z243" t="n">
        <v>10</v>
      </c>
    </row>
    <row r="244">
      <c r="A244" t="n">
        <v>11</v>
      </c>
      <c r="B244" t="n">
        <v>80</v>
      </c>
      <c r="C244" t="inlineStr">
        <is>
          <t xml:space="preserve">CONCLUIDO	</t>
        </is>
      </c>
      <c r="D244" t="n">
        <v>4.4507</v>
      </c>
      <c r="E244" t="n">
        <v>22.47</v>
      </c>
      <c r="F244" t="n">
        <v>18.89</v>
      </c>
      <c r="G244" t="n">
        <v>29.06</v>
      </c>
      <c r="H244" t="n">
        <v>0.41</v>
      </c>
      <c r="I244" t="n">
        <v>39</v>
      </c>
      <c r="J244" t="n">
        <v>163.04</v>
      </c>
      <c r="K244" t="n">
        <v>50.28</v>
      </c>
      <c r="L244" t="n">
        <v>3.75</v>
      </c>
      <c r="M244" t="n">
        <v>1</v>
      </c>
      <c r="N244" t="n">
        <v>29.01</v>
      </c>
      <c r="O244" t="n">
        <v>20342.46</v>
      </c>
      <c r="P244" t="n">
        <v>175.38</v>
      </c>
      <c r="Q244" t="n">
        <v>3033.68</v>
      </c>
      <c r="R244" t="n">
        <v>95.79000000000001</v>
      </c>
      <c r="S244" t="n">
        <v>56.78</v>
      </c>
      <c r="T244" t="n">
        <v>17590.11</v>
      </c>
      <c r="U244" t="n">
        <v>0.59</v>
      </c>
      <c r="V244" t="n">
        <v>0.85</v>
      </c>
      <c r="W244" t="n">
        <v>2.76</v>
      </c>
      <c r="X244" t="n">
        <v>1.12</v>
      </c>
      <c r="Y244" t="n">
        <v>1</v>
      </c>
      <c r="Z244" t="n">
        <v>10</v>
      </c>
    </row>
    <row r="245">
      <c r="A245" t="n">
        <v>12</v>
      </c>
      <c r="B245" t="n">
        <v>80</v>
      </c>
      <c r="C245" t="inlineStr">
        <is>
          <t xml:space="preserve">CONCLUIDO	</t>
        </is>
      </c>
      <c r="D245" t="n">
        <v>4.45</v>
      </c>
      <c r="E245" t="n">
        <v>22.47</v>
      </c>
      <c r="F245" t="n">
        <v>18.89</v>
      </c>
      <c r="G245" t="n">
        <v>29.06</v>
      </c>
      <c r="H245" t="n">
        <v>0.43</v>
      </c>
      <c r="I245" t="n">
        <v>39</v>
      </c>
      <c r="J245" t="n">
        <v>163.4</v>
      </c>
      <c r="K245" t="n">
        <v>50.28</v>
      </c>
      <c r="L245" t="n">
        <v>4</v>
      </c>
      <c r="M245" t="n">
        <v>0</v>
      </c>
      <c r="N245" t="n">
        <v>29.12</v>
      </c>
      <c r="O245" t="n">
        <v>20386.62</v>
      </c>
      <c r="P245" t="n">
        <v>175.79</v>
      </c>
      <c r="Q245" t="n">
        <v>3033.74</v>
      </c>
      <c r="R245" t="n">
        <v>95.83</v>
      </c>
      <c r="S245" t="n">
        <v>56.78</v>
      </c>
      <c r="T245" t="n">
        <v>17605.92</v>
      </c>
      <c r="U245" t="n">
        <v>0.59</v>
      </c>
      <c r="V245" t="n">
        <v>0.85</v>
      </c>
      <c r="W245" t="n">
        <v>2.77</v>
      </c>
      <c r="X245" t="n">
        <v>1.12</v>
      </c>
      <c r="Y245" t="n">
        <v>1</v>
      </c>
      <c r="Z245" t="n">
        <v>10</v>
      </c>
    </row>
    <row r="246">
      <c r="A246" t="n">
        <v>0</v>
      </c>
      <c r="B246" t="n">
        <v>115</v>
      </c>
      <c r="C246" t="inlineStr">
        <is>
          <t xml:space="preserve">CONCLUIDO	</t>
        </is>
      </c>
      <c r="D246" t="n">
        <v>2.4111</v>
      </c>
      <c r="E246" t="n">
        <v>41.47</v>
      </c>
      <c r="F246" t="n">
        <v>26.3</v>
      </c>
      <c r="G246" t="n">
        <v>5.54</v>
      </c>
      <c r="H246" t="n">
        <v>0.08</v>
      </c>
      <c r="I246" t="n">
        <v>285</v>
      </c>
      <c r="J246" t="n">
        <v>222.93</v>
      </c>
      <c r="K246" t="n">
        <v>56.94</v>
      </c>
      <c r="L246" t="n">
        <v>1</v>
      </c>
      <c r="M246" t="n">
        <v>283</v>
      </c>
      <c r="N246" t="n">
        <v>49.99</v>
      </c>
      <c r="O246" t="n">
        <v>27728.69</v>
      </c>
      <c r="P246" t="n">
        <v>391.95</v>
      </c>
      <c r="Q246" t="n">
        <v>3034.11</v>
      </c>
      <c r="R246" t="n">
        <v>340.23</v>
      </c>
      <c r="S246" t="n">
        <v>56.78</v>
      </c>
      <c r="T246" t="n">
        <v>138576.67</v>
      </c>
      <c r="U246" t="n">
        <v>0.17</v>
      </c>
      <c r="V246" t="n">
        <v>0.61</v>
      </c>
      <c r="W246" t="n">
        <v>3.11</v>
      </c>
      <c r="X246" t="n">
        <v>8.529999999999999</v>
      </c>
      <c r="Y246" t="n">
        <v>1</v>
      </c>
      <c r="Z246" t="n">
        <v>10</v>
      </c>
    </row>
    <row r="247">
      <c r="A247" t="n">
        <v>1</v>
      </c>
      <c r="B247" t="n">
        <v>115</v>
      </c>
      <c r="C247" t="inlineStr">
        <is>
          <t xml:space="preserve">CONCLUIDO	</t>
        </is>
      </c>
      <c r="D247" t="n">
        <v>2.8232</v>
      </c>
      <c r="E247" t="n">
        <v>35.42</v>
      </c>
      <c r="F247" t="n">
        <v>23.81</v>
      </c>
      <c r="G247" t="n">
        <v>7</v>
      </c>
      <c r="H247" t="n">
        <v>0.1</v>
      </c>
      <c r="I247" t="n">
        <v>204</v>
      </c>
      <c r="J247" t="n">
        <v>223.35</v>
      </c>
      <c r="K247" t="n">
        <v>56.94</v>
      </c>
      <c r="L247" t="n">
        <v>1.25</v>
      </c>
      <c r="M247" t="n">
        <v>202</v>
      </c>
      <c r="N247" t="n">
        <v>50.15</v>
      </c>
      <c r="O247" t="n">
        <v>27780.03</v>
      </c>
      <c r="P247" t="n">
        <v>351.38</v>
      </c>
      <c r="Q247" t="n">
        <v>3034.29</v>
      </c>
      <c r="R247" t="n">
        <v>257.88</v>
      </c>
      <c r="S247" t="n">
        <v>56.78</v>
      </c>
      <c r="T247" t="n">
        <v>97808.82000000001</v>
      </c>
      <c r="U247" t="n">
        <v>0.22</v>
      </c>
      <c r="V247" t="n">
        <v>0.68</v>
      </c>
      <c r="W247" t="n">
        <v>3</v>
      </c>
      <c r="X247" t="n">
        <v>6.04</v>
      </c>
      <c r="Y247" t="n">
        <v>1</v>
      </c>
      <c r="Z247" t="n">
        <v>10</v>
      </c>
    </row>
    <row r="248">
      <c r="A248" t="n">
        <v>2</v>
      </c>
      <c r="B248" t="n">
        <v>115</v>
      </c>
      <c r="C248" t="inlineStr">
        <is>
          <t xml:space="preserve">CONCLUIDO	</t>
        </is>
      </c>
      <c r="D248" t="n">
        <v>3.1246</v>
      </c>
      <c r="E248" t="n">
        <v>32</v>
      </c>
      <c r="F248" t="n">
        <v>22.41</v>
      </c>
      <c r="G248" t="n">
        <v>8.51</v>
      </c>
      <c r="H248" t="n">
        <v>0.12</v>
      </c>
      <c r="I248" t="n">
        <v>158</v>
      </c>
      <c r="J248" t="n">
        <v>223.76</v>
      </c>
      <c r="K248" t="n">
        <v>56.94</v>
      </c>
      <c r="L248" t="n">
        <v>1.5</v>
      </c>
      <c r="M248" t="n">
        <v>156</v>
      </c>
      <c r="N248" t="n">
        <v>50.32</v>
      </c>
      <c r="O248" t="n">
        <v>27831.42</v>
      </c>
      <c r="P248" t="n">
        <v>327.18</v>
      </c>
      <c r="Q248" t="n">
        <v>3034.09</v>
      </c>
      <c r="R248" t="n">
        <v>211.85</v>
      </c>
      <c r="S248" t="n">
        <v>56.78</v>
      </c>
      <c r="T248" t="n">
        <v>75024.25999999999</v>
      </c>
      <c r="U248" t="n">
        <v>0.27</v>
      </c>
      <c r="V248" t="n">
        <v>0.72</v>
      </c>
      <c r="W248" t="n">
        <v>2.93</v>
      </c>
      <c r="X248" t="n">
        <v>4.64</v>
      </c>
      <c r="Y248" t="n">
        <v>1</v>
      </c>
      <c r="Z248" t="n">
        <v>10</v>
      </c>
    </row>
    <row r="249">
      <c r="A249" t="n">
        <v>3</v>
      </c>
      <c r="B249" t="n">
        <v>115</v>
      </c>
      <c r="C249" t="inlineStr">
        <is>
          <t xml:space="preserve">CONCLUIDO	</t>
        </is>
      </c>
      <c r="D249" t="n">
        <v>3.3509</v>
      </c>
      <c r="E249" t="n">
        <v>29.84</v>
      </c>
      <c r="F249" t="n">
        <v>21.52</v>
      </c>
      <c r="G249" t="n">
        <v>10.01</v>
      </c>
      <c r="H249" t="n">
        <v>0.14</v>
      </c>
      <c r="I249" t="n">
        <v>129</v>
      </c>
      <c r="J249" t="n">
        <v>224.18</v>
      </c>
      <c r="K249" t="n">
        <v>56.94</v>
      </c>
      <c r="L249" t="n">
        <v>1.75</v>
      </c>
      <c r="M249" t="n">
        <v>127</v>
      </c>
      <c r="N249" t="n">
        <v>50.49</v>
      </c>
      <c r="O249" t="n">
        <v>27882.87</v>
      </c>
      <c r="P249" t="n">
        <v>311.15</v>
      </c>
      <c r="Q249" t="n">
        <v>3034.21</v>
      </c>
      <c r="R249" t="n">
        <v>182.78</v>
      </c>
      <c r="S249" t="n">
        <v>56.78</v>
      </c>
      <c r="T249" t="n">
        <v>60633.48</v>
      </c>
      <c r="U249" t="n">
        <v>0.31</v>
      </c>
      <c r="V249" t="n">
        <v>0.75</v>
      </c>
      <c r="W249" t="n">
        <v>2.88</v>
      </c>
      <c r="X249" t="n">
        <v>3.75</v>
      </c>
      <c r="Y249" t="n">
        <v>1</v>
      </c>
      <c r="Z249" t="n">
        <v>10</v>
      </c>
    </row>
    <row r="250">
      <c r="A250" t="n">
        <v>4</v>
      </c>
      <c r="B250" t="n">
        <v>115</v>
      </c>
      <c r="C250" t="inlineStr">
        <is>
          <t xml:space="preserve">CONCLUIDO	</t>
        </is>
      </c>
      <c r="D250" t="n">
        <v>3.5251</v>
      </c>
      <c r="E250" t="n">
        <v>28.37</v>
      </c>
      <c r="F250" t="n">
        <v>20.92</v>
      </c>
      <c r="G250" t="n">
        <v>11.52</v>
      </c>
      <c r="H250" t="n">
        <v>0.16</v>
      </c>
      <c r="I250" t="n">
        <v>109</v>
      </c>
      <c r="J250" t="n">
        <v>224.6</v>
      </c>
      <c r="K250" t="n">
        <v>56.94</v>
      </c>
      <c r="L250" t="n">
        <v>2</v>
      </c>
      <c r="M250" t="n">
        <v>107</v>
      </c>
      <c r="N250" t="n">
        <v>50.65</v>
      </c>
      <c r="O250" t="n">
        <v>27934.37</v>
      </c>
      <c r="P250" t="n">
        <v>299.53</v>
      </c>
      <c r="Q250" t="n">
        <v>3034.11</v>
      </c>
      <c r="R250" t="n">
        <v>163.69</v>
      </c>
      <c r="S250" t="n">
        <v>56.78</v>
      </c>
      <c r="T250" t="n">
        <v>51189.46</v>
      </c>
      <c r="U250" t="n">
        <v>0.35</v>
      </c>
      <c r="V250" t="n">
        <v>0.77</v>
      </c>
      <c r="W250" t="n">
        <v>2.83</v>
      </c>
      <c r="X250" t="n">
        <v>3.16</v>
      </c>
      <c r="Y250" t="n">
        <v>1</v>
      </c>
      <c r="Z250" t="n">
        <v>10</v>
      </c>
    </row>
    <row r="251">
      <c r="A251" t="n">
        <v>5</v>
      </c>
      <c r="B251" t="n">
        <v>115</v>
      </c>
      <c r="C251" t="inlineStr">
        <is>
          <t xml:space="preserve">CONCLUIDO	</t>
        </is>
      </c>
      <c r="D251" t="n">
        <v>3.6672</v>
      </c>
      <c r="E251" t="n">
        <v>27.27</v>
      </c>
      <c r="F251" t="n">
        <v>20.48</v>
      </c>
      <c r="G251" t="n">
        <v>13.07</v>
      </c>
      <c r="H251" t="n">
        <v>0.18</v>
      </c>
      <c r="I251" t="n">
        <v>94</v>
      </c>
      <c r="J251" t="n">
        <v>225.01</v>
      </c>
      <c r="K251" t="n">
        <v>56.94</v>
      </c>
      <c r="L251" t="n">
        <v>2.25</v>
      </c>
      <c r="M251" t="n">
        <v>92</v>
      </c>
      <c r="N251" t="n">
        <v>50.82</v>
      </c>
      <c r="O251" t="n">
        <v>27985.94</v>
      </c>
      <c r="P251" t="n">
        <v>289.6</v>
      </c>
      <c r="Q251" t="n">
        <v>3033.75</v>
      </c>
      <c r="R251" t="n">
        <v>149.53</v>
      </c>
      <c r="S251" t="n">
        <v>56.78</v>
      </c>
      <c r="T251" t="n">
        <v>44180.44</v>
      </c>
      <c r="U251" t="n">
        <v>0.38</v>
      </c>
      <c r="V251" t="n">
        <v>0.79</v>
      </c>
      <c r="W251" t="n">
        <v>2.8</v>
      </c>
      <c r="X251" t="n">
        <v>2.72</v>
      </c>
      <c r="Y251" t="n">
        <v>1</v>
      </c>
      <c r="Z251" t="n">
        <v>10</v>
      </c>
    </row>
    <row r="252">
      <c r="A252" t="n">
        <v>6</v>
      </c>
      <c r="B252" t="n">
        <v>115</v>
      </c>
      <c r="C252" t="inlineStr">
        <is>
          <t xml:space="preserve">CONCLUIDO	</t>
        </is>
      </c>
      <c r="D252" t="n">
        <v>3.7897</v>
      </c>
      <c r="E252" t="n">
        <v>26.39</v>
      </c>
      <c r="F252" t="n">
        <v>20.13</v>
      </c>
      <c r="G252" t="n">
        <v>14.73</v>
      </c>
      <c r="H252" t="n">
        <v>0.2</v>
      </c>
      <c r="I252" t="n">
        <v>82</v>
      </c>
      <c r="J252" t="n">
        <v>225.43</v>
      </c>
      <c r="K252" t="n">
        <v>56.94</v>
      </c>
      <c r="L252" t="n">
        <v>2.5</v>
      </c>
      <c r="M252" t="n">
        <v>80</v>
      </c>
      <c r="N252" t="n">
        <v>50.99</v>
      </c>
      <c r="O252" t="n">
        <v>28037.57</v>
      </c>
      <c r="P252" t="n">
        <v>281.05</v>
      </c>
      <c r="Q252" t="n">
        <v>3033.96</v>
      </c>
      <c r="R252" t="n">
        <v>137.52</v>
      </c>
      <c r="S252" t="n">
        <v>56.78</v>
      </c>
      <c r="T252" t="n">
        <v>38237.18</v>
      </c>
      <c r="U252" t="n">
        <v>0.41</v>
      </c>
      <c r="V252" t="n">
        <v>0.8</v>
      </c>
      <c r="W252" t="n">
        <v>2.79</v>
      </c>
      <c r="X252" t="n">
        <v>2.36</v>
      </c>
      <c r="Y252" t="n">
        <v>1</v>
      </c>
      <c r="Z252" t="n">
        <v>10</v>
      </c>
    </row>
    <row r="253">
      <c r="A253" t="n">
        <v>7</v>
      </c>
      <c r="B253" t="n">
        <v>115</v>
      </c>
      <c r="C253" t="inlineStr">
        <is>
          <t xml:space="preserve">CONCLUIDO	</t>
        </is>
      </c>
      <c r="D253" t="n">
        <v>3.886</v>
      </c>
      <c r="E253" t="n">
        <v>25.73</v>
      </c>
      <c r="F253" t="n">
        <v>19.87</v>
      </c>
      <c r="G253" t="n">
        <v>16.33</v>
      </c>
      <c r="H253" t="n">
        <v>0.22</v>
      </c>
      <c r="I253" t="n">
        <v>73</v>
      </c>
      <c r="J253" t="n">
        <v>225.85</v>
      </c>
      <c r="K253" t="n">
        <v>56.94</v>
      </c>
      <c r="L253" t="n">
        <v>2.75</v>
      </c>
      <c r="M253" t="n">
        <v>71</v>
      </c>
      <c r="N253" t="n">
        <v>51.16</v>
      </c>
      <c r="O253" t="n">
        <v>28089.25</v>
      </c>
      <c r="P253" t="n">
        <v>274.44</v>
      </c>
      <c r="Q253" t="n">
        <v>3033.9</v>
      </c>
      <c r="R253" t="n">
        <v>129.24</v>
      </c>
      <c r="S253" t="n">
        <v>56.78</v>
      </c>
      <c r="T253" t="n">
        <v>34141.81</v>
      </c>
      <c r="U253" t="n">
        <v>0.44</v>
      </c>
      <c r="V253" t="n">
        <v>0.8100000000000001</v>
      </c>
      <c r="W253" t="n">
        <v>2.77</v>
      </c>
      <c r="X253" t="n">
        <v>2.1</v>
      </c>
      <c r="Y253" t="n">
        <v>1</v>
      </c>
      <c r="Z253" t="n">
        <v>10</v>
      </c>
    </row>
    <row r="254">
      <c r="A254" t="n">
        <v>8</v>
      </c>
      <c r="B254" t="n">
        <v>115</v>
      </c>
      <c r="C254" t="inlineStr">
        <is>
          <t xml:space="preserve">CONCLUIDO	</t>
        </is>
      </c>
      <c r="D254" t="n">
        <v>3.98</v>
      </c>
      <c r="E254" t="n">
        <v>25.13</v>
      </c>
      <c r="F254" t="n">
        <v>19.61</v>
      </c>
      <c r="G254" t="n">
        <v>18.1</v>
      </c>
      <c r="H254" t="n">
        <v>0.24</v>
      </c>
      <c r="I254" t="n">
        <v>65</v>
      </c>
      <c r="J254" t="n">
        <v>226.27</v>
      </c>
      <c r="K254" t="n">
        <v>56.94</v>
      </c>
      <c r="L254" t="n">
        <v>3</v>
      </c>
      <c r="M254" t="n">
        <v>63</v>
      </c>
      <c r="N254" t="n">
        <v>51.33</v>
      </c>
      <c r="O254" t="n">
        <v>28140.99</v>
      </c>
      <c r="P254" t="n">
        <v>267.73</v>
      </c>
      <c r="Q254" t="n">
        <v>3033.89</v>
      </c>
      <c r="R254" t="n">
        <v>121.07</v>
      </c>
      <c r="S254" t="n">
        <v>56.78</v>
      </c>
      <c r="T254" t="n">
        <v>30096.4</v>
      </c>
      <c r="U254" t="n">
        <v>0.47</v>
      </c>
      <c r="V254" t="n">
        <v>0.82</v>
      </c>
      <c r="W254" t="n">
        <v>2.76</v>
      </c>
      <c r="X254" t="n">
        <v>1.85</v>
      </c>
      <c r="Y254" t="n">
        <v>1</v>
      </c>
      <c r="Z254" t="n">
        <v>10</v>
      </c>
    </row>
    <row r="255">
      <c r="A255" t="n">
        <v>9</v>
      </c>
      <c r="B255" t="n">
        <v>115</v>
      </c>
      <c r="C255" t="inlineStr">
        <is>
          <t xml:space="preserve">CONCLUIDO	</t>
        </is>
      </c>
      <c r="D255" t="n">
        <v>4.0519</v>
      </c>
      <c r="E255" t="n">
        <v>24.68</v>
      </c>
      <c r="F255" t="n">
        <v>19.43</v>
      </c>
      <c r="G255" t="n">
        <v>19.76</v>
      </c>
      <c r="H255" t="n">
        <v>0.25</v>
      </c>
      <c r="I255" t="n">
        <v>59</v>
      </c>
      <c r="J255" t="n">
        <v>226.69</v>
      </c>
      <c r="K255" t="n">
        <v>56.94</v>
      </c>
      <c r="L255" t="n">
        <v>3.25</v>
      </c>
      <c r="M255" t="n">
        <v>57</v>
      </c>
      <c r="N255" t="n">
        <v>51.5</v>
      </c>
      <c r="O255" t="n">
        <v>28192.8</v>
      </c>
      <c r="P255" t="n">
        <v>261.28</v>
      </c>
      <c r="Q255" t="n">
        <v>3033.77</v>
      </c>
      <c r="R255" t="n">
        <v>115.4</v>
      </c>
      <c r="S255" t="n">
        <v>56.78</v>
      </c>
      <c r="T255" t="n">
        <v>27290.45</v>
      </c>
      <c r="U255" t="n">
        <v>0.49</v>
      </c>
      <c r="V255" t="n">
        <v>0.83</v>
      </c>
      <c r="W255" t="n">
        <v>2.74</v>
      </c>
      <c r="X255" t="n">
        <v>1.66</v>
      </c>
      <c r="Y255" t="n">
        <v>1</v>
      </c>
      <c r="Z255" t="n">
        <v>10</v>
      </c>
    </row>
    <row r="256">
      <c r="A256" t="n">
        <v>10</v>
      </c>
      <c r="B256" t="n">
        <v>115</v>
      </c>
      <c r="C256" t="inlineStr">
        <is>
          <t xml:space="preserve">CONCLUIDO	</t>
        </is>
      </c>
      <c r="D256" t="n">
        <v>4.1041</v>
      </c>
      <c r="E256" t="n">
        <v>24.37</v>
      </c>
      <c r="F256" t="n">
        <v>19.34</v>
      </c>
      <c r="G256" t="n">
        <v>21.48</v>
      </c>
      <c r="H256" t="n">
        <v>0.27</v>
      </c>
      <c r="I256" t="n">
        <v>54</v>
      </c>
      <c r="J256" t="n">
        <v>227.11</v>
      </c>
      <c r="K256" t="n">
        <v>56.94</v>
      </c>
      <c r="L256" t="n">
        <v>3.5</v>
      </c>
      <c r="M256" t="n">
        <v>52</v>
      </c>
      <c r="N256" t="n">
        <v>51.67</v>
      </c>
      <c r="O256" t="n">
        <v>28244.66</v>
      </c>
      <c r="P256" t="n">
        <v>256.64</v>
      </c>
      <c r="Q256" t="n">
        <v>3033.63</v>
      </c>
      <c r="R256" t="n">
        <v>111.76</v>
      </c>
      <c r="S256" t="n">
        <v>56.78</v>
      </c>
      <c r="T256" t="n">
        <v>25496.2</v>
      </c>
      <c r="U256" t="n">
        <v>0.51</v>
      </c>
      <c r="V256" t="n">
        <v>0.83</v>
      </c>
      <c r="W256" t="n">
        <v>2.75</v>
      </c>
      <c r="X256" t="n">
        <v>1.57</v>
      </c>
      <c r="Y256" t="n">
        <v>1</v>
      </c>
      <c r="Z256" t="n">
        <v>10</v>
      </c>
    </row>
    <row r="257">
      <c r="A257" t="n">
        <v>11</v>
      </c>
      <c r="B257" t="n">
        <v>115</v>
      </c>
      <c r="C257" t="inlineStr">
        <is>
          <t xml:space="preserve">CONCLUIDO	</t>
        </is>
      </c>
      <c r="D257" t="n">
        <v>4.1593</v>
      </c>
      <c r="E257" t="n">
        <v>24.04</v>
      </c>
      <c r="F257" t="n">
        <v>19.19</v>
      </c>
      <c r="G257" t="n">
        <v>23.02</v>
      </c>
      <c r="H257" t="n">
        <v>0.29</v>
      </c>
      <c r="I257" t="n">
        <v>50</v>
      </c>
      <c r="J257" t="n">
        <v>227.53</v>
      </c>
      <c r="K257" t="n">
        <v>56.94</v>
      </c>
      <c r="L257" t="n">
        <v>3.75</v>
      </c>
      <c r="M257" t="n">
        <v>48</v>
      </c>
      <c r="N257" t="n">
        <v>51.84</v>
      </c>
      <c r="O257" t="n">
        <v>28296.58</v>
      </c>
      <c r="P257" t="n">
        <v>251.91</v>
      </c>
      <c r="Q257" t="n">
        <v>3033.69</v>
      </c>
      <c r="R257" t="n">
        <v>107.12</v>
      </c>
      <c r="S257" t="n">
        <v>56.78</v>
      </c>
      <c r="T257" t="n">
        <v>23196.12</v>
      </c>
      <c r="U257" t="n">
        <v>0.53</v>
      </c>
      <c r="V257" t="n">
        <v>0.84</v>
      </c>
      <c r="W257" t="n">
        <v>2.73</v>
      </c>
      <c r="X257" t="n">
        <v>1.42</v>
      </c>
      <c r="Y257" t="n">
        <v>1</v>
      </c>
      <c r="Z257" t="n">
        <v>10</v>
      </c>
    </row>
    <row r="258">
      <c r="A258" t="n">
        <v>12</v>
      </c>
      <c r="B258" t="n">
        <v>115</v>
      </c>
      <c r="C258" t="inlineStr">
        <is>
          <t xml:space="preserve">CONCLUIDO	</t>
        </is>
      </c>
      <c r="D258" t="n">
        <v>4.2239</v>
      </c>
      <c r="E258" t="n">
        <v>23.68</v>
      </c>
      <c r="F258" t="n">
        <v>19.04</v>
      </c>
      <c r="G258" t="n">
        <v>25.39</v>
      </c>
      <c r="H258" t="n">
        <v>0.31</v>
      </c>
      <c r="I258" t="n">
        <v>45</v>
      </c>
      <c r="J258" t="n">
        <v>227.95</v>
      </c>
      <c r="K258" t="n">
        <v>56.94</v>
      </c>
      <c r="L258" t="n">
        <v>4</v>
      </c>
      <c r="M258" t="n">
        <v>43</v>
      </c>
      <c r="N258" t="n">
        <v>52.01</v>
      </c>
      <c r="O258" t="n">
        <v>28348.56</v>
      </c>
      <c r="P258" t="n">
        <v>245.68</v>
      </c>
      <c r="Q258" t="n">
        <v>3033.48</v>
      </c>
      <c r="R258" t="n">
        <v>102.58</v>
      </c>
      <c r="S258" t="n">
        <v>56.78</v>
      </c>
      <c r="T258" t="n">
        <v>20955.1</v>
      </c>
      <c r="U258" t="n">
        <v>0.55</v>
      </c>
      <c r="V258" t="n">
        <v>0.85</v>
      </c>
      <c r="W258" t="n">
        <v>2.72</v>
      </c>
      <c r="X258" t="n">
        <v>1.27</v>
      </c>
      <c r="Y258" t="n">
        <v>1</v>
      </c>
      <c r="Z258" t="n">
        <v>10</v>
      </c>
    </row>
    <row r="259">
      <c r="A259" t="n">
        <v>13</v>
      </c>
      <c r="B259" t="n">
        <v>115</v>
      </c>
      <c r="C259" t="inlineStr">
        <is>
          <t xml:space="preserve">CONCLUIDO	</t>
        </is>
      </c>
      <c r="D259" t="n">
        <v>4.2613</v>
      </c>
      <c r="E259" t="n">
        <v>23.47</v>
      </c>
      <c r="F259" t="n">
        <v>18.96</v>
      </c>
      <c r="G259" t="n">
        <v>27.09</v>
      </c>
      <c r="H259" t="n">
        <v>0.33</v>
      </c>
      <c r="I259" t="n">
        <v>42</v>
      </c>
      <c r="J259" t="n">
        <v>228.38</v>
      </c>
      <c r="K259" t="n">
        <v>56.94</v>
      </c>
      <c r="L259" t="n">
        <v>4.25</v>
      </c>
      <c r="M259" t="n">
        <v>40</v>
      </c>
      <c r="N259" t="n">
        <v>52.18</v>
      </c>
      <c r="O259" t="n">
        <v>28400.61</v>
      </c>
      <c r="P259" t="n">
        <v>240.59</v>
      </c>
      <c r="Q259" t="n">
        <v>3033.58</v>
      </c>
      <c r="R259" t="n">
        <v>99.53</v>
      </c>
      <c r="S259" t="n">
        <v>56.78</v>
      </c>
      <c r="T259" t="n">
        <v>19444.56</v>
      </c>
      <c r="U259" t="n">
        <v>0.57</v>
      </c>
      <c r="V259" t="n">
        <v>0.85</v>
      </c>
      <c r="W259" t="n">
        <v>2.73</v>
      </c>
      <c r="X259" t="n">
        <v>1.2</v>
      </c>
      <c r="Y259" t="n">
        <v>1</v>
      </c>
      <c r="Z259" t="n">
        <v>10</v>
      </c>
    </row>
    <row r="260">
      <c r="A260" t="n">
        <v>14</v>
      </c>
      <c r="B260" t="n">
        <v>115</v>
      </c>
      <c r="C260" t="inlineStr">
        <is>
          <t xml:space="preserve">CONCLUIDO	</t>
        </is>
      </c>
      <c r="D260" t="n">
        <v>4.3022</v>
      </c>
      <c r="E260" t="n">
        <v>23.24</v>
      </c>
      <c r="F260" t="n">
        <v>18.87</v>
      </c>
      <c r="G260" t="n">
        <v>29.03</v>
      </c>
      <c r="H260" t="n">
        <v>0.35</v>
      </c>
      <c r="I260" t="n">
        <v>39</v>
      </c>
      <c r="J260" t="n">
        <v>228.8</v>
      </c>
      <c r="K260" t="n">
        <v>56.94</v>
      </c>
      <c r="L260" t="n">
        <v>4.5</v>
      </c>
      <c r="M260" t="n">
        <v>37</v>
      </c>
      <c r="N260" t="n">
        <v>52.36</v>
      </c>
      <c r="O260" t="n">
        <v>28452.71</v>
      </c>
      <c r="P260" t="n">
        <v>235.42</v>
      </c>
      <c r="Q260" t="n">
        <v>3033.65</v>
      </c>
      <c r="R260" t="n">
        <v>96.72</v>
      </c>
      <c r="S260" t="n">
        <v>56.78</v>
      </c>
      <c r="T260" t="n">
        <v>18050.41</v>
      </c>
      <c r="U260" t="n">
        <v>0.59</v>
      </c>
      <c r="V260" t="n">
        <v>0.86</v>
      </c>
      <c r="W260" t="n">
        <v>2.72</v>
      </c>
      <c r="X260" t="n">
        <v>1.11</v>
      </c>
      <c r="Y260" t="n">
        <v>1</v>
      </c>
      <c r="Z260" t="n">
        <v>10</v>
      </c>
    </row>
    <row r="261">
      <c r="A261" t="n">
        <v>15</v>
      </c>
      <c r="B261" t="n">
        <v>115</v>
      </c>
      <c r="C261" t="inlineStr">
        <is>
          <t xml:space="preserve">CONCLUIDO	</t>
        </is>
      </c>
      <c r="D261" t="n">
        <v>4.3394</v>
      </c>
      <c r="E261" t="n">
        <v>23.04</v>
      </c>
      <c r="F261" t="n">
        <v>18.8</v>
      </c>
      <c r="G261" t="n">
        <v>31.34</v>
      </c>
      <c r="H261" t="n">
        <v>0.37</v>
      </c>
      <c r="I261" t="n">
        <v>36</v>
      </c>
      <c r="J261" t="n">
        <v>229.22</v>
      </c>
      <c r="K261" t="n">
        <v>56.94</v>
      </c>
      <c r="L261" t="n">
        <v>4.75</v>
      </c>
      <c r="M261" t="n">
        <v>34</v>
      </c>
      <c r="N261" t="n">
        <v>52.53</v>
      </c>
      <c r="O261" t="n">
        <v>28504.87</v>
      </c>
      <c r="P261" t="n">
        <v>230.9</v>
      </c>
      <c r="Q261" t="n">
        <v>3033.46</v>
      </c>
      <c r="R261" t="n">
        <v>94.62</v>
      </c>
      <c r="S261" t="n">
        <v>56.78</v>
      </c>
      <c r="T261" t="n">
        <v>17018.92</v>
      </c>
      <c r="U261" t="n">
        <v>0.6</v>
      </c>
      <c r="V261" t="n">
        <v>0.86</v>
      </c>
      <c r="W261" t="n">
        <v>2.72</v>
      </c>
      <c r="X261" t="n">
        <v>1.04</v>
      </c>
      <c r="Y261" t="n">
        <v>1</v>
      </c>
      <c r="Z261" t="n">
        <v>10</v>
      </c>
    </row>
    <row r="262">
      <c r="A262" t="n">
        <v>16</v>
      </c>
      <c r="B262" t="n">
        <v>115</v>
      </c>
      <c r="C262" t="inlineStr">
        <is>
          <t xml:space="preserve">CONCLUIDO	</t>
        </is>
      </c>
      <c r="D262" t="n">
        <v>4.3738</v>
      </c>
      <c r="E262" t="n">
        <v>22.86</v>
      </c>
      <c r="F262" t="n">
        <v>18.71</v>
      </c>
      <c r="G262" t="n">
        <v>33.02</v>
      </c>
      <c r="H262" t="n">
        <v>0.39</v>
      </c>
      <c r="I262" t="n">
        <v>34</v>
      </c>
      <c r="J262" t="n">
        <v>229.65</v>
      </c>
      <c r="K262" t="n">
        <v>56.94</v>
      </c>
      <c r="L262" t="n">
        <v>5</v>
      </c>
      <c r="M262" t="n">
        <v>31</v>
      </c>
      <c r="N262" t="n">
        <v>52.7</v>
      </c>
      <c r="O262" t="n">
        <v>28557.1</v>
      </c>
      <c r="P262" t="n">
        <v>226.75</v>
      </c>
      <c r="Q262" t="n">
        <v>3033.51</v>
      </c>
      <c r="R262" t="n">
        <v>91.5</v>
      </c>
      <c r="S262" t="n">
        <v>56.78</v>
      </c>
      <c r="T262" t="n">
        <v>15469.51</v>
      </c>
      <c r="U262" t="n">
        <v>0.62</v>
      </c>
      <c r="V262" t="n">
        <v>0.86</v>
      </c>
      <c r="W262" t="n">
        <v>2.71</v>
      </c>
      <c r="X262" t="n">
        <v>0.95</v>
      </c>
      <c r="Y262" t="n">
        <v>1</v>
      </c>
      <c r="Z262" t="n">
        <v>10</v>
      </c>
    </row>
    <row r="263">
      <c r="A263" t="n">
        <v>17</v>
      </c>
      <c r="B263" t="n">
        <v>115</v>
      </c>
      <c r="C263" t="inlineStr">
        <is>
          <t xml:space="preserve">CONCLUIDO	</t>
        </is>
      </c>
      <c r="D263" t="n">
        <v>4.3976</v>
      </c>
      <c r="E263" t="n">
        <v>22.74</v>
      </c>
      <c r="F263" t="n">
        <v>18.67</v>
      </c>
      <c r="G263" t="n">
        <v>35.01</v>
      </c>
      <c r="H263" t="n">
        <v>0.41</v>
      </c>
      <c r="I263" t="n">
        <v>32</v>
      </c>
      <c r="J263" t="n">
        <v>230.07</v>
      </c>
      <c r="K263" t="n">
        <v>56.94</v>
      </c>
      <c r="L263" t="n">
        <v>5.25</v>
      </c>
      <c r="M263" t="n">
        <v>27</v>
      </c>
      <c r="N263" t="n">
        <v>52.88</v>
      </c>
      <c r="O263" t="n">
        <v>28609.38</v>
      </c>
      <c r="P263" t="n">
        <v>221.4</v>
      </c>
      <c r="Q263" t="n">
        <v>3033.55</v>
      </c>
      <c r="R263" t="n">
        <v>90.04000000000001</v>
      </c>
      <c r="S263" t="n">
        <v>56.78</v>
      </c>
      <c r="T263" t="n">
        <v>14749.24</v>
      </c>
      <c r="U263" t="n">
        <v>0.63</v>
      </c>
      <c r="V263" t="n">
        <v>0.86</v>
      </c>
      <c r="W263" t="n">
        <v>2.72</v>
      </c>
      <c r="X263" t="n">
        <v>0.91</v>
      </c>
      <c r="Y263" t="n">
        <v>1</v>
      </c>
      <c r="Z263" t="n">
        <v>10</v>
      </c>
    </row>
    <row r="264">
      <c r="A264" t="n">
        <v>18</v>
      </c>
      <c r="B264" t="n">
        <v>115</v>
      </c>
      <c r="C264" t="inlineStr">
        <is>
          <t xml:space="preserve">CONCLUIDO	</t>
        </is>
      </c>
      <c r="D264" t="n">
        <v>4.4243</v>
      </c>
      <c r="E264" t="n">
        <v>22.6</v>
      </c>
      <c r="F264" t="n">
        <v>18.62</v>
      </c>
      <c r="G264" t="n">
        <v>37.25</v>
      </c>
      <c r="H264" t="n">
        <v>0.42</v>
      </c>
      <c r="I264" t="n">
        <v>30</v>
      </c>
      <c r="J264" t="n">
        <v>230.49</v>
      </c>
      <c r="K264" t="n">
        <v>56.94</v>
      </c>
      <c r="L264" t="n">
        <v>5.5</v>
      </c>
      <c r="M264" t="n">
        <v>23</v>
      </c>
      <c r="N264" t="n">
        <v>53.05</v>
      </c>
      <c r="O264" t="n">
        <v>28661.73</v>
      </c>
      <c r="P264" t="n">
        <v>218.34</v>
      </c>
      <c r="Q264" t="n">
        <v>3033.45</v>
      </c>
      <c r="R264" t="n">
        <v>88.69</v>
      </c>
      <c r="S264" t="n">
        <v>56.78</v>
      </c>
      <c r="T264" t="n">
        <v>14082.95</v>
      </c>
      <c r="U264" t="n">
        <v>0.64</v>
      </c>
      <c r="V264" t="n">
        <v>0.87</v>
      </c>
      <c r="W264" t="n">
        <v>2.71</v>
      </c>
      <c r="X264" t="n">
        <v>0.86</v>
      </c>
      <c r="Y264" t="n">
        <v>1</v>
      </c>
      <c r="Z264" t="n">
        <v>10</v>
      </c>
    </row>
    <row r="265">
      <c r="A265" t="n">
        <v>19</v>
      </c>
      <c r="B265" t="n">
        <v>115</v>
      </c>
      <c r="C265" t="inlineStr">
        <is>
          <t xml:space="preserve">CONCLUIDO	</t>
        </is>
      </c>
      <c r="D265" t="n">
        <v>4.4383</v>
      </c>
      <c r="E265" t="n">
        <v>22.53</v>
      </c>
      <c r="F265" t="n">
        <v>18.6</v>
      </c>
      <c r="G265" t="n">
        <v>38.48</v>
      </c>
      <c r="H265" t="n">
        <v>0.44</v>
      </c>
      <c r="I265" t="n">
        <v>29</v>
      </c>
      <c r="J265" t="n">
        <v>230.92</v>
      </c>
      <c r="K265" t="n">
        <v>56.94</v>
      </c>
      <c r="L265" t="n">
        <v>5.75</v>
      </c>
      <c r="M265" t="n">
        <v>10</v>
      </c>
      <c r="N265" t="n">
        <v>53.23</v>
      </c>
      <c r="O265" t="n">
        <v>28714.14</v>
      </c>
      <c r="P265" t="n">
        <v>215</v>
      </c>
      <c r="Q265" t="n">
        <v>3033.48</v>
      </c>
      <c r="R265" t="n">
        <v>87.31999999999999</v>
      </c>
      <c r="S265" t="n">
        <v>56.78</v>
      </c>
      <c r="T265" t="n">
        <v>13400.51</v>
      </c>
      <c r="U265" t="n">
        <v>0.65</v>
      </c>
      <c r="V265" t="n">
        <v>0.87</v>
      </c>
      <c r="W265" t="n">
        <v>2.72</v>
      </c>
      <c r="X265" t="n">
        <v>0.83</v>
      </c>
      <c r="Y265" t="n">
        <v>1</v>
      </c>
      <c r="Z265" t="n">
        <v>10</v>
      </c>
    </row>
    <row r="266">
      <c r="A266" t="n">
        <v>20</v>
      </c>
      <c r="B266" t="n">
        <v>115</v>
      </c>
      <c r="C266" t="inlineStr">
        <is>
          <t xml:space="preserve">CONCLUIDO	</t>
        </is>
      </c>
      <c r="D266" t="n">
        <v>4.4515</v>
      </c>
      <c r="E266" t="n">
        <v>22.46</v>
      </c>
      <c r="F266" t="n">
        <v>18.57</v>
      </c>
      <c r="G266" t="n">
        <v>39.8</v>
      </c>
      <c r="H266" t="n">
        <v>0.46</v>
      </c>
      <c r="I266" t="n">
        <v>28</v>
      </c>
      <c r="J266" t="n">
        <v>231.34</v>
      </c>
      <c r="K266" t="n">
        <v>56.94</v>
      </c>
      <c r="L266" t="n">
        <v>6</v>
      </c>
      <c r="M266" t="n">
        <v>4</v>
      </c>
      <c r="N266" t="n">
        <v>53.4</v>
      </c>
      <c r="O266" t="n">
        <v>28766.61</v>
      </c>
      <c r="P266" t="n">
        <v>213.72</v>
      </c>
      <c r="Q266" t="n">
        <v>3033.6</v>
      </c>
      <c r="R266" t="n">
        <v>86.31999999999999</v>
      </c>
      <c r="S266" t="n">
        <v>56.78</v>
      </c>
      <c r="T266" t="n">
        <v>12908.23</v>
      </c>
      <c r="U266" t="n">
        <v>0.66</v>
      </c>
      <c r="V266" t="n">
        <v>0.87</v>
      </c>
      <c r="W266" t="n">
        <v>2.73</v>
      </c>
      <c r="X266" t="n">
        <v>0.8100000000000001</v>
      </c>
      <c r="Y266" t="n">
        <v>1</v>
      </c>
      <c r="Z266" t="n">
        <v>10</v>
      </c>
    </row>
    <row r="267">
      <c r="A267" t="n">
        <v>21</v>
      </c>
      <c r="B267" t="n">
        <v>115</v>
      </c>
      <c r="C267" t="inlineStr">
        <is>
          <t xml:space="preserve">CONCLUIDO	</t>
        </is>
      </c>
      <c r="D267" t="n">
        <v>4.4505</v>
      </c>
      <c r="E267" t="n">
        <v>22.47</v>
      </c>
      <c r="F267" t="n">
        <v>18.58</v>
      </c>
      <c r="G267" t="n">
        <v>39.81</v>
      </c>
      <c r="H267" t="n">
        <v>0.48</v>
      </c>
      <c r="I267" t="n">
        <v>28</v>
      </c>
      <c r="J267" t="n">
        <v>231.77</v>
      </c>
      <c r="K267" t="n">
        <v>56.94</v>
      </c>
      <c r="L267" t="n">
        <v>6.25</v>
      </c>
      <c r="M267" t="n">
        <v>0</v>
      </c>
      <c r="N267" t="n">
        <v>53.58</v>
      </c>
      <c r="O267" t="n">
        <v>28819.14</v>
      </c>
      <c r="P267" t="n">
        <v>213.53</v>
      </c>
      <c r="Q267" t="n">
        <v>3033.45</v>
      </c>
      <c r="R267" t="n">
        <v>86.29000000000001</v>
      </c>
      <c r="S267" t="n">
        <v>56.78</v>
      </c>
      <c r="T267" t="n">
        <v>12891.83</v>
      </c>
      <c r="U267" t="n">
        <v>0.66</v>
      </c>
      <c r="V267" t="n">
        <v>0.87</v>
      </c>
      <c r="W267" t="n">
        <v>2.73</v>
      </c>
      <c r="X267" t="n">
        <v>0.8100000000000001</v>
      </c>
      <c r="Y267" t="n">
        <v>1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4.1201</v>
      </c>
      <c r="E268" t="n">
        <v>24.27</v>
      </c>
      <c r="F268" t="n">
        <v>20.67</v>
      </c>
      <c r="G268" t="n">
        <v>12.53</v>
      </c>
      <c r="H268" t="n">
        <v>0.22</v>
      </c>
      <c r="I268" t="n">
        <v>99</v>
      </c>
      <c r="J268" t="n">
        <v>80.84</v>
      </c>
      <c r="K268" t="n">
        <v>35.1</v>
      </c>
      <c r="L268" t="n">
        <v>1</v>
      </c>
      <c r="M268" t="n">
        <v>59</v>
      </c>
      <c r="N268" t="n">
        <v>9.74</v>
      </c>
      <c r="O268" t="n">
        <v>10204.21</v>
      </c>
      <c r="P268" t="n">
        <v>132</v>
      </c>
      <c r="Q268" t="n">
        <v>3034.02</v>
      </c>
      <c r="R268" t="n">
        <v>153.87</v>
      </c>
      <c r="S268" t="n">
        <v>56.78</v>
      </c>
      <c r="T268" t="n">
        <v>46327.16</v>
      </c>
      <c r="U268" t="n">
        <v>0.37</v>
      </c>
      <c r="V268" t="n">
        <v>0.78</v>
      </c>
      <c r="W268" t="n">
        <v>2.87</v>
      </c>
      <c r="X268" t="n">
        <v>2.91</v>
      </c>
      <c r="Y268" t="n">
        <v>1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4.2084</v>
      </c>
      <c r="E269" t="n">
        <v>23.76</v>
      </c>
      <c r="F269" t="n">
        <v>20.35</v>
      </c>
      <c r="G269" t="n">
        <v>13.88</v>
      </c>
      <c r="H269" t="n">
        <v>0.27</v>
      </c>
      <c r="I269" t="n">
        <v>88</v>
      </c>
      <c r="J269" t="n">
        <v>81.14</v>
      </c>
      <c r="K269" t="n">
        <v>35.1</v>
      </c>
      <c r="L269" t="n">
        <v>1.25</v>
      </c>
      <c r="M269" t="n">
        <v>5</v>
      </c>
      <c r="N269" t="n">
        <v>9.789999999999999</v>
      </c>
      <c r="O269" t="n">
        <v>10241.25</v>
      </c>
      <c r="P269" t="n">
        <v>125.97</v>
      </c>
      <c r="Q269" t="n">
        <v>3034.25</v>
      </c>
      <c r="R269" t="n">
        <v>142.02</v>
      </c>
      <c r="S269" t="n">
        <v>56.78</v>
      </c>
      <c r="T269" t="n">
        <v>40458.11</v>
      </c>
      <c r="U269" t="n">
        <v>0.4</v>
      </c>
      <c r="V269" t="n">
        <v>0.79</v>
      </c>
      <c r="W269" t="n">
        <v>2.89</v>
      </c>
      <c r="X269" t="n">
        <v>2.59</v>
      </c>
      <c r="Y269" t="n">
        <v>1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4.2052</v>
      </c>
      <c r="E270" t="n">
        <v>23.78</v>
      </c>
      <c r="F270" t="n">
        <v>20.37</v>
      </c>
      <c r="G270" t="n">
        <v>13.89</v>
      </c>
      <c r="H270" t="n">
        <v>0.32</v>
      </c>
      <c r="I270" t="n">
        <v>88</v>
      </c>
      <c r="J270" t="n">
        <v>81.44</v>
      </c>
      <c r="K270" t="n">
        <v>35.1</v>
      </c>
      <c r="L270" t="n">
        <v>1.5</v>
      </c>
      <c r="M270" t="n">
        <v>0</v>
      </c>
      <c r="N270" t="n">
        <v>9.84</v>
      </c>
      <c r="O270" t="n">
        <v>10278.32</v>
      </c>
      <c r="P270" t="n">
        <v>126.55</v>
      </c>
      <c r="Q270" t="n">
        <v>3034.31</v>
      </c>
      <c r="R270" t="n">
        <v>142.13</v>
      </c>
      <c r="S270" t="n">
        <v>56.78</v>
      </c>
      <c r="T270" t="n">
        <v>40512.91</v>
      </c>
      <c r="U270" t="n">
        <v>0.4</v>
      </c>
      <c r="V270" t="n">
        <v>0.79</v>
      </c>
      <c r="W270" t="n">
        <v>2.9</v>
      </c>
      <c r="X270" t="n">
        <v>2.6</v>
      </c>
      <c r="Y270" t="n">
        <v>1</v>
      </c>
      <c r="Z270" t="n">
        <v>10</v>
      </c>
    </row>
    <row r="271">
      <c r="A271" t="n">
        <v>0</v>
      </c>
      <c r="B271" t="n">
        <v>50</v>
      </c>
      <c r="C271" t="inlineStr">
        <is>
          <t xml:space="preserve">CONCLUIDO	</t>
        </is>
      </c>
      <c r="D271" t="n">
        <v>3.7442</v>
      </c>
      <c r="E271" t="n">
        <v>26.71</v>
      </c>
      <c r="F271" t="n">
        <v>21.69</v>
      </c>
      <c r="G271" t="n">
        <v>9.710000000000001</v>
      </c>
      <c r="H271" t="n">
        <v>0.16</v>
      </c>
      <c r="I271" t="n">
        <v>134</v>
      </c>
      <c r="J271" t="n">
        <v>107.41</v>
      </c>
      <c r="K271" t="n">
        <v>41.65</v>
      </c>
      <c r="L271" t="n">
        <v>1</v>
      </c>
      <c r="M271" t="n">
        <v>132</v>
      </c>
      <c r="N271" t="n">
        <v>14.77</v>
      </c>
      <c r="O271" t="n">
        <v>13481.73</v>
      </c>
      <c r="P271" t="n">
        <v>184.3</v>
      </c>
      <c r="Q271" t="n">
        <v>3034.03</v>
      </c>
      <c r="R271" t="n">
        <v>188.57</v>
      </c>
      <c r="S271" t="n">
        <v>56.78</v>
      </c>
      <c r="T271" t="n">
        <v>63503.17</v>
      </c>
      <c r="U271" t="n">
        <v>0.3</v>
      </c>
      <c r="V271" t="n">
        <v>0.74</v>
      </c>
      <c r="W271" t="n">
        <v>2.89</v>
      </c>
      <c r="X271" t="n">
        <v>3.93</v>
      </c>
      <c r="Y271" t="n">
        <v>1</v>
      </c>
      <c r="Z271" t="n">
        <v>10</v>
      </c>
    </row>
    <row r="272">
      <c r="A272" t="n">
        <v>1</v>
      </c>
      <c r="B272" t="n">
        <v>50</v>
      </c>
      <c r="C272" t="inlineStr">
        <is>
          <t xml:space="preserve">CONCLUIDO	</t>
        </is>
      </c>
      <c r="D272" t="n">
        <v>4.0366</v>
      </c>
      <c r="E272" t="n">
        <v>24.77</v>
      </c>
      <c r="F272" t="n">
        <v>20.58</v>
      </c>
      <c r="G272" t="n">
        <v>12.73</v>
      </c>
      <c r="H272" t="n">
        <v>0.2</v>
      </c>
      <c r="I272" t="n">
        <v>97</v>
      </c>
      <c r="J272" t="n">
        <v>107.73</v>
      </c>
      <c r="K272" t="n">
        <v>41.65</v>
      </c>
      <c r="L272" t="n">
        <v>1.25</v>
      </c>
      <c r="M272" t="n">
        <v>94</v>
      </c>
      <c r="N272" t="n">
        <v>14.83</v>
      </c>
      <c r="O272" t="n">
        <v>13520.81</v>
      </c>
      <c r="P272" t="n">
        <v>166.67</v>
      </c>
      <c r="Q272" t="n">
        <v>3033.95</v>
      </c>
      <c r="R272" t="n">
        <v>152.69</v>
      </c>
      <c r="S272" t="n">
        <v>56.78</v>
      </c>
      <c r="T272" t="n">
        <v>45748.77</v>
      </c>
      <c r="U272" t="n">
        <v>0.37</v>
      </c>
      <c r="V272" t="n">
        <v>0.78</v>
      </c>
      <c r="W272" t="n">
        <v>2.81</v>
      </c>
      <c r="X272" t="n">
        <v>2.81</v>
      </c>
      <c r="Y272" t="n">
        <v>1</v>
      </c>
      <c r="Z272" t="n">
        <v>10</v>
      </c>
    </row>
    <row r="273">
      <c r="A273" t="n">
        <v>2</v>
      </c>
      <c r="B273" t="n">
        <v>50</v>
      </c>
      <c r="C273" t="inlineStr">
        <is>
          <t xml:space="preserve">CONCLUIDO	</t>
        </is>
      </c>
      <c r="D273" t="n">
        <v>4.2328</v>
      </c>
      <c r="E273" t="n">
        <v>23.63</v>
      </c>
      <c r="F273" t="n">
        <v>19.92</v>
      </c>
      <c r="G273" t="n">
        <v>15.94</v>
      </c>
      <c r="H273" t="n">
        <v>0.24</v>
      </c>
      <c r="I273" t="n">
        <v>75</v>
      </c>
      <c r="J273" t="n">
        <v>108.05</v>
      </c>
      <c r="K273" t="n">
        <v>41.65</v>
      </c>
      <c r="L273" t="n">
        <v>1.5</v>
      </c>
      <c r="M273" t="n">
        <v>63</v>
      </c>
      <c r="N273" t="n">
        <v>14.9</v>
      </c>
      <c r="O273" t="n">
        <v>13559.91</v>
      </c>
      <c r="P273" t="n">
        <v>153.33</v>
      </c>
      <c r="Q273" t="n">
        <v>3033.78</v>
      </c>
      <c r="R273" t="n">
        <v>130.86</v>
      </c>
      <c r="S273" t="n">
        <v>56.78</v>
      </c>
      <c r="T273" t="n">
        <v>34942.56</v>
      </c>
      <c r="U273" t="n">
        <v>0.43</v>
      </c>
      <c r="V273" t="n">
        <v>0.8100000000000001</v>
      </c>
      <c r="W273" t="n">
        <v>2.78</v>
      </c>
      <c r="X273" t="n">
        <v>2.16</v>
      </c>
      <c r="Y273" t="n">
        <v>1</v>
      </c>
      <c r="Z273" t="n">
        <v>10</v>
      </c>
    </row>
    <row r="274">
      <c r="A274" t="n">
        <v>3</v>
      </c>
      <c r="B274" t="n">
        <v>50</v>
      </c>
      <c r="C274" t="inlineStr">
        <is>
          <t xml:space="preserve">CONCLUIDO	</t>
        </is>
      </c>
      <c r="D274" t="n">
        <v>4.3232</v>
      </c>
      <c r="E274" t="n">
        <v>23.13</v>
      </c>
      <c r="F274" t="n">
        <v>19.65</v>
      </c>
      <c r="G274" t="n">
        <v>18.14</v>
      </c>
      <c r="H274" t="n">
        <v>0.28</v>
      </c>
      <c r="I274" t="n">
        <v>65</v>
      </c>
      <c r="J274" t="n">
        <v>108.37</v>
      </c>
      <c r="K274" t="n">
        <v>41.65</v>
      </c>
      <c r="L274" t="n">
        <v>1.75</v>
      </c>
      <c r="M274" t="n">
        <v>27</v>
      </c>
      <c r="N274" t="n">
        <v>14.97</v>
      </c>
      <c r="O274" t="n">
        <v>13599.17</v>
      </c>
      <c r="P274" t="n">
        <v>146.01</v>
      </c>
      <c r="Q274" t="n">
        <v>3034.17</v>
      </c>
      <c r="R274" t="n">
        <v>120.92</v>
      </c>
      <c r="S274" t="n">
        <v>56.78</v>
      </c>
      <c r="T274" t="n">
        <v>30021.23</v>
      </c>
      <c r="U274" t="n">
        <v>0.47</v>
      </c>
      <c r="V274" t="n">
        <v>0.82</v>
      </c>
      <c r="W274" t="n">
        <v>2.8</v>
      </c>
      <c r="X274" t="n">
        <v>1.88</v>
      </c>
      <c r="Y274" t="n">
        <v>1</v>
      </c>
      <c r="Z274" t="n">
        <v>10</v>
      </c>
    </row>
    <row r="275">
      <c r="A275" t="n">
        <v>4</v>
      </c>
      <c r="B275" t="n">
        <v>50</v>
      </c>
      <c r="C275" t="inlineStr">
        <is>
          <t xml:space="preserve">CONCLUIDO	</t>
        </is>
      </c>
      <c r="D275" t="n">
        <v>4.3476</v>
      </c>
      <c r="E275" t="n">
        <v>23</v>
      </c>
      <c r="F275" t="n">
        <v>19.59</v>
      </c>
      <c r="G275" t="n">
        <v>18.96</v>
      </c>
      <c r="H275" t="n">
        <v>0.32</v>
      </c>
      <c r="I275" t="n">
        <v>62</v>
      </c>
      <c r="J275" t="n">
        <v>108.68</v>
      </c>
      <c r="K275" t="n">
        <v>41.65</v>
      </c>
      <c r="L275" t="n">
        <v>2</v>
      </c>
      <c r="M275" t="n">
        <v>1</v>
      </c>
      <c r="N275" t="n">
        <v>15.03</v>
      </c>
      <c r="O275" t="n">
        <v>13638.32</v>
      </c>
      <c r="P275" t="n">
        <v>143.98</v>
      </c>
      <c r="Q275" t="n">
        <v>3034.38</v>
      </c>
      <c r="R275" t="n">
        <v>117.45</v>
      </c>
      <c r="S275" t="n">
        <v>56.78</v>
      </c>
      <c r="T275" t="n">
        <v>28302.85</v>
      </c>
      <c r="U275" t="n">
        <v>0.48</v>
      </c>
      <c r="V275" t="n">
        <v>0.82</v>
      </c>
      <c r="W275" t="n">
        <v>2.84</v>
      </c>
      <c r="X275" t="n">
        <v>1.82</v>
      </c>
      <c r="Y275" t="n">
        <v>1</v>
      </c>
      <c r="Z275" t="n">
        <v>10</v>
      </c>
    </row>
    <row r="276">
      <c r="A276" t="n">
        <v>5</v>
      </c>
      <c r="B276" t="n">
        <v>50</v>
      </c>
      <c r="C276" t="inlineStr">
        <is>
          <t xml:space="preserve">CONCLUIDO	</t>
        </is>
      </c>
      <c r="D276" t="n">
        <v>4.3473</v>
      </c>
      <c r="E276" t="n">
        <v>23</v>
      </c>
      <c r="F276" t="n">
        <v>19.59</v>
      </c>
      <c r="G276" t="n">
        <v>18.96</v>
      </c>
      <c r="H276" t="n">
        <v>0.36</v>
      </c>
      <c r="I276" t="n">
        <v>62</v>
      </c>
      <c r="J276" t="n">
        <v>109</v>
      </c>
      <c r="K276" t="n">
        <v>41.65</v>
      </c>
      <c r="L276" t="n">
        <v>2.25</v>
      </c>
      <c r="M276" t="n">
        <v>0</v>
      </c>
      <c r="N276" t="n">
        <v>15.1</v>
      </c>
      <c r="O276" t="n">
        <v>13677.51</v>
      </c>
      <c r="P276" t="n">
        <v>144.37</v>
      </c>
      <c r="Q276" t="n">
        <v>3034.32</v>
      </c>
      <c r="R276" t="n">
        <v>117.52</v>
      </c>
      <c r="S276" t="n">
        <v>56.78</v>
      </c>
      <c r="T276" t="n">
        <v>28337.95</v>
      </c>
      <c r="U276" t="n">
        <v>0.48</v>
      </c>
      <c r="V276" t="n">
        <v>0.82</v>
      </c>
      <c r="W276" t="n">
        <v>2.83</v>
      </c>
      <c r="X276" t="n">
        <v>1.82</v>
      </c>
      <c r="Y276" t="n">
        <v>1</v>
      </c>
      <c r="Z276" t="n">
        <v>10</v>
      </c>
    </row>
    <row r="277">
      <c r="A277" t="n">
        <v>0</v>
      </c>
      <c r="B277" t="n">
        <v>25</v>
      </c>
      <c r="C277" t="inlineStr">
        <is>
          <t xml:space="preserve">CONCLUIDO	</t>
        </is>
      </c>
      <c r="D277" t="n">
        <v>4.012</v>
      </c>
      <c r="E277" t="n">
        <v>24.92</v>
      </c>
      <c r="F277" t="n">
        <v>21.42</v>
      </c>
      <c r="G277" t="n">
        <v>10.45</v>
      </c>
      <c r="H277" t="n">
        <v>0.28</v>
      </c>
      <c r="I277" t="n">
        <v>123</v>
      </c>
      <c r="J277" t="n">
        <v>61.76</v>
      </c>
      <c r="K277" t="n">
        <v>28.92</v>
      </c>
      <c r="L277" t="n">
        <v>1</v>
      </c>
      <c r="M277" t="n">
        <v>0</v>
      </c>
      <c r="N277" t="n">
        <v>6.84</v>
      </c>
      <c r="O277" t="n">
        <v>7851.41</v>
      </c>
      <c r="P277" t="n">
        <v>112.52</v>
      </c>
      <c r="Q277" t="n">
        <v>3034.28</v>
      </c>
      <c r="R277" t="n">
        <v>174.14</v>
      </c>
      <c r="S277" t="n">
        <v>56.78</v>
      </c>
      <c r="T277" t="n">
        <v>56343.17</v>
      </c>
      <c r="U277" t="n">
        <v>0.33</v>
      </c>
      <c r="V277" t="n">
        <v>0.75</v>
      </c>
      <c r="W277" t="n">
        <v>3.02</v>
      </c>
      <c r="X277" t="n">
        <v>3.65</v>
      </c>
      <c r="Y277" t="n">
        <v>1</v>
      </c>
      <c r="Z277" t="n">
        <v>10</v>
      </c>
    </row>
    <row r="278">
      <c r="A278" t="n">
        <v>0</v>
      </c>
      <c r="B278" t="n">
        <v>85</v>
      </c>
      <c r="C278" t="inlineStr">
        <is>
          <t xml:space="preserve">CONCLUIDO	</t>
        </is>
      </c>
      <c r="D278" t="n">
        <v>2.9631</v>
      </c>
      <c r="E278" t="n">
        <v>33.75</v>
      </c>
      <c r="F278" t="n">
        <v>24.12</v>
      </c>
      <c r="G278" t="n">
        <v>6.76</v>
      </c>
      <c r="H278" t="n">
        <v>0.11</v>
      </c>
      <c r="I278" t="n">
        <v>214</v>
      </c>
      <c r="J278" t="n">
        <v>167.88</v>
      </c>
      <c r="K278" t="n">
        <v>51.39</v>
      </c>
      <c r="L278" t="n">
        <v>1</v>
      </c>
      <c r="M278" t="n">
        <v>212</v>
      </c>
      <c r="N278" t="n">
        <v>30.49</v>
      </c>
      <c r="O278" t="n">
        <v>20939.59</v>
      </c>
      <c r="P278" t="n">
        <v>294.44</v>
      </c>
      <c r="Q278" t="n">
        <v>3035.01</v>
      </c>
      <c r="R278" t="n">
        <v>268.35</v>
      </c>
      <c r="S278" t="n">
        <v>56.78</v>
      </c>
      <c r="T278" t="n">
        <v>102993.75</v>
      </c>
      <c r="U278" t="n">
        <v>0.21</v>
      </c>
      <c r="V278" t="n">
        <v>0.67</v>
      </c>
      <c r="W278" t="n">
        <v>3</v>
      </c>
      <c r="X278" t="n">
        <v>6.35</v>
      </c>
      <c r="Y278" t="n">
        <v>1</v>
      </c>
      <c r="Z278" t="n">
        <v>10</v>
      </c>
    </row>
    <row r="279">
      <c r="A279" t="n">
        <v>1</v>
      </c>
      <c r="B279" t="n">
        <v>85</v>
      </c>
      <c r="C279" t="inlineStr">
        <is>
          <t xml:space="preserve">CONCLUIDO	</t>
        </is>
      </c>
      <c r="D279" t="n">
        <v>3.3411</v>
      </c>
      <c r="E279" t="n">
        <v>29.93</v>
      </c>
      <c r="F279" t="n">
        <v>22.3</v>
      </c>
      <c r="G279" t="n">
        <v>8.630000000000001</v>
      </c>
      <c r="H279" t="n">
        <v>0.13</v>
      </c>
      <c r="I279" t="n">
        <v>155</v>
      </c>
      <c r="J279" t="n">
        <v>168.25</v>
      </c>
      <c r="K279" t="n">
        <v>51.39</v>
      </c>
      <c r="L279" t="n">
        <v>1.25</v>
      </c>
      <c r="M279" t="n">
        <v>153</v>
      </c>
      <c r="N279" t="n">
        <v>30.6</v>
      </c>
      <c r="O279" t="n">
        <v>20984.25</v>
      </c>
      <c r="P279" t="n">
        <v>267.48</v>
      </c>
      <c r="Q279" t="n">
        <v>3034.43</v>
      </c>
      <c r="R279" t="n">
        <v>208.95</v>
      </c>
      <c r="S279" t="n">
        <v>56.78</v>
      </c>
      <c r="T279" t="n">
        <v>73587.78999999999</v>
      </c>
      <c r="U279" t="n">
        <v>0.27</v>
      </c>
      <c r="V279" t="n">
        <v>0.72</v>
      </c>
      <c r="W279" t="n">
        <v>2.91</v>
      </c>
      <c r="X279" t="n">
        <v>4.54</v>
      </c>
      <c r="Y279" t="n">
        <v>1</v>
      </c>
      <c r="Z279" t="n">
        <v>10</v>
      </c>
    </row>
    <row r="280">
      <c r="A280" t="n">
        <v>2</v>
      </c>
      <c r="B280" t="n">
        <v>85</v>
      </c>
      <c r="C280" t="inlineStr">
        <is>
          <t xml:space="preserve">CONCLUIDO	</t>
        </is>
      </c>
      <c r="D280" t="n">
        <v>3.5941</v>
      </c>
      <c r="E280" t="n">
        <v>27.82</v>
      </c>
      <c r="F280" t="n">
        <v>21.32</v>
      </c>
      <c r="G280" t="n">
        <v>10.48</v>
      </c>
      <c r="H280" t="n">
        <v>0.16</v>
      </c>
      <c r="I280" t="n">
        <v>122</v>
      </c>
      <c r="J280" t="n">
        <v>168.61</v>
      </c>
      <c r="K280" t="n">
        <v>51.39</v>
      </c>
      <c r="L280" t="n">
        <v>1.5</v>
      </c>
      <c r="M280" t="n">
        <v>120</v>
      </c>
      <c r="N280" t="n">
        <v>30.71</v>
      </c>
      <c r="O280" t="n">
        <v>21028.94</v>
      </c>
      <c r="P280" t="n">
        <v>251.21</v>
      </c>
      <c r="Q280" t="n">
        <v>3033.88</v>
      </c>
      <c r="R280" t="n">
        <v>176.32</v>
      </c>
      <c r="S280" t="n">
        <v>56.78</v>
      </c>
      <c r="T280" t="n">
        <v>57438.19</v>
      </c>
      <c r="U280" t="n">
        <v>0.32</v>
      </c>
      <c r="V280" t="n">
        <v>0.76</v>
      </c>
      <c r="W280" t="n">
        <v>2.86</v>
      </c>
      <c r="X280" t="n">
        <v>3.55</v>
      </c>
      <c r="Y280" t="n">
        <v>1</v>
      </c>
      <c r="Z280" t="n">
        <v>10</v>
      </c>
    </row>
    <row r="281">
      <c r="A281" t="n">
        <v>3</v>
      </c>
      <c r="B281" t="n">
        <v>85</v>
      </c>
      <c r="C281" t="inlineStr">
        <is>
          <t xml:space="preserve">CONCLUIDO	</t>
        </is>
      </c>
      <c r="D281" t="n">
        <v>3.7939</v>
      </c>
      <c r="E281" t="n">
        <v>26.36</v>
      </c>
      <c r="F281" t="n">
        <v>20.63</v>
      </c>
      <c r="G281" t="n">
        <v>12.5</v>
      </c>
      <c r="H281" t="n">
        <v>0.18</v>
      </c>
      <c r="I281" t="n">
        <v>99</v>
      </c>
      <c r="J281" t="n">
        <v>168.97</v>
      </c>
      <c r="K281" t="n">
        <v>51.39</v>
      </c>
      <c r="L281" t="n">
        <v>1.75</v>
      </c>
      <c r="M281" t="n">
        <v>97</v>
      </c>
      <c r="N281" t="n">
        <v>30.83</v>
      </c>
      <c r="O281" t="n">
        <v>21073.68</v>
      </c>
      <c r="P281" t="n">
        <v>238.07</v>
      </c>
      <c r="Q281" t="n">
        <v>3033.82</v>
      </c>
      <c r="R281" t="n">
        <v>154.19</v>
      </c>
      <c r="S281" t="n">
        <v>56.78</v>
      </c>
      <c r="T281" t="n">
        <v>46485.62</v>
      </c>
      <c r="U281" t="n">
        <v>0.37</v>
      </c>
      <c r="V281" t="n">
        <v>0.78</v>
      </c>
      <c r="W281" t="n">
        <v>2.81</v>
      </c>
      <c r="X281" t="n">
        <v>2.86</v>
      </c>
      <c r="Y281" t="n">
        <v>1</v>
      </c>
      <c r="Z281" t="n">
        <v>10</v>
      </c>
    </row>
    <row r="282">
      <c r="A282" t="n">
        <v>4</v>
      </c>
      <c r="B282" t="n">
        <v>85</v>
      </c>
      <c r="C282" t="inlineStr">
        <is>
          <t xml:space="preserve">CONCLUIDO	</t>
        </is>
      </c>
      <c r="D282" t="n">
        <v>3.947</v>
      </c>
      <c r="E282" t="n">
        <v>25.34</v>
      </c>
      <c r="F282" t="n">
        <v>20.15</v>
      </c>
      <c r="G282" t="n">
        <v>14.57</v>
      </c>
      <c r="H282" t="n">
        <v>0.21</v>
      </c>
      <c r="I282" t="n">
        <v>83</v>
      </c>
      <c r="J282" t="n">
        <v>169.33</v>
      </c>
      <c r="K282" t="n">
        <v>51.39</v>
      </c>
      <c r="L282" t="n">
        <v>2</v>
      </c>
      <c r="M282" t="n">
        <v>81</v>
      </c>
      <c r="N282" t="n">
        <v>30.94</v>
      </c>
      <c r="O282" t="n">
        <v>21118.46</v>
      </c>
      <c r="P282" t="n">
        <v>227.69</v>
      </c>
      <c r="Q282" t="n">
        <v>3033.87</v>
      </c>
      <c r="R282" t="n">
        <v>138.29</v>
      </c>
      <c r="S282" t="n">
        <v>56.78</v>
      </c>
      <c r="T282" t="n">
        <v>38618.15</v>
      </c>
      <c r="U282" t="n">
        <v>0.41</v>
      </c>
      <c r="V282" t="n">
        <v>0.8</v>
      </c>
      <c r="W282" t="n">
        <v>2.79</v>
      </c>
      <c r="X282" t="n">
        <v>2.38</v>
      </c>
      <c r="Y282" t="n">
        <v>1</v>
      </c>
      <c r="Z282" t="n">
        <v>10</v>
      </c>
    </row>
    <row r="283">
      <c r="A283" t="n">
        <v>5</v>
      </c>
      <c r="B283" t="n">
        <v>85</v>
      </c>
      <c r="C283" t="inlineStr">
        <is>
          <t xml:space="preserve">CONCLUIDO	</t>
        </is>
      </c>
      <c r="D283" t="n">
        <v>4.0714</v>
      </c>
      <c r="E283" t="n">
        <v>24.56</v>
      </c>
      <c r="F283" t="n">
        <v>19.78</v>
      </c>
      <c r="G283" t="n">
        <v>16.72</v>
      </c>
      <c r="H283" t="n">
        <v>0.24</v>
      </c>
      <c r="I283" t="n">
        <v>71</v>
      </c>
      <c r="J283" t="n">
        <v>169.7</v>
      </c>
      <c r="K283" t="n">
        <v>51.39</v>
      </c>
      <c r="L283" t="n">
        <v>2.25</v>
      </c>
      <c r="M283" t="n">
        <v>69</v>
      </c>
      <c r="N283" t="n">
        <v>31.05</v>
      </c>
      <c r="O283" t="n">
        <v>21163.27</v>
      </c>
      <c r="P283" t="n">
        <v>219.33</v>
      </c>
      <c r="Q283" t="n">
        <v>3033.71</v>
      </c>
      <c r="R283" t="n">
        <v>126.42</v>
      </c>
      <c r="S283" t="n">
        <v>56.78</v>
      </c>
      <c r="T283" t="n">
        <v>32741.79</v>
      </c>
      <c r="U283" t="n">
        <v>0.45</v>
      </c>
      <c r="V283" t="n">
        <v>0.82</v>
      </c>
      <c r="W283" t="n">
        <v>2.77</v>
      </c>
      <c r="X283" t="n">
        <v>2.02</v>
      </c>
      <c r="Y283" t="n">
        <v>1</v>
      </c>
      <c r="Z283" t="n">
        <v>10</v>
      </c>
    </row>
    <row r="284">
      <c r="A284" t="n">
        <v>6</v>
      </c>
      <c r="B284" t="n">
        <v>85</v>
      </c>
      <c r="C284" t="inlineStr">
        <is>
          <t xml:space="preserve">CONCLUIDO	</t>
        </is>
      </c>
      <c r="D284" t="n">
        <v>4.1661</v>
      </c>
      <c r="E284" t="n">
        <v>24</v>
      </c>
      <c r="F284" t="n">
        <v>19.53</v>
      </c>
      <c r="G284" t="n">
        <v>18.9</v>
      </c>
      <c r="H284" t="n">
        <v>0.26</v>
      </c>
      <c r="I284" t="n">
        <v>62</v>
      </c>
      <c r="J284" t="n">
        <v>170.06</v>
      </c>
      <c r="K284" t="n">
        <v>51.39</v>
      </c>
      <c r="L284" t="n">
        <v>2.5</v>
      </c>
      <c r="M284" t="n">
        <v>60</v>
      </c>
      <c r="N284" t="n">
        <v>31.17</v>
      </c>
      <c r="O284" t="n">
        <v>21208.12</v>
      </c>
      <c r="P284" t="n">
        <v>211.69</v>
      </c>
      <c r="Q284" t="n">
        <v>3033.58</v>
      </c>
      <c r="R284" t="n">
        <v>118.53</v>
      </c>
      <c r="S284" t="n">
        <v>56.78</v>
      </c>
      <c r="T284" t="n">
        <v>28844.25</v>
      </c>
      <c r="U284" t="n">
        <v>0.48</v>
      </c>
      <c r="V284" t="n">
        <v>0.83</v>
      </c>
      <c r="W284" t="n">
        <v>2.75</v>
      </c>
      <c r="X284" t="n">
        <v>1.76</v>
      </c>
      <c r="Y284" t="n">
        <v>1</v>
      </c>
      <c r="Z284" t="n">
        <v>10</v>
      </c>
    </row>
    <row r="285">
      <c r="A285" t="n">
        <v>7</v>
      </c>
      <c r="B285" t="n">
        <v>85</v>
      </c>
      <c r="C285" t="inlineStr">
        <is>
          <t xml:space="preserve">CONCLUIDO	</t>
        </is>
      </c>
      <c r="D285" t="n">
        <v>4.2543</v>
      </c>
      <c r="E285" t="n">
        <v>23.51</v>
      </c>
      <c r="F285" t="n">
        <v>19.3</v>
      </c>
      <c r="G285" t="n">
        <v>21.45</v>
      </c>
      <c r="H285" t="n">
        <v>0.29</v>
      </c>
      <c r="I285" t="n">
        <v>54</v>
      </c>
      <c r="J285" t="n">
        <v>170.42</v>
      </c>
      <c r="K285" t="n">
        <v>51.39</v>
      </c>
      <c r="L285" t="n">
        <v>2.75</v>
      </c>
      <c r="M285" t="n">
        <v>52</v>
      </c>
      <c r="N285" t="n">
        <v>31.28</v>
      </c>
      <c r="O285" t="n">
        <v>21253.01</v>
      </c>
      <c r="P285" t="n">
        <v>203.15</v>
      </c>
      <c r="Q285" t="n">
        <v>3033.59</v>
      </c>
      <c r="R285" t="n">
        <v>110.99</v>
      </c>
      <c r="S285" t="n">
        <v>56.78</v>
      </c>
      <c r="T285" t="n">
        <v>25114.79</v>
      </c>
      <c r="U285" t="n">
        <v>0.51</v>
      </c>
      <c r="V285" t="n">
        <v>0.84</v>
      </c>
      <c r="W285" t="n">
        <v>2.74</v>
      </c>
      <c r="X285" t="n">
        <v>1.54</v>
      </c>
      <c r="Y285" t="n">
        <v>1</v>
      </c>
      <c r="Z285" t="n">
        <v>10</v>
      </c>
    </row>
    <row r="286">
      <c r="A286" t="n">
        <v>8</v>
      </c>
      <c r="B286" t="n">
        <v>85</v>
      </c>
      <c r="C286" t="inlineStr">
        <is>
          <t xml:space="preserve">CONCLUIDO	</t>
        </is>
      </c>
      <c r="D286" t="n">
        <v>4.3285</v>
      </c>
      <c r="E286" t="n">
        <v>23.1</v>
      </c>
      <c r="F286" t="n">
        <v>19.1</v>
      </c>
      <c r="G286" t="n">
        <v>23.88</v>
      </c>
      <c r="H286" t="n">
        <v>0.31</v>
      </c>
      <c r="I286" t="n">
        <v>48</v>
      </c>
      <c r="J286" t="n">
        <v>170.79</v>
      </c>
      <c r="K286" t="n">
        <v>51.39</v>
      </c>
      <c r="L286" t="n">
        <v>3</v>
      </c>
      <c r="M286" t="n">
        <v>46</v>
      </c>
      <c r="N286" t="n">
        <v>31.4</v>
      </c>
      <c r="O286" t="n">
        <v>21297.94</v>
      </c>
      <c r="P286" t="n">
        <v>196.36</v>
      </c>
      <c r="Q286" t="n">
        <v>3033.82</v>
      </c>
      <c r="R286" t="n">
        <v>104.23</v>
      </c>
      <c r="S286" t="n">
        <v>56.78</v>
      </c>
      <c r="T286" t="n">
        <v>21764.8</v>
      </c>
      <c r="U286" t="n">
        <v>0.54</v>
      </c>
      <c r="V286" t="n">
        <v>0.84</v>
      </c>
      <c r="W286" t="n">
        <v>2.73</v>
      </c>
      <c r="X286" t="n">
        <v>1.34</v>
      </c>
      <c r="Y286" t="n">
        <v>1</v>
      </c>
      <c r="Z286" t="n">
        <v>10</v>
      </c>
    </row>
    <row r="287">
      <c r="A287" t="n">
        <v>9</v>
      </c>
      <c r="B287" t="n">
        <v>85</v>
      </c>
      <c r="C287" t="inlineStr">
        <is>
          <t xml:space="preserve">CONCLUIDO	</t>
        </is>
      </c>
      <c r="D287" t="n">
        <v>4.3841</v>
      </c>
      <c r="E287" t="n">
        <v>22.81</v>
      </c>
      <c r="F287" t="n">
        <v>18.98</v>
      </c>
      <c r="G287" t="n">
        <v>26.48</v>
      </c>
      <c r="H287" t="n">
        <v>0.34</v>
      </c>
      <c r="I287" t="n">
        <v>43</v>
      </c>
      <c r="J287" t="n">
        <v>171.15</v>
      </c>
      <c r="K287" t="n">
        <v>51.39</v>
      </c>
      <c r="L287" t="n">
        <v>3.25</v>
      </c>
      <c r="M287" t="n">
        <v>37</v>
      </c>
      <c r="N287" t="n">
        <v>31.51</v>
      </c>
      <c r="O287" t="n">
        <v>21342.91</v>
      </c>
      <c r="P287" t="n">
        <v>189.43</v>
      </c>
      <c r="Q287" t="n">
        <v>3033.66</v>
      </c>
      <c r="R287" t="n">
        <v>100.2</v>
      </c>
      <c r="S287" t="n">
        <v>56.78</v>
      </c>
      <c r="T287" t="n">
        <v>19773.8</v>
      </c>
      <c r="U287" t="n">
        <v>0.57</v>
      </c>
      <c r="V287" t="n">
        <v>0.85</v>
      </c>
      <c r="W287" t="n">
        <v>2.73</v>
      </c>
      <c r="X287" t="n">
        <v>1.21</v>
      </c>
      <c r="Y287" t="n">
        <v>1</v>
      </c>
      <c r="Z287" t="n">
        <v>10</v>
      </c>
    </row>
    <row r="288">
      <c r="A288" t="n">
        <v>10</v>
      </c>
      <c r="B288" t="n">
        <v>85</v>
      </c>
      <c r="C288" t="inlineStr">
        <is>
          <t xml:space="preserve">CONCLUIDO	</t>
        </is>
      </c>
      <c r="D288" t="n">
        <v>4.4208</v>
      </c>
      <c r="E288" t="n">
        <v>22.62</v>
      </c>
      <c r="F288" t="n">
        <v>18.89</v>
      </c>
      <c r="G288" t="n">
        <v>28.34</v>
      </c>
      <c r="H288" t="n">
        <v>0.36</v>
      </c>
      <c r="I288" t="n">
        <v>40</v>
      </c>
      <c r="J288" t="n">
        <v>171.52</v>
      </c>
      <c r="K288" t="n">
        <v>51.39</v>
      </c>
      <c r="L288" t="n">
        <v>3.5</v>
      </c>
      <c r="M288" t="n">
        <v>27</v>
      </c>
      <c r="N288" t="n">
        <v>31.63</v>
      </c>
      <c r="O288" t="n">
        <v>21387.92</v>
      </c>
      <c r="P288" t="n">
        <v>183.64</v>
      </c>
      <c r="Q288" t="n">
        <v>3033.65</v>
      </c>
      <c r="R288" t="n">
        <v>97.19</v>
      </c>
      <c r="S288" t="n">
        <v>56.78</v>
      </c>
      <c r="T288" t="n">
        <v>18281.71</v>
      </c>
      <c r="U288" t="n">
        <v>0.58</v>
      </c>
      <c r="V288" t="n">
        <v>0.85</v>
      </c>
      <c r="W288" t="n">
        <v>2.73</v>
      </c>
      <c r="X288" t="n">
        <v>1.13</v>
      </c>
      <c r="Y288" t="n">
        <v>1</v>
      </c>
      <c r="Z288" t="n">
        <v>10</v>
      </c>
    </row>
    <row r="289">
      <c r="A289" t="n">
        <v>11</v>
      </c>
      <c r="B289" t="n">
        <v>85</v>
      </c>
      <c r="C289" t="inlineStr">
        <is>
          <t xml:space="preserve">CONCLUIDO	</t>
        </is>
      </c>
      <c r="D289" t="n">
        <v>4.4373</v>
      </c>
      <c r="E289" t="n">
        <v>22.54</v>
      </c>
      <c r="F289" t="n">
        <v>18.88</v>
      </c>
      <c r="G289" t="n">
        <v>29.8</v>
      </c>
      <c r="H289" t="n">
        <v>0.39</v>
      </c>
      <c r="I289" t="n">
        <v>38</v>
      </c>
      <c r="J289" t="n">
        <v>171.88</v>
      </c>
      <c r="K289" t="n">
        <v>51.39</v>
      </c>
      <c r="L289" t="n">
        <v>3.75</v>
      </c>
      <c r="M289" t="n">
        <v>13</v>
      </c>
      <c r="N289" t="n">
        <v>31.74</v>
      </c>
      <c r="O289" t="n">
        <v>21432.96</v>
      </c>
      <c r="P289" t="n">
        <v>182.6</v>
      </c>
      <c r="Q289" t="n">
        <v>3033.87</v>
      </c>
      <c r="R289" t="n">
        <v>95.97</v>
      </c>
      <c r="S289" t="n">
        <v>56.78</v>
      </c>
      <c r="T289" t="n">
        <v>17681.4</v>
      </c>
      <c r="U289" t="n">
        <v>0.59</v>
      </c>
      <c r="V289" t="n">
        <v>0.85</v>
      </c>
      <c r="W289" t="n">
        <v>2.75</v>
      </c>
      <c r="X289" t="n">
        <v>1.11</v>
      </c>
      <c r="Y289" t="n">
        <v>1</v>
      </c>
      <c r="Z289" t="n">
        <v>10</v>
      </c>
    </row>
    <row r="290">
      <c r="A290" t="n">
        <v>12</v>
      </c>
      <c r="B290" t="n">
        <v>85</v>
      </c>
      <c r="C290" t="inlineStr">
        <is>
          <t xml:space="preserve">CONCLUIDO	</t>
        </is>
      </c>
      <c r="D290" t="n">
        <v>4.4483</v>
      </c>
      <c r="E290" t="n">
        <v>22.48</v>
      </c>
      <c r="F290" t="n">
        <v>18.85</v>
      </c>
      <c r="G290" t="n">
        <v>30.57</v>
      </c>
      <c r="H290" t="n">
        <v>0.41</v>
      </c>
      <c r="I290" t="n">
        <v>37</v>
      </c>
      <c r="J290" t="n">
        <v>172.25</v>
      </c>
      <c r="K290" t="n">
        <v>51.39</v>
      </c>
      <c r="L290" t="n">
        <v>4</v>
      </c>
      <c r="M290" t="n">
        <v>1</v>
      </c>
      <c r="N290" t="n">
        <v>31.86</v>
      </c>
      <c r="O290" t="n">
        <v>21478.05</v>
      </c>
      <c r="P290" t="n">
        <v>179.96</v>
      </c>
      <c r="Q290" t="n">
        <v>3033.85</v>
      </c>
      <c r="R290" t="n">
        <v>95</v>
      </c>
      <c r="S290" t="n">
        <v>56.78</v>
      </c>
      <c r="T290" t="n">
        <v>17201.73</v>
      </c>
      <c r="U290" t="n">
        <v>0.6</v>
      </c>
      <c r="V290" t="n">
        <v>0.86</v>
      </c>
      <c r="W290" t="n">
        <v>2.75</v>
      </c>
      <c r="X290" t="n">
        <v>1.09</v>
      </c>
      <c r="Y290" t="n">
        <v>1</v>
      </c>
      <c r="Z290" t="n">
        <v>10</v>
      </c>
    </row>
    <row r="291">
      <c r="A291" t="n">
        <v>13</v>
      </c>
      <c r="B291" t="n">
        <v>85</v>
      </c>
      <c r="C291" t="inlineStr">
        <is>
          <t xml:space="preserve">CONCLUIDO	</t>
        </is>
      </c>
      <c r="D291" t="n">
        <v>4.4474</v>
      </c>
      <c r="E291" t="n">
        <v>22.48</v>
      </c>
      <c r="F291" t="n">
        <v>18.86</v>
      </c>
      <c r="G291" t="n">
        <v>30.58</v>
      </c>
      <c r="H291" t="n">
        <v>0.44</v>
      </c>
      <c r="I291" t="n">
        <v>37</v>
      </c>
      <c r="J291" t="n">
        <v>172.61</v>
      </c>
      <c r="K291" t="n">
        <v>51.39</v>
      </c>
      <c r="L291" t="n">
        <v>4.25</v>
      </c>
      <c r="M291" t="n">
        <v>0</v>
      </c>
      <c r="N291" t="n">
        <v>31.97</v>
      </c>
      <c r="O291" t="n">
        <v>21523.17</v>
      </c>
      <c r="P291" t="n">
        <v>180.44</v>
      </c>
      <c r="Q291" t="n">
        <v>3033.85</v>
      </c>
      <c r="R291" t="n">
        <v>95.09</v>
      </c>
      <c r="S291" t="n">
        <v>56.78</v>
      </c>
      <c r="T291" t="n">
        <v>17245.78</v>
      </c>
      <c r="U291" t="n">
        <v>0.6</v>
      </c>
      <c r="V291" t="n">
        <v>0.86</v>
      </c>
      <c r="W291" t="n">
        <v>2.76</v>
      </c>
      <c r="X291" t="n">
        <v>1.09</v>
      </c>
      <c r="Y291" t="n">
        <v>1</v>
      </c>
      <c r="Z291" t="n">
        <v>10</v>
      </c>
    </row>
    <row r="292">
      <c r="A292" t="n">
        <v>0</v>
      </c>
      <c r="B292" t="n">
        <v>20</v>
      </c>
      <c r="C292" t="inlineStr">
        <is>
          <t xml:space="preserve">CONCLUIDO	</t>
        </is>
      </c>
      <c r="D292" t="n">
        <v>3.8542</v>
      </c>
      <c r="E292" t="n">
        <v>25.95</v>
      </c>
      <c r="F292" t="n">
        <v>22.33</v>
      </c>
      <c r="G292" t="n">
        <v>8.76</v>
      </c>
      <c r="H292" t="n">
        <v>0.34</v>
      </c>
      <c r="I292" t="n">
        <v>153</v>
      </c>
      <c r="J292" t="n">
        <v>51.33</v>
      </c>
      <c r="K292" t="n">
        <v>24.83</v>
      </c>
      <c r="L292" t="n">
        <v>1</v>
      </c>
      <c r="M292" t="n">
        <v>0</v>
      </c>
      <c r="N292" t="n">
        <v>5.51</v>
      </c>
      <c r="O292" t="n">
        <v>6564.78</v>
      </c>
      <c r="P292" t="n">
        <v>104.47</v>
      </c>
      <c r="Q292" t="n">
        <v>3034.74</v>
      </c>
      <c r="R292" t="n">
        <v>202.5</v>
      </c>
      <c r="S292" t="n">
        <v>56.78</v>
      </c>
      <c r="T292" t="n">
        <v>70373.55</v>
      </c>
      <c r="U292" t="n">
        <v>0.28</v>
      </c>
      <c r="V292" t="n">
        <v>0.72</v>
      </c>
      <c r="W292" t="n">
        <v>3.11</v>
      </c>
      <c r="X292" t="n">
        <v>4.56</v>
      </c>
      <c r="Y292" t="n">
        <v>1</v>
      </c>
      <c r="Z292" t="n">
        <v>10</v>
      </c>
    </row>
    <row r="293">
      <c r="A293" t="n">
        <v>0</v>
      </c>
      <c r="B293" t="n">
        <v>120</v>
      </c>
      <c r="C293" t="inlineStr">
        <is>
          <t xml:space="preserve">CONCLUIDO	</t>
        </is>
      </c>
      <c r="D293" t="n">
        <v>2.3231</v>
      </c>
      <c r="E293" t="n">
        <v>43.05</v>
      </c>
      <c r="F293" t="n">
        <v>26.76</v>
      </c>
      <c r="G293" t="n">
        <v>5.39</v>
      </c>
      <c r="H293" t="n">
        <v>0.08</v>
      </c>
      <c r="I293" t="n">
        <v>298</v>
      </c>
      <c r="J293" t="n">
        <v>232.68</v>
      </c>
      <c r="K293" t="n">
        <v>57.72</v>
      </c>
      <c r="L293" t="n">
        <v>1</v>
      </c>
      <c r="M293" t="n">
        <v>296</v>
      </c>
      <c r="N293" t="n">
        <v>53.95</v>
      </c>
      <c r="O293" t="n">
        <v>28931.02</v>
      </c>
      <c r="P293" t="n">
        <v>410.54</v>
      </c>
      <c r="Q293" t="n">
        <v>3034.93</v>
      </c>
      <c r="R293" t="n">
        <v>354.66</v>
      </c>
      <c r="S293" t="n">
        <v>56.78</v>
      </c>
      <c r="T293" t="n">
        <v>145725.98</v>
      </c>
      <c r="U293" t="n">
        <v>0.16</v>
      </c>
      <c r="V293" t="n">
        <v>0.6</v>
      </c>
      <c r="W293" t="n">
        <v>3.15</v>
      </c>
      <c r="X293" t="n">
        <v>8.99</v>
      </c>
      <c r="Y293" t="n">
        <v>1</v>
      </c>
      <c r="Z293" t="n">
        <v>10</v>
      </c>
    </row>
    <row r="294">
      <c r="A294" t="n">
        <v>1</v>
      </c>
      <c r="B294" t="n">
        <v>120</v>
      </c>
      <c r="C294" t="inlineStr">
        <is>
          <t xml:space="preserve">CONCLUIDO	</t>
        </is>
      </c>
      <c r="D294" t="n">
        <v>2.7394</v>
      </c>
      <c r="E294" t="n">
        <v>36.51</v>
      </c>
      <c r="F294" t="n">
        <v>24.09</v>
      </c>
      <c r="G294" t="n">
        <v>6.79</v>
      </c>
      <c r="H294" t="n">
        <v>0.1</v>
      </c>
      <c r="I294" t="n">
        <v>213</v>
      </c>
      <c r="J294" t="n">
        <v>233.1</v>
      </c>
      <c r="K294" t="n">
        <v>57.72</v>
      </c>
      <c r="L294" t="n">
        <v>1.25</v>
      </c>
      <c r="M294" t="n">
        <v>211</v>
      </c>
      <c r="N294" t="n">
        <v>54.13</v>
      </c>
      <c r="O294" t="n">
        <v>28983.75</v>
      </c>
      <c r="P294" t="n">
        <v>366.3</v>
      </c>
      <c r="Q294" t="n">
        <v>3034.29</v>
      </c>
      <c r="R294" t="n">
        <v>267.37</v>
      </c>
      <c r="S294" t="n">
        <v>56.78</v>
      </c>
      <c r="T294" t="n">
        <v>102507.5</v>
      </c>
      <c r="U294" t="n">
        <v>0.21</v>
      </c>
      <c r="V294" t="n">
        <v>0.67</v>
      </c>
      <c r="W294" t="n">
        <v>3.01</v>
      </c>
      <c r="X294" t="n">
        <v>6.32</v>
      </c>
      <c r="Y294" t="n">
        <v>1</v>
      </c>
      <c r="Z294" t="n">
        <v>10</v>
      </c>
    </row>
    <row r="295">
      <c r="A295" t="n">
        <v>2</v>
      </c>
      <c r="B295" t="n">
        <v>120</v>
      </c>
      <c r="C295" t="inlineStr">
        <is>
          <t xml:space="preserve">CONCLUIDO	</t>
        </is>
      </c>
      <c r="D295" t="n">
        <v>3.043</v>
      </c>
      <c r="E295" t="n">
        <v>32.86</v>
      </c>
      <c r="F295" t="n">
        <v>22.64</v>
      </c>
      <c r="G295" t="n">
        <v>8.23</v>
      </c>
      <c r="H295" t="n">
        <v>0.11</v>
      </c>
      <c r="I295" t="n">
        <v>165</v>
      </c>
      <c r="J295" t="n">
        <v>233.53</v>
      </c>
      <c r="K295" t="n">
        <v>57.72</v>
      </c>
      <c r="L295" t="n">
        <v>1.5</v>
      </c>
      <c r="M295" t="n">
        <v>163</v>
      </c>
      <c r="N295" t="n">
        <v>54.31</v>
      </c>
      <c r="O295" t="n">
        <v>29036.54</v>
      </c>
      <c r="P295" t="n">
        <v>341.05</v>
      </c>
      <c r="Q295" t="n">
        <v>3034.07</v>
      </c>
      <c r="R295" t="n">
        <v>219.45</v>
      </c>
      <c r="S295" t="n">
        <v>56.78</v>
      </c>
      <c r="T295" t="n">
        <v>78787.83</v>
      </c>
      <c r="U295" t="n">
        <v>0.26</v>
      </c>
      <c r="V295" t="n">
        <v>0.71</v>
      </c>
      <c r="W295" t="n">
        <v>2.93</v>
      </c>
      <c r="X295" t="n">
        <v>4.87</v>
      </c>
      <c r="Y295" t="n">
        <v>1</v>
      </c>
      <c r="Z295" t="n">
        <v>10</v>
      </c>
    </row>
    <row r="296">
      <c r="A296" t="n">
        <v>3</v>
      </c>
      <c r="B296" t="n">
        <v>120</v>
      </c>
      <c r="C296" t="inlineStr">
        <is>
          <t xml:space="preserve">CONCLUIDO	</t>
        </is>
      </c>
      <c r="D296" t="n">
        <v>3.2827</v>
      </c>
      <c r="E296" t="n">
        <v>30.46</v>
      </c>
      <c r="F296" t="n">
        <v>21.65</v>
      </c>
      <c r="G296" t="n">
        <v>9.69</v>
      </c>
      <c r="H296" t="n">
        <v>0.13</v>
      </c>
      <c r="I296" t="n">
        <v>134</v>
      </c>
      <c r="J296" t="n">
        <v>233.96</v>
      </c>
      <c r="K296" t="n">
        <v>57.72</v>
      </c>
      <c r="L296" t="n">
        <v>1.75</v>
      </c>
      <c r="M296" t="n">
        <v>132</v>
      </c>
      <c r="N296" t="n">
        <v>54.49</v>
      </c>
      <c r="O296" t="n">
        <v>29089.39</v>
      </c>
      <c r="P296" t="n">
        <v>322.9</v>
      </c>
      <c r="Q296" t="n">
        <v>3033.95</v>
      </c>
      <c r="R296" t="n">
        <v>187.8</v>
      </c>
      <c r="S296" t="n">
        <v>56.78</v>
      </c>
      <c r="T296" t="n">
        <v>63117</v>
      </c>
      <c r="U296" t="n">
        <v>0.3</v>
      </c>
      <c r="V296" t="n">
        <v>0.75</v>
      </c>
      <c r="W296" t="n">
        <v>2.86</v>
      </c>
      <c r="X296" t="n">
        <v>3.88</v>
      </c>
      <c r="Y296" t="n">
        <v>1</v>
      </c>
      <c r="Z296" t="n">
        <v>10</v>
      </c>
    </row>
    <row r="297">
      <c r="A297" t="n">
        <v>4</v>
      </c>
      <c r="B297" t="n">
        <v>120</v>
      </c>
      <c r="C297" t="inlineStr">
        <is>
          <t xml:space="preserve">CONCLUIDO	</t>
        </is>
      </c>
      <c r="D297" t="n">
        <v>3.4619</v>
      </c>
      <c r="E297" t="n">
        <v>28.89</v>
      </c>
      <c r="F297" t="n">
        <v>21.03</v>
      </c>
      <c r="G297" t="n">
        <v>11.17</v>
      </c>
      <c r="H297" t="n">
        <v>0.15</v>
      </c>
      <c r="I297" t="n">
        <v>113</v>
      </c>
      <c r="J297" t="n">
        <v>234.39</v>
      </c>
      <c r="K297" t="n">
        <v>57.72</v>
      </c>
      <c r="L297" t="n">
        <v>2</v>
      </c>
      <c r="M297" t="n">
        <v>111</v>
      </c>
      <c r="N297" t="n">
        <v>54.67</v>
      </c>
      <c r="O297" t="n">
        <v>29142.31</v>
      </c>
      <c r="P297" t="n">
        <v>310.33</v>
      </c>
      <c r="Q297" t="n">
        <v>3033.67</v>
      </c>
      <c r="R297" t="n">
        <v>167.27</v>
      </c>
      <c r="S297" t="n">
        <v>56.78</v>
      </c>
      <c r="T297" t="n">
        <v>52958.89</v>
      </c>
      <c r="U297" t="n">
        <v>0.34</v>
      </c>
      <c r="V297" t="n">
        <v>0.77</v>
      </c>
      <c r="W297" t="n">
        <v>2.84</v>
      </c>
      <c r="X297" t="n">
        <v>3.26</v>
      </c>
      <c r="Y297" t="n">
        <v>1</v>
      </c>
      <c r="Z297" t="n">
        <v>10</v>
      </c>
    </row>
    <row r="298">
      <c r="A298" t="n">
        <v>5</v>
      </c>
      <c r="B298" t="n">
        <v>120</v>
      </c>
      <c r="C298" t="inlineStr">
        <is>
          <t xml:space="preserve">CONCLUIDO	</t>
        </is>
      </c>
      <c r="D298" t="n">
        <v>3.6113</v>
      </c>
      <c r="E298" t="n">
        <v>27.69</v>
      </c>
      <c r="F298" t="n">
        <v>20.56</v>
      </c>
      <c r="G298" t="n">
        <v>12.72</v>
      </c>
      <c r="H298" t="n">
        <v>0.17</v>
      </c>
      <c r="I298" t="n">
        <v>97</v>
      </c>
      <c r="J298" t="n">
        <v>234.82</v>
      </c>
      <c r="K298" t="n">
        <v>57.72</v>
      </c>
      <c r="L298" t="n">
        <v>2.25</v>
      </c>
      <c r="M298" t="n">
        <v>95</v>
      </c>
      <c r="N298" t="n">
        <v>54.85</v>
      </c>
      <c r="O298" t="n">
        <v>29195.29</v>
      </c>
      <c r="P298" t="n">
        <v>300.82</v>
      </c>
      <c r="Q298" t="n">
        <v>3033.94</v>
      </c>
      <c r="R298" t="n">
        <v>151.65</v>
      </c>
      <c r="S298" t="n">
        <v>56.78</v>
      </c>
      <c r="T298" t="n">
        <v>45225.66</v>
      </c>
      <c r="U298" t="n">
        <v>0.37</v>
      </c>
      <c r="V298" t="n">
        <v>0.78</v>
      </c>
      <c r="W298" t="n">
        <v>2.82</v>
      </c>
      <c r="X298" t="n">
        <v>2.8</v>
      </c>
      <c r="Y298" t="n">
        <v>1</v>
      </c>
      <c r="Z298" t="n">
        <v>10</v>
      </c>
    </row>
    <row r="299">
      <c r="A299" t="n">
        <v>6</v>
      </c>
      <c r="B299" t="n">
        <v>120</v>
      </c>
      <c r="C299" t="inlineStr">
        <is>
          <t xml:space="preserve">CONCLUIDO	</t>
        </is>
      </c>
      <c r="D299" t="n">
        <v>3.7327</v>
      </c>
      <c r="E299" t="n">
        <v>26.79</v>
      </c>
      <c r="F299" t="n">
        <v>20.21</v>
      </c>
      <c r="G299" t="n">
        <v>14.27</v>
      </c>
      <c r="H299" t="n">
        <v>0.19</v>
      </c>
      <c r="I299" t="n">
        <v>85</v>
      </c>
      <c r="J299" t="n">
        <v>235.25</v>
      </c>
      <c r="K299" t="n">
        <v>57.72</v>
      </c>
      <c r="L299" t="n">
        <v>2.5</v>
      </c>
      <c r="M299" t="n">
        <v>83</v>
      </c>
      <c r="N299" t="n">
        <v>55.03</v>
      </c>
      <c r="O299" t="n">
        <v>29248.33</v>
      </c>
      <c r="P299" t="n">
        <v>292.23</v>
      </c>
      <c r="Q299" t="n">
        <v>3034.17</v>
      </c>
      <c r="R299" t="n">
        <v>140.63</v>
      </c>
      <c r="S299" t="n">
        <v>56.78</v>
      </c>
      <c r="T299" t="n">
        <v>39775.7</v>
      </c>
      <c r="U299" t="n">
        <v>0.4</v>
      </c>
      <c r="V299" t="n">
        <v>0.8</v>
      </c>
      <c r="W299" t="n">
        <v>2.79</v>
      </c>
      <c r="X299" t="n">
        <v>2.44</v>
      </c>
      <c r="Y299" t="n">
        <v>1</v>
      </c>
      <c r="Z299" t="n">
        <v>10</v>
      </c>
    </row>
    <row r="300">
      <c r="A300" t="n">
        <v>7</v>
      </c>
      <c r="B300" t="n">
        <v>120</v>
      </c>
      <c r="C300" t="inlineStr">
        <is>
          <t xml:space="preserve">CONCLUIDO	</t>
        </is>
      </c>
      <c r="D300" t="n">
        <v>3.8291</v>
      </c>
      <c r="E300" t="n">
        <v>26.12</v>
      </c>
      <c r="F300" t="n">
        <v>19.95</v>
      </c>
      <c r="G300" t="n">
        <v>15.75</v>
      </c>
      <c r="H300" t="n">
        <v>0.21</v>
      </c>
      <c r="I300" t="n">
        <v>76</v>
      </c>
      <c r="J300" t="n">
        <v>235.68</v>
      </c>
      <c r="K300" t="n">
        <v>57.72</v>
      </c>
      <c r="L300" t="n">
        <v>2.75</v>
      </c>
      <c r="M300" t="n">
        <v>74</v>
      </c>
      <c r="N300" t="n">
        <v>55.21</v>
      </c>
      <c r="O300" t="n">
        <v>29301.44</v>
      </c>
      <c r="P300" t="n">
        <v>285.36</v>
      </c>
      <c r="Q300" t="n">
        <v>3034.03</v>
      </c>
      <c r="R300" t="n">
        <v>132.1</v>
      </c>
      <c r="S300" t="n">
        <v>56.78</v>
      </c>
      <c r="T300" t="n">
        <v>35556.88</v>
      </c>
      <c r="U300" t="n">
        <v>0.43</v>
      </c>
      <c r="V300" t="n">
        <v>0.8100000000000001</v>
      </c>
      <c r="W300" t="n">
        <v>2.77</v>
      </c>
      <c r="X300" t="n">
        <v>2.18</v>
      </c>
      <c r="Y300" t="n">
        <v>1</v>
      </c>
      <c r="Z300" t="n">
        <v>10</v>
      </c>
    </row>
    <row r="301">
      <c r="A301" t="n">
        <v>8</v>
      </c>
      <c r="B301" t="n">
        <v>120</v>
      </c>
      <c r="C301" t="inlineStr">
        <is>
          <t xml:space="preserve">CONCLUIDO	</t>
        </is>
      </c>
      <c r="D301" t="n">
        <v>3.9194</v>
      </c>
      <c r="E301" t="n">
        <v>25.51</v>
      </c>
      <c r="F301" t="n">
        <v>19.71</v>
      </c>
      <c r="G301" t="n">
        <v>17.39</v>
      </c>
      <c r="H301" t="n">
        <v>0.23</v>
      </c>
      <c r="I301" t="n">
        <v>68</v>
      </c>
      <c r="J301" t="n">
        <v>236.11</v>
      </c>
      <c r="K301" t="n">
        <v>57.72</v>
      </c>
      <c r="L301" t="n">
        <v>3</v>
      </c>
      <c r="M301" t="n">
        <v>66</v>
      </c>
      <c r="N301" t="n">
        <v>55.39</v>
      </c>
      <c r="O301" t="n">
        <v>29354.61</v>
      </c>
      <c r="P301" t="n">
        <v>278.89</v>
      </c>
      <c r="Q301" t="n">
        <v>3033.76</v>
      </c>
      <c r="R301" t="n">
        <v>124.5</v>
      </c>
      <c r="S301" t="n">
        <v>56.78</v>
      </c>
      <c r="T301" t="n">
        <v>31797.55</v>
      </c>
      <c r="U301" t="n">
        <v>0.46</v>
      </c>
      <c r="V301" t="n">
        <v>0.82</v>
      </c>
      <c r="W301" t="n">
        <v>2.76</v>
      </c>
      <c r="X301" t="n">
        <v>1.94</v>
      </c>
      <c r="Y301" t="n">
        <v>1</v>
      </c>
      <c r="Z301" t="n">
        <v>10</v>
      </c>
    </row>
    <row r="302">
      <c r="A302" t="n">
        <v>9</v>
      </c>
      <c r="B302" t="n">
        <v>120</v>
      </c>
      <c r="C302" t="inlineStr">
        <is>
          <t xml:space="preserve">CONCLUIDO	</t>
        </is>
      </c>
      <c r="D302" t="n">
        <v>3.9898</v>
      </c>
      <c r="E302" t="n">
        <v>25.06</v>
      </c>
      <c r="F302" t="n">
        <v>19.53</v>
      </c>
      <c r="G302" t="n">
        <v>18.9</v>
      </c>
      <c r="H302" t="n">
        <v>0.24</v>
      </c>
      <c r="I302" t="n">
        <v>62</v>
      </c>
      <c r="J302" t="n">
        <v>236.54</v>
      </c>
      <c r="K302" t="n">
        <v>57.72</v>
      </c>
      <c r="L302" t="n">
        <v>3.25</v>
      </c>
      <c r="M302" t="n">
        <v>60</v>
      </c>
      <c r="N302" t="n">
        <v>55.57</v>
      </c>
      <c r="O302" t="n">
        <v>29407.85</v>
      </c>
      <c r="P302" t="n">
        <v>273.98</v>
      </c>
      <c r="Q302" t="n">
        <v>3033.85</v>
      </c>
      <c r="R302" t="n">
        <v>118.29</v>
      </c>
      <c r="S302" t="n">
        <v>56.78</v>
      </c>
      <c r="T302" t="n">
        <v>28723.66</v>
      </c>
      <c r="U302" t="n">
        <v>0.48</v>
      </c>
      <c r="V302" t="n">
        <v>0.83</v>
      </c>
      <c r="W302" t="n">
        <v>2.75</v>
      </c>
      <c r="X302" t="n">
        <v>1.76</v>
      </c>
      <c r="Y302" t="n">
        <v>1</v>
      </c>
      <c r="Z302" t="n">
        <v>10</v>
      </c>
    </row>
    <row r="303">
      <c r="A303" t="n">
        <v>10</v>
      </c>
      <c r="B303" t="n">
        <v>120</v>
      </c>
      <c r="C303" t="inlineStr">
        <is>
          <t xml:space="preserve">CONCLUIDO	</t>
        </is>
      </c>
      <c r="D303" t="n">
        <v>4.0611</v>
      </c>
      <c r="E303" t="n">
        <v>24.62</v>
      </c>
      <c r="F303" t="n">
        <v>19.36</v>
      </c>
      <c r="G303" t="n">
        <v>20.75</v>
      </c>
      <c r="H303" t="n">
        <v>0.26</v>
      </c>
      <c r="I303" t="n">
        <v>56</v>
      </c>
      <c r="J303" t="n">
        <v>236.98</v>
      </c>
      <c r="K303" t="n">
        <v>57.72</v>
      </c>
      <c r="L303" t="n">
        <v>3.5</v>
      </c>
      <c r="M303" t="n">
        <v>54</v>
      </c>
      <c r="N303" t="n">
        <v>55.75</v>
      </c>
      <c r="O303" t="n">
        <v>29461.15</v>
      </c>
      <c r="P303" t="n">
        <v>267.78</v>
      </c>
      <c r="Q303" t="n">
        <v>3033.72</v>
      </c>
      <c r="R303" t="n">
        <v>112.63</v>
      </c>
      <c r="S303" t="n">
        <v>56.78</v>
      </c>
      <c r="T303" t="n">
        <v>25922.03</v>
      </c>
      <c r="U303" t="n">
        <v>0.5</v>
      </c>
      <c r="V303" t="n">
        <v>0.83</v>
      </c>
      <c r="W303" t="n">
        <v>2.75</v>
      </c>
      <c r="X303" t="n">
        <v>1.6</v>
      </c>
      <c r="Y303" t="n">
        <v>1</v>
      </c>
      <c r="Z303" t="n">
        <v>10</v>
      </c>
    </row>
    <row r="304">
      <c r="A304" t="n">
        <v>11</v>
      </c>
      <c r="B304" t="n">
        <v>120</v>
      </c>
      <c r="C304" t="inlineStr">
        <is>
          <t xml:space="preserve">CONCLUIDO	</t>
        </is>
      </c>
      <c r="D304" t="n">
        <v>4.1067</v>
      </c>
      <c r="E304" t="n">
        <v>24.35</v>
      </c>
      <c r="F304" t="n">
        <v>19.27</v>
      </c>
      <c r="G304" t="n">
        <v>22.24</v>
      </c>
      <c r="H304" t="n">
        <v>0.28</v>
      </c>
      <c r="I304" t="n">
        <v>52</v>
      </c>
      <c r="J304" t="n">
        <v>237.41</v>
      </c>
      <c r="K304" t="n">
        <v>57.72</v>
      </c>
      <c r="L304" t="n">
        <v>3.75</v>
      </c>
      <c r="M304" t="n">
        <v>50</v>
      </c>
      <c r="N304" t="n">
        <v>55.93</v>
      </c>
      <c r="O304" t="n">
        <v>29514.51</v>
      </c>
      <c r="P304" t="n">
        <v>263.8</v>
      </c>
      <c r="Q304" t="n">
        <v>3033.71</v>
      </c>
      <c r="R304" t="n">
        <v>109.66</v>
      </c>
      <c r="S304" t="n">
        <v>56.78</v>
      </c>
      <c r="T304" t="n">
        <v>24458.05</v>
      </c>
      <c r="U304" t="n">
        <v>0.52</v>
      </c>
      <c r="V304" t="n">
        <v>0.84</v>
      </c>
      <c r="W304" t="n">
        <v>2.75</v>
      </c>
      <c r="X304" t="n">
        <v>1.51</v>
      </c>
      <c r="Y304" t="n">
        <v>1</v>
      </c>
      <c r="Z304" t="n">
        <v>10</v>
      </c>
    </row>
    <row r="305">
      <c r="A305" t="n">
        <v>12</v>
      </c>
      <c r="B305" t="n">
        <v>120</v>
      </c>
      <c r="C305" t="inlineStr">
        <is>
          <t xml:space="preserve">CONCLUIDO	</t>
        </is>
      </c>
      <c r="D305" t="n">
        <v>4.1622</v>
      </c>
      <c r="E305" t="n">
        <v>24.03</v>
      </c>
      <c r="F305" t="n">
        <v>19.13</v>
      </c>
      <c r="G305" t="n">
        <v>23.91</v>
      </c>
      <c r="H305" t="n">
        <v>0.3</v>
      </c>
      <c r="I305" t="n">
        <v>48</v>
      </c>
      <c r="J305" t="n">
        <v>237.84</v>
      </c>
      <c r="K305" t="n">
        <v>57.72</v>
      </c>
      <c r="L305" t="n">
        <v>4</v>
      </c>
      <c r="M305" t="n">
        <v>46</v>
      </c>
      <c r="N305" t="n">
        <v>56.12</v>
      </c>
      <c r="O305" t="n">
        <v>29567.95</v>
      </c>
      <c r="P305" t="n">
        <v>257.91</v>
      </c>
      <c r="Q305" t="n">
        <v>3033.75</v>
      </c>
      <c r="R305" t="n">
        <v>105.28</v>
      </c>
      <c r="S305" t="n">
        <v>56.78</v>
      </c>
      <c r="T305" t="n">
        <v>22290.15</v>
      </c>
      <c r="U305" t="n">
        <v>0.54</v>
      </c>
      <c r="V305" t="n">
        <v>0.84</v>
      </c>
      <c r="W305" t="n">
        <v>2.73</v>
      </c>
      <c r="X305" t="n">
        <v>1.36</v>
      </c>
      <c r="Y305" t="n">
        <v>1</v>
      </c>
      <c r="Z305" t="n">
        <v>10</v>
      </c>
    </row>
    <row r="306">
      <c r="A306" t="n">
        <v>13</v>
      </c>
      <c r="B306" t="n">
        <v>120</v>
      </c>
      <c r="C306" t="inlineStr">
        <is>
          <t xml:space="preserve">CONCLUIDO	</t>
        </is>
      </c>
      <c r="D306" t="n">
        <v>4.2133</v>
      </c>
      <c r="E306" t="n">
        <v>23.73</v>
      </c>
      <c r="F306" t="n">
        <v>19.02</v>
      </c>
      <c r="G306" t="n">
        <v>25.94</v>
      </c>
      <c r="H306" t="n">
        <v>0.32</v>
      </c>
      <c r="I306" t="n">
        <v>44</v>
      </c>
      <c r="J306" t="n">
        <v>238.28</v>
      </c>
      <c r="K306" t="n">
        <v>57.72</v>
      </c>
      <c r="L306" t="n">
        <v>4.25</v>
      </c>
      <c r="M306" t="n">
        <v>42</v>
      </c>
      <c r="N306" t="n">
        <v>56.3</v>
      </c>
      <c r="O306" t="n">
        <v>29621.44</v>
      </c>
      <c r="P306" t="n">
        <v>253.52</v>
      </c>
      <c r="Q306" t="n">
        <v>3033.54</v>
      </c>
      <c r="R306" t="n">
        <v>101.51</v>
      </c>
      <c r="S306" t="n">
        <v>56.78</v>
      </c>
      <c r="T306" t="n">
        <v>20421.36</v>
      </c>
      <c r="U306" t="n">
        <v>0.5600000000000001</v>
      </c>
      <c r="V306" t="n">
        <v>0.85</v>
      </c>
      <c r="W306" t="n">
        <v>2.73</v>
      </c>
      <c r="X306" t="n">
        <v>1.26</v>
      </c>
      <c r="Y306" t="n">
        <v>1</v>
      </c>
      <c r="Z306" t="n">
        <v>10</v>
      </c>
    </row>
    <row r="307">
      <c r="A307" t="n">
        <v>14</v>
      </c>
      <c r="B307" t="n">
        <v>120</v>
      </c>
      <c r="C307" t="inlineStr">
        <is>
          <t xml:space="preserve">CONCLUIDO	</t>
        </is>
      </c>
      <c r="D307" t="n">
        <v>4.2531</v>
      </c>
      <c r="E307" t="n">
        <v>23.51</v>
      </c>
      <c r="F307" t="n">
        <v>18.94</v>
      </c>
      <c r="G307" t="n">
        <v>27.71</v>
      </c>
      <c r="H307" t="n">
        <v>0.34</v>
      </c>
      <c r="I307" t="n">
        <v>41</v>
      </c>
      <c r="J307" t="n">
        <v>238.71</v>
      </c>
      <c r="K307" t="n">
        <v>57.72</v>
      </c>
      <c r="L307" t="n">
        <v>4.5</v>
      </c>
      <c r="M307" t="n">
        <v>39</v>
      </c>
      <c r="N307" t="n">
        <v>56.49</v>
      </c>
      <c r="O307" t="n">
        <v>29675.01</v>
      </c>
      <c r="P307" t="n">
        <v>246.3</v>
      </c>
      <c r="Q307" t="n">
        <v>3033.66</v>
      </c>
      <c r="R307" t="n">
        <v>98.95999999999999</v>
      </c>
      <c r="S307" t="n">
        <v>56.78</v>
      </c>
      <c r="T307" t="n">
        <v>19162.22</v>
      </c>
      <c r="U307" t="n">
        <v>0.57</v>
      </c>
      <c r="V307" t="n">
        <v>0.85</v>
      </c>
      <c r="W307" t="n">
        <v>2.72</v>
      </c>
      <c r="X307" t="n">
        <v>1.17</v>
      </c>
      <c r="Y307" t="n">
        <v>1</v>
      </c>
      <c r="Z307" t="n">
        <v>10</v>
      </c>
    </row>
    <row r="308">
      <c r="A308" t="n">
        <v>15</v>
      </c>
      <c r="B308" t="n">
        <v>120</v>
      </c>
      <c r="C308" t="inlineStr">
        <is>
          <t xml:space="preserve">CONCLUIDO	</t>
        </is>
      </c>
      <c r="D308" t="n">
        <v>4.2961</v>
      </c>
      <c r="E308" t="n">
        <v>23.28</v>
      </c>
      <c r="F308" t="n">
        <v>18.84</v>
      </c>
      <c r="G308" t="n">
        <v>29.74</v>
      </c>
      <c r="H308" t="n">
        <v>0.35</v>
      </c>
      <c r="I308" t="n">
        <v>38</v>
      </c>
      <c r="J308" t="n">
        <v>239.14</v>
      </c>
      <c r="K308" t="n">
        <v>57.72</v>
      </c>
      <c r="L308" t="n">
        <v>4.75</v>
      </c>
      <c r="M308" t="n">
        <v>36</v>
      </c>
      <c r="N308" t="n">
        <v>56.67</v>
      </c>
      <c r="O308" t="n">
        <v>29728.63</v>
      </c>
      <c r="P308" t="n">
        <v>243.78</v>
      </c>
      <c r="Q308" t="n">
        <v>3033.61</v>
      </c>
      <c r="R308" t="n">
        <v>95.65000000000001</v>
      </c>
      <c r="S308" t="n">
        <v>56.78</v>
      </c>
      <c r="T308" t="n">
        <v>17520.77</v>
      </c>
      <c r="U308" t="n">
        <v>0.59</v>
      </c>
      <c r="V308" t="n">
        <v>0.86</v>
      </c>
      <c r="W308" t="n">
        <v>2.72</v>
      </c>
      <c r="X308" t="n">
        <v>1.07</v>
      </c>
      <c r="Y308" t="n">
        <v>1</v>
      </c>
      <c r="Z308" t="n">
        <v>10</v>
      </c>
    </row>
    <row r="309">
      <c r="A309" t="n">
        <v>16</v>
      </c>
      <c r="B309" t="n">
        <v>120</v>
      </c>
      <c r="C309" t="inlineStr">
        <is>
          <t xml:space="preserve">CONCLUIDO	</t>
        </is>
      </c>
      <c r="D309" t="n">
        <v>4.3198</v>
      </c>
      <c r="E309" t="n">
        <v>23.15</v>
      </c>
      <c r="F309" t="n">
        <v>18.8</v>
      </c>
      <c r="G309" t="n">
        <v>31.33</v>
      </c>
      <c r="H309" t="n">
        <v>0.37</v>
      </c>
      <c r="I309" t="n">
        <v>36</v>
      </c>
      <c r="J309" t="n">
        <v>239.58</v>
      </c>
      <c r="K309" t="n">
        <v>57.72</v>
      </c>
      <c r="L309" t="n">
        <v>5</v>
      </c>
      <c r="M309" t="n">
        <v>34</v>
      </c>
      <c r="N309" t="n">
        <v>56.86</v>
      </c>
      <c r="O309" t="n">
        <v>29782.33</v>
      </c>
      <c r="P309" t="n">
        <v>238.49</v>
      </c>
      <c r="Q309" t="n">
        <v>3033.64</v>
      </c>
      <c r="R309" t="n">
        <v>94.51000000000001</v>
      </c>
      <c r="S309" t="n">
        <v>56.78</v>
      </c>
      <c r="T309" t="n">
        <v>16963.91</v>
      </c>
      <c r="U309" t="n">
        <v>0.6</v>
      </c>
      <c r="V309" t="n">
        <v>0.86</v>
      </c>
      <c r="W309" t="n">
        <v>2.72</v>
      </c>
      <c r="X309" t="n">
        <v>1.03</v>
      </c>
      <c r="Y309" t="n">
        <v>1</v>
      </c>
      <c r="Z309" t="n">
        <v>10</v>
      </c>
    </row>
    <row r="310">
      <c r="A310" t="n">
        <v>17</v>
      </c>
      <c r="B310" t="n">
        <v>120</v>
      </c>
      <c r="C310" t="inlineStr">
        <is>
          <t xml:space="preserve">CONCLUIDO	</t>
        </is>
      </c>
      <c r="D310" t="n">
        <v>4.3654</v>
      </c>
      <c r="E310" t="n">
        <v>22.91</v>
      </c>
      <c r="F310" t="n">
        <v>18.7</v>
      </c>
      <c r="G310" t="n">
        <v>33.99</v>
      </c>
      <c r="H310" t="n">
        <v>0.39</v>
      </c>
      <c r="I310" t="n">
        <v>33</v>
      </c>
      <c r="J310" t="n">
        <v>240.02</v>
      </c>
      <c r="K310" t="n">
        <v>57.72</v>
      </c>
      <c r="L310" t="n">
        <v>5.25</v>
      </c>
      <c r="M310" t="n">
        <v>31</v>
      </c>
      <c r="N310" t="n">
        <v>57.04</v>
      </c>
      <c r="O310" t="n">
        <v>29836.09</v>
      </c>
      <c r="P310" t="n">
        <v>233.81</v>
      </c>
      <c r="Q310" t="n">
        <v>3033.49</v>
      </c>
      <c r="R310" t="n">
        <v>91.23</v>
      </c>
      <c r="S310" t="n">
        <v>56.78</v>
      </c>
      <c r="T310" t="n">
        <v>15338.66</v>
      </c>
      <c r="U310" t="n">
        <v>0.62</v>
      </c>
      <c r="V310" t="n">
        <v>0.86</v>
      </c>
      <c r="W310" t="n">
        <v>2.71</v>
      </c>
      <c r="X310" t="n">
        <v>0.93</v>
      </c>
      <c r="Y310" t="n">
        <v>1</v>
      </c>
      <c r="Z310" t="n">
        <v>10</v>
      </c>
    </row>
    <row r="311">
      <c r="A311" t="n">
        <v>18</v>
      </c>
      <c r="B311" t="n">
        <v>120</v>
      </c>
      <c r="C311" t="inlineStr">
        <is>
          <t xml:space="preserve">CONCLUIDO	</t>
        </is>
      </c>
      <c r="D311" t="n">
        <v>4.3922</v>
      </c>
      <c r="E311" t="n">
        <v>22.77</v>
      </c>
      <c r="F311" t="n">
        <v>18.65</v>
      </c>
      <c r="G311" t="n">
        <v>36.09</v>
      </c>
      <c r="H311" t="n">
        <v>0.41</v>
      </c>
      <c r="I311" t="n">
        <v>31</v>
      </c>
      <c r="J311" t="n">
        <v>240.45</v>
      </c>
      <c r="K311" t="n">
        <v>57.72</v>
      </c>
      <c r="L311" t="n">
        <v>5.5</v>
      </c>
      <c r="M311" t="n">
        <v>28</v>
      </c>
      <c r="N311" t="n">
        <v>57.23</v>
      </c>
      <c r="O311" t="n">
        <v>29890.04</v>
      </c>
      <c r="P311" t="n">
        <v>229.82</v>
      </c>
      <c r="Q311" t="n">
        <v>3033.65</v>
      </c>
      <c r="R311" t="n">
        <v>89.59999999999999</v>
      </c>
      <c r="S311" t="n">
        <v>56.78</v>
      </c>
      <c r="T311" t="n">
        <v>14532.59</v>
      </c>
      <c r="U311" t="n">
        <v>0.63</v>
      </c>
      <c r="V311" t="n">
        <v>0.87</v>
      </c>
      <c r="W311" t="n">
        <v>2.7</v>
      </c>
      <c r="X311" t="n">
        <v>0.88</v>
      </c>
      <c r="Y311" t="n">
        <v>1</v>
      </c>
      <c r="Z311" t="n">
        <v>10</v>
      </c>
    </row>
    <row r="312">
      <c r="A312" t="n">
        <v>19</v>
      </c>
      <c r="B312" t="n">
        <v>120</v>
      </c>
      <c r="C312" t="inlineStr">
        <is>
          <t xml:space="preserve">CONCLUIDO	</t>
        </is>
      </c>
      <c r="D312" t="n">
        <v>4.4047</v>
      </c>
      <c r="E312" t="n">
        <v>22.7</v>
      </c>
      <c r="F312" t="n">
        <v>18.63</v>
      </c>
      <c r="G312" t="n">
        <v>37.25</v>
      </c>
      <c r="H312" t="n">
        <v>0.42</v>
      </c>
      <c r="I312" t="n">
        <v>30</v>
      </c>
      <c r="J312" t="n">
        <v>240.89</v>
      </c>
      <c r="K312" t="n">
        <v>57.72</v>
      </c>
      <c r="L312" t="n">
        <v>5.75</v>
      </c>
      <c r="M312" t="n">
        <v>24</v>
      </c>
      <c r="N312" t="n">
        <v>57.42</v>
      </c>
      <c r="O312" t="n">
        <v>29943.94</v>
      </c>
      <c r="P312" t="n">
        <v>225.8</v>
      </c>
      <c r="Q312" t="n">
        <v>3033.66</v>
      </c>
      <c r="R312" t="n">
        <v>88.48999999999999</v>
      </c>
      <c r="S312" t="n">
        <v>56.78</v>
      </c>
      <c r="T312" t="n">
        <v>13983.88</v>
      </c>
      <c r="U312" t="n">
        <v>0.64</v>
      </c>
      <c r="V312" t="n">
        <v>0.87</v>
      </c>
      <c r="W312" t="n">
        <v>2.72</v>
      </c>
      <c r="X312" t="n">
        <v>0.86</v>
      </c>
      <c r="Y312" t="n">
        <v>1</v>
      </c>
      <c r="Z312" t="n">
        <v>10</v>
      </c>
    </row>
    <row r="313">
      <c r="A313" t="n">
        <v>20</v>
      </c>
      <c r="B313" t="n">
        <v>120</v>
      </c>
      <c r="C313" t="inlineStr">
        <is>
          <t xml:space="preserve">CONCLUIDO	</t>
        </is>
      </c>
      <c r="D313" t="n">
        <v>4.4346</v>
      </c>
      <c r="E313" t="n">
        <v>22.55</v>
      </c>
      <c r="F313" t="n">
        <v>18.57</v>
      </c>
      <c r="G313" t="n">
        <v>39.78</v>
      </c>
      <c r="H313" t="n">
        <v>0.44</v>
      </c>
      <c r="I313" t="n">
        <v>28</v>
      </c>
      <c r="J313" t="n">
        <v>241.33</v>
      </c>
      <c r="K313" t="n">
        <v>57.72</v>
      </c>
      <c r="L313" t="n">
        <v>6</v>
      </c>
      <c r="M313" t="n">
        <v>15</v>
      </c>
      <c r="N313" t="n">
        <v>57.6</v>
      </c>
      <c r="O313" t="n">
        <v>29997.9</v>
      </c>
      <c r="P313" t="n">
        <v>222.15</v>
      </c>
      <c r="Q313" t="n">
        <v>3033.61</v>
      </c>
      <c r="R313" t="n">
        <v>86.31</v>
      </c>
      <c r="S313" t="n">
        <v>56.78</v>
      </c>
      <c r="T313" t="n">
        <v>12902.17</v>
      </c>
      <c r="U313" t="n">
        <v>0.66</v>
      </c>
      <c r="V313" t="n">
        <v>0.87</v>
      </c>
      <c r="W313" t="n">
        <v>2.72</v>
      </c>
      <c r="X313" t="n">
        <v>0.8</v>
      </c>
      <c r="Y313" t="n">
        <v>1</v>
      </c>
      <c r="Z313" t="n">
        <v>10</v>
      </c>
    </row>
    <row r="314">
      <c r="A314" t="n">
        <v>21</v>
      </c>
      <c r="B314" t="n">
        <v>120</v>
      </c>
      <c r="C314" t="inlineStr">
        <is>
          <t xml:space="preserve">CONCLUIDO	</t>
        </is>
      </c>
      <c r="D314" t="n">
        <v>4.4515</v>
      </c>
      <c r="E314" t="n">
        <v>22.46</v>
      </c>
      <c r="F314" t="n">
        <v>18.53</v>
      </c>
      <c r="G314" t="n">
        <v>41.17</v>
      </c>
      <c r="H314" t="n">
        <v>0.46</v>
      </c>
      <c r="I314" t="n">
        <v>27</v>
      </c>
      <c r="J314" t="n">
        <v>241.77</v>
      </c>
      <c r="K314" t="n">
        <v>57.72</v>
      </c>
      <c r="L314" t="n">
        <v>6.25</v>
      </c>
      <c r="M314" t="n">
        <v>7</v>
      </c>
      <c r="N314" t="n">
        <v>57.79</v>
      </c>
      <c r="O314" t="n">
        <v>30051.93</v>
      </c>
      <c r="P314" t="n">
        <v>218.91</v>
      </c>
      <c r="Q314" t="n">
        <v>3033.56</v>
      </c>
      <c r="R314" t="n">
        <v>84.88</v>
      </c>
      <c r="S314" t="n">
        <v>56.78</v>
      </c>
      <c r="T314" t="n">
        <v>12194.03</v>
      </c>
      <c r="U314" t="n">
        <v>0.67</v>
      </c>
      <c r="V314" t="n">
        <v>0.87</v>
      </c>
      <c r="W314" t="n">
        <v>2.72</v>
      </c>
      <c r="X314" t="n">
        <v>0.76</v>
      </c>
      <c r="Y314" t="n">
        <v>1</v>
      </c>
      <c r="Z314" t="n">
        <v>10</v>
      </c>
    </row>
    <row r="315">
      <c r="A315" t="n">
        <v>22</v>
      </c>
      <c r="B315" t="n">
        <v>120</v>
      </c>
      <c r="C315" t="inlineStr">
        <is>
          <t xml:space="preserve">CONCLUIDO	</t>
        </is>
      </c>
      <c r="D315" t="n">
        <v>4.4473</v>
      </c>
      <c r="E315" t="n">
        <v>22.49</v>
      </c>
      <c r="F315" t="n">
        <v>18.55</v>
      </c>
      <c r="G315" t="n">
        <v>41.21</v>
      </c>
      <c r="H315" t="n">
        <v>0.48</v>
      </c>
      <c r="I315" t="n">
        <v>27</v>
      </c>
      <c r="J315" t="n">
        <v>242.2</v>
      </c>
      <c r="K315" t="n">
        <v>57.72</v>
      </c>
      <c r="L315" t="n">
        <v>6.5</v>
      </c>
      <c r="M315" t="n">
        <v>3</v>
      </c>
      <c r="N315" t="n">
        <v>57.98</v>
      </c>
      <c r="O315" t="n">
        <v>30106.03</v>
      </c>
      <c r="P315" t="n">
        <v>219.33</v>
      </c>
      <c r="Q315" t="n">
        <v>3033.69</v>
      </c>
      <c r="R315" t="n">
        <v>85.41</v>
      </c>
      <c r="S315" t="n">
        <v>56.78</v>
      </c>
      <c r="T315" t="n">
        <v>12458.65</v>
      </c>
      <c r="U315" t="n">
        <v>0.66</v>
      </c>
      <c r="V315" t="n">
        <v>0.87</v>
      </c>
      <c r="W315" t="n">
        <v>2.73</v>
      </c>
      <c r="X315" t="n">
        <v>0.78</v>
      </c>
      <c r="Y315" t="n">
        <v>1</v>
      </c>
      <c r="Z315" t="n">
        <v>10</v>
      </c>
    </row>
    <row r="316">
      <c r="A316" t="n">
        <v>23</v>
      </c>
      <c r="B316" t="n">
        <v>120</v>
      </c>
      <c r="C316" t="inlineStr">
        <is>
          <t xml:space="preserve">CONCLUIDO	</t>
        </is>
      </c>
      <c r="D316" t="n">
        <v>4.4453</v>
      </c>
      <c r="E316" t="n">
        <v>22.5</v>
      </c>
      <c r="F316" t="n">
        <v>18.56</v>
      </c>
      <c r="G316" t="n">
        <v>41.24</v>
      </c>
      <c r="H316" t="n">
        <v>0.49</v>
      </c>
      <c r="I316" t="n">
        <v>27</v>
      </c>
      <c r="J316" t="n">
        <v>242.64</v>
      </c>
      <c r="K316" t="n">
        <v>57.72</v>
      </c>
      <c r="L316" t="n">
        <v>6.75</v>
      </c>
      <c r="M316" t="n">
        <v>0</v>
      </c>
      <c r="N316" t="n">
        <v>58.17</v>
      </c>
      <c r="O316" t="n">
        <v>30160.2</v>
      </c>
      <c r="P316" t="n">
        <v>219.26</v>
      </c>
      <c r="Q316" t="n">
        <v>3033.9</v>
      </c>
      <c r="R316" t="n">
        <v>85.67</v>
      </c>
      <c r="S316" t="n">
        <v>56.78</v>
      </c>
      <c r="T316" t="n">
        <v>12589.16</v>
      </c>
      <c r="U316" t="n">
        <v>0.66</v>
      </c>
      <c r="V316" t="n">
        <v>0.87</v>
      </c>
      <c r="W316" t="n">
        <v>2.73</v>
      </c>
      <c r="X316" t="n">
        <v>0.79</v>
      </c>
      <c r="Y316" t="n">
        <v>1</v>
      </c>
      <c r="Z316" t="n">
        <v>10</v>
      </c>
    </row>
    <row r="317">
      <c r="A317" t="n">
        <v>0</v>
      </c>
      <c r="B317" t="n">
        <v>145</v>
      </c>
      <c r="C317" t="inlineStr">
        <is>
          <t xml:space="preserve">CONCLUIDO	</t>
        </is>
      </c>
      <c r="D317" t="n">
        <v>1.9178</v>
      </c>
      <c r="E317" t="n">
        <v>52.14</v>
      </c>
      <c r="F317" t="n">
        <v>29.15</v>
      </c>
      <c r="G317" t="n">
        <v>4.7</v>
      </c>
      <c r="H317" t="n">
        <v>0.06</v>
      </c>
      <c r="I317" t="n">
        <v>372</v>
      </c>
      <c r="J317" t="n">
        <v>285.18</v>
      </c>
      <c r="K317" t="n">
        <v>61.2</v>
      </c>
      <c r="L317" t="n">
        <v>1</v>
      </c>
      <c r="M317" t="n">
        <v>370</v>
      </c>
      <c r="N317" t="n">
        <v>77.98</v>
      </c>
      <c r="O317" t="n">
        <v>35406.83</v>
      </c>
      <c r="P317" t="n">
        <v>511.84</v>
      </c>
      <c r="Q317" t="n">
        <v>3035.47</v>
      </c>
      <c r="R317" t="n">
        <v>433.07</v>
      </c>
      <c r="S317" t="n">
        <v>56.78</v>
      </c>
      <c r="T317" t="n">
        <v>184563.67</v>
      </c>
      <c r="U317" t="n">
        <v>0.13</v>
      </c>
      <c r="V317" t="n">
        <v>0.55</v>
      </c>
      <c r="W317" t="n">
        <v>3.27</v>
      </c>
      <c r="X317" t="n">
        <v>11.37</v>
      </c>
      <c r="Y317" t="n">
        <v>1</v>
      </c>
      <c r="Z317" t="n">
        <v>10</v>
      </c>
    </row>
    <row r="318">
      <c r="A318" t="n">
        <v>1</v>
      </c>
      <c r="B318" t="n">
        <v>145</v>
      </c>
      <c r="C318" t="inlineStr">
        <is>
          <t xml:space="preserve">CONCLUIDO	</t>
        </is>
      </c>
      <c r="D318" t="n">
        <v>2.3567</v>
      </c>
      <c r="E318" t="n">
        <v>42.43</v>
      </c>
      <c r="F318" t="n">
        <v>25.53</v>
      </c>
      <c r="G318" t="n">
        <v>5.91</v>
      </c>
      <c r="H318" t="n">
        <v>0.08</v>
      </c>
      <c r="I318" t="n">
        <v>259</v>
      </c>
      <c r="J318" t="n">
        <v>285.68</v>
      </c>
      <c r="K318" t="n">
        <v>61.2</v>
      </c>
      <c r="L318" t="n">
        <v>1.25</v>
      </c>
      <c r="M318" t="n">
        <v>257</v>
      </c>
      <c r="N318" t="n">
        <v>78.23999999999999</v>
      </c>
      <c r="O318" t="n">
        <v>35468.6</v>
      </c>
      <c r="P318" t="n">
        <v>445.46</v>
      </c>
      <c r="Q318" t="n">
        <v>3034.66</v>
      </c>
      <c r="R318" t="n">
        <v>313.79</v>
      </c>
      <c r="S318" t="n">
        <v>56.78</v>
      </c>
      <c r="T318" t="n">
        <v>125486.15</v>
      </c>
      <c r="U318" t="n">
        <v>0.18</v>
      </c>
      <c r="V318" t="n">
        <v>0.63</v>
      </c>
      <c r="W318" t="n">
        <v>3.1</v>
      </c>
      <c r="X318" t="n">
        <v>7.75</v>
      </c>
      <c r="Y318" t="n">
        <v>1</v>
      </c>
      <c r="Z318" t="n">
        <v>10</v>
      </c>
    </row>
    <row r="319">
      <c r="A319" t="n">
        <v>2</v>
      </c>
      <c r="B319" t="n">
        <v>145</v>
      </c>
      <c r="C319" t="inlineStr">
        <is>
          <t xml:space="preserve">CONCLUIDO	</t>
        </is>
      </c>
      <c r="D319" t="n">
        <v>2.686</v>
      </c>
      <c r="E319" t="n">
        <v>37.23</v>
      </c>
      <c r="F319" t="n">
        <v>23.61</v>
      </c>
      <c r="G319" t="n">
        <v>7.15</v>
      </c>
      <c r="H319" t="n">
        <v>0.09</v>
      </c>
      <c r="I319" t="n">
        <v>198</v>
      </c>
      <c r="J319" t="n">
        <v>286.19</v>
      </c>
      <c r="K319" t="n">
        <v>61.2</v>
      </c>
      <c r="L319" t="n">
        <v>1.5</v>
      </c>
      <c r="M319" t="n">
        <v>196</v>
      </c>
      <c r="N319" t="n">
        <v>78.48999999999999</v>
      </c>
      <c r="O319" t="n">
        <v>35530.47</v>
      </c>
      <c r="P319" t="n">
        <v>409.29</v>
      </c>
      <c r="Q319" t="n">
        <v>3034.6</v>
      </c>
      <c r="R319" t="n">
        <v>251.52</v>
      </c>
      <c r="S319" t="n">
        <v>56.78</v>
      </c>
      <c r="T319" t="n">
        <v>94655.32000000001</v>
      </c>
      <c r="U319" t="n">
        <v>0.23</v>
      </c>
      <c r="V319" t="n">
        <v>0.68</v>
      </c>
      <c r="W319" t="n">
        <v>2.98</v>
      </c>
      <c r="X319" t="n">
        <v>5.84</v>
      </c>
      <c r="Y319" t="n">
        <v>1</v>
      </c>
      <c r="Z319" t="n">
        <v>10</v>
      </c>
    </row>
    <row r="320">
      <c r="A320" t="n">
        <v>3</v>
      </c>
      <c r="B320" t="n">
        <v>145</v>
      </c>
      <c r="C320" t="inlineStr">
        <is>
          <t xml:space="preserve">CONCLUIDO	</t>
        </is>
      </c>
      <c r="D320" t="n">
        <v>2.9305</v>
      </c>
      <c r="E320" t="n">
        <v>34.12</v>
      </c>
      <c r="F320" t="n">
        <v>22.5</v>
      </c>
      <c r="G320" t="n">
        <v>8.380000000000001</v>
      </c>
      <c r="H320" t="n">
        <v>0.11</v>
      </c>
      <c r="I320" t="n">
        <v>161</v>
      </c>
      <c r="J320" t="n">
        <v>286.69</v>
      </c>
      <c r="K320" t="n">
        <v>61.2</v>
      </c>
      <c r="L320" t="n">
        <v>1.75</v>
      </c>
      <c r="M320" t="n">
        <v>159</v>
      </c>
      <c r="N320" t="n">
        <v>78.73999999999999</v>
      </c>
      <c r="O320" t="n">
        <v>35592.57</v>
      </c>
      <c r="P320" t="n">
        <v>387.84</v>
      </c>
      <c r="Q320" t="n">
        <v>3034.54</v>
      </c>
      <c r="R320" t="n">
        <v>214.85</v>
      </c>
      <c r="S320" t="n">
        <v>56.78</v>
      </c>
      <c r="T320" t="n">
        <v>76506.64</v>
      </c>
      <c r="U320" t="n">
        <v>0.26</v>
      </c>
      <c r="V320" t="n">
        <v>0.72</v>
      </c>
      <c r="W320" t="n">
        <v>2.92</v>
      </c>
      <c r="X320" t="n">
        <v>4.73</v>
      </c>
      <c r="Y320" t="n">
        <v>1</v>
      </c>
      <c r="Z320" t="n">
        <v>10</v>
      </c>
    </row>
    <row r="321">
      <c r="A321" t="n">
        <v>4</v>
      </c>
      <c r="B321" t="n">
        <v>145</v>
      </c>
      <c r="C321" t="inlineStr">
        <is>
          <t xml:space="preserve">CONCLUIDO	</t>
        </is>
      </c>
      <c r="D321" t="n">
        <v>3.1317</v>
      </c>
      <c r="E321" t="n">
        <v>31.93</v>
      </c>
      <c r="F321" t="n">
        <v>21.71</v>
      </c>
      <c r="G321" t="n">
        <v>9.65</v>
      </c>
      <c r="H321" t="n">
        <v>0.12</v>
      </c>
      <c r="I321" t="n">
        <v>135</v>
      </c>
      <c r="J321" t="n">
        <v>287.19</v>
      </c>
      <c r="K321" t="n">
        <v>61.2</v>
      </c>
      <c r="L321" t="n">
        <v>2</v>
      </c>
      <c r="M321" t="n">
        <v>133</v>
      </c>
      <c r="N321" t="n">
        <v>78.98999999999999</v>
      </c>
      <c r="O321" t="n">
        <v>35654.65</v>
      </c>
      <c r="P321" t="n">
        <v>371.51</v>
      </c>
      <c r="Q321" t="n">
        <v>3034.17</v>
      </c>
      <c r="R321" t="n">
        <v>189.44</v>
      </c>
      <c r="S321" t="n">
        <v>56.78</v>
      </c>
      <c r="T321" t="n">
        <v>63934.14</v>
      </c>
      <c r="U321" t="n">
        <v>0.3</v>
      </c>
      <c r="V321" t="n">
        <v>0.74</v>
      </c>
      <c r="W321" t="n">
        <v>2.87</v>
      </c>
      <c r="X321" t="n">
        <v>3.94</v>
      </c>
      <c r="Y321" t="n">
        <v>1</v>
      </c>
      <c r="Z321" t="n">
        <v>10</v>
      </c>
    </row>
    <row r="322">
      <c r="A322" t="n">
        <v>5</v>
      </c>
      <c r="B322" t="n">
        <v>145</v>
      </c>
      <c r="C322" t="inlineStr">
        <is>
          <t xml:space="preserve">CONCLUIDO	</t>
        </is>
      </c>
      <c r="D322" t="n">
        <v>3.2986</v>
      </c>
      <c r="E322" t="n">
        <v>30.32</v>
      </c>
      <c r="F322" t="n">
        <v>21.12</v>
      </c>
      <c r="G322" t="n">
        <v>10.92</v>
      </c>
      <c r="H322" t="n">
        <v>0.14</v>
      </c>
      <c r="I322" t="n">
        <v>116</v>
      </c>
      <c r="J322" t="n">
        <v>287.7</v>
      </c>
      <c r="K322" t="n">
        <v>61.2</v>
      </c>
      <c r="L322" t="n">
        <v>2.25</v>
      </c>
      <c r="M322" t="n">
        <v>114</v>
      </c>
      <c r="N322" t="n">
        <v>79.25</v>
      </c>
      <c r="O322" t="n">
        <v>35716.83</v>
      </c>
      <c r="P322" t="n">
        <v>359</v>
      </c>
      <c r="Q322" t="n">
        <v>3034.18</v>
      </c>
      <c r="R322" t="n">
        <v>170.21</v>
      </c>
      <c r="S322" t="n">
        <v>56.78</v>
      </c>
      <c r="T322" t="n">
        <v>54412.01</v>
      </c>
      <c r="U322" t="n">
        <v>0.33</v>
      </c>
      <c r="V322" t="n">
        <v>0.76</v>
      </c>
      <c r="W322" t="n">
        <v>2.84</v>
      </c>
      <c r="X322" t="n">
        <v>3.35</v>
      </c>
      <c r="Y322" t="n">
        <v>1</v>
      </c>
      <c r="Z322" t="n">
        <v>10</v>
      </c>
    </row>
    <row r="323">
      <c r="A323" t="n">
        <v>6</v>
      </c>
      <c r="B323" t="n">
        <v>145</v>
      </c>
      <c r="C323" t="inlineStr">
        <is>
          <t xml:space="preserve">CONCLUIDO	</t>
        </is>
      </c>
      <c r="D323" t="n">
        <v>3.4297</v>
      </c>
      <c r="E323" t="n">
        <v>29.16</v>
      </c>
      <c r="F323" t="n">
        <v>20.71</v>
      </c>
      <c r="G323" t="n">
        <v>12.18</v>
      </c>
      <c r="H323" t="n">
        <v>0.15</v>
      </c>
      <c r="I323" t="n">
        <v>102</v>
      </c>
      <c r="J323" t="n">
        <v>288.2</v>
      </c>
      <c r="K323" t="n">
        <v>61.2</v>
      </c>
      <c r="L323" t="n">
        <v>2.5</v>
      </c>
      <c r="M323" t="n">
        <v>100</v>
      </c>
      <c r="N323" t="n">
        <v>79.5</v>
      </c>
      <c r="O323" t="n">
        <v>35779.11</v>
      </c>
      <c r="P323" t="n">
        <v>349.82</v>
      </c>
      <c r="Q323" t="n">
        <v>3033.7</v>
      </c>
      <c r="R323" t="n">
        <v>156.7</v>
      </c>
      <c r="S323" t="n">
        <v>56.78</v>
      </c>
      <c r="T323" t="n">
        <v>47725.48</v>
      </c>
      <c r="U323" t="n">
        <v>0.36</v>
      </c>
      <c r="V323" t="n">
        <v>0.78</v>
      </c>
      <c r="W323" t="n">
        <v>2.82</v>
      </c>
      <c r="X323" t="n">
        <v>2.94</v>
      </c>
      <c r="Y323" t="n">
        <v>1</v>
      </c>
      <c r="Z323" t="n">
        <v>10</v>
      </c>
    </row>
    <row r="324">
      <c r="A324" t="n">
        <v>7</v>
      </c>
      <c r="B324" t="n">
        <v>145</v>
      </c>
      <c r="C324" t="inlineStr">
        <is>
          <t xml:space="preserve">CONCLUIDO	</t>
        </is>
      </c>
      <c r="D324" t="n">
        <v>3.5407</v>
      </c>
      <c r="E324" t="n">
        <v>28.24</v>
      </c>
      <c r="F324" t="n">
        <v>20.39</v>
      </c>
      <c r="G324" t="n">
        <v>13.44</v>
      </c>
      <c r="H324" t="n">
        <v>0.17</v>
      </c>
      <c r="I324" t="n">
        <v>91</v>
      </c>
      <c r="J324" t="n">
        <v>288.71</v>
      </c>
      <c r="K324" t="n">
        <v>61.2</v>
      </c>
      <c r="L324" t="n">
        <v>2.75</v>
      </c>
      <c r="M324" t="n">
        <v>89</v>
      </c>
      <c r="N324" t="n">
        <v>79.76000000000001</v>
      </c>
      <c r="O324" t="n">
        <v>35841.5</v>
      </c>
      <c r="P324" t="n">
        <v>342.2</v>
      </c>
      <c r="Q324" t="n">
        <v>3034.05</v>
      </c>
      <c r="R324" t="n">
        <v>146.55</v>
      </c>
      <c r="S324" t="n">
        <v>56.78</v>
      </c>
      <c r="T324" t="n">
        <v>42705.26</v>
      </c>
      <c r="U324" t="n">
        <v>0.39</v>
      </c>
      <c r="V324" t="n">
        <v>0.79</v>
      </c>
      <c r="W324" t="n">
        <v>2.79</v>
      </c>
      <c r="X324" t="n">
        <v>2.62</v>
      </c>
      <c r="Y324" t="n">
        <v>1</v>
      </c>
      <c r="Z324" t="n">
        <v>10</v>
      </c>
    </row>
    <row r="325">
      <c r="A325" t="n">
        <v>8</v>
      </c>
      <c r="B325" t="n">
        <v>145</v>
      </c>
      <c r="C325" t="inlineStr">
        <is>
          <t xml:space="preserve">CONCLUIDO	</t>
        </is>
      </c>
      <c r="D325" t="n">
        <v>3.6356</v>
      </c>
      <c r="E325" t="n">
        <v>27.51</v>
      </c>
      <c r="F325" t="n">
        <v>20.14</v>
      </c>
      <c r="G325" t="n">
        <v>14.73</v>
      </c>
      <c r="H325" t="n">
        <v>0.18</v>
      </c>
      <c r="I325" t="n">
        <v>82</v>
      </c>
      <c r="J325" t="n">
        <v>289.21</v>
      </c>
      <c r="K325" t="n">
        <v>61.2</v>
      </c>
      <c r="L325" t="n">
        <v>3</v>
      </c>
      <c r="M325" t="n">
        <v>80</v>
      </c>
      <c r="N325" t="n">
        <v>80.02</v>
      </c>
      <c r="O325" t="n">
        <v>35903.99</v>
      </c>
      <c r="P325" t="n">
        <v>335.62</v>
      </c>
      <c r="Q325" t="n">
        <v>3033.77</v>
      </c>
      <c r="R325" t="n">
        <v>137.95</v>
      </c>
      <c r="S325" t="n">
        <v>56.78</v>
      </c>
      <c r="T325" t="n">
        <v>38454.64</v>
      </c>
      <c r="U325" t="n">
        <v>0.41</v>
      </c>
      <c r="V325" t="n">
        <v>0.8</v>
      </c>
      <c r="W325" t="n">
        <v>2.79</v>
      </c>
      <c r="X325" t="n">
        <v>2.37</v>
      </c>
      <c r="Y325" t="n">
        <v>1</v>
      </c>
      <c r="Z325" t="n">
        <v>10</v>
      </c>
    </row>
    <row r="326">
      <c r="A326" t="n">
        <v>9</v>
      </c>
      <c r="B326" t="n">
        <v>145</v>
      </c>
      <c r="C326" t="inlineStr">
        <is>
          <t xml:space="preserve">CONCLUIDO	</t>
        </is>
      </c>
      <c r="D326" t="n">
        <v>3.7262</v>
      </c>
      <c r="E326" t="n">
        <v>26.84</v>
      </c>
      <c r="F326" t="n">
        <v>19.9</v>
      </c>
      <c r="G326" t="n">
        <v>16.13</v>
      </c>
      <c r="H326" t="n">
        <v>0.2</v>
      </c>
      <c r="I326" t="n">
        <v>74</v>
      </c>
      <c r="J326" t="n">
        <v>289.72</v>
      </c>
      <c r="K326" t="n">
        <v>61.2</v>
      </c>
      <c r="L326" t="n">
        <v>3.25</v>
      </c>
      <c r="M326" t="n">
        <v>72</v>
      </c>
      <c r="N326" t="n">
        <v>80.27</v>
      </c>
      <c r="O326" t="n">
        <v>35966.59</v>
      </c>
      <c r="P326" t="n">
        <v>329.04</v>
      </c>
      <c r="Q326" t="n">
        <v>3033.66</v>
      </c>
      <c r="R326" t="n">
        <v>130.85</v>
      </c>
      <c r="S326" t="n">
        <v>56.78</v>
      </c>
      <c r="T326" t="n">
        <v>34942.44</v>
      </c>
      <c r="U326" t="n">
        <v>0.43</v>
      </c>
      <c r="V326" t="n">
        <v>0.8100000000000001</v>
      </c>
      <c r="W326" t="n">
        <v>2.76</v>
      </c>
      <c r="X326" t="n">
        <v>2.13</v>
      </c>
      <c r="Y326" t="n">
        <v>1</v>
      </c>
      <c r="Z326" t="n">
        <v>10</v>
      </c>
    </row>
    <row r="327">
      <c r="A327" t="n">
        <v>10</v>
      </c>
      <c r="B327" t="n">
        <v>145</v>
      </c>
      <c r="C327" t="inlineStr">
        <is>
          <t xml:space="preserve">CONCLUIDO	</t>
        </is>
      </c>
      <c r="D327" t="n">
        <v>3.801</v>
      </c>
      <c r="E327" t="n">
        <v>26.31</v>
      </c>
      <c r="F327" t="n">
        <v>19.7</v>
      </c>
      <c r="G327" t="n">
        <v>17.38</v>
      </c>
      <c r="H327" t="n">
        <v>0.21</v>
      </c>
      <c r="I327" t="n">
        <v>68</v>
      </c>
      <c r="J327" t="n">
        <v>290.23</v>
      </c>
      <c r="K327" t="n">
        <v>61.2</v>
      </c>
      <c r="L327" t="n">
        <v>3.5</v>
      </c>
      <c r="M327" t="n">
        <v>66</v>
      </c>
      <c r="N327" t="n">
        <v>80.53</v>
      </c>
      <c r="O327" t="n">
        <v>36029.29</v>
      </c>
      <c r="P327" t="n">
        <v>323.64</v>
      </c>
      <c r="Q327" t="n">
        <v>3033.5</v>
      </c>
      <c r="R327" t="n">
        <v>123.69</v>
      </c>
      <c r="S327" t="n">
        <v>56.78</v>
      </c>
      <c r="T327" t="n">
        <v>31391.16</v>
      </c>
      <c r="U327" t="n">
        <v>0.46</v>
      </c>
      <c r="V327" t="n">
        <v>0.82</v>
      </c>
      <c r="W327" t="n">
        <v>2.76</v>
      </c>
      <c r="X327" t="n">
        <v>1.93</v>
      </c>
      <c r="Y327" t="n">
        <v>1</v>
      </c>
      <c r="Z327" t="n">
        <v>10</v>
      </c>
    </row>
    <row r="328">
      <c r="A328" t="n">
        <v>11</v>
      </c>
      <c r="B328" t="n">
        <v>145</v>
      </c>
      <c r="C328" t="inlineStr">
        <is>
          <t xml:space="preserve">CONCLUIDO	</t>
        </is>
      </c>
      <c r="D328" t="n">
        <v>3.8708</v>
      </c>
      <c r="E328" t="n">
        <v>25.83</v>
      </c>
      <c r="F328" t="n">
        <v>19.54</v>
      </c>
      <c r="G328" t="n">
        <v>18.91</v>
      </c>
      <c r="H328" t="n">
        <v>0.23</v>
      </c>
      <c r="I328" t="n">
        <v>62</v>
      </c>
      <c r="J328" t="n">
        <v>290.74</v>
      </c>
      <c r="K328" t="n">
        <v>61.2</v>
      </c>
      <c r="L328" t="n">
        <v>3.75</v>
      </c>
      <c r="M328" t="n">
        <v>60</v>
      </c>
      <c r="N328" t="n">
        <v>80.79000000000001</v>
      </c>
      <c r="O328" t="n">
        <v>36092.1</v>
      </c>
      <c r="P328" t="n">
        <v>318.86</v>
      </c>
      <c r="Q328" t="n">
        <v>3033.8</v>
      </c>
      <c r="R328" t="n">
        <v>118.74</v>
      </c>
      <c r="S328" t="n">
        <v>56.78</v>
      </c>
      <c r="T328" t="n">
        <v>28945.84</v>
      </c>
      <c r="U328" t="n">
        <v>0.48</v>
      </c>
      <c r="V328" t="n">
        <v>0.83</v>
      </c>
      <c r="W328" t="n">
        <v>2.76</v>
      </c>
      <c r="X328" t="n">
        <v>1.78</v>
      </c>
      <c r="Y328" t="n">
        <v>1</v>
      </c>
      <c r="Z328" t="n">
        <v>10</v>
      </c>
    </row>
    <row r="329">
      <c r="A329" t="n">
        <v>12</v>
      </c>
      <c r="B329" t="n">
        <v>145</v>
      </c>
      <c r="C329" t="inlineStr">
        <is>
          <t xml:space="preserve">CONCLUIDO	</t>
        </is>
      </c>
      <c r="D329" t="n">
        <v>3.9231</v>
      </c>
      <c r="E329" t="n">
        <v>25.49</v>
      </c>
      <c r="F329" t="n">
        <v>19.42</v>
      </c>
      <c r="G329" t="n">
        <v>20.08</v>
      </c>
      <c r="H329" t="n">
        <v>0.24</v>
      </c>
      <c r="I329" t="n">
        <v>58</v>
      </c>
      <c r="J329" t="n">
        <v>291.25</v>
      </c>
      <c r="K329" t="n">
        <v>61.2</v>
      </c>
      <c r="L329" t="n">
        <v>4</v>
      </c>
      <c r="M329" t="n">
        <v>56</v>
      </c>
      <c r="N329" t="n">
        <v>81.05</v>
      </c>
      <c r="O329" t="n">
        <v>36155.02</v>
      </c>
      <c r="P329" t="n">
        <v>314.1</v>
      </c>
      <c r="Q329" t="n">
        <v>3033.61</v>
      </c>
      <c r="R329" t="n">
        <v>114.61</v>
      </c>
      <c r="S329" t="n">
        <v>56.78</v>
      </c>
      <c r="T329" t="n">
        <v>26902.66</v>
      </c>
      <c r="U329" t="n">
        <v>0.5</v>
      </c>
      <c r="V329" t="n">
        <v>0.83</v>
      </c>
      <c r="W329" t="n">
        <v>2.75</v>
      </c>
      <c r="X329" t="n">
        <v>1.65</v>
      </c>
      <c r="Y329" t="n">
        <v>1</v>
      </c>
      <c r="Z329" t="n">
        <v>10</v>
      </c>
    </row>
    <row r="330">
      <c r="A330" t="n">
        <v>13</v>
      </c>
      <c r="B330" t="n">
        <v>145</v>
      </c>
      <c r="C330" t="inlineStr">
        <is>
          <t xml:space="preserve">CONCLUIDO	</t>
        </is>
      </c>
      <c r="D330" t="n">
        <v>3.9737</v>
      </c>
      <c r="E330" t="n">
        <v>25.17</v>
      </c>
      <c r="F330" t="n">
        <v>19.31</v>
      </c>
      <c r="G330" t="n">
        <v>21.45</v>
      </c>
      <c r="H330" t="n">
        <v>0.26</v>
      </c>
      <c r="I330" t="n">
        <v>54</v>
      </c>
      <c r="J330" t="n">
        <v>291.76</v>
      </c>
      <c r="K330" t="n">
        <v>61.2</v>
      </c>
      <c r="L330" t="n">
        <v>4.25</v>
      </c>
      <c r="M330" t="n">
        <v>52</v>
      </c>
      <c r="N330" t="n">
        <v>81.31</v>
      </c>
      <c r="O330" t="n">
        <v>36218.04</v>
      </c>
      <c r="P330" t="n">
        <v>309.76</v>
      </c>
      <c r="Q330" t="n">
        <v>3033.57</v>
      </c>
      <c r="R330" t="n">
        <v>110.96</v>
      </c>
      <c r="S330" t="n">
        <v>56.78</v>
      </c>
      <c r="T330" t="n">
        <v>25097.22</v>
      </c>
      <c r="U330" t="n">
        <v>0.51</v>
      </c>
      <c r="V330" t="n">
        <v>0.84</v>
      </c>
      <c r="W330" t="n">
        <v>2.74</v>
      </c>
      <c r="X330" t="n">
        <v>1.54</v>
      </c>
      <c r="Y330" t="n">
        <v>1</v>
      </c>
      <c r="Z330" t="n">
        <v>10</v>
      </c>
    </row>
    <row r="331">
      <c r="A331" t="n">
        <v>14</v>
      </c>
      <c r="B331" t="n">
        <v>145</v>
      </c>
      <c r="C331" t="inlineStr">
        <is>
          <t xml:space="preserve">CONCLUIDO	</t>
        </is>
      </c>
      <c r="D331" t="n">
        <v>4.0273</v>
      </c>
      <c r="E331" t="n">
        <v>24.83</v>
      </c>
      <c r="F331" t="n">
        <v>19.19</v>
      </c>
      <c r="G331" t="n">
        <v>23.02</v>
      </c>
      <c r="H331" t="n">
        <v>0.27</v>
      </c>
      <c r="I331" t="n">
        <v>50</v>
      </c>
      <c r="J331" t="n">
        <v>292.27</v>
      </c>
      <c r="K331" t="n">
        <v>61.2</v>
      </c>
      <c r="L331" t="n">
        <v>4.5</v>
      </c>
      <c r="M331" t="n">
        <v>48</v>
      </c>
      <c r="N331" t="n">
        <v>81.56999999999999</v>
      </c>
      <c r="O331" t="n">
        <v>36281.16</v>
      </c>
      <c r="P331" t="n">
        <v>305.43</v>
      </c>
      <c r="Q331" t="n">
        <v>3033.69</v>
      </c>
      <c r="R331" t="n">
        <v>107.19</v>
      </c>
      <c r="S331" t="n">
        <v>56.78</v>
      </c>
      <c r="T331" t="n">
        <v>23231.55</v>
      </c>
      <c r="U331" t="n">
        <v>0.53</v>
      </c>
      <c r="V331" t="n">
        <v>0.84</v>
      </c>
      <c r="W331" t="n">
        <v>2.73</v>
      </c>
      <c r="X331" t="n">
        <v>1.42</v>
      </c>
      <c r="Y331" t="n">
        <v>1</v>
      </c>
      <c r="Z331" t="n">
        <v>10</v>
      </c>
    </row>
    <row r="332">
      <c r="A332" t="n">
        <v>15</v>
      </c>
      <c r="B332" t="n">
        <v>145</v>
      </c>
      <c r="C332" t="inlineStr">
        <is>
          <t xml:space="preserve">CONCLUIDO	</t>
        </is>
      </c>
      <c r="D332" t="n">
        <v>4.0684</v>
      </c>
      <c r="E332" t="n">
        <v>24.58</v>
      </c>
      <c r="F332" t="n">
        <v>19.1</v>
      </c>
      <c r="G332" t="n">
        <v>24.38</v>
      </c>
      <c r="H332" t="n">
        <v>0.29</v>
      </c>
      <c r="I332" t="n">
        <v>47</v>
      </c>
      <c r="J332" t="n">
        <v>292.79</v>
      </c>
      <c r="K332" t="n">
        <v>61.2</v>
      </c>
      <c r="L332" t="n">
        <v>4.75</v>
      </c>
      <c r="M332" t="n">
        <v>45</v>
      </c>
      <c r="N332" t="n">
        <v>81.84</v>
      </c>
      <c r="O332" t="n">
        <v>36344.4</v>
      </c>
      <c r="P332" t="n">
        <v>301.25</v>
      </c>
      <c r="Q332" t="n">
        <v>3033.61</v>
      </c>
      <c r="R332" t="n">
        <v>104.06</v>
      </c>
      <c r="S332" t="n">
        <v>56.78</v>
      </c>
      <c r="T332" t="n">
        <v>21683.76</v>
      </c>
      <c r="U332" t="n">
        <v>0.55</v>
      </c>
      <c r="V332" t="n">
        <v>0.84</v>
      </c>
      <c r="W332" t="n">
        <v>2.73</v>
      </c>
      <c r="X332" t="n">
        <v>1.33</v>
      </c>
      <c r="Y332" t="n">
        <v>1</v>
      </c>
      <c r="Z332" t="n">
        <v>10</v>
      </c>
    </row>
    <row r="333">
      <c r="A333" t="n">
        <v>16</v>
      </c>
      <c r="B333" t="n">
        <v>145</v>
      </c>
      <c r="C333" t="inlineStr">
        <is>
          <t xml:space="preserve">CONCLUIDO	</t>
        </is>
      </c>
      <c r="D333" t="n">
        <v>4.1094</v>
      </c>
      <c r="E333" t="n">
        <v>24.33</v>
      </c>
      <c r="F333" t="n">
        <v>19.01</v>
      </c>
      <c r="G333" t="n">
        <v>25.93</v>
      </c>
      <c r="H333" t="n">
        <v>0.3</v>
      </c>
      <c r="I333" t="n">
        <v>44</v>
      </c>
      <c r="J333" t="n">
        <v>293.3</v>
      </c>
      <c r="K333" t="n">
        <v>61.2</v>
      </c>
      <c r="L333" t="n">
        <v>5</v>
      </c>
      <c r="M333" t="n">
        <v>42</v>
      </c>
      <c r="N333" t="n">
        <v>82.09999999999999</v>
      </c>
      <c r="O333" t="n">
        <v>36407.75</v>
      </c>
      <c r="P333" t="n">
        <v>298.12</v>
      </c>
      <c r="Q333" t="n">
        <v>3033.53</v>
      </c>
      <c r="R333" t="n">
        <v>101.41</v>
      </c>
      <c r="S333" t="n">
        <v>56.78</v>
      </c>
      <c r="T333" t="n">
        <v>20370.9</v>
      </c>
      <c r="U333" t="n">
        <v>0.5600000000000001</v>
      </c>
      <c r="V333" t="n">
        <v>0.85</v>
      </c>
      <c r="W333" t="n">
        <v>2.73</v>
      </c>
      <c r="X333" t="n">
        <v>1.25</v>
      </c>
      <c r="Y333" t="n">
        <v>1</v>
      </c>
      <c r="Z333" t="n">
        <v>10</v>
      </c>
    </row>
    <row r="334">
      <c r="A334" t="n">
        <v>17</v>
      </c>
      <c r="B334" t="n">
        <v>145</v>
      </c>
      <c r="C334" t="inlineStr">
        <is>
          <t xml:space="preserve">CONCLUIDO	</t>
        </is>
      </c>
      <c r="D334" t="n">
        <v>4.1416</v>
      </c>
      <c r="E334" t="n">
        <v>24.15</v>
      </c>
      <c r="F334" t="n">
        <v>18.93</v>
      </c>
      <c r="G334" t="n">
        <v>27.05</v>
      </c>
      <c r="H334" t="n">
        <v>0.32</v>
      </c>
      <c r="I334" t="n">
        <v>42</v>
      </c>
      <c r="J334" t="n">
        <v>293.81</v>
      </c>
      <c r="K334" t="n">
        <v>61.2</v>
      </c>
      <c r="L334" t="n">
        <v>5.25</v>
      </c>
      <c r="M334" t="n">
        <v>40</v>
      </c>
      <c r="N334" t="n">
        <v>82.36</v>
      </c>
      <c r="O334" t="n">
        <v>36471.2</v>
      </c>
      <c r="P334" t="n">
        <v>294.61</v>
      </c>
      <c r="Q334" t="n">
        <v>3033.45</v>
      </c>
      <c r="R334" t="n">
        <v>98.76000000000001</v>
      </c>
      <c r="S334" t="n">
        <v>56.78</v>
      </c>
      <c r="T334" t="n">
        <v>19057.82</v>
      </c>
      <c r="U334" t="n">
        <v>0.57</v>
      </c>
      <c r="V334" t="n">
        <v>0.85</v>
      </c>
      <c r="W334" t="n">
        <v>2.72</v>
      </c>
      <c r="X334" t="n">
        <v>1.17</v>
      </c>
      <c r="Y334" t="n">
        <v>1</v>
      </c>
      <c r="Z334" t="n">
        <v>10</v>
      </c>
    </row>
    <row r="335">
      <c r="A335" t="n">
        <v>18</v>
      </c>
      <c r="B335" t="n">
        <v>145</v>
      </c>
      <c r="C335" t="inlineStr">
        <is>
          <t xml:space="preserve">CONCLUIDO	</t>
        </is>
      </c>
      <c r="D335" t="n">
        <v>4.1836</v>
      </c>
      <c r="E335" t="n">
        <v>23.9</v>
      </c>
      <c r="F335" t="n">
        <v>18.85</v>
      </c>
      <c r="G335" t="n">
        <v>29</v>
      </c>
      <c r="H335" t="n">
        <v>0.33</v>
      </c>
      <c r="I335" t="n">
        <v>39</v>
      </c>
      <c r="J335" t="n">
        <v>294.33</v>
      </c>
      <c r="K335" t="n">
        <v>61.2</v>
      </c>
      <c r="L335" t="n">
        <v>5.5</v>
      </c>
      <c r="M335" t="n">
        <v>37</v>
      </c>
      <c r="N335" t="n">
        <v>82.63</v>
      </c>
      <c r="O335" t="n">
        <v>36534.76</v>
      </c>
      <c r="P335" t="n">
        <v>289.97</v>
      </c>
      <c r="Q335" t="n">
        <v>3033.62</v>
      </c>
      <c r="R335" t="n">
        <v>96.22</v>
      </c>
      <c r="S335" t="n">
        <v>56.78</v>
      </c>
      <c r="T335" t="n">
        <v>17804.02</v>
      </c>
      <c r="U335" t="n">
        <v>0.59</v>
      </c>
      <c r="V335" t="n">
        <v>0.86</v>
      </c>
      <c r="W335" t="n">
        <v>2.72</v>
      </c>
      <c r="X335" t="n">
        <v>1.09</v>
      </c>
      <c r="Y335" t="n">
        <v>1</v>
      </c>
      <c r="Z335" t="n">
        <v>10</v>
      </c>
    </row>
    <row r="336">
      <c r="A336" t="n">
        <v>19</v>
      </c>
      <c r="B336" t="n">
        <v>145</v>
      </c>
      <c r="C336" t="inlineStr">
        <is>
          <t xml:space="preserve">CONCLUIDO	</t>
        </is>
      </c>
      <c r="D336" t="n">
        <v>4.2079</v>
      </c>
      <c r="E336" t="n">
        <v>23.76</v>
      </c>
      <c r="F336" t="n">
        <v>18.82</v>
      </c>
      <c r="G336" t="n">
        <v>30.52</v>
      </c>
      <c r="H336" t="n">
        <v>0.35</v>
      </c>
      <c r="I336" t="n">
        <v>37</v>
      </c>
      <c r="J336" t="n">
        <v>294.84</v>
      </c>
      <c r="K336" t="n">
        <v>61.2</v>
      </c>
      <c r="L336" t="n">
        <v>5.75</v>
      </c>
      <c r="M336" t="n">
        <v>35</v>
      </c>
      <c r="N336" t="n">
        <v>82.90000000000001</v>
      </c>
      <c r="O336" t="n">
        <v>36598.44</v>
      </c>
      <c r="P336" t="n">
        <v>287.63</v>
      </c>
      <c r="Q336" t="n">
        <v>3033.67</v>
      </c>
      <c r="R336" t="n">
        <v>95.09999999999999</v>
      </c>
      <c r="S336" t="n">
        <v>56.78</v>
      </c>
      <c r="T336" t="n">
        <v>17252.09</v>
      </c>
      <c r="U336" t="n">
        <v>0.6</v>
      </c>
      <c r="V336" t="n">
        <v>0.86</v>
      </c>
      <c r="W336" t="n">
        <v>2.72</v>
      </c>
      <c r="X336" t="n">
        <v>1.06</v>
      </c>
      <c r="Y336" t="n">
        <v>1</v>
      </c>
      <c r="Z336" t="n">
        <v>10</v>
      </c>
    </row>
    <row r="337">
      <c r="A337" t="n">
        <v>20</v>
      </c>
      <c r="B337" t="n">
        <v>145</v>
      </c>
      <c r="C337" t="inlineStr">
        <is>
          <t xml:space="preserve">CONCLUIDO	</t>
        </is>
      </c>
      <c r="D337" t="n">
        <v>4.2386</v>
      </c>
      <c r="E337" t="n">
        <v>23.59</v>
      </c>
      <c r="F337" t="n">
        <v>18.76</v>
      </c>
      <c r="G337" t="n">
        <v>32.16</v>
      </c>
      <c r="H337" t="n">
        <v>0.36</v>
      </c>
      <c r="I337" t="n">
        <v>35</v>
      </c>
      <c r="J337" t="n">
        <v>295.36</v>
      </c>
      <c r="K337" t="n">
        <v>61.2</v>
      </c>
      <c r="L337" t="n">
        <v>6</v>
      </c>
      <c r="M337" t="n">
        <v>33</v>
      </c>
      <c r="N337" t="n">
        <v>83.16</v>
      </c>
      <c r="O337" t="n">
        <v>36662.22</v>
      </c>
      <c r="P337" t="n">
        <v>283.63</v>
      </c>
      <c r="Q337" t="n">
        <v>3033.58</v>
      </c>
      <c r="R337" t="n">
        <v>93</v>
      </c>
      <c r="S337" t="n">
        <v>56.78</v>
      </c>
      <c r="T337" t="n">
        <v>16214.94</v>
      </c>
      <c r="U337" t="n">
        <v>0.61</v>
      </c>
      <c r="V337" t="n">
        <v>0.86</v>
      </c>
      <c r="W337" t="n">
        <v>2.72</v>
      </c>
      <c r="X337" t="n">
        <v>0.99</v>
      </c>
      <c r="Y337" t="n">
        <v>1</v>
      </c>
      <c r="Z337" t="n">
        <v>10</v>
      </c>
    </row>
    <row r="338">
      <c r="A338" t="n">
        <v>21</v>
      </c>
      <c r="B338" t="n">
        <v>145</v>
      </c>
      <c r="C338" t="inlineStr">
        <is>
          <t xml:space="preserve">CONCLUIDO	</t>
        </is>
      </c>
      <c r="D338" t="n">
        <v>4.2729</v>
      </c>
      <c r="E338" t="n">
        <v>23.4</v>
      </c>
      <c r="F338" t="n">
        <v>18.68</v>
      </c>
      <c r="G338" t="n">
        <v>33.96</v>
      </c>
      <c r="H338" t="n">
        <v>0.38</v>
      </c>
      <c r="I338" t="n">
        <v>33</v>
      </c>
      <c r="J338" t="n">
        <v>295.88</v>
      </c>
      <c r="K338" t="n">
        <v>61.2</v>
      </c>
      <c r="L338" t="n">
        <v>6.25</v>
      </c>
      <c r="M338" t="n">
        <v>31</v>
      </c>
      <c r="N338" t="n">
        <v>83.43000000000001</v>
      </c>
      <c r="O338" t="n">
        <v>36726.12</v>
      </c>
      <c r="P338" t="n">
        <v>278.97</v>
      </c>
      <c r="Q338" t="n">
        <v>3033.51</v>
      </c>
      <c r="R338" t="n">
        <v>90.51000000000001</v>
      </c>
      <c r="S338" t="n">
        <v>56.78</v>
      </c>
      <c r="T338" t="n">
        <v>14975.92</v>
      </c>
      <c r="U338" t="n">
        <v>0.63</v>
      </c>
      <c r="V338" t="n">
        <v>0.86</v>
      </c>
      <c r="W338" t="n">
        <v>2.71</v>
      </c>
      <c r="X338" t="n">
        <v>0.91</v>
      </c>
      <c r="Y338" t="n">
        <v>1</v>
      </c>
      <c r="Z338" t="n">
        <v>10</v>
      </c>
    </row>
    <row r="339">
      <c r="A339" t="n">
        <v>22</v>
      </c>
      <c r="B339" t="n">
        <v>145</v>
      </c>
      <c r="C339" t="inlineStr">
        <is>
          <t xml:space="preserve">CONCLUIDO	</t>
        </is>
      </c>
      <c r="D339" t="n">
        <v>4.2871</v>
      </c>
      <c r="E339" t="n">
        <v>23.33</v>
      </c>
      <c r="F339" t="n">
        <v>18.65</v>
      </c>
      <c r="G339" t="n">
        <v>34.97</v>
      </c>
      <c r="H339" t="n">
        <v>0.39</v>
      </c>
      <c r="I339" t="n">
        <v>32</v>
      </c>
      <c r="J339" t="n">
        <v>296.4</v>
      </c>
      <c r="K339" t="n">
        <v>61.2</v>
      </c>
      <c r="L339" t="n">
        <v>6.5</v>
      </c>
      <c r="M339" t="n">
        <v>30</v>
      </c>
      <c r="N339" t="n">
        <v>83.7</v>
      </c>
      <c r="O339" t="n">
        <v>36790.13</v>
      </c>
      <c r="P339" t="n">
        <v>277.12</v>
      </c>
      <c r="Q339" t="n">
        <v>3033.68</v>
      </c>
      <c r="R339" t="n">
        <v>89.56</v>
      </c>
      <c r="S339" t="n">
        <v>56.78</v>
      </c>
      <c r="T339" t="n">
        <v>14509.46</v>
      </c>
      <c r="U339" t="n">
        <v>0.63</v>
      </c>
      <c r="V339" t="n">
        <v>0.87</v>
      </c>
      <c r="W339" t="n">
        <v>2.71</v>
      </c>
      <c r="X339" t="n">
        <v>0.89</v>
      </c>
      <c r="Y339" t="n">
        <v>1</v>
      </c>
      <c r="Z339" t="n">
        <v>10</v>
      </c>
    </row>
    <row r="340">
      <c r="A340" t="n">
        <v>23</v>
      </c>
      <c r="B340" t="n">
        <v>145</v>
      </c>
      <c r="C340" t="inlineStr">
        <is>
          <t xml:space="preserve">CONCLUIDO	</t>
        </is>
      </c>
      <c r="D340" t="n">
        <v>4.3178</v>
      </c>
      <c r="E340" t="n">
        <v>23.16</v>
      </c>
      <c r="F340" t="n">
        <v>18.59</v>
      </c>
      <c r="G340" t="n">
        <v>37.19</v>
      </c>
      <c r="H340" t="n">
        <v>0.4</v>
      </c>
      <c r="I340" t="n">
        <v>30</v>
      </c>
      <c r="J340" t="n">
        <v>296.92</v>
      </c>
      <c r="K340" t="n">
        <v>61.2</v>
      </c>
      <c r="L340" t="n">
        <v>6.75</v>
      </c>
      <c r="M340" t="n">
        <v>28</v>
      </c>
      <c r="N340" t="n">
        <v>83.97</v>
      </c>
      <c r="O340" t="n">
        <v>36854.25</v>
      </c>
      <c r="P340" t="n">
        <v>272.34</v>
      </c>
      <c r="Q340" t="n">
        <v>3033.89</v>
      </c>
      <c r="R340" t="n">
        <v>87.7</v>
      </c>
      <c r="S340" t="n">
        <v>56.78</v>
      </c>
      <c r="T340" t="n">
        <v>13587.14</v>
      </c>
      <c r="U340" t="n">
        <v>0.65</v>
      </c>
      <c r="V340" t="n">
        <v>0.87</v>
      </c>
      <c r="W340" t="n">
        <v>2.7</v>
      </c>
      <c r="X340" t="n">
        <v>0.83</v>
      </c>
      <c r="Y340" t="n">
        <v>1</v>
      </c>
      <c r="Z340" t="n">
        <v>10</v>
      </c>
    </row>
    <row r="341">
      <c r="A341" t="n">
        <v>24</v>
      </c>
      <c r="B341" t="n">
        <v>145</v>
      </c>
      <c r="C341" t="inlineStr">
        <is>
          <t xml:space="preserve">CONCLUIDO	</t>
        </is>
      </c>
      <c r="D341" t="n">
        <v>4.333</v>
      </c>
      <c r="E341" t="n">
        <v>23.08</v>
      </c>
      <c r="F341" t="n">
        <v>18.57</v>
      </c>
      <c r="G341" t="n">
        <v>38.41</v>
      </c>
      <c r="H341" t="n">
        <v>0.42</v>
      </c>
      <c r="I341" t="n">
        <v>29</v>
      </c>
      <c r="J341" t="n">
        <v>297.44</v>
      </c>
      <c r="K341" t="n">
        <v>61.2</v>
      </c>
      <c r="L341" t="n">
        <v>7</v>
      </c>
      <c r="M341" t="n">
        <v>27</v>
      </c>
      <c r="N341" t="n">
        <v>84.23999999999999</v>
      </c>
      <c r="O341" t="n">
        <v>36918.48</v>
      </c>
      <c r="P341" t="n">
        <v>269.7</v>
      </c>
      <c r="Q341" t="n">
        <v>3033.49</v>
      </c>
      <c r="R341" t="n">
        <v>86.92</v>
      </c>
      <c r="S341" t="n">
        <v>56.78</v>
      </c>
      <c r="T341" t="n">
        <v>13203.44</v>
      </c>
      <c r="U341" t="n">
        <v>0.65</v>
      </c>
      <c r="V341" t="n">
        <v>0.87</v>
      </c>
      <c r="W341" t="n">
        <v>2.7</v>
      </c>
      <c r="X341" t="n">
        <v>0.8</v>
      </c>
      <c r="Y341" t="n">
        <v>1</v>
      </c>
      <c r="Z341" t="n">
        <v>10</v>
      </c>
    </row>
    <row r="342">
      <c r="A342" t="n">
        <v>25</v>
      </c>
      <c r="B342" t="n">
        <v>145</v>
      </c>
      <c r="C342" t="inlineStr">
        <is>
          <t xml:space="preserve">CONCLUIDO	</t>
        </is>
      </c>
      <c r="D342" t="n">
        <v>4.3467</v>
      </c>
      <c r="E342" t="n">
        <v>23.01</v>
      </c>
      <c r="F342" t="n">
        <v>18.55</v>
      </c>
      <c r="G342" t="n">
        <v>39.75</v>
      </c>
      <c r="H342" t="n">
        <v>0.43</v>
      </c>
      <c r="I342" t="n">
        <v>28</v>
      </c>
      <c r="J342" t="n">
        <v>297.96</v>
      </c>
      <c r="K342" t="n">
        <v>61.2</v>
      </c>
      <c r="L342" t="n">
        <v>7.25</v>
      </c>
      <c r="M342" t="n">
        <v>26</v>
      </c>
      <c r="N342" t="n">
        <v>84.51000000000001</v>
      </c>
      <c r="O342" t="n">
        <v>36982.83</v>
      </c>
      <c r="P342" t="n">
        <v>266.06</v>
      </c>
      <c r="Q342" t="n">
        <v>3033.69</v>
      </c>
      <c r="R342" t="n">
        <v>86.39</v>
      </c>
      <c r="S342" t="n">
        <v>56.78</v>
      </c>
      <c r="T342" t="n">
        <v>12942.17</v>
      </c>
      <c r="U342" t="n">
        <v>0.66</v>
      </c>
      <c r="V342" t="n">
        <v>0.87</v>
      </c>
      <c r="W342" t="n">
        <v>2.7</v>
      </c>
      <c r="X342" t="n">
        <v>0.78</v>
      </c>
      <c r="Y342" t="n">
        <v>1</v>
      </c>
      <c r="Z342" t="n">
        <v>10</v>
      </c>
    </row>
    <row r="343">
      <c r="A343" t="n">
        <v>26</v>
      </c>
      <c r="B343" t="n">
        <v>145</v>
      </c>
      <c r="C343" t="inlineStr">
        <is>
          <t xml:space="preserve">CONCLUIDO	</t>
        </is>
      </c>
      <c r="D343" t="n">
        <v>4.3776</v>
      </c>
      <c r="E343" t="n">
        <v>22.84</v>
      </c>
      <c r="F343" t="n">
        <v>18.49</v>
      </c>
      <c r="G343" t="n">
        <v>42.68</v>
      </c>
      <c r="H343" t="n">
        <v>0.45</v>
      </c>
      <c r="I343" t="n">
        <v>26</v>
      </c>
      <c r="J343" t="n">
        <v>298.48</v>
      </c>
      <c r="K343" t="n">
        <v>61.2</v>
      </c>
      <c r="L343" t="n">
        <v>7.5</v>
      </c>
      <c r="M343" t="n">
        <v>24</v>
      </c>
      <c r="N343" t="n">
        <v>84.79000000000001</v>
      </c>
      <c r="O343" t="n">
        <v>37047.29</v>
      </c>
      <c r="P343" t="n">
        <v>261.82</v>
      </c>
      <c r="Q343" t="n">
        <v>3033.61</v>
      </c>
      <c r="R343" t="n">
        <v>84.40000000000001</v>
      </c>
      <c r="S343" t="n">
        <v>56.78</v>
      </c>
      <c r="T343" t="n">
        <v>11958.43</v>
      </c>
      <c r="U343" t="n">
        <v>0.67</v>
      </c>
      <c r="V343" t="n">
        <v>0.87</v>
      </c>
      <c r="W343" t="n">
        <v>2.7</v>
      </c>
      <c r="X343" t="n">
        <v>0.73</v>
      </c>
      <c r="Y343" t="n">
        <v>1</v>
      </c>
      <c r="Z343" t="n">
        <v>10</v>
      </c>
    </row>
    <row r="344">
      <c r="A344" t="n">
        <v>27</v>
      </c>
      <c r="B344" t="n">
        <v>145</v>
      </c>
      <c r="C344" t="inlineStr">
        <is>
          <t xml:space="preserve">CONCLUIDO	</t>
        </is>
      </c>
      <c r="D344" t="n">
        <v>4.394</v>
      </c>
      <c r="E344" t="n">
        <v>22.76</v>
      </c>
      <c r="F344" t="n">
        <v>18.46</v>
      </c>
      <c r="G344" t="n">
        <v>44.31</v>
      </c>
      <c r="H344" t="n">
        <v>0.46</v>
      </c>
      <c r="I344" t="n">
        <v>25</v>
      </c>
      <c r="J344" t="n">
        <v>299.01</v>
      </c>
      <c r="K344" t="n">
        <v>61.2</v>
      </c>
      <c r="L344" t="n">
        <v>7.75</v>
      </c>
      <c r="M344" t="n">
        <v>22</v>
      </c>
      <c r="N344" t="n">
        <v>85.06</v>
      </c>
      <c r="O344" t="n">
        <v>37111.87</v>
      </c>
      <c r="P344" t="n">
        <v>257.05</v>
      </c>
      <c r="Q344" t="n">
        <v>3033.45</v>
      </c>
      <c r="R344" t="n">
        <v>83.52</v>
      </c>
      <c r="S344" t="n">
        <v>56.78</v>
      </c>
      <c r="T344" t="n">
        <v>11521.35</v>
      </c>
      <c r="U344" t="n">
        <v>0.68</v>
      </c>
      <c r="V344" t="n">
        <v>0.87</v>
      </c>
      <c r="W344" t="n">
        <v>2.7</v>
      </c>
      <c r="X344" t="n">
        <v>0.7</v>
      </c>
      <c r="Y344" t="n">
        <v>1</v>
      </c>
      <c r="Z344" t="n">
        <v>10</v>
      </c>
    </row>
    <row r="345">
      <c r="A345" t="n">
        <v>28</v>
      </c>
      <c r="B345" t="n">
        <v>145</v>
      </c>
      <c r="C345" t="inlineStr">
        <is>
          <t xml:space="preserve">CONCLUIDO	</t>
        </is>
      </c>
      <c r="D345" t="n">
        <v>4.4097</v>
      </c>
      <c r="E345" t="n">
        <v>22.68</v>
      </c>
      <c r="F345" t="n">
        <v>18.43</v>
      </c>
      <c r="G345" t="n">
        <v>46.09</v>
      </c>
      <c r="H345" t="n">
        <v>0.48</v>
      </c>
      <c r="I345" t="n">
        <v>24</v>
      </c>
      <c r="J345" t="n">
        <v>299.53</v>
      </c>
      <c r="K345" t="n">
        <v>61.2</v>
      </c>
      <c r="L345" t="n">
        <v>8</v>
      </c>
      <c r="M345" t="n">
        <v>18</v>
      </c>
      <c r="N345" t="n">
        <v>85.33</v>
      </c>
      <c r="O345" t="n">
        <v>37176.68</v>
      </c>
      <c r="P345" t="n">
        <v>253.9</v>
      </c>
      <c r="Q345" t="n">
        <v>3033.48</v>
      </c>
      <c r="R345" t="n">
        <v>82.40000000000001</v>
      </c>
      <c r="S345" t="n">
        <v>56.78</v>
      </c>
      <c r="T345" t="n">
        <v>10966.9</v>
      </c>
      <c r="U345" t="n">
        <v>0.6899999999999999</v>
      </c>
      <c r="V345" t="n">
        <v>0.88</v>
      </c>
      <c r="W345" t="n">
        <v>2.7</v>
      </c>
      <c r="X345" t="n">
        <v>0.67</v>
      </c>
      <c r="Y345" t="n">
        <v>1</v>
      </c>
      <c r="Z345" t="n">
        <v>10</v>
      </c>
    </row>
    <row r="346">
      <c r="A346" t="n">
        <v>29</v>
      </c>
      <c r="B346" t="n">
        <v>145</v>
      </c>
      <c r="C346" t="inlineStr">
        <is>
          <t xml:space="preserve">CONCLUIDO	</t>
        </is>
      </c>
      <c r="D346" t="n">
        <v>4.4079</v>
      </c>
      <c r="E346" t="n">
        <v>22.69</v>
      </c>
      <c r="F346" t="n">
        <v>18.44</v>
      </c>
      <c r="G346" t="n">
        <v>46.11</v>
      </c>
      <c r="H346" t="n">
        <v>0.49</v>
      </c>
      <c r="I346" t="n">
        <v>24</v>
      </c>
      <c r="J346" t="n">
        <v>300.06</v>
      </c>
      <c r="K346" t="n">
        <v>61.2</v>
      </c>
      <c r="L346" t="n">
        <v>8.25</v>
      </c>
      <c r="M346" t="n">
        <v>15</v>
      </c>
      <c r="N346" t="n">
        <v>85.61</v>
      </c>
      <c r="O346" t="n">
        <v>37241.49</v>
      </c>
      <c r="P346" t="n">
        <v>252.92</v>
      </c>
      <c r="Q346" t="n">
        <v>3033.64</v>
      </c>
      <c r="R346" t="n">
        <v>82.86</v>
      </c>
      <c r="S346" t="n">
        <v>56.78</v>
      </c>
      <c r="T346" t="n">
        <v>11199.06</v>
      </c>
      <c r="U346" t="n">
        <v>0.6899999999999999</v>
      </c>
      <c r="V346" t="n">
        <v>0.87</v>
      </c>
      <c r="W346" t="n">
        <v>2.7</v>
      </c>
      <c r="X346" t="n">
        <v>0.68</v>
      </c>
      <c r="Y346" t="n">
        <v>1</v>
      </c>
      <c r="Z346" t="n">
        <v>10</v>
      </c>
    </row>
    <row r="347">
      <c r="A347" t="n">
        <v>30</v>
      </c>
      <c r="B347" t="n">
        <v>145</v>
      </c>
      <c r="C347" t="inlineStr">
        <is>
          <t xml:space="preserve">CONCLUIDO	</t>
        </is>
      </c>
      <c r="D347" t="n">
        <v>4.4231</v>
      </c>
      <c r="E347" t="n">
        <v>22.61</v>
      </c>
      <c r="F347" t="n">
        <v>18.42</v>
      </c>
      <c r="G347" t="n">
        <v>48.05</v>
      </c>
      <c r="H347" t="n">
        <v>0.5</v>
      </c>
      <c r="I347" t="n">
        <v>23</v>
      </c>
      <c r="J347" t="n">
        <v>300.59</v>
      </c>
      <c r="K347" t="n">
        <v>61.2</v>
      </c>
      <c r="L347" t="n">
        <v>8.5</v>
      </c>
      <c r="M347" t="n">
        <v>10</v>
      </c>
      <c r="N347" t="n">
        <v>85.89</v>
      </c>
      <c r="O347" t="n">
        <v>37306.42</v>
      </c>
      <c r="P347" t="n">
        <v>250.4</v>
      </c>
      <c r="Q347" t="n">
        <v>3033.81</v>
      </c>
      <c r="R347" t="n">
        <v>81.52</v>
      </c>
      <c r="S347" t="n">
        <v>56.78</v>
      </c>
      <c r="T347" t="n">
        <v>10531.23</v>
      </c>
      <c r="U347" t="n">
        <v>0.7</v>
      </c>
      <c r="V347" t="n">
        <v>0.88</v>
      </c>
      <c r="W347" t="n">
        <v>2.71</v>
      </c>
      <c r="X347" t="n">
        <v>0.65</v>
      </c>
      <c r="Y347" t="n">
        <v>1</v>
      </c>
      <c r="Z347" t="n">
        <v>10</v>
      </c>
    </row>
    <row r="348">
      <c r="A348" t="n">
        <v>31</v>
      </c>
      <c r="B348" t="n">
        <v>145</v>
      </c>
      <c r="C348" t="inlineStr">
        <is>
          <t xml:space="preserve">CONCLUIDO	</t>
        </is>
      </c>
      <c r="D348" t="n">
        <v>4.4251</v>
      </c>
      <c r="E348" t="n">
        <v>22.6</v>
      </c>
      <c r="F348" t="n">
        <v>18.41</v>
      </c>
      <c r="G348" t="n">
        <v>48.03</v>
      </c>
      <c r="H348" t="n">
        <v>0.52</v>
      </c>
      <c r="I348" t="n">
        <v>23</v>
      </c>
      <c r="J348" t="n">
        <v>301.11</v>
      </c>
      <c r="K348" t="n">
        <v>61.2</v>
      </c>
      <c r="L348" t="n">
        <v>8.75</v>
      </c>
      <c r="M348" t="n">
        <v>6</v>
      </c>
      <c r="N348" t="n">
        <v>86.16</v>
      </c>
      <c r="O348" t="n">
        <v>37371.47</v>
      </c>
      <c r="P348" t="n">
        <v>248.51</v>
      </c>
      <c r="Q348" t="n">
        <v>3033.52</v>
      </c>
      <c r="R348" t="n">
        <v>81.31999999999999</v>
      </c>
      <c r="S348" t="n">
        <v>56.78</v>
      </c>
      <c r="T348" t="n">
        <v>10430.63</v>
      </c>
      <c r="U348" t="n">
        <v>0.7</v>
      </c>
      <c r="V348" t="n">
        <v>0.88</v>
      </c>
      <c r="W348" t="n">
        <v>2.71</v>
      </c>
      <c r="X348" t="n">
        <v>0.65</v>
      </c>
      <c r="Y348" t="n">
        <v>1</v>
      </c>
      <c r="Z348" t="n">
        <v>10</v>
      </c>
    </row>
    <row r="349">
      <c r="A349" t="n">
        <v>32</v>
      </c>
      <c r="B349" t="n">
        <v>145</v>
      </c>
      <c r="C349" t="inlineStr">
        <is>
          <t xml:space="preserve">CONCLUIDO	</t>
        </is>
      </c>
      <c r="D349" t="n">
        <v>4.4397</v>
      </c>
      <c r="E349" t="n">
        <v>22.52</v>
      </c>
      <c r="F349" t="n">
        <v>18.39</v>
      </c>
      <c r="G349" t="n">
        <v>50.15</v>
      </c>
      <c r="H349" t="n">
        <v>0.53</v>
      </c>
      <c r="I349" t="n">
        <v>22</v>
      </c>
      <c r="J349" t="n">
        <v>301.64</v>
      </c>
      <c r="K349" t="n">
        <v>61.2</v>
      </c>
      <c r="L349" t="n">
        <v>9</v>
      </c>
      <c r="M349" t="n">
        <v>0</v>
      </c>
      <c r="N349" t="n">
        <v>86.44</v>
      </c>
      <c r="O349" t="n">
        <v>37436.63</v>
      </c>
      <c r="P349" t="n">
        <v>248.13</v>
      </c>
      <c r="Q349" t="n">
        <v>3033.59</v>
      </c>
      <c r="R349" t="n">
        <v>80.34</v>
      </c>
      <c r="S349" t="n">
        <v>56.78</v>
      </c>
      <c r="T349" t="n">
        <v>9948.879999999999</v>
      </c>
      <c r="U349" t="n">
        <v>0.71</v>
      </c>
      <c r="V349" t="n">
        <v>0.88</v>
      </c>
      <c r="W349" t="n">
        <v>2.71</v>
      </c>
      <c r="X349" t="n">
        <v>0.62</v>
      </c>
      <c r="Y349" t="n">
        <v>1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3.3863</v>
      </c>
      <c r="E350" t="n">
        <v>29.53</v>
      </c>
      <c r="F350" t="n">
        <v>22.75</v>
      </c>
      <c r="G350" t="n">
        <v>8.08</v>
      </c>
      <c r="H350" t="n">
        <v>0.13</v>
      </c>
      <c r="I350" t="n">
        <v>169</v>
      </c>
      <c r="J350" t="n">
        <v>133.21</v>
      </c>
      <c r="K350" t="n">
        <v>46.47</v>
      </c>
      <c r="L350" t="n">
        <v>1</v>
      </c>
      <c r="M350" t="n">
        <v>167</v>
      </c>
      <c r="N350" t="n">
        <v>20.75</v>
      </c>
      <c r="O350" t="n">
        <v>16663.42</v>
      </c>
      <c r="P350" t="n">
        <v>232.85</v>
      </c>
      <c r="Q350" t="n">
        <v>3034</v>
      </c>
      <c r="R350" t="n">
        <v>223.32</v>
      </c>
      <c r="S350" t="n">
        <v>56.78</v>
      </c>
      <c r="T350" t="n">
        <v>80700.71000000001</v>
      </c>
      <c r="U350" t="n">
        <v>0.25</v>
      </c>
      <c r="V350" t="n">
        <v>0.71</v>
      </c>
      <c r="W350" t="n">
        <v>2.94</v>
      </c>
      <c r="X350" t="n">
        <v>4.98</v>
      </c>
      <c r="Y350" t="n">
        <v>1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3.7213</v>
      </c>
      <c r="E351" t="n">
        <v>26.87</v>
      </c>
      <c r="F351" t="n">
        <v>21.34</v>
      </c>
      <c r="G351" t="n">
        <v>10.41</v>
      </c>
      <c r="H351" t="n">
        <v>0.17</v>
      </c>
      <c r="I351" t="n">
        <v>123</v>
      </c>
      <c r="J351" t="n">
        <v>133.55</v>
      </c>
      <c r="K351" t="n">
        <v>46.47</v>
      </c>
      <c r="L351" t="n">
        <v>1.25</v>
      </c>
      <c r="M351" t="n">
        <v>121</v>
      </c>
      <c r="N351" t="n">
        <v>20.83</v>
      </c>
      <c r="O351" t="n">
        <v>16704.7</v>
      </c>
      <c r="P351" t="n">
        <v>211.85</v>
      </c>
      <c r="Q351" t="n">
        <v>3034.02</v>
      </c>
      <c r="R351" t="n">
        <v>177.08</v>
      </c>
      <c r="S351" t="n">
        <v>56.78</v>
      </c>
      <c r="T351" t="n">
        <v>57811.73</v>
      </c>
      <c r="U351" t="n">
        <v>0.32</v>
      </c>
      <c r="V351" t="n">
        <v>0.76</v>
      </c>
      <c r="W351" t="n">
        <v>2.87</v>
      </c>
      <c r="X351" t="n">
        <v>3.58</v>
      </c>
      <c r="Y351" t="n">
        <v>1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3.9429</v>
      </c>
      <c r="E352" t="n">
        <v>25.36</v>
      </c>
      <c r="F352" t="n">
        <v>20.57</v>
      </c>
      <c r="G352" t="n">
        <v>12.86</v>
      </c>
      <c r="H352" t="n">
        <v>0.2</v>
      </c>
      <c r="I352" t="n">
        <v>96</v>
      </c>
      <c r="J352" t="n">
        <v>133.88</v>
      </c>
      <c r="K352" t="n">
        <v>46.47</v>
      </c>
      <c r="L352" t="n">
        <v>1.5</v>
      </c>
      <c r="M352" t="n">
        <v>94</v>
      </c>
      <c r="N352" t="n">
        <v>20.91</v>
      </c>
      <c r="O352" t="n">
        <v>16746.01</v>
      </c>
      <c r="P352" t="n">
        <v>198.1</v>
      </c>
      <c r="Q352" t="n">
        <v>3033.89</v>
      </c>
      <c r="R352" t="n">
        <v>151.85</v>
      </c>
      <c r="S352" t="n">
        <v>56.78</v>
      </c>
      <c r="T352" t="n">
        <v>45334.86</v>
      </c>
      <c r="U352" t="n">
        <v>0.37</v>
      </c>
      <c r="V352" t="n">
        <v>0.78</v>
      </c>
      <c r="W352" t="n">
        <v>2.82</v>
      </c>
      <c r="X352" t="n">
        <v>2.8</v>
      </c>
      <c r="Y352" t="n">
        <v>1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4.1159</v>
      </c>
      <c r="E353" t="n">
        <v>24.3</v>
      </c>
      <c r="F353" t="n">
        <v>19.99</v>
      </c>
      <c r="G353" t="n">
        <v>15.38</v>
      </c>
      <c r="H353" t="n">
        <v>0.23</v>
      </c>
      <c r="I353" t="n">
        <v>78</v>
      </c>
      <c r="J353" t="n">
        <v>134.22</v>
      </c>
      <c r="K353" t="n">
        <v>46.47</v>
      </c>
      <c r="L353" t="n">
        <v>1.75</v>
      </c>
      <c r="M353" t="n">
        <v>76</v>
      </c>
      <c r="N353" t="n">
        <v>21</v>
      </c>
      <c r="O353" t="n">
        <v>16787.35</v>
      </c>
      <c r="P353" t="n">
        <v>186</v>
      </c>
      <c r="Q353" t="n">
        <v>3033.51</v>
      </c>
      <c r="R353" t="n">
        <v>133.48</v>
      </c>
      <c r="S353" t="n">
        <v>56.78</v>
      </c>
      <c r="T353" t="n">
        <v>36235.71</v>
      </c>
      <c r="U353" t="n">
        <v>0.43</v>
      </c>
      <c r="V353" t="n">
        <v>0.8100000000000001</v>
      </c>
      <c r="W353" t="n">
        <v>2.78</v>
      </c>
      <c r="X353" t="n">
        <v>2.23</v>
      </c>
      <c r="Y353" t="n">
        <v>1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4.2442</v>
      </c>
      <c r="E354" t="n">
        <v>23.56</v>
      </c>
      <c r="F354" t="n">
        <v>19.61</v>
      </c>
      <c r="G354" t="n">
        <v>18.1</v>
      </c>
      <c r="H354" t="n">
        <v>0.26</v>
      </c>
      <c r="I354" t="n">
        <v>65</v>
      </c>
      <c r="J354" t="n">
        <v>134.55</v>
      </c>
      <c r="K354" t="n">
        <v>46.47</v>
      </c>
      <c r="L354" t="n">
        <v>2</v>
      </c>
      <c r="M354" t="n">
        <v>63</v>
      </c>
      <c r="N354" t="n">
        <v>21.09</v>
      </c>
      <c r="O354" t="n">
        <v>16828.84</v>
      </c>
      <c r="P354" t="n">
        <v>176.48</v>
      </c>
      <c r="Q354" t="n">
        <v>3033.68</v>
      </c>
      <c r="R354" t="n">
        <v>121.15</v>
      </c>
      <c r="S354" t="n">
        <v>56.78</v>
      </c>
      <c r="T354" t="n">
        <v>30139.7</v>
      </c>
      <c r="U354" t="n">
        <v>0.47</v>
      </c>
      <c r="V354" t="n">
        <v>0.82</v>
      </c>
      <c r="W354" t="n">
        <v>2.75</v>
      </c>
      <c r="X354" t="n">
        <v>1.85</v>
      </c>
      <c r="Y354" t="n">
        <v>1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4.3445</v>
      </c>
      <c r="E355" t="n">
        <v>23.02</v>
      </c>
      <c r="F355" t="n">
        <v>19.34</v>
      </c>
      <c r="G355" t="n">
        <v>21.1</v>
      </c>
      <c r="H355" t="n">
        <v>0.29</v>
      </c>
      <c r="I355" t="n">
        <v>55</v>
      </c>
      <c r="J355" t="n">
        <v>134.89</v>
      </c>
      <c r="K355" t="n">
        <v>46.47</v>
      </c>
      <c r="L355" t="n">
        <v>2.25</v>
      </c>
      <c r="M355" t="n">
        <v>44</v>
      </c>
      <c r="N355" t="n">
        <v>21.17</v>
      </c>
      <c r="O355" t="n">
        <v>16870.25</v>
      </c>
      <c r="P355" t="n">
        <v>166.84</v>
      </c>
      <c r="Q355" t="n">
        <v>3033.96</v>
      </c>
      <c r="R355" t="n">
        <v>111.71</v>
      </c>
      <c r="S355" t="n">
        <v>56.78</v>
      </c>
      <c r="T355" t="n">
        <v>25467.92</v>
      </c>
      <c r="U355" t="n">
        <v>0.51</v>
      </c>
      <c r="V355" t="n">
        <v>0.83</v>
      </c>
      <c r="W355" t="n">
        <v>2.75</v>
      </c>
      <c r="X355" t="n">
        <v>1.57</v>
      </c>
      <c r="Y355" t="n">
        <v>1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4.3901</v>
      </c>
      <c r="E356" t="n">
        <v>22.78</v>
      </c>
      <c r="F356" t="n">
        <v>19.24</v>
      </c>
      <c r="G356" t="n">
        <v>23.08</v>
      </c>
      <c r="H356" t="n">
        <v>0.33</v>
      </c>
      <c r="I356" t="n">
        <v>50</v>
      </c>
      <c r="J356" t="n">
        <v>135.22</v>
      </c>
      <c r="K356" t="n">
        <v>46.47</v>
      </c>
      <c r="L356" t="n">
        <v>2.5</v>
      </c>
      <c r="M356" t="n">
        <v>20</v>
      </c>
      <c r="N356" t="n">
        <v>21.26</v>
      </c>
      <c r="O356" t="n">
        <v>16911.68</v>
      </c>
      <c r="P356" t="n">
        <v>161.42</v>
      </c>
      <c r="Q356" t="n">
        <v>3033.63</v>
      </c>
      <c r="R356" t="n">
        <v>107.58</v>
      </c>
      <c r="S356" t="n">
        <v>56.78</v>
      </c>
      <c r="T356" t="n">
        <v>23427.99</v>
      </c>
      <c r="U356" t="n">
        <v>0.53</v>
      </c>
      <c r="V356" t="n">
        <v>0.84</v>
      </c>
      <c r="W356" t="n">
        <v>2.77</v>
      </c>
      <c r="X356" t="n">
        <v>1.47</v>
      </c>
      <c r="Y356" t="n">
        <v>1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4.4093</v>
      </c>
      <c r="E357" t="n">
        <v>22.68</v>
      </c>
      <c r="F357" t="n">
        <v>19.19</v>
      </c>
      <c r="G357" t="n">
        <v>23.99</v>
      </c>
      <c r="H357" t="n">
        <v>0.36</v>
      </c>
      <c r="I357" t="n">
        <v>48</v>
      </c>
      <c r="J357" t="n">
        <v>135.56</v>
      </c>
      <c r="K357" t="n">
        <v>46.47</v>
      </c>
      <c r="L357" t="n">
        <v>2.75</v>
      </c>
      <c r="M357" t="n">
        <v>2</v>
      </c>
      <c r="N357" t="n">
        <v>21.34</v>
      </c>
      <c r="O357" t="n">
        <v>16953.14</v>
      </c>
      <c r="P357" t="n">
        <v>159.88</v>
      </c>
      <c r="Q357" t="n">
        <v>3033.75</v>
      </c>
      <c r="R357" t="n">
        <v>105.1</v>
      </c>
      <c r="S357" t="n">
        <v>56.78</v>
      </c>
      <c r="T357" t="n">
        <v>22196.4</v>
      </c>
      <c r="U357" t="n">
        <v>0.54</v>
      </c>
      <c r="V357" t="n">
        <v>0.84</v>
      </c>
      <c r="W357" t="n">
        <v>2.8</v>
      </c>
      <c r="X357" t="n">
        <v>1.43</v>
      </c>
      <c r="Y357" t="n">
        <v>1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4.4106</v>
      </c>
      <c r="E358" t="n">
        <v>22.67</v>
      </c>
      <c r="F358" t="n">
        <v>19.19</v>
      </c>
      <c r="G358" t="n">
        <v>23.98</v>
      </c>
      <c r="H358" t="n">
        <v>0.39</v>
      </c>
      <c r="I358" t="n">
        <v>48</v>
      </c>
      <c r="J358" t="n">
        <v>135.9</v>
      </c>
      <c r="K358" t="n">
        <v>46.47</v>
      </c>
      <c r="L358" t="n">
        <v>3</v>
      </c>
      <c r="M358" t="n">
        <v>0</v>
      </c>
      <c r="N358" t="n">
        <v>21.43</v>
      </c>
      <c r="O358" t="n">
        <v>16994.64</v>
      </c>
      <c r="P358" t="n">
        <v>160.08</v>
      </c>
      <c r="Q358" t="n">
        <v>3033.53</v>
      </c>
      <c r="R358" t="n">
        <v>104.99</v>
      </c>
      <c r="S358" t="n">
        <v>56.78</v>
      </c>
      <c r="T358" t="n">
        <v>22141.52</v>
      </c>
      <c r="U358" t="n">
        <v>0.54</v>
      </c>
      <c r="V358" t="n">
        <v>0.84</v>
      </c>
      <c r="W358" t="n">
        <v>2.79</v>
      </c>
      <c r="X358" t="n">
        <v>1.42</v>
      </c>
      <c r="Y358" t="n">
        <v>1</v>
      </c>
      <c r="Z358" t="n">
        <v>10</v>
      </c>
    </row>
    <row r="359">
      <c r="A359" t="n">
        <v>0</v>
      </c>
      <c r="B359" t="n">
        <v>130</v>
      </c>
      <c r="C359" t="inlineStr">
        <is>
          <t xml:space="preserve">CONCLUIDO	</t>
        </is>
      </c>
      <c r="D359" t="n">
        <v>2.1552</v>
      </c>
      <c r="E359" t="n">
        <v>46.4</v>
      </c>
      <c r="F359" t="n">
        <v>27.66</v>
      </c>
      <c r="G359" t="n">
        <v>5.09</v>
      </c>
      <c r="H359" t="n">
        <v>0.07000000000000001</v>
      </c>
      <c r="I359" t="n">
        <v>326</v>
      </c>
      <c r="J359" t="n">
        <v>252.85</v>
      </c>
      <c r="K359" t="n">
        <v>59.19</v>
      </c>
      <c r="L359" t="n">
        <v>1</v>
      </c>
      <c r="M359" t="n">
        <v>324</v>
      </c>
      <c r="N359" t="n">
        <v>62.65</v>
      </c>
      <c r="O359" t="n">
        <v>31418.63</v>
      </c>
      <c r="P359" t="n">
        <v>448.63</v>
      </c>
      <c r="Q359" t="n">
        <v>3035.09</v>
      </c>
      <c r="R359" t="n">
        <v>384</v>
      </c>
      <c r="S359" t="n">
        <v>56.78</v>
      </c>
      <c r="T359" t="n">
        <v>160258.03</v>
      </c>
      <c r="U359" t="n">
        <v>0.15</v>
      </c>
      <c r="V359" t="n">
        <v>0.58</v>
      </c>
      <c r="W359" t="n">
        <v>3.19</v>
      </c>
      <c r="X359" t="n">
        <v>9.880000000000001</v>
      </c>
      <c r="Y359" t="n">
        <v>1</v>
      </c>
      <c r="Z359" t="n">
        <v>10</v>
      </c>
    </row>
    <row r="360">
      <c r="A360" t="n">
        <v>1</v>
      </c>
      <c r="B360" t="n">
        <v>130</v>
      </c>
      <c r="C360" t="inlineStr">
        <is>
          <t xml:space="preserve">CONCLUIDO	</t>
        </is>
      </c>
      <c r="D360" t="n">
        <v>2.5863</v>
      </c>
      <c r="E360" t="n">
        <v>38.67</v>
      </c>
      <c r="F360" t="n">
        <v>24.62</v>
      </c>
      <c r="G360" t="n">
        <v>6.42</v>
      </c>
      <c r="H360" t="n">
        <v>0.09</v>
      </c>
      <c r="I360" t="n">
        <v>230</v>
      </c>
      <c r="J360" t="n">
        <v>253.3</v>
      </c>
      <c r="K360" t="n">
        <v>59.19</v>
      </c>
      <c r="L360" t="n">
        <v>1.25</v>
      </c>
      <c r="M360" t="n">
        <v>228</v>
      </c>
      <c r="N360" t="n">
        <v>62.86</v>
      </c>
      <c r="O360" t="n">
        <v>31474.5</v>
      </c>
      <c r="P360" t="n">
        <v>396.11</v>
      </c>
      <c r="Q360" t="n">
        <v>3034.47</v>
      </c>
      <c r="R360" t="n">
        <v>284.23</v>
      </c>
      <c r="S360" t="n">
        <v>56.78</v>
      </c>
      <c r="T360" t="n">
        <v>110853.46</v>
      </c>
      <c r="U360" t="n">
        <v>0.2</v>
      </c>
      <c r="V360" t="n">
        <v>0.66</v>
      </c>
      <c r="W360" t="n">
        <v>3.04</v>
      </c>
      <c r="X360" t="n">
        <v>6.85</v>
      </c>
      <c r="Y360" t="n">
        <v>1</v>
      </c>
      <c r="Z360" t="n">
        <v>10</v>
      </c>
    </row>
    <row r="361">
      <c r="A361" t="n">
        <v>2</v>
      </c>
      <c r="B361" t="n">
        <v>130</v>
      </c>
      <c r="C361" t="inlineStr">
        <is>
          <t xml:space="preserve">CONCLUIDO	</t>
        </is>
      </c>
      <c r="D361" t="n">
        <v>2.8993</v>
      </c>
      <c r="E361" t="n">
        <v>34.49</v>
      </c>
      <c r="F361" t="n">
        <v>22.98</v>
      </c>
      <c r="G361" t="n">
        <v>7.75</v>
      </c>
      <c r="H361" t="n">
        <v>0.11</v>
      </c>
      <c r="I361" t="n">
        <v>178</v>
      </c>
      <c r="J361" t="n">
        <v>253.75</v>
      </c>
      <c r="K361" t="n">
        <v>59.19</v>
      </c>
      <c r="L361" t="n">
        <v>1.5</v>
      </c>
      <c r="M361" t="n">
        <v>176</v>
      </c>
      <c r="N361" t="n">
        <v>63.06</v>
      </c>
      <c r="O361" t="n">
        <v>31530.44</v>
      </c>
      <c r="P361" t="n">
        <v>367.03</v>
      </c>
      <c r="Q361" t="n">
        <v>3034.37</v>
      </c>
      <c r="R361" t="n">
        <v>231.43</v>
      </c>
      <c r="S361" t="n">
        <v>56.78</v>
      </c>
      <c r="T361" t="n">
        <v>84711.67</v>
      </c>
      <c r="U361" t="n">
        <v>0.25</v>
      </c>
      <c r="V361" t="n">
        <v>0.7</v>
      </c>
      <c r="W361" t="n">
        <v>2.93</v>
      </c>
      <c r="X361" t="n">
        <v>5.21</v>
      </c>
      <c r="Y361" t="n">
        <v>1</v>
      </c>
      <c r="Z361" t="n">
        <v>10</v>
      </c>
    </row>
    <row r="362">
      <c r="A362" t="n">
        <v>3</v>
      </c>
      <c r="B362" t="n">
        <v>130</v>
      </c>
      <c r="C362" t="inlineStr">
        <is>
          <t xml:space="preserve">CONCLUIDO	</t>
        </is>
      </c>
      <c r="D362" t="n">
        <v>3.1446</v>
      </c>
      <c r="E362" t="n">
        <v>31.8</v>
      </c>
      <c r="F362" t="n">
        <v>21.96</v>
      </c>
      <c r="G362" t="n">
        <v>9.15</v>
      </c>
      <c r="H362" t="n">
        <v>0.12</v>
      </c>
      <c r="I362" t="n">
        <v>144</v>
      </c>
      <c r="J362" t="n">
        <v>254.21</v>
      </c>
      <c r="K362" t="n">
        <v>59.19</v>
      </c>
      <c r="L362" t="n">
        <v>1.75</v>
      </c>
      <c r="M362" t="n">
        <v>142</v>
      </c>
      <c r="N362" t="n">
        <v>63.26</v>
      </c>
      <c r="O362" t="n">
        <v>31586.46</v>
      </c>
      <c r="P362" t="n">
        <v>347.66</v>
      </c>
      <c r="Q362" t="n">
        <v>3034.42</v>
      </c>
      <c r="R362" t="n">
        <v>197.33</v>
      </c>
      <c r="S362" t="n">
        <v>56.78</v>
      </c>
      <c r="T362" t="n">
        <v>67832.46000000001</v>
      </c>
      <c r="U362" t="n">
        <v>0.29</v>
      </c>
      <c r="V362" t="n">
        <v>0.74</v>
      </c>
      <c r="W362" t="n">
        <v>2.89</v>
      </c>
      <c r="X362" t="n">
        <v>4.19</v>
      </c>
      <c r="Y362" t="n">
        <v>1</v>
      </c>
      <c r="Z362" t="n">
        <v>10</v>
      </c>
    </row>
    <row r="363">
      <c r="A363" t="n">
        <v>4</v>
      </c>
      <c r="B363" t="n">
        <v>130</v>
      </c>
      <c r="C363" t="inlineStr">
        <is>
          <t xml:space="preserve">CONCLUIDO	</t>
        </is>
      </c>
      <c r="D363" t="n">
        <v>3.3247</v>
      </c>
      <c r="E363" t="n">
        <v>30.08</v>
      </c>
      <c r="F363" t="n">
        <v>21.31</v>
      </c>
      <c r="G363" t="n">
        <v>10.48</v>
      </c>
      <c r="H363" t="n">
        <v>0.14</v>
      </c>
      <c r="I363" t="n">
        <v>122</v>
      </c>
      <c r="J363" t="n">
        <v>254.66</v>
      </c>
      <c r="K363" t="n">
        <v>59.19</v>
      </c>
      <c r="L363" t="n">
        <v>2</v>
      </c>
      <c r="M363" t="n">
        <v>120</v>
      </c>
      <c r="N363" t="n">
        <v>63.47</v>
      </c>
      <c r="O363" t="n">
        <v>31642.55</v>
      </c>
      <c r="P363" t="n">
        <v>334.69</v>
      </c>
      <c r="Q363" t="n">
        <v>3034.16</v>
      </c>
      <c r="R363" t="n">
        <v>176.36</v>
      </c>
      <c r="S363" t="n">
        <v>56.78</v>
      </c>
      <c r="T363" t="n">
        <v>57459.53</v>
      </c>
      <c r="U363" t="n">
        <v>0.32</v>
      </c>
      <c r="V363" t="n">
        <v>0.76</v>
      </c>
      <c r="W363" t="n">
        <v>2.85</v>
      </c>
      <c r="X363" t="n">
        <v>3.54</v>
      </c>
      <c r="Y363" t="n">
        <v>1</v>
      </c>
      <c r="Z363" t="n">
        <v>10</v>
      </c>
    </row>
    <row r="364">
      <c r="A364" t="n">
        <v>5</v>
      </c>
      <c r="B364" t="n">
        <v>130</v>
      </c>
      <c r="C364" t="inlineStr">
        <is>
          <t xml:space="preserve">CONCLUIDO	</t>
        </is>
      </c>
      <c r="D364" t="n">
        <v>3.4802</v>
      </c>
      <c r="E364" t="n">
        <v>28.73</v>
      </c>
      <c r="F364" t="n">
        <v>20.8</v>
      </c>
      <c r="G364" t="n">
        <v>11.88</v>
      </c>
      <c r="H364" t="n">
        <v>0.16</v>
      </c>
      <c r="I364" t="n">
        <v>105</v>
      </c>
      <c r="J364" t="n">
        <v>255.12</v>
      </c>
      <c r="K364" t="n">
        <v>59.19</v>
      </c>
      <c r="L364" t="n">
        <v>2.25</v>
      </c>
      <c r="M364" t="n">
        <v>103</v>
      </c>
      <c r="N364" t="n">
        <v>63.67</v>
      </c>
      <c r="O364" t="n">
        <v>31698.72</v>
      </c>
      <c r="P364" t="n">
        <v>324.09</v>
      </c>
      <c r="Q364" t="n">
        <v>3034.14</v>
      </c>
      <c r="R364" t="n">
        <v>159.67</v>
      </c>
      <c r="S364" t="n">
        <v>56.78</v>
      </c>
      <c r="T364" t="n">
        <v>49197.58</v>
      </c>
      <c r="U364" t="n">
        <v>0.36</v>
      </c>
      <c r="V364" t="n">
        <v>0.78</v>
      </c>
      <c r="W364" t="n">
        <v>2.82</v>
      </c>
      <c r="X364" t="n">
        <v>3.03</v>
      </c>
      <c r="Y364" t="n">
        <v>1</v>
      </c>
      <c r="Z364" t="n">
        <v>10</v>
      </c>
    </row>
    <row r="365">
      <c r="A365" t="n">
        <v>6</v>
      </c>
      <c r="B365" t="n">
        <v>130</v>
      </c>
      <c r="C365" t="inlineStr">
        <is>
          <t xml:space="preserve">CONCLUIDO	</t>
        </is>
      </c>
      <c r="D365" t="n">
        <v>3.606</v>
      </c>
      <c r="E365" t="n">
        <v>27.73</v>
      </c>
      <c r="F365" t="n">
        <v>20.43</v>
      </c>
      <c r="G365" t="n">
        <v>13.32</v>
      </c>
      <c r="H365" t="n">
        <v>0.17</v>
      </c>
      <c r="I365" t="n">
        <v>92</v>
      </c>
      <c r="J365" t="n">
        <v>255.57</v>
      </c>
      <c r="K365" t="n">
        <v>59.19</v>
      </c>
      <c r="L365" t="n">
        <v>2.5</v>
      </c>
      <c r="M365" t="n">
        <v>90</v>
      </c>
      <c r="N365" t="n">
        <v>63.88</v>
      </c>
      <c r="O365" t="n">
        <v>31754.97</v>
      </c>
      <c r="P365" t="n">
        <v>315.33</v>
      </c>
      <c r="Q365" t="n">
        <v>3033.74</v>
      </c>
      <c r="R365" t="n">
        <v>147.55</v>
      </c>
      <c r="S365" t="n">
        <v>56.78</v>
      </c>
      <c r="T365" t="n">
        <v>43203.37</v>
      </c>
      <c r="U365" t="n">
        <v>0.38</v>
      </c>
      <c r="V365" t="n">
        <v>0.79</v>
      </c>
      <c r="W365" t="n">
        <v>2.81</v>
      </c>
      <c r="X365" t="n">
        <v>2.66</v>
      </c>
      <c r="Y365" t="n">
        <v>1</v>
      </c>
      <c r="Z365" t="n">
        <v>10</v>
      </c>
    </row>
    <row r="366">
      <c r="A366" t="n">
        <v>7</v>
      </c>
      <c r="B366" t="n">
        <v>130</v>
      </c>
      <c r="C366" t="inlineStr">
        <is>
          <t xml:space="preserve">CONCLUIDO	</t>
        </is>
      </c>
      <c r="D366" t="n">
        <v>3.7105</v>
      </c>
      <c r="E366" t="n">
        <v>26.95</v>
      </c>
      <c r="F366" t="n">
        <v>20.14</v>
      </c>
      <c r="G366" t="n">
        <v>14.73</v>
      </c>
      <c r="H366" t="n">
        <v>0.19</v>
      </c>
      <c r="I366" t="n">
        <v>82</v>
      </c>
      <c r="J366" t="n">
        <v>256.03</v>
      </c>
      <c r="K366" t="n">
        <v>59.19</v>
      </c>
      <c r="L366" t="n">
        <v>2.75</v>
      </c>
      <c r="M366" t="n">
        <v>80</v>
      </c>
      <c r="N366" t="n">
        <v>64.09</v>
      </c>
      <c r="O366" t="n">
        <v>31811.29</v>
      </c>
      <c r="P366" t="n">
        <v>307.98</v>
      </c>
      <c r="Q366" t="n">
        <v>3033.82</v>
      </c>
      <c r="R366" t="n">
        <v>137.91</v>
      </c>
      <c r="S366" t="n">
        <v>56.78</v>
      </c>
      <c r="T366" t="n">
        <v>38430.63</v>
      </c>
      <c r="U366" t="n">
        <v>0.41</v>
      </c>
      <c r="V366" t="n">
        <v>0.8</v>
      </c>
      <c r="W366" t="n">
        <v>2.79</v>
      </c>
      <c r="X366" t="n">
        <v>2.37</v>
      </c>
      <c r="Y366" t="n">
        <v>1</v>
      </c>
      <c r="Z366" t="n">
        <v>10</v>
      </c>
    </row>
    <row r="367">
      <c r="A367" t="n">
        <v>8</v>
      </c>
      <c r="B367" t="n">
        <v>130</v>
      </c>
      <c r="C367" t="inlineStr">
        <is>
          <t xml:space="preserve">CONCLUIDO	</t>
        </is>
      </c>
      <c r="D367" t="n">
        <v>3.8103</v>
      </c>
      <c r="E367" t="n">
        <v>26.24</v>
      </c>
      <c r="F367" t="n">
        <v>19.87</v>
      </c>
      <c r="G367" t="n">
        <v>16.33</v>
      </c>
      <c r="H367" t="n">
        <v>0.21</v>
      </c>
      <c r="I367" t="n">
        <v>73</v>
      </c>
      <c r="J367" t="n">
        <v>256.49</v>
      </c>
      <c r="K367" t="n">
        <v>59.19</v>
      </c>
      <c r="L367" t="n">
        <v>3</v>
      </c>
      <c r="M367" t="n">
        <v>71</v>
      </c>
      <c r="N367" t="n">
        <v>64.29000000000001</v>
      </c>
      <c r="O367" t="n">
        <v>31867.69</v>
      </c>
      <c r="P367" t="n">
        <v>301.1</v>
      </c>
      <c r="Q367" t="n">
        <v>3034</v>
      </c>
      <c r="R367" t="n">
        <v>129.06</v>
      </c>
      <c r="S367" t="n">
        <v>56.78</v>
      </c>
      <c r="T367" t="n">
        <v>34052.1</v>
      </c>
      <c r="U367" t="n">
        <v>0.44</v>
      </c>
      <c r="V367" t="n">
        <v>0.8100000000000001</v>
      </c>
      <c r="W367" t="n">
        <v>2.78</v>
      </c>
      <c r="X367" t="n">
        <v>2.1</v>
      </c>
      <c r="Y367" t="n">
        <v>1</v>
      </c>
      <c r="Z367" t="n">
        <v>10</v>
      </c>
    </row>
    <row r="368">
      <c r="A368" t="n">
        <v>9</v>
      </c>
      <c r="B368" t="n">
        <v>130</v>
      </c>
      <c r="C368" t="inlineStr">
        <is>
          <t xml:space="preserve">CONCLUIDO	</t>
        </is>
      </c>
      <c r="D368" t="n">
        <v>3.879</v>
      </c>
      <c r="E368" t="n">
        <v>25.78</v>
      </c>
      <c r="F368" t="n">
        <v>19.7</v>
      </c>
      <c r="G368" t="n">
        <v>17.64</v>
      </c>
      <c r="H368" t="n">
        <v>0.23</v>
      </c>
      <c r="I368" t="n">
        <v>67</v>
      </c>
      <c r="J368" t="n">
        <v>256.95</v>
      </c>
      <c r="K368" t="n">
        <v>59.19</v>
      </c>
      <c r="L368" t="n">
        <v>3.25</v>
      </c>
      <c r="M368" t="n">
        <v>65</v>
      </c>
      <c r="N368" t="n">
        <v>64.5</v>
      </c>
      <c r="O368" t="n">
        <v>31924.29</v>
      </c>
      <c r="P368" t="n">
        <v>296</v>
      </c>
      <c r="Q368" t="n">
        <v>3033.77</v>
      </c>
      <c r="R368" t="n">
        <v>123.68</v>
      </c>
      <c r="S368" t="n">
        <v>56.78</v>
      </c>
      <c r="T368" t="n">
        <v>31391.41</v>
      </c>
      <c r="U368" t="n">
        <v>0.46</v>
      </c>
      <c r="V368" t="n">
        <v>0.82</v>
      </c>
      <c r="W368" t="n">
        <v>2.77</v>
      </c>
      <c r="X368" t="n">
        <v>1.93</v>
      </c>
      <c r="Y368" t="n">
        <v>1</v>
      </c>
      <c r="Z368" t="n">
        <v>10</v>
      </c>
    </row>
    <row r="369">
      <c r="A369" t="n">
        <v>10</v>
      </c>
      <c r="B369" t="n">
        <v>130</v>
      </c>
      <c r="C369" t="inlineStr">
        <is>
          <t xml:space="preserve">CONCLUIDO	</t>
        </is>
      </c>
      <c r="D369" t="n">
        <v>3.9542</v>
      </c>
      <c r="E369" t="n">
        <v>25.29</v>
      </c>
      <c r="F369" t="n">
        <v>19.5</v>
      </c>
      <c r="G369" t="n">
        <v>19.18</v>
      </c>
      <c r="H369" t="n">
        <v>0.24</v>
      </c>
      <c r="I369" t="n">
        <v>61</v>
      </c>
      <c r="J369" t="n">
        <v>257.41</v>
      </c>
      <c r="K369" t="n">
        <v>59.19</v>
      </c>
      <c r="L369" t="n">
        <v>3.5</v>
      </c>
      <c r="M369" t="n">
        <v>59</v>
      </c>
      <c r="N369" t="n">
        <v>64.70999999999999</v>
      </c>
      <c r="O369" t="n">
        <v>31980.84</v>
      </c>
      <c r="P369" t="n">
        <v>289.79</v>
      </c>
      <c r="Q369" t="n">
        <v>3033.79</v>
      </c>
      <c r="R369" t="n">
        <v>117.25</v>
      </c>
      <c r="S369" t="n">
        <v>56.78</v>
      </c>
      <c r="T369" t="n">
        <v>28207.08</v>
      </c>
      <c r="U369" t="n">
        <v>0.48</v>
      </c>
      <c r="V369" t="n">
        <v>0.83</v>
      </c>
      <c r="W369" t="n">
        <v>2.76</v>
      </c>
      <c r="X369" t="n">
        <v>1.74</v>
      </c>
      <c r="Y369" t="n">
        <v>1</v>
      </c>
      <c r="Z369" t="n">
        <v>10</v>
      </c>
    </row>
    <row r="370">
      <c r="A370" t="n">
        <v>11</v>
      </c>
      <c r="B370" t="n">
        <v>130</v>
      </c>
      <c r="C370" t="inlineStr">
        <is>
          <t xml:space="preserve">CONCLUIDO	</t>
        </is>
      </c>
      <c r="D370" t="n">
        <v>4.0186</v>
      </c>
      <c r="E370" t="n">
        <v>24.88</v>
      </c>
      <c r="F370" t="n">
        <v>19.34</v>
      </c>
      <c r="G370" t="n">
        <v>20.72</v>
      </c>
      <c r="H370" t="n">
        <v>0.26</v>
      </c>
      <c r="I370" t="n">
        <v>56</v>
      </c>
      <c r="J370" t="n">
        <v>257.86</v>
      </c>
      <c r="K370" t="n">
        <v>59.19</v>
      </c>
      <c r="L370" t="n">
        <v>3.75</v>
      </c>
      <c r="M370" t="n">
        <v>54</v>
      </c>
      <c r="N370" t="n">
        <v>64.92</v>
      </c>
      <c r="O370" t="n">
        <v>32037.48</v>
      </c>
      <c r="P370" t="n">
        <v>284.54</v>
      </c>
      <c r="Q370" t="n">
        <v>3033.69</v>
      </c>
      <c r="R370" t="n">
        <v>112.43</v>
      </c>
      <c r="S370" t="n">
        <v>56.78</v>
      </c>
      <c r="T370" t="n">
        <v>25824.47</v>
      </c>
      <c r="U370" t="n">
        <v>0.51</v>
      </c>
      <c r="V370" t="n">
        <v>0.83</v>
      </c>
      <c r="W370" t="n">
        <v>2.74</v>
      </c>
      <c r="X370" t="n">
        <v>1.57</v>
      </c>
      <c r="Y370" t="n">
        <v>1</v>
      </c>
      <c r="Z370" t="n">
        <v>10</v>
      </c>
    </row>
    <row r="371">
      <c r="A371" t="n">
        <v>12</v>
      </c>
      <c r="B371" t="n">
        <v>130</v>
      </c>
      <c r="C371" t="inlineStr">
        <is>
          <t xml:space="preserve">CONCLUIDO	</t>
        </is>
      </c>
      <c r="D371" t="n">
        <v>4.0631</v>
      </c>
      <c r="E371" t="n">
        <v>24.61</v>
      </c>
      <c r="F371" t="n">
        <v>19.26</v>
      </c>
      <c r="G371" t="n">
        <v>22.23</v>
      </c>
      <c r="H371" t="n">
        <v>0.28</v>
      </c>
      <c r="I371" t="n">
        <v>52</v>
      </c>
      <c r="J371" t="n">
        <v>258.32</v>
      </c>
      <c r="K371" t="n">
        <v>59.19</v>
      </c>
      <c r="L371" t="n">
        <v>4</v>
      </c>
      <c r="M371" t="n">
        <v>50</v>
      </c>
      <c r="N371" t="n">
        <v>65.13</v>
      </c>
      <c r="O371" t="n">
        <v>32094.19</v>
      </c>
      <c r="P371" t="n">
        <v>281.3</v>
      </c>
      <c r="Q371" t="n">
        <v>3033.63</v>
      </c>
      <c r="R371" t="n">
        <v>109.6</v>
      </c>
      <c r="S371" t="n">
        <v>56.78</v>
      </c>
      <c r="T371" t="n">
        <v>24429.42</v>
      </c>
      <c r="U371" t="n">
        <v>0.52</v>
      </c>
      <c r="V371" t="n">
        <v>0.84</v>
      </c>
      <c r="W371" t="n">
        <v>2.74</v>
      </c>
      <c r="X371" t="n">
        <v>1.5</v>
      </c>
      <c r="Y371" t="n">
        <v>1</v>
      </c>
      <c r="Z371" t="n">
        <v>10</v>
      </c>
    </row>
    <row r="372">
      <c r="A372" t="n">
        <v>13</v>
      </c>
      <c r="B372" t="n">
        <v>130</v>
      </c>
      <c r="C372" t="inlineStr">
        <is>
          <t xml:space="preserve">CONCLUIDO	</t>
        </is>
      </c>
      <c r="D372" t="n">
        <v>4.1234</v>
      </c>
      <c r="E372" t="n">
        <v>24.25</v>
      </c>
      <c r="F372" t="n">
        <v>19.1</v>
      </c>
      <c r="G372" t="n">
        <v>23.88</v>
      </c>
      <c r="H372" t="n">
        <v>0.29</v>
      </c>
      <c r="I372" t="n">
        <v>48</v>
      </c>
      <c r="J372" t="n">
        <v>258.78</v>
      </c>
      <c r="K372" t="n">
        <v>59.19</v>
      </c>
      <c r="L372" t="n">
        <v>4.25</v>
      </c>
      <c r="M372" t="n">
        <v>46</v>
      </c>
      <c r="N372" t="n">
        <v>65.34</v>
      </c>
      <c r="O372" t="n">
        <v>32150.98</v>
      </c>
      <c r="P372" t="n">
        <v>275.46</v>
      </c>
      <c r="Q372" t="n">
        <v>3033.55</v>
      </c>
      <c r="R372" t="n">
        <v>103.99</v>
      </c>
      <c r="S372" t="n">
        <v>56.78</v>
      </c>
      <c r="T372" t="n">
        <v>21642.32</v>
      </c>
      <c r="U372" t="n">
        <v>0.55</v>
      </c>
      <c r="V372" t="n">
        <v>0.84</v>
      </c>
      <c r="W372" t="n">
        <v>2.74</v>
      </c>
      <c r="X372" t="n">
        <v>1.33</v>
      </c>
      <c r="Y372" t="n">
        <v>1</v>
      </c>
      <c r="Z372" t="n">
        <v>10</v>
      </c>
    </row>
    <row r="373">
      <c r="A373" t="n">
        <v>14</v>
      </c>
      <c r="B373" t="n">
        <v>130</v>
      </c>
      <c r="C373" t="inlineStr">
        <is>
          <t xml:space="preserve">CONCLUIDO	</t>
        </is>
      </c>
      <c r="D373" t="n">
        <v>4.1597</v>
      </c>
      <c r="E373" t="n">
        <v>24.04</v>
      </c>
      <c r="F373" t="n">
        <v>19.04</v>
      </c>
      <c r="G373" t="n">
        <v>25.38</v>
      </c>
      <c r="H373" t="n">
        <v>0.31</v>
      </c>
      <c r="I373" t="n">
        <v>45</v>
      </c>
      <c r="J373" t="n">
        <v>259.25</v>
      </c>
      <c r="K373" t="n">
        <v>59.19</v>
      </c>
      <c r="L373" t="n">
        <v>4.5</v>
      </c>
      <c r="M373" t="n">
        <v>43</v>
      </c>
      <c r="N373" t="n">
        <v>65.55</v>
      </c>
      <c r="O373" t="n">
        <v>32207.85</v>
      </c>
      <c r="P373" t="n">
        <v>271.38</v>
      </c>
      <c r="Q373" t="n">
        <v>3033.53</v>
      </c>
      <c r="R373" t="n">
        <v>102.33</v>
      </c>
      <c r="S373" t="n">
        <v>56.78</v>
      </c>
      <c r="T373" t="n">
        <v>20828.8</v>
      </c>
      <c r="U373" t="n">
        <v>0.55</v>
      </c>
      <c r="V373" t="n">
        <v>0.85</v>
      </c>
      <c r="W373" t="n">
        <v>2.72</v>
      </c>
      <c r="X373" t="n">
        <v>1.27</v>
      </c>
      <c r="Y373" t="n">
        <v>1</v>
      </c>
      <c r="Z373" t="n">
        <v>10</v>
      </c>
    </row>
    <row r="374">
      <c r="A374" t="n">
        <v>15</v>
      </c>
      <c r="B374" t="n">
        <v>130</v>
      </c>
      <c r="C374" t="inlineStr">
        <is>
          <t xml:space="preserve">CONCLUIDO	</t>
        </is>
      </c>
      <c r="D374" t="n">
        <v>4.2052</v>
      </c>
      <c r="E374" t="n">
        <v>23.78</v>
      </c>
      <c r="F374" t="n">
        <v>18.92</v>
      </c>
      <c r="G374" t="n">
        <v>27.03</v>
      </c>
      <c r="H374" t="n">
        <v>0.33</v>
      </c>
      <c r="I374" t="n">
        <v>42</v>
      </c>
      <c r="J374" t="n">
        <v>259.71</v>
      </c>
      <c r="K374" t="n">
        <v>59.19</v>
      </c>
      <c r="L374" t="n">
        <v>4.75</v>
      </c>
      <c r="M374" t="n">
        <v>40</v>
      </c>
      <c r="N374" t="n">
        <v>65.76000000000001</v>
      </c>
      <c r="O374" t="n">
        <v>32264.79</v>
      </c>
      <c r="P374" t="n">
        <v>267.18</v>
      </c>
      <c r="Q374" t="n">
        <v>3033.58</v>
      </c>
      <c r="R374" t="n">
        <v>98.65000000000001</v>
      </c>
      <c r="S374" t="n">
        <v>56.78</v>
      </c>
      <c r="T374" t="n">
        <v>19002.38</v>
      </c>
      <c r="U374" t="n">
        <v>0.58</v>
      </c>
      <c r="V374" t="n">
        <v>0.85</v>
      </c>
      <c r="W374" t="n">
        <v>2.71</v>
      </c>
      <c r="X374" t="n">
        <v>1.16</v>
      </c>
      <c r="Y374" t="n">
        <v>1</v>
      </c>
      <c r="Z374" t="n">
        <v>10</v>
      </c>
    </row>
    <row r="375">
      <c r="A375" t="n">
        <v>16</v>
      </c>
      <c r="B375" t="n">
        <v>130</v>
      </c>
      <c r="C375" t="inlineStr">
        <is>
          <t xml:space="preserve">CONCLUIDO	</t>
        </is>
      </c>
      <c r="D375" t="n">
        <v>4.2422</v>
      </c>
      <c r="E375" t="n">
        <v>23.57</v>
      </c>
      <c r="F375" t="n">
        <v>18.86</v>
      </c>
      <c r="G375" t="n">
        <v>29.02</v>
      </c>
      <c r="H375" t="n">
        <v>0.34</v>
      </c>
      <c r="I375" t="n">
        <v>39</v>
      </c>
      <c r="J375" t="n">
        <v>260.17</v>
      </c>
      <c r="K375" t="n">
        <v>59.19</v>
      </c>
      <c r="L375" t="n">
        <v>5</v>
      </c>
      <c r="M375" t="n">
        <v>37</v>
      </c>
      <c r="N375" t="n">
        <v>65.98</v>
      </c>
      <c r="O375" t="n">
        <v>32321.82</v>
      </c>
      <c r="P375" t="n">
        <v>261.86</v>
      </c>
      <c r="Q375" t="n">
        <v>3033.57</v>
      </c>
      <c r="R375" t="n">
        <v>96.36</v>
      </c>
      <c r="S375" t="n">
        <v>56.78</v>
      </c>
      <c r="T375" t="n">
        <v>17874.89</v>
      </c>
      <c r="U375" t="n">
        <v>0.59</v>
      </c>
      <c r="V375" t="n">
        <v>0.86</v>
      </c>
      <c r="W375" t="n">
        <v>2.72</v>
      </c>
      <c r="X375" t="n">
        <v>1.09</v>
      </c>
      <c r="Y375" t="n">
        <v>1</v>
      </c>
      <c r="Z375" t="n">
        <v>10</v>
      </c>
    </row>
    <row r="376">
      <c r="A376" t="n">
        <v>17</v>
      </c>
      <c r="B376" t="n">
        <v>130</v>
      </c>
      <c r="C376" t="inlineStr">
        <is>
          <t xml:space="preserve">CONCLUIDO	</t>
        </is>
      </c>
      <c r="D376" t="n">
        <v>4.2839</v>
      </c>
      <c r="E376" t="n">
        <v>23.34</v>
      </c>
      <c r="F376" t="n">
        <v>18.78</v>
      </c>
      <c r="G376" t="n">
        <v>31.3</v>
      </c>
      <c r="H376" t="n">
        <v>0.36</v>
      </c>
      <c r="I376" t="n">
        <v>36</v>
      </c>
      <c r="J376" t="n">
        <v>260.63</v>
      </c>
      <c r="K376" t="n">
        <v>59.19</v>
      </c>
      <c r="L376" t="n">
        <v>5.25</v>
      </c>
      <c r="M376" t="n">
        <v>34</v>
      </c>
      <c r="N376" t="n">
        <v>66.19</v>
      </c>
      <c r="O376" t="n">
        <v>32378.93</v>
      </c>
      <c r="P376" t="n">
        <v>256.08</v>
      </c>
      <c r="Q376" t="n">
        <v>3033.62</v>
      </c>
      <c r="R376" t="n">
        <v>93.84</v>
      </c>
      <c r="S376" t="n">
        <v>56.78</v>
      </c>
      <c r="T376" t="n">
        <v>16625.37</v>
      </c>
      <c r="U376" t="n">
        <v>0.61</v>
      </c>
      <c r="V376" t="n">
        <v>0.86</v>
      </c>
      <c r="W376" t="n">
        <v>2.71</v>
      </c>
      <c r="X376" t="n">
        <v>1.01</v>
      </c>
      <c r="Y376" t="n">
        <v>1</v>
      </c>
      <c r="Z376" t="n">
        <v>10</v>
      </c>
    </row>
    <row r="377">
      <c r="A377" t="n">
        <v>18</v>
      </c>
      <c r="B377" t="n">
        <v>130</v>
      </c>
      <c r="C377" t="inlineStr">
        <is>
          <t xml:space="preserve">CONCLUIDO	</t>
        </is>
      </c>
      <c r="D377" t="n">
        <v>4.2946</v>
      </c>
      <c r="E377" t="n">
        <v>23.29</v>
      </c>
      <c r="F377" t="n">
        <v>18.77</v>
      </c>
      <c r="G377" t="n">
        <v>32.18</v>
      </c>
      <c r="H377" t="n">
        <v>0.37</v>
      </c>
      <c r="I377" t="n">
        <v>35</v>
      </c>
      <c r="J377" t="n">
        <v>261.1</v>
      </c>
      <c r="K377" t="n">
        <v>59.19</v>
      </c>
      <c r="L377" t="n">
        <v>5.5</v>
      </c>
      <c r="M377" t="n">
        <v>33</v>
      </c>
      <c r="N377" t="n">
        <v>66.40000000000001</v>
      </c>
      <c r="O377" t="n">
        <v>32436.11</v>
      </c>
      <c r="P377" t="n">
        <v>255.13</v>
      </c>
      <c r="Q377" t="n">
        <v>3033.66</v>
      </c>
      <c r="R377" t="n">
        <v>93.63</v>
      </c>
      <c r="S377" t="n">
        <v>56.78</v>
      </c>
      <c r="T377" t="n">
        <v>16527.16</v>
      </c>
      <c r="U377" t="n">
        <v>0.61</v>
      </c>
      <c r="V377" t="n">
        <v>0.86</v>
      </c>
      <c r="W377" t="n">
        <v>2.71</v>
      </c>
      <c r="X377" t="n">
        <v>1</v>
      </c>
      <c r="Y377" t="n">
        <v>1</v>
      </c>
      <c r="Z377" t="n">
        <v>10</v>
      </c>
    </row>
    <row r="378">
      <c r="A378" t="n">
        <v>19</v>
      </c>
      <c r="B378" t="n">
        <v>130</v>
      </c>
      <c r="C378" t="inlineStr">
        <is>
          <t xml:space="preserve">CONCLUIDO	</t>
        </is>
      </c>
      <c r="D378" t="n">
        <v>4.3279</v>
      </c>
      <c r="E378" t="n">
        <v>23.11</v>
      </c>
      <c r="F378" t="n">
        <v>18.69</v>
      </c>
      <c r="G378" t="n">
        <v>33.98</v>
      </c>
      <c r="H378" t="n">
        <v>0.39</v>
      </c>
      <c r="I378" t="n">
        <v>33</v>
      </c>
      <c r="J378" t="n">
        <v>261.56</v>
      </c>
      <c r="K378" t="n">
        <v>59.19</v>
      </c>
      <c r="L378" t="n">
        <v>5.75</v>
      </c>
      <c r="M378" t="n">
        <v>31</v>
      </c>
      <c r="N378" t="n">
        <v>66.62</v>
      </c>
      <c r="O378" t="n">
        <v>32493.38</v>
      </c>
      <c r="P378" t="n">
        <v>250.18</v>
      </c>
      <c r="Q378" t="n">
        <v>3033.51</v>
      </c>
      <c r="R378" t="n">
        <v>90.79000000000001</v>
      </c>
      <c r="S378" t="n">
        <v>56.78</v>
      </c>
      <c r="T378" t="n">
        <v>15120.11</v>
      </c>
      <c r="U378" t="n">
        <v>0.63</v>
      </c>
      <c r="V378" t="n">
        <v>0.86</v>
      </c>
      <c r="W378" t="n">
        <v>2.71</v>
      </c>
      <c r="X378" t="n">
        <v>0.92</v>
      </c>
      <c r="Y378" t="n">
        <v>1</v>
      </c>
      <c r="Z378" t="n">
        <v>10</v>
      </c>
    </row>
    <row r="379">
      <c r="A379" t="n">
        <v>20</v>
      </c>
      <c r="B379" t="n">
        <v>130</v>
      </c>
      <c r="C379" t="inlineStr">
        <is>
          <t xml:space="preserve">CONCLUIDO	</t>
        </is>
      </c>
      <c r="D379" t="n">
        <v>4.3588</v>
      </c>
      <c r="E379" t="n">
        <v>22.94</v>
      </c>
      <c r="F379" t="n">
        <v>18.62</v>
      </c>
      <c r="G379" t="n">
        <v>36.04</v>
      </c>
      <c r="H379" t="n">
        <v>0.41</v>
      </c>
      <c r="I379" t="n">
        <v>31</v>
      </c>
      <c r="J379" t="n">
        <v>262.03</v>
      </c>
      <c r="K379" t="n">
        <v>59.19</v>
      </c>
      <c r="L379" t="n">
        <v>6</v>
      </c>
      <c r="M379" t="n">
        <v>29</v>
      </c>
      <c r="N379" t="n">
        <v>66.83</v>
      </c>
      <c r="O379" t="n">
        <v>32550.72</v>
      </c>
      <c r="P379" t="n">
        <v>246.2</v>
      </c>
      <c r="Q379" t="n">
        <v>3033.56</v>
      </c>
      <c r="R379" t="n">
        <v>88.95999999999999</v>
      </c>
      <c r="S379" t="n">
        <v>56.78</v>
      </c>
      <c r="T379" t="n">
        <v>14214.84</v>
      </c>
      <c r="U379" t="n">
        <v>0.64</v>
      </c>
      <c r="V379" t="n">
        <v>0.87</v>
      </c>
      <c r="W379" t="n">
        <v>2.7</v>
      </c>
      <c r="X379" t="n">
        <v>0.86</v>
      </c>
      <c r="Y379" t="n">
        <v>1</v>
      </c>
      <c r="Z379" t="n">
        <v>10</v>
      </c>
    </row>
    <row r="380">
      <c r="A380" t="n">
        <v>21</v>
      </c>
      <c r="B380" t="n">
        <v>130</v>
      </c>
      <c r="C380" t="inlineStr">
        <is>
          <t xml:space="preserve">CONCLUIDO	</t>
        </is>
      </c>
      <c r="D380" t="n">
        <v>4.3887</v>
      </c>
      <c r="E380" t="n">
        <v>22.79</v>
      </c>
      <c r="F380" t="n">
        <v>18.56</v>
      </c>
      <c r="G380" t="n">
        <v>38.41</v>
      </c>
      <c r="H380" t="n">
        <v>0.42</v>
      </c>
      <c r="I380" t="n">
        <v>29</v>
      </c>
      <c r="J380" t="n">
        <v>262.49</v>
      </c>
      <c r="K380" t="n">
        <v>59.19</v>
      </c>
      <c r="L380" t="n">
        <v>6.25</v>
      </c>
      <c r="M380" t="n">
        <v>27</v>
      </c>
      <c r="N380" t="n">
        <v>67.05</v>
      </c>
      <c r="O380" t="n">
        <v>32608.15</v>
      </c>
      <c r="P380" t="n">
        <v>242.52</v>
      </c>
      <c r="Q380" t="n">
        <v>3033.57</v>
      </c>
      <c r="R380" t="n">
        <v>86.84999999999999</v>
      </c>
      <c r="S380" t="n">
        <v>56.78</v>
      </c>
      <c r="T380" t="n">
        <v>13167.92</v>
      </c>
      <c r="U380" t="n">
        <v>0.65</v>
      </c>
      <c r="V380" t="n">
        <v>0.87</v>
      </c>
      <c r="W380" t="n">
        <v>2.7</v>
      </c>
      <c r="X380" t="n">
        <v>0.8</v>
      </c>
      <c r="Y380" t="n">
        <v>1</v>
      </c>
      <c r="Z380" t="n">
        <v>10</v>
      </c>
    </row>
    <row r="381">
      <c r="A381" t="n">
        <v>22</v>
      </c>
      <c r="B381" t="n">
        <v>130</v>
      </c>
      <c r="C381" t="inlineStr">
        <is>
          <t xml:space="preserve">CONCLUIDO	</t>
        </is>
      </c>
      <c r="D381" t="n">
        <v>4.398</v>
      </c>
      <c r="E381" t="n">
        <v>22.74</v>
      </c>
      <c r="F381" t="n">
        <v>18.56</v>
      </c>
      <c r="G381" t="n">
        <v>39.78</v>
      </c>
      <c r="H381" t="n">
        <v>0.44</v>
      </c>
      <c r="I381" t="n">
        <v>28</v>
      </c>
      <c r="J381" t="n">
        <v>262.96</v>
      </c>
      <c r="K381" t="n">
        <v>59.19</v>
      </c>
      <c r="L381" t="n">
        <v>6.5</v>
      </c>
      <c r="M381" t="n">
        <v>24</v>
      </c>
      <c r="N381" t="n">
        <v>67.26000000000001</v>
      </c>
      <c r="O381" t="n">
        <v>32665.66</v>
      </c>
      <c r="P381" t="n">
        <v>237.23</v>
      </c>
      <c r="Q381" t="n">
        <v>3033.53</v>
      </c>
      <c r="R381" t="n">
        <v>86.7</v>
      </c>
      <c r="S381" t="n">
        <v>56.78</v>
      </c>
      <c r="T381" t="n">
        <v>13098.64</v>
      </c>
      <c r="U381" t="n">
        <v>0.65</v>
      </c>
      <c r="V381" t="n">
        <v>0.87</v>
      </c>
      <c r="W381" t="n">
        <v>2.7</v>
      </c>
      <c r="X381" t="n">
        <v>0.8</v>
      </c>
      <c r="Y381" t="n">
        <v>1</v>
      </c>
      <c r="Z381" t="n">
        <v>10</v>
      </c>
    </row>
    <row r="382">
      <c r="A382" t="n">
        <v>23</v>
      </c>
      <c r="B382" t="n">
        <v>130</v>
      </c>
      <c r="C382" t="inlineStr">
        <is>
          <t xml:space="preserve">CONCLUIDO	</t>
        </is>
      </c>
      <c r="D382" t="n">
        <v>4.4336</v>
      </c>
      <c r="E382" t="n">
        <v>22.56</v>
      </c>
      <c r="F382" t="n">
        <v>18.48</v>
      </c>
      <c r="G382" t="n">
        <v>42.64</v>
      </c>
      <c r="H382" t="n">
        <v>0.46</v>
      </c>
      <c r="I382" t="n">
        <v>26</v>
      </c>
      <c r="J382" t="n">
        <v>263.42</v>
      </c>
      <c r="K382" t="n">
        <v>59.19</v>
      </c>
      <c r="L382" t="n">
        <v>6.75</v>
      </c>
      <c r="M382" t="n">
        <v>20</v>
      </c>
      <c r="N382" t="n">
        <v>67.48</v>
      </c>
      <c r="O382" t="n">
        <v>32723.25</v>
      </c>
      <c r="P382" t="n">
        <v>232.83</v>
      </c>
      <c r="Q382" t="n">
        <v>3033.55</v>
      </c>
      <c r="R382" t="n">
        <v>83.83</v>
      </c>
      <c r="S382" t="n">
        <v>56.78</v>
      </c>
      <c r="T382" t="n">
        <v>11670.81</v>
      </c>
      <c r="U382" t="n">
        <v>0.68</v>
      </c>
      <c r="V382" t="n">
        <v>0.87</v>
      </c>
      <c r="W382" t="n">
        <v>2.7</v>
      </c>
      <c r="X382" t="n">
        <v>0.71</v>
      </c>
      <c r="Y382" t="n">
        <v>1</v>
      </c>
      <c r="Z382" t="n">
        <v>10</v>
      </c>
    </row>
    <row r="383">
      <c r="A383" t="n">
        <v>24</v>
      </c>
      <c r="B383" t="n">
        <v>130</v>
      </c>
      <c r="C383" t="inlineStr">
        <is>
          <t xml:space="preserve">CONCLUIDO	</t>
        </is>
      </c>
      <c r="D383" t="n">
        <v>4.4268</v>
      </c>
      <c r="E383" t="n">
        <v>22.59</v>
      </c>
      <c r="F383" t="n">
        <v>18.51</v>
      </c>
      <c r="G383" t="n">
        <v>42.72</v>
      </c>
      <c r="H383" t="n">
        <v>0.47</v>
      </c>
      <c r="I383" t="n">
        <v>26</v>
      </c>
      <c r="J383" t="n">
        <v>263.89</v>
      </c>
      <c r="K383" t="n">
        <v>59.19</v>
      </c>
      <c r="L383" t="n">
        <v>7</v>
      </c>
      <c r="M383" t="n">
        <v>12</v>
      </c>
      <c r="N383" t="n">
        <v>67.7</v>
      </c>
      <c r="O383" t="n">
        <v>32780.92</v>
      </c>
      <c r="P383" t="n">
        <v>231.8</v>
      </c>
      <c r="Q383" t="n">
        <v>3033.88</v>
      </c>
      <c r="R383" t="n">
        <v>84.53</v>
      </c>
      <c r="S383" t="n">
        <v>56.78</v>
      </c>
      <c r="T383" t="n">
        <v>12023.4</v>
      </c>
      <c r="U383" t="n">
        <v>0.67</v>
      </c>
      <c r="V383" t="n">
        <v>0.87</v>
      </c>
      <c r="W383" t="n">
        <v>2.72</v>
      </c>
      <c r="X383" t="n">
        <v>0.75</v>
      </c>
      <c r="Y383" t="n">
        <v>1</v>
      </c>
      <c r="Z383" t="n">
        <v>10</v>
      </c>
    </row>
    <row r="384">
      <c r="A384" t="n">
        <v>25</v>
      </c>
      <c r="B384" t="n">
        <v>130</v>
      </c>
      <c r="C384" t="inlineStr">
        <is>
          <t xml:space="preserve">CONCLUIDO	</t>
        </is>
      </c>
      <c r="D384" t="n">
        <v>4.4434</v>
      </c>
      <c r="E384" t="n">
        <v>22.51</v>
      </c>
      <c r="F384" t="n">
        <v>18.48</v>
      </c>
      <c r="G384" t="n">
        <v>44.35</v>
      </c>
      <c r="H384" t="n">
        <v>0.49</v>
      </c>
      <c r="I384" t="n">
        <v>25</v>
      </c>
      <c r="J384" t="n">
        <v>264.36</v>
      </c>
      <c r="K384" t="n">
        <v>59.19</v>
      </c>
      <c r="L384" t="n">
        <v>7.25</v>
      </c>
      <c r="M384" t="n">
        <v>7</v>
      </c>
      <c r="N384" t="n">
        <v>67.92</v>
      </c>
      <c r="O384" t="n">
        <v>32838.68</v>
      </c>
      <c r="P384" t="n">
        <v>230.52</v>
      </c>
      <c r="Q384" t="n">
        <v>3033.53</v>
      </c>
      <c r="R384" t="n">
        <v>83.48</v>
      </c>
      <c r="S384" t="n">
        <v>56.78</v>
      </c>
      <c r="T384" t="n">
        <v>11503.24</v>
      </c>
      <c r="U384" t="n">
        <v>0.68</v>
      </c>
      <c r="V384" t="n">
        <v>0.87</v>
      </c>
      <c r="W384" t="n">
        <v>2.71</v>
      </c>
      <c r="X384" t="n">
        <v>0.71</v>
      </c>
      <c r="Y384" t="n">
        <v>1</v>
      </c>
      <c r="Z384" t="n">
        <v>10</v>
      </c>
    </row>
    <row r="385">
      <c r="A385" t="n">
        <v>26</v>
      </c>
      <c r="B385" t="n">
        <v>130</v>
      </c>
      <c r="C385" t="inlineStr">
        <is>
          <t xml:space="preserve">CONCLUIDO	</t>
        </is>
      </c>
      <c r="D385" t="n">
        <v>4.443</v>
      </c>
      <c r="E385" t="n">
        <v>22.51</v>
      </c>
      <c r="F385" t="n">
        <v>18.48</v>
      </c>
      <c r="G385" t="n">
        <v>44.35</v>
      </c>
      <c r="H385" t="n">
        <v>0.5</v>
      </c>
      <c r="I385" t="n">
        <v>25</v>
      </c>
      <c r="J385" t="n">
        <v>264.83</v>
      </c>
      <c r="K385" t="n">
        <v>59.19</v>
      </c>
      <c r="L385" t="n">
        <v>7.5</v>
      </c>
      <c r="M385" t="n">
        <v>1</v>
      </c>
      <c r="N385" t="n">
        <v>68.14</v>
      </c>
      <c r="O385" t="n">
        <v>32896.51</v>
      </c>
      <c r="P385" t="n">
        <v>230.83</v>
      </c>
      <c r="Q385" t="n">
        <v>3033.7</v>
      </c>
      <c r="R385" t="n">
        <v>83.2</v>
      </c>
      <c r="S385" t="n">
        <v>56.78</v>
      </c>
      <c r="T385" t="n">
        <v>11363.66</v>
      </c>
      <c r="U385" t="n">
        <v>0.68</v>
      </c>
      <c r="V385" t="n">
        <v>0.87</v>
      </c>
      <c r="W385" t="n">
        <v>2.72</v>
      </c>
      <c r="X385" t="n">
        <v>0.71</v>
      </c>
      <c r="Y385" t="n">
        <v>1</v>
      </c>
      <c r="Z385" t="n">
        <v>10</v>
      </c>
    </row>
    <row r="386">
      <c r="A386" t="n">
        <v>27</v>
      </c>
      <c r="B386" t="n">
        <v>130</v>
      </c>
      <c r="C386" t="inlineStr">
        <is>
          <t xml:space="preserve">CONCLUIDO	</t>
        </is>
      </c>
      <c r="D386" t="n">
        <v>4.4432</v>
      </c>
      <c r="E386" t="n">
        <v>22.51</v>
      </c>
      <c r="F386" t="n">
        <v>18.48</v>
      </c>
      <c r="G386" t="n">
        <v>44.35</v>
      </c>
      <c r="H386" t="n">
        <v>0.52</v>
      </c>
      <c r="I386" t="n">
        <v>25</v>
      </c>
      <c r="J386" t="n">
        <v>265.3</v>
      </c>
      <c r="K386" t="n">
        <v>59.19</v>
      </c>
      <c r="L386" t="n">
        <v>7.75</v>
      </c>
      <c r="M386" t="n">
        <v>0</v>
      </c>
      <c r="N386" t="n">
        <v>68.36</v>
      </c>
      <c r="O386" t="n">
        <v>32954.43</v>
      </c>
      <c r="P386" t="n">
        <v>230.96</v>
      </c>
      <c r="Q386" t="n">
        <v>3033.7</v>
      </c>
      <c r="R386" t="n">
        <v>83.13</v>
      </c>
      <c r="S386" t="n">
        <v>56.78</v>
      </c>
      <c r="T386" t="n">
        <v>11330.2</v>
      </c>
      <c r="U386" t="n">
        <v>0.68</v>
      </c>
      <c r="V386" t="n">
        <v>0.87</v>
      </c>
      <c r="W386" t="n">
        <v>2.72</v>
      </c>
      <c r="X386" t="n">
        <v>0.71</v>
      </c>
      <c r="Y386" t="n">
        <v>1</v>
      </c>
      <c r="Z386" t="n">
        <v>10</v>
      </c>
    </row>
    <row r="387">
      <c r="A387" t="n">
        <v>0</v>
      </c>
      <c r="B387" t="n">
        <v>75</v>
      </c>
      <c r="C387" t="inlineStr">
        <is>
          <t xml:space="preserve">CONCLUIDO	</t>
        </is>
      </c>
      <c r="D387" t="n">
        <v>3.1708</v>
      </c>
      <c r="E387" t="n">
        <v>31.54</v>
      </c>
      <c r="F387" t="n">
        <v>23.43</v>
      </c>
      <c r="G387" t="n">
        <v>7.36</v>
      </c>
      <c r="H387" t="n">
        <v>0.12</v>
      </c>
      <c r="I387" t="n">
        <v>191</v>
      </c>
      <c r="J387" t="n">
        <v>150.44</v>
      </c>
      <c r="K387" t="n">
        <v>49.1</v>
      </c>
      <c r="L387" t="n">
        <v>1</v>
      </c>
      <c r="M387" t="n">
        <v>189</v>
      </c>
      <c r="N387" t="n">
        <v>25.34</v>
      </c>
      <c r="O387" t="n">
        <v>18787.76</v>
      </c>
      <c r="P387" t="n">
        <v>263.53</v>
      </c>
      <c r="Q387" t="n">
        <v>3034.41</v>
      </c>
      <c r="R387" t="n">
        <v>245.45</v>
      </c>
      <c r="S387" t="n">
        <v>56.78</v>
      </c>
      <c r="T387" t="n">
        <v>91655.88</v>
      </c>
      <c r="U387" t="n">
        <v>0.23</v>
      </c>
      <c r="V387" t="n">
        <v>0.6899999999999999</v>
      </c>
      <c r="W387" t="n">
        <v>2.97</v>
      </c>
      <c r="X387" t="n">
        <v>5.66</v>
      </c>
      <c r="Y387" t="n">
        <v>1</v>
      </c>
      <c r="Z387" t="n">
        <v>10</v>
      </c>
    </row>
    <row r="388">
      <c r="A388" t="n">
        <v>1</v>
      </c>
      <c r="B388" t="n">
        <v>75</v>
      </c>
      <c r="C388" t="inlineStr">
        <is>
          <t xml:space="preserve">CONCLUIDO	</t>
        </is>
      </c>
      <c r="D388" t="n">
        <v>3.5298</v>
      </c>
      <c r="E388" t="n">
        <v>28.33</v>
      </c>
      <c r="F388" t="n">
        <v>21.81</v>
      </c>
      <c r="G388" t="n">
        <v>9.41</v>
      </c>
      <c r="H388" t="n">
        <v>0.15</v>
      </c>
      <c r="I388" t="n">
        <v>139</v>
      </c>
      <c r="J388" t="n">
        <v>150.78</v>
      </c>
      <c r="K388" t="n">
        <v>49.1</v>
      </c>
      <c r="L388" t="n">
        <v>1.25</v>
      </c>
      <c r="M388" t="n">
        <v>137</v>
      </c>
      <c r="N388" t="n">
        <v>25.44</v>
      </c>
      <c r="O388" t="n">
        <v>18830.65</v>
      </c>
      <c r="P388" t="n">
        <v>239.72</v>
      </c>
      <c r="Q388" t="n">
        <v>3034.28</v>
      </c>
      <c r="R388" t="n">
        <v>192.48</v>
      </c>
      <c r="S388" t="n">
        <v>56.78</v>
      </c>
      <c r="T388" t="n">
        <v>65434.98</v>
      </c>
      <c r="U388" t="n">
        <v>0.29</v>
      </c>
      <c r="V388" t="n">
        <v>0.74</v>
      </c>
      <c r="W388" t="n">
        <v>2.88</v>
      </c>
      <c r="X388" t="n">
        <v>4.04</v>
      </c>
      <c r="Y388" t="n">
        <v>1</v>
      </c>
      <c r="Z388" t="n">
        <v>10</v>
      </c>
    </row>
    <row r="389">
      <c r="A389" t="n">
        <v>2</v>
      </c>
      <c r="B389" t="n">
        <v>75</v>
      </c>
      <c r="C389" t="inlineStr">
        <is>
          <t xml:space="preserve">CONCLUIDO	</t>
        </is>
      </c>
      <c r="D389" t="n">
        <v>3.7697</v>
      </c>
      <c r="E389" t="n">
        <v>26.53</v>
      </c>
      <c r="F389" t="n">
        <v>20.92</v>
      </c>
      <c r="G389" t="n">
        <v>11.52</v>
      </c>
      <c r="H389" t="n">
        <v>0.18</v>
      </c>
      <c r="I389" t="n">
        <v>109</v>
      </c>
      <c r="J389" t="n">
        <v>151.13</v>
      </c>
      <c r="K389" t="n">
        <v>49.1</v>
      </c>
      <c r="L389" t="n">
        <v>1.5</v>
      </c>
      <c r="M389" t="n">
        <v>107</v>
      </c>
      <c r="N389" t="n">
        <v>25.54</v>
      </c>
      <c r="O389" t="n">
        <v>18873.58</v>
      </c>
      <c r="P389" t="n">
        <v>225.24</v>
      </c>
      <c r="Q389" t="n">
        <v>3034.29</v>
      </c>
      <c r="R389" t="n">
        <v>163.39</v>
      </c>
      <c r="S389" t="n">
        <v>56.78</v>
      </c>
      <c r="T389" t="n">
        <v>51038.63</v>
      </c>
      <c r="U389" t="n">
        <v>0.35</v>
      </c>
      <c r="V389" t="n">
        <v>0.77</v>
      </c>
      <c r="W389" t="n">
        <v>2.84</v>
      </c>
      <c r="X389" t="n">
        <v>3.15</v>
      </c>
      <c r="Y389" t="n">
        <v>1</v>
      </c>
      <c r="Z389" t="n">
        <v>10</v>
      </c>
    </row>
    <row r="390">
      <c r="A390" t="n">
        <v>3</v>
      </c>
      <c r="B390" t="n">
        <v>75</v>
      </c>
      <c r="C390" t="inlineStr">
        <is>
          <t xml:space="preserve">CONCLUIDO	</t>
        </is>
      </c>
      <c r="D390" t="n">
        <v>3.95</v>
      </c>
      <c r="E390" t="n">
        <v>25.32</v>
      </c>
      <c r="F390" t="n">
        <v>20.32</v>
      </c>
      <c r="G390" t="n">
        <v>13.7</v>
      </c>
      <c r="H390" t="n">
        <v>0.2</v>
      </c>
      <c r="I390" t="n">
        <v>89</v>
      </c>
      <c r="J390" t="n">
        <v>151.48</v>
      </c>
      <c r="K390" t="n">
        <v>49.1</v>
      </c>
      <c r="L390" t="n">
        <v>1.75</v>
      </c>
      <c r="M390" t="n">
        <v>87</v>
      </c>
      <c r="N390" t="n">
        <v>25.64</v>
      </c>
      <c r="O390" t="n">
        <v>18916.54</v>
      </c>
      <c r="P390" t="n">
        <v>212.96</v>
      </c>
      <c r="Q390" t="n">
        <v>3033.96</v>
      </c>
      <c r="R390" t="n">
        <v>144.1</v>
      </c>
      <c r="S390" t="n">
        <v>56.78</v>
      </c>
      <c r="T390" t="n">
        <v>41492.3</v>
      </c>
      <c r="U390" t="n">
        <v>0.39</v>
      </c>
      <c r="V390" t="n">
        <v>0.79</v>
      </c>
      <c r="W390" t="n">
        <v>2.8</v>
      </c>
      <c r="X390" t="n">
        <v>2.55</v>
      </c>
      <c r="Y390" t="n">
        <v>1</v>
      </c>
      <c r="Z390" t="n">
        <v>10</v>
      </c>
    </row>
    <row r="391">
      <c r="A391" t="n">
        <v>4</v>
      </c>
      <c r="B391" t="n">
        <v>75</v>
      </c>
      <c r="C391" t="inlineStr">
        <is>
          <t xml:space="preserve">CONCLUIDO	</t>
        </is>
      </c>
      <c r="D391" t="n">
        <v>4.0912</v>
      </c>
      <c r="E391" t="n">
        <v>24.44</v>
      </c>
      <c r="F391" t="n">
        <v>19.91</v>
      </c>
      <c r="G391" t="n">
        <v>16.14</v>
      </c>
      <c r="H391" t="n">
        <v>0.23</v>
      </c>
      <c r="I391" t="n">
        <v>74</v>
      </c>
      <c r="J391" t="n">
        <v>151.83</v>
      </c>
      <c r="K391" t="n">
        <v>49.1</v>
      </c>
      <c r="L391" t="n">
        <v>2</v>
      </c>
      <c r="M391" t="n">
        <v>72</v>
      </c>
      <c r="N391" t="n">
        <v>25.73</v>
      </c>
      <c r="O391" t="n">
        <v>18959.54</v>
      </c>
      <c r="P391" t="n">
        <v>202.95</v>
      </c>
      <c r="Q391" t="n">
        <v>3033.8</v>
      </c>
      <c r="R391" t="n">
        <v>130.84</v>
      </c>
      <c r="S391" t="n">
        <v>56.78</v>
      </c>
      <c r="T391" t="n">
        <v>34936.66</v>
      </c>
      <c r="U391" t="n">
        <v>0.43</v>
      </c>
      <c r="V391" t="n">
        <v>0.8100000000000001</v>
      </c>
      <c r="W391" t="n">
        <v>2.77</v>
      </c>
      <c r="X391" t="n">
        <v>2.14</v>
      </c>
      <c r="Y391" t="n">
        <v>1</v>
      </c>
      <c r="Z391" t="n">
        <v>10</v>
      </c>
    </row>
    <row r="392">
      <c r="A392" t="n">
        <v>5</v>
      </c>
      <c r="B392" t="n">
        <v>75</v>
      </c>
      <c r="C392" t="inlineStr">
        <is>
          <t xml:space="preserve">CONCLUIDO	</t>
        </is>
      </c>
      <c r="D392" t="n">
        <v>4.2039</v>
      </c>
      <c r="E392" t="n">
        <v>23.79</v>
      </c>
      <c r="F392" t="n">
        <v>19.59</v>
      </c>
      <c r="G392" t="n">
        <v>18.65</v>
      </c>
      <c r="H392" t="n">
        <v>0.26</v>
      </c>
      <c r="I392" t="n">
        <v>63</v>
      </c>
      <c r="J392" t="n">
        <v>152.18</v>
      </c>
      <c r="K392" t="n">
        <v>49.1</v>
      </c>
      <c r="L392" t="n">
        <v>2.25</v>
      </c>
      <c r="M392" t="n">
        <v>61</v>
      </c>
      <c r="N392" t="n">
        <v>25.83</v>
      </c>
      <c r="O392" t="n">
        <v>19002.56</v>
      </c>
      <c r="P392" t="n">
        <v>193.83</v>
      </c>
      <c r="Q392" t="n">
        <v>3033.69</v>
      </c>
      <c r="R392" t="n">
        <v>120.09</v>
      </c>
      <c r="S392" t="n">
        <v>56.78</v>
      </c>
      <c r="T392" t="n">
        <v>29617.82</v>
      </c>
      <c r="U392" t="n">
        <v>0.47</v>
      </c>
      <c r="V392" t="n">
        <v>0.82</v>
      </c>
      <c r="W392" t="n">
        <v>2.76</v>
      </c>
      <c r="X392" t="n">
        <v>1.82</v>
      </c>
      <c r="Y392" t="n">
        <v>1</v>
      </c>
      <c r="Z392" t="n">
        <v>10</v>
      </c>
    </row>
    <row r="393">
      <c r="A393" t="n">
        <v>6</v>
      </c>
      <c r="B393" t="n">
        <v>75</v>
      </c>
      <c r="C393" t="inlineStr">
        <is>
          <t xml:space="preserve">CONCLUIDO	</t>
        </is>
      </c>
      <c r="D393" t="n">
        <v>4.3052</v>
      </c>
      <c r="E393" t="n">
        <v>23.23</v>
      </c>
      <c r="F393" t="n">
        <v>19.3</v>
      </c>
      <c r="G393" t="n">
        <v>21.45</v>
      </c>
      <c r="H393" t="n">
        <v>0.29</v>
      </c>
      <c r="I393" t="n">
        <v>54</v>
      </c>
      <c r="J393" t="n">
        <v>152.53</v>
      </c>
      <c r="K393" t="n">
        <v>49.1</v>
      </c>
      <c r="L393" t="n">
        <v>2.5</v>
      </c>
      <c r="M393" t="n">
        <v>50</v>
      </c>
      <c r="N393" t="n">
        <v>25.93</v>
      </c>
      <c r="O393" t="n">
        <v>19045.63</v>
      </c>
      <c r="P393" t="n">
        <v>184.66</v>
      </c>
      <c r="Q393" t="n">
        <v>3033.62</v>
      </c>
      <c r="R393" t="n">
        <v>110.96</v>
      </c>
      <c r="S393" t="n">
        <v>56.78</v>
      </c>
      <c r="T393" t="n">
        <v>25096.5</v>
      </c>
      <c r="U393" t="n">
        <v>0.51</v>
      </c>
      <c r="V393" t="n">
        <v>0.84</v>
      </c>
      <c r="W393" t="n">
        <v>2.74</v>
      </c>
      <c r="X393" t="n">
        <v>1.54</v>
      </c>
      <c r="Y393" t="n">
        <v>1</v>
      </c>
      <c r="Z393" t="n">
        <v>10</v>
      </c>
    </row>
    <row r="394">
      <c r="A394" t="n">
        <v>7</v>
      </c>
      <c r="B394" t="n">
        <v>75</v>
      </c>
      <c r="C394" t="inlineStr">
        <is>
          <t xml:space="preserve">CONCLUIDO	</t>
        </is>
      </c>
      <c r="D394" t="n">
        <v>4.3723</v>
      </c>
      <c r="E394" t="n">
        <v>22.87</v>
      </c>
      <c r="F394" t="n">
        <v>19.13</v>
      </c>
      <c r="G394" t="n">
        <v>23.91</v>
      </c>
      <c r="H394" t="n">
        <v>0.32</v>
      </c>
      <c r="I394" t="n">
        <v>48</v>
      </c>
      <c r="J394" t="n">
        <v>152.88</v>
      </c>
      <c r="K394" t="n">
        <v>49.1</v>
      </c>
      <c r="L394" t="n">
        <v>2.75</v>
      </c>
      <c r="M394" t="n">
        <v>40</v>
      </c>
      <c r="N394" t="n">
        <v>26.03</v>
      </c>
      <c r="O394" t="n">
        <v>19088.72</v>
      </c>
      <c r="P394" t="n">
        <v>177.41</v>
      </c>
      <c r="Q394" t="n">
        <v>3033.73</v>
      </c>
      <c r="R394" t="n">
        <v>104.67</v>
      </c>
      <c r="S394" t="n">
        <v>56.78</v>
      </c>
      <c r="T394" t="n">
        <v>21984.01</v>
      </c>
      <c r="U394" t="n">
        <v>0.54</v>
      </c>
      <c r="V394" t="n">
        <v>0.84</v>
      </c>
      <c r="W394" t="n">
        <v>2.74</v>
      </c>
      <c r="X394" t="n">
        <v>1.36</v>
      </c>
      <c r="Y394" t="n">
        <v>1</v>
      </c>
      <c r="Z394" t="n">
        <v>10</v>
      </c>
    </row>
    <row r="395">
      <c r="A395" t="n">
        <v>8</v>
      </c>
      <c r="B395" t="n">
        <v>75</v>
      </c>
      <c r="C395" t="inlineStr">
        <is>
          <t xml:space="preserve">CONCLUIDO	</t>
        </is>
      </c>
      <c r="D395" t="n">
        <v>4.4164</v>
      </c>
      <c r="E395" t="n">
        <v>22.64</v>
      </c>
      <c r="F395" t="n">
        <v>19.02</v>
      </c>
      <c r="G395" t="n">
        <v>25.94</v>
      </c>
      <c r="H395" t="n">
        <v>0.35</v>
      </c>
      <c r="I395" t="n">
        <v>44</v>
      </c>
      <c r="J395" t="n">
        <v>153.23</v>
      </c>
      <c r="K395" t="n">
        <v>49.1</v>
      </c>
      <c r="L395" t="n">
        <v>3</v>
      </c>
      <c r="M395" t="n">
        <v>21</v>
      </c>
      <c r="N395" t="n">
        <v>26.13</v>
      </c>
      <c r="O395" t="n">
        <v>19131.85</v>
      </c>
      <c r="P395" t="n">
        <v>171.56</v>
      </c>
      <c r="Q395" t="n">
        <v>3033.72</v>
      </c>
      <c r="R395" t="n">
        <v>100.81</v>
      </c>
      <c r="S395" t="n">
        <v>56.78</v>
      </c>
      <c r="T395" t="n">
        <v>20073.35</v>
      </c>
      <c r="U395" t="n">
        <v>0.5600000000000001</v>
      </c>
      <c r="V395" t="n">
        <v>0.85</v>
      </c>
      <c r="W395" t="n">
        <v>2.75</v>
      </c>
      <c r="X395" t="n">
        <v>1.26</v>
      </c>
      <c r="Y395" t="n">
        <v>1</v>
      </c>
      <c r="Z395" t="n">
        <v>10</v>
      </c>
    </row>
    <row r="396">
      <c r="A396" t="n">
        <v>9</v>
      </c>
      <c r="B396" t="n">
        <v>75</v>
      </c>
      <c r="C396" t="inlineStr">
        <is>
          <t xml:space="preserve">CONCLUIDO	</t>
        </is>
      </c>
      <c r="D396" t="n">
        <v>4.4373</v>
      </c>
      <c r="E396" t="n">
        <v>22.54</v>
      </c>
      <c r="F396" t="n">
        <v>18.98</v>
      </c>
      <c r="G396" t="n">
        <v>27.11</v>
      </c>
      <c r="H396" t="n">
        <v>0.37</v>
      </c>
      <c r="I396" t="n">
        <v>42</v>
      </c>
      <c r="J396" t="n">
        <v>153.58</v>
      </c>
      <c r="K396" t="n">
        <v>49.1</v>
      </c>
      <c r="L396" t="n">
        <v>3.25</v>
      </c>
      <c r="M396" t="n">
        <v>5</v>
      </c>
      <c r="N396" t="n">
        <v>26.23</v>
      </c>
      <c r="O396" t="n">
        <v>19175.02</v>
      </c>
      <c r="P396" t="n">
        <v>170.92</v>
      </c>
      <c r="Q396" t="n">
        <v>3033.65</v>
      </c>
      <c r="R396" t="n">
        <v>98.89</v>
      </c>
      <c r="S396" t="n">
        <v>56.78</v>
      </c>
      <c r="T396" t="n">
        <v>19121.27</v>
      </c>
      <c r="U396" t="n">
        <v>0.57</v>
      </c>
      <c r="V396" t="n">
        <v>0.85</v>
      </c>
      <c r="W396" t="n">
        <v>2.76</v>
      </c>
      <c r="X396" t="n">
        <v>1.21</v>
      </c>
      <c r="Y396" t="n">
        <v>1</v>
      </c>
      <c r="Z396" t="n">
        <v>10</v>
      </c>
    </row>
    <row r="397">
      <c r="A397" t="n">
        <v>10</v>
      </c>
      <c r="B397" t="n">
        <v>75</v>
      </c>
      <c r="C397" t="inlineStr">
        <is>
          <t xml:space="preserve">CONCLUIDO	</t>
        </is>
      </c>
      <c r="D397" t="n">
        <v>4.4384</v>
      </c>
      <c r="E397" t="n">
        <v>22.53</v>
      </c>
      <c r="F397" t="n">
        <v>18.97</v>
      </c>
      <c r="G397" t="n">
        <v>27.1</v>
      </c>
      <c r="H397" t="n">
        <v>0.4</v>
      </c>
      <c r="I397" t="n">
        <v>42</v>
      </c>
      <c r="J397" t="n">
        <v>153.93</v>
      </c>
      <c r="K397" t="n">
        <v>49.1</v>
      </c>
      <c r="L397" t="n">
        <v>3.5</v>
      </c>
      <c r="M397" t="n">
        <v>0</v>
      </c>
      <c r="N397" t="n">
        <v>26.33</v>
      </c>
      <c r="O397" t="n">
        <v>19218.22</v>
      </c>
      <c r="P397" t="n">
        <v>170.36</v>
      </c>
      <c r="Q397" t="n">
        <v>3033.5</v>
      </c>
      <c r="R397" t="n">
        <v>98.5</v>
      </c>
      <c r="S397" t="n">
        <v>56.78</v>
      </c>
      <c r="T397" t="n">
        <v>18926.45</v>
      </c>
      <c r="U397" t="n">
        <v>0.58</v>
      </c>
      <c r="V397" t="n">
        <v>0.85</v>
      </c>
      <c r="W397" t="n">
        <v>2.77</v>
      </c>
      <c r="X397" t="n">
        <v>1.21</v>
      </c>
      <c r="Y397" t="n">
        <v>1</v>
      </c>
      <c r="Z397" t="n">
        <v>10</v>
      </c>
    </row>
    <row r="398">
      <c r="A398" t="n">
        <v>0</v>
      </c>
      <c r="B398" t="n">
        <v>95</v>
      </c>
      <c r="C398" t="inlineStr">
        <is>
          <t xml:space="preserve">CONCLUIDO	</t>
        </is>
      </c>
      <c r="D398" t="n">
        <v>2.7745</v>
      </c>
      <c r="E398" t="n">
        <v>36.04</v>
      </c>
      <c r="F398" t="n">
        <v>24.79</v>
      </c>
      <c r="G398" t="n">
        <v>6.3</v>
      </c>
      <c r="H398" t="n">
        <v>0.1</v>
      </c>
      <c r="I398" t="n">
        <v>236</v>
      </c>
      <c r="J398" t="n">
        <v>185.69</v>
      </c>
      <c r="K398" t="n">
        <v>53.44</v>
      </c>
      <c r="L398" t="n">
        <v>1</v>
      </c>
      <c r="M398" t="n">
        <v>234</v>
      </c>
      <c r="N398" t="n">
        <v>36.26</v>
      </c>
      <c r="O398" t="n">
        <v>23136.14</v>
      </c>
      <c r="P398" t="n">
        <v>325.41</v>
      </c>
      <c r="Q398" t="n">
        <v>3034.72</v>
      </c>
      <c r="R398" t="n">
        <v>290.22</v>
      </c>
      <c r="S398" t="n">
        <v>56.78</v>
      </c>
      <c r="T398" t="n">
        <v>113819.44</v>
      </c>
      <c r="U398" t="n">
        <v>0.2</v>
      </c>
      <c r="V398" t="n">
        <v>0.65</v>
      </c>
      <c r="W398" t="n">
        <v>3.04</v>
      </c>
      <c r="X398" t="n">
        <v>7.02</v>
      </c>
      <c r="Y398" t="n">
        <v>1</v>
      </c>
      <c r="Z398" t="n">
        <v>10</v>
      </c>
    </row>
    <row r="399">
      <c r="A399" t="n">
        <v>1</v>
      </c>
      <c r="B399" t="n">
        <v>95</v>
      </c>
      <c r="C399" t="inlineStr">
        <is>
          <t xml:space="preserve">CONCLUIDO	</t>
        </is>
      </c>
      <c r="D399" t="n">
        <v>3.1594</v>
      </c>
      <c r="E399" t="n">
        <v>31.65</v>
      </c>
      <c r="F399" t="n">
        <v>22.82</v>
      </c>
      <c r="G399" t="n">
        <v>8.01</v>
      </c>
      <c r="H399" t="n">
        <v>0.12</v>
      </c>
      <c r="I399" t="n">
        <v>171</v>
      </c>
      <c r="J399" t="n">
        <v>186.07</v>
      </c>
      <c r="K399" t="n">
        <v>53.44</v>
      </c>
      <c r="L399" t="n">
        <v>1.25</v>
      </c>
      <c r="M399" t="n">
        <v>169</v>
      </c>
      <c r="N399" t="n">
        <v>36.39</v>
      </c>
      <c r="O399" t="n">
        <v>23182.76</v>
      </c>
      <c r="P399" t="n">
        <v>295.21</v>
      </c>
      <c r="Q399" t="n">
        <v>3034.11</v>
      </c>
      <c r="R399" t="n">
        <v>224.76</v>
      </c>
      <c r="S399" t="n">
        <v>56.78</v>
      </c>
      <c r="T399" t="n">
        <v>81414.53999999999</v>
      </c>
      <c r="U399" t="n">
        <v>0.25</v>
      </c>
      <c r="V399" t="n">
        <v>0.71</v>
      </c>
      <c r="W399" t="n">
        <v>2.96</v>
      </c>
      <c r="X399" t="n">
        <v>5.05</v>
      </c>
      <c r="Y399" t="n">
        <v>1</v>
      </c>
      <c r="Z399" t="n">
        <v>10</v>
      </c>
    </row>
    <row r="400">
      <c r="A400" t="n">
        <v>2</v>
      </c>
      <c r="B400" t="n">
        <v>95</v>
      </c>
      <c r="C400" t="inlineStr">
        <is>
          <t xml:space="preserve">CONCLUIDO	</t>
        </is>
      </c>
      <c r="D400" t="n">
        <v>3.4333</v>
      </c>
      <c r="E400" t="n">
        <v>29.13</v>
      </c>
      <c r="F400" t="n">
        <v>21.67</v>
      </c>
      <c r="G400" t="n">
        <v>9.699999999999999</v>
      </c>
      <c r="H400" t="n">
        <v>0.14</v>
      </c>
      <c r="I400" t="n">
        <v>134</v>
      </c>
      <c r="J400" t="n">
        <v>186.45</v>
      </c>
      <c r="K400" t="n">
        <v>53.44</v>
      </c>
      <c r="L400" t="n">
        <v>1.5</v>
      </c>
      <c r="M400" t="n">
        <v>132</v>
      </c>
      <c r="N400" t="n">
        <v>36.51</v>
      </c>
      <c r="O400" t="n">
        <v>23229.42</v>
      </c>
      <c r="P400" t="n">
        <v>276.27</v>
      </c>
      <c r="Q400" t="n">
        <v>3034.31</v>
      </c>
      <c r="R400" t="n">
        <v>188.07</v>
      </c>
      <c r="S400" t="n">
        <v>56.78</v>
      </c>
      <c r="T400" t="n">
        <v>63253.32</v>
      </c>
      <c r="U400" t="n">
        <v>0.3</v>
      </c>
      <c r="V400" t="n">
        <v>0.74</v>
      </c>
      <c r="W400" t="n">
        <v>2.87</v>
      </c>
      <c r="X400" t="n">
        <v>3.9</v>
      </c>
      <c r="Y400" t="n">
        <v>1</v>
      </c>
      <c r="Z400" t="n">
        <v>10</v>
      </c>
    </row>
    <row r="401">
      <c r="A401" t="n">
        <v>3</v>
      </c>
      <c r="B401" t="n">
        <v>95</v>
      </c>
      <c r="C401" t="inlineStr">
        <is>
          <t xml:space="preserve">CONCLUIDO	</t>
        </is>
      </c>
      <c r="D401" t="n">
        <v>3.6444</v>
      </c>
      <c r="E401" t="n">
        <v>27.44</v>
      </c>
      <c r="F401" t="n">
        <v>20.91</v>
      </c>
      <c r="G401" t="n">
        <v>11.51</v>
      </c>
      <c r="H401" t="n">
        <v>0.17</v>
      </c>
      <c r="I401" t="n">
        <v>109</v>
      </c>
      <c r="J401" t="n">
        <v>186.83</v>
      </c>
      <c r="K401" t="n">
        <v>53.44</v>
      </c>
      <c r="L401" t="n">
        <v>1.75</v>
      </c>
      <c r="M401" t="n">
        <v>107</v>
      </c>
      <c r="N401" t="n">
        <v>36.64</v>
      </c>
      <c r="O401" t="n">
        <v>23276.13</v>
      </c>
      <c r="P401" t="n">
        <v>262.88</v>
      </c>
      <c r="Q401" t="n">
        <v>3033.96</v>
      </c>
      <c r="R401" t="n">
        <v>163.2</v>
      </c>
      <c r="S401" t="n">
        <v>56.78</v>
      </c>
      <c r="T401" t="n">
        <v>50945.18</v>
      </c>
      <c r="U401" t="n">
        <v>0.35</v>
      </c>
      <c r="V401" t="n">
        <v>0.77</v>
      </c>
      <c r="W401" t="n">
        <v>2.84</v>
      </c>
      <c r="X401" t="n">
        <v>3.15</v>
      </c>
      <c r="Y401" t="n">
        <v>1</v>
      </c>
      <c r="Z401" t="n">
        <v>10</v>
      </c>
    </row>
    <row r="402">
      <c r="A402" t="n">
        <v>4</v>
      </c>
      <c r="B402" t="n">
        <v>95</v>
      </c>
      <c r="C402" t="inlineStr">
        <is>
          <t xml:space="preserve">CONCLUIDO	</t>
        </is>
      </c>
      <c r="D402" t="n">
        <v>3.802</v>
      </c>
      <c r="E402" t="n">
        <v>26.3</v>
      </c>
      <c r="F402" t="n">
        <v>20.41</v>
      </c>
      <c r="G402" t="n">
        <v>13.31</v>
      </c>
      <c r="H402" t="n">
        <v>0.19</v>
      </c>
      <c r="I402" t="n">
        <v>92</v>
      </c>
      <c r="J402" t="n">
        <v>187.21</v>
      </c>
      <c r="K402" t="n">
        <v>53.44</v>
      </c>
      <c r="L402" t="n">
        <v>2</v>
      </c>
      <c r="M402" t="n">
        <v>90</v>
      </c>
      <c r="N402" t="n">
        <v>36.77</v>
      </c>
      <c r="O402" t="n">
        <v>23322.88</v>
      </c>
      <c r="P402" t="n">
        <v>252.2</v>
      </c>
      <c r="Q402" t="n">
        <v>3034.21</v>
      </c>
      <c r="R402" t="n">
        <v>147.21</v>
      </c>
      <c r="S402" t="n">
        <v>56.78</v>
      </c>
      <c r="T402" t="n">
        <v>43031.7</v>
      </c>
      <c r="U402" t="n">
        <v>0.39</v>
      </c>
      <c r="V402" t="n">
        <v>0.79</v>
      </c>
      <c r="W402" t="n">
        <v>2.79</v>
      </c>
      <c r="X402" t="n">
        <v>2.64</v>
      </c>
      <c r="Y402" t="n">
        <v>1</v>
      </c>
      <c r="Z402" t="n">
        <v>10</v>
      </c>
    </row>
    <row r="403">
      <c r="A403" t="n">
        <v>5</v>
      </c>
      <c r="B403" t="n">
        <v>95</v>
      </c>
      <c r="C403" t="inlineStr">
        <is>
          <t xml:space="preserve">CONCLUIDO	</t>
        </is>
      </c>
      <c r="D403" t="n">
        <v>3.9316</v>
      </c>
      <c r="E403" t="n">
        <v>25.44</v>
      </c>
      <c r="F403" t="n">
        <v>20.03</v>
      </c>
      <c r="G403" t="n">
        <v>15.21</v>
      </c>
      <c r="H403" t="n">
        <v>0.21</v>
      </c>
      <c r="I403" t="n">
        <v>79</v>
      </c>
      <c r="J403" t="n">
        <v>187.59</v>
      </c>
      <c r="K403" t="n">
        <v>53.44</v>
      </c>
      <c r="L403" t="n">
        <v>2.25</v>
      </c>
      <c r="M403" t="n">
        <v>77</v>
      </c>
      <c r="N403" t="n">
        <v>36.9</v>
      </c>
      <c r="O403" t="n">
        <v>23369.68</v>
      </c>
      <c r="P403" t="n">
        <v>243.11</v>
      </c>
      <c r="Q403" t="n">
        <v>3033.91</v>
      </c>
      <c r="R403" t="n">
        <v>134.53</v>
      </c>
      <c r="S403" t="n">
        <v>56.78</v>
      </c>
      <c r="T403" t="n">
        <v>36760.06</v>
      </c>
      <c r="U403" t="n">
        <v>0.42</v>
      </c>
      <c r="V403" t="n">
        <v>0.8100000000000001</v>
      </c>
      <c r="W403" t="n">
        <v>2.78</v>
      </c>
      <c r="X403" t="n">
        <v>2.26</v>
      </c>
      <c r="Y403" t="n">
        <v>1</v>
      </c>
      <c r="Z403" t="n">
        <v>10</v>
      </c>
    </row>
    <row r="404">
      <c r="A404" t="n">
        <v>6</v>
      </c>
      <c r="B404" t="n">
        <v>95</v>
      </c>
      <c r="C404" t="inlineStr">
        <is>
          <t xml:space="preserve">CONCLUIDO	</t>
        </is>
      </c>
      <c r="D404" t="n">
        <v>4.0342</v>
      </c>
      <c r="E404" t="n">
        <v>24.79</v>
      </c>
      <c r="F404" t="n">
        <v>19.75</v>
      </c>
      <c r="G404" t="n">
        <v>17.17</v>
      </c>
      <c r="H404" t="n">
        <v>0.24</v>
      </c>
      <c r="I404" t="n">
        <v>69</v>
      </c>
      <c r="J404" t="n">
        <v>187.97</v>
      </c>
      <c r="K404" t="n">
        <v>53.44</v>
      </c>
      <c r="L404" t="n">
        <v>2.5</v>
      </c>
      <c r="M404" t="n">
        <v>67</v>
      </c>
      <c r="N404" t="n">
        <v>37.03</v>
      </c>
      <c r="O404" t="n">
        <v>23416.52</v>
      </c>
      <c r="P404" t="n">
        <v>235.85</v>
      </c>
      <c r="Q404" t="n">
        <v>3033.99</v>
      </c>
      <c r="R404" t="n">
        <v>125.42</v>
      </c>
      <c r="S404" t="n">
        <v>56.78</v>
      </c>
      <c r="T404" t="n">
        <v>32252.04</v>
      </c>
      <c r="U404" t="n">
        <v>0.45</v>
      </c>
      <c r="V404" t="n">
        <v>0.82</v>
      </c>
      <c r="W404" t="n">
        <v>2.77</v>
      </c>
      <c r="X404" t="n">
        <v>1.98</v>
      </c>
      <c r="Y404" t="n">
        <v>1</v>
      </c>
      <c r="Z404" t="n">
        <v>10</v>
      </c>
    </row>
    <row r="405">
      <c r="A405" t="n">
        <v>7</v>
      </c>
      <c r="B405" t="n">
        <v>95</v>
      </c>
      <c r="C405" t="inlineStr">
        <is>
          <t xml:space="preserve">CONCLUIDO	</t>
        </is>
      </c>
      <c r="D405" t="n">
        <v>4.1247</v>
      </c>
      <c r="E405" t="n">
        <v>24.24</v>
      </c>
      <c r="F405" t="n">
        <v>19.5</v>
      </c>
      <c r="G405" t="n">
        <v>19.19</v>
      </c>
      <c r="H405" t="n">
        <v>0.26</v>
      </c>
      <c r="I405" t="n">
        <v>61</v>
      </c>
      <c r="J405" t="n">
        <v>188.35</v>
      </c>
      <c r="K405" t="n">
        <v>53.44</v>
      </c>
      <c r="L405" t="n">
        <v>2.75</v>
      </c>
      <c r="M405" t="n">
        <v>59</v>
      </c>
      <c r="N405" t="n">
        <v>37.16</v>
      </c>
      <c r="O405" t="n">
        <v>23463.4</v>
      </c>
      <c r="P405" t="n">
        <v>228.08</v>
      </c>
      <c r="Q405" t="n">
        <v>3033.83</v>
      </c>
      <c r="R405" t="n">
        <v>117.38</v>
      </c>
      <c r="S405" t="n">
        <v>56.78</v>
      </c>
      <c r="T405" t="n">
        <v>28270.38</v>
      </c>
      <c r="U405" t="n">
        <v>0.48</v>
      </c>
      <c r="V405" t="n">
        <v>0.83</v>
      </c>
      <c r="W405" t="n">
        <v>2.76</v>
      </c>
      <c r="X405" t="n">
        <v>1.74</v>
      </c>
      <c r="Y405" t="n">
        <v>1</v>
      </c>
      <c r="Z405" t="n">
        <v>10</v>
      </c>
    </row>
    <row r="406">
      <c r="A406" t="n">
        <v>8</v>
      </c>
      <c r="B406" t="n">
        <v>95</v>
      </c>
      <c r="C406" t="inlineStr">
        <is>
          <t xml:space="preserve">CONCLUIDO	</t>
        </is>
      </c>
      <c r="D406" t="n">
        <v>4.2034</v>
      </c>
      <c r="E406" t="n">
        <v>23.79</v>
      </c>
      <c r="F406" t="n">
        <v>19.31</v>
      </c>
      <c r="G406" t="n">
        <v>21.46</v>
      </c>
      <c r="H406" t="n">
        <v>0.28</v>
      </c>
      <c r="I406" t="n">
        <v>54</v>
      </c>
      <c r="J406" t="n">
        <v>188.73</v>
      </c>
      <c r="K406" t="n">
        <v>53.44</v>
      </c>
      <c r="L406" t="n">
        <v>3</v>
      </c>
      <c r="M406" t="n">
        <v>52</v>
      </c>
      <c r="N406" t="n">
        <v>37.29</v>
      </c>
      <c r="O406" t="n">
        <v>23510.33</v>
      </c>
      <c r="P406" t="n">
        <v>221.39</v>
      </c>
      <c r="Q406" t="n">
        <v>3033.8</v>
      </c>
      <c r="R406" t="n">
        <v>111.06</v>
      </c>
      <c r="S406" t="n">
        <v>56.78</v>
      </c>
      <c r="T406" t="n">
        <v>25145.6</v>
      </c>
      <c r="U406" t="n">
        <v>0.51</v>
      </c>
      <c r="V406" t="n">
        <v>0.84</v>
      </c>
      <c r="W406" t="n">
        <v>2.74</v>
      </c>
      <c r="X406" t="n">
        <v>1.54</v>
      </c>
      <c r="Y406" t="n">
        <v>1</v>
      </c>
      <c r="Z406" t="n">
        <v>10</v>
      </c>
    </row>
    <row r="407">
      <c r="A407" t="n">
        <v>9</v>
      </c>
      <c r="B407" t="n">
        <v>95</v>
      </c>
      <c r="C407" t="inlineStr">
        <is>
          <t xml:space="preserve">CONCLUIDO	</t>
        </is>
      </c>
      <c r="D407" t="n">
        <v>4.2636</v>
      </c>
      <c r="E407" t="n">
        <v>23.45</v>
      </c>
      <c r="F407" t="n">
        <v>19.16</v>
      </c>
      <c r="G407" t="n">
        <v>23.46</v>
      </c>
      <c r="H407" t="n">
        <v>0.3</v>
      </c>
      <c r="I407" t="n">
        <v>49</v>
      </c>
      <c r="J407" t="n">
        <v>189.11</v>
      </c>
      <c r="K407" t="n">
        <v>53.44</v>
      </c>
      <c r="L407" t="n">
        <v>3.25</v>
      </c>
      <c r="M407" t="n">
        <v>47</v>
      </c>
      <c r="N407" t="n">
        <v>37.42</v>
      </c>
      <c r="O407" t="n">
        <v>23557.3</v>
      </c>
      <c r="P407" t="n">
        <v>215.03</v>
      </c>
      <c r="Q407" t="n">
        <v>3033.65</v>
      </c>
      <c r="R407" t="n">
        <v>106.41</v>
      </c>
      <c r="S407" t="n">
        <v>56.78</v>
      </c>
      <c r="T407" t="n">
        <v>22849.76</v>
      </c>
      <c r="U407" t="n">
        <v>0.53</v>
      </c>
      <c r="V407" t="n">
        <v>0.84</v>
      </c>
      <c r="W407" t="n">
        <v>2.73</v>
      </c>
      <c r="X407" t="n">
        <v>1.4</v>
      </c>
      <c r="Y407" t="n">
        <v>1</v>
      </c>
      <c r="Z407" t="n">
        <v>10</v>
      </c>
    </row>
    <row r="408">
      <c r="A408" t="n">
        <v>10</v>
      </c>
      <c r="B408" t="n">
        <v>95</v>
      </c>
      <c r="C408" t="inlineStr">
        <is>
          <t xml:space="preserve">CONCLUIDO	</t>
        </is>
      </c>
      <c r="D408" t="n">
        <v>4.3244</v>
      </c>
      <c r="E408" t="n">
        <v>23.12</v>
      </c>
      <c r="F408" t="n">
        <v>19.02</v>
      </c>
      <c r="G408" t="n">
        <v>25.93</v>
      </c>
      <c r="H408" t="n">
        <v>0.33</v>
      </c>
      <c r="I408" t="n">
        <v>44</v>
      </c>
      <c r="J408" t="n">
        <v>189.49</v>
      </c>
      <c r="K408" t="n">
        <v>53.44</v>
      </c>
      <c r="L408" t="n">
        <v>3.5</v>
      </c>
      <c r="M408" t="n">
        <v>42</v>
      </c>
      <c r="N408" t="n">
        <v>37.55</v>
      </c>
      <c r="O408" t="n">
        <v>23604.32</v>
      </c>
      <c r="P408" t="n">
        <v>209.38</v>
      </c>
      <c r="Q408" t="n">
        <v>3033.58</v>
      </c>
      <c r="R408" t="n">
        <v>101.43</v>
      </c>
      <c r="S408" t="n">
        <v>56.78</v>
      </c>
      <c r="T408" t="n">
        <v>20384.36</v>
      </c>
      <c r="U408" t="n">
        <v>0.5600000000000001</v>
      </c>
      <c r="V408" t="n">
        <v>0.85</v>
      </c>
      <c r="W408" t="n">
        <v>2.73</v>
      </c>
      <c r="X408" t="n">
        <v>1.25</v>
      </c>
      <c r="Y408" t="n">
        <v>1</v>
      </c>
      <c r="Z408" t="n">
        <v>10</v>
      </c>
    </row>
    <row r="409">
      <c r="A409" t="n">
        <v>11</v>
      </c>
      <c r="B409" t="n">
        <v>95</v>
      </c>
      <c r="C409" t="inlineStr">
        <is>
          <t xml:space="preserve">CONCLUIDO	</t>
        </is>
      </c>
      <c r="D409" t="n">
        <v>4.3759</v>
      </c>
      <c r="E409" t="n">
        <v>22.85</v>
      </c>
      <c r="F409" t="n">
        <v>18.89</v>
      </c>
      <c r="G409" t="n">
        <v>28.34</v>
      </c>
      <c r="H409" t="n">
        <v>0.35</v>
      </c>
      <c r="I409" t="n">
        <v>40</v>
      </c>
      <c r="J409" t="n">
        <v>189.87</v>
      </c>
      <c r="K409" t="n">
        <v>53.44</v>
      </c>
      <c r="L409" t="n">
        <v>3.75</v>
      </c>
      <c r="M409" t="n">
        <v>37</v>
      </c>
      <c r="N409" t="n">
        <v>37.69</v>
      </c>
      <c r="O409" t="n">
        <v>23651.38</v>
      </c>
      <c r="P409" t="n">
        <v>201.26</v>
      </c>
      <c r="Q409" t="n">
        <v>3033.63</v>
      </c>
      <c r="R409" t="n">
        <v>97.5</v>
      </c>
      <c r="S409" t="n">
        <v>56.78</v>
      </c>
      <c r="T409" t="n">
        <v>18438.27</v>
      </c>
      <c r="U409" t="n">
        <v>0.58</v>
      </c>
      <c r="V409" t="n">
        <v>0.85</v>
      </c>
      <c r="W409" t="n">
        <v>2.72</v>
      </c>
      <c r="X409" t="n">
        <v>1.13</v>
      </c>
      <c r="Y409" t="n">
        <v>1</v>
      </c>
      <c r="Z409" t="n">
        <v>10</v>
      </c>
    </row>
    <row r="410">
      <c r="A410" t="n">
        <v>12</v>
      </c>
      <c r="B410" t="n">
        <v>95</v>
      </c>
      <c r="C410" t="inlineStr">
        <is>
          <t xml:space="preserve">CONCLUIDO	</t>
        </is>
      </c>
      <c r="D410" t="n">
        <v>4.4097</v>
      </c>
      <c r="E410" t="n">
        <v>22.68</v>
      </c>
      <c r="F410" t="n">
        <v>18.83</v>
      </c>
      <c r="G410" t="n">
        <v>30.54</v>
      </c>
      <c r="H410" t="n">
        <v>0.37</v>
      </c>
      <c r="I410" t="n">
        <v>37</v>
      </c>
      <c r="J410" t="n">
        <v>190.25</v>
      </c>
      <c r="K410" t="n">
        <v>53.44</v>
      </c>
      <c r="L410" t="n">
        <v>4</v>
      </c>
      <c r="M410" t="n">
        <v>29</v>
      </c>
      <c r="N410" t="n">
        <v>37.82</v>
      </c>
      <c r="O410" t="n">
        <v>23698.48</v>
      </c>
      <c r="P410" t="n">
        <v>198.73</v>
      </c>
      <c r="Q410" t="n">
        <v>3033.64</v>
      </c>
      <c r="R410" t="n">
        <v>95.39</v>
      </c>
      <c r="S410" t="n">
        <v>56.78</v>
      </c>
      <c r="T410" t="n">
        <v>17396.02</v>
      </c>
      <c r="U410" t="n">
        <v>0.6</v>
      </c>
      <c r="V410" t="n">
        <v>0.86</v>
      </c>
      <c r="W410" t="n">
        <v>2.72</v>
      </c>
      <c r="X410" t="n">
        <v>1.07</v>
      </c>
      <c r="Y410" t="n">
        <v>1</v>
      </c>
      <c r="Z410" t="n">
        <v>10</v>
      </c>
    </row>
    <row r="411">
      <c r="A411" t="n">
        <v>13</v>
      </c>
      <c r="B411" t="n">
        <v>95</v>
      </c>
      <c r="C411" t="inlineStr">
        <is>
          <t xml:space="preserve">CONCLUIDO	</t>
        </is>
      </c>
      <c r="D411" t="n">
        <v>4.4326</v>
      </c>
      <c r="E411" t="n">
        <v>22.56</v>
      </c>
      <c r="F411" t="n">
        <v>18.79</v>
      </c>
      <c r="G411" t="n">
        <v>32.21</v>
      </c>
      <c r="H411" t="n">
        <v>0.4</v>
      </c>
      <c r="I411" t="n">
        <v>35</v>
      </c>
      <c r="J411" t="n">
        <v>190.63</v>
      </c>
      <c r="K411" t="n">
        <v>53.44</v>
      </c>
      <c r="L411" t="n">
        <v>4.25</v>
      </c>
      <c r="M411" t="n">
        <v>16</v>
      </c>
      <c r="N411" t="n">
        <v>37.95</v>
      </c>
      <c r="O411" t="n">
        <v>23745.63</v>
      </c>
      <c r="P411" t="n">
        <v>192.52</v>
      </c>
      <c r="Q411" t="n">
        <v>3033.74</v>
      </c>
      <c r="R411" t="n">
        <v>93.83</v>
      </c>
      <c r="S411" t="n">
        <v>56.78</v>
      </c>
      <c r="T411" t="n">
        <v>16627.26</v>
      </c>
      <c r="U411" t="n">
        <v>0.61</v>
      </c>
      <c r="V411" t="n">
        <v>0.86</v>
      </c>
      <c r="W411" t="n">
        <v>2.72</v>
      </c>
      <c r="X411" t="n">
        <v>1.02</v>
      </c>
      <c r="Y411" t="n">
        <v>1</v>
      </c>
      <c r="Z411" t="n">
        <v>10</v>
      </c>
    </row>
    <row r="412">
      <c r="A412" t="n">
        <v>14</v>
      </c>
      <c r="B412" t="n">
        <v>95</v>
      </c>
      <c r="C412" t="inlineStr">
        <is>
          <t xml:space="preserve">CONCLUIDO	</t>
        </is>
      </c>
      <c r="D412" t="n">
        <v>4.4483</v>
      </c>
      <c r="E412" t="n">
        <v>22.48</v>
      </c>
      <c r="F412" t="n">
        <v>18.75</v>
      </c>
      <c r="G412" t="n">
        <v>33.08</v>
      </c>
      <c r="H412" t="n">
        <v>0.42</v>
      </c>
      <c r="I412" t="n">
        <v>34</v>
      </c>
      <c r="J412" t="n">
        <v>191.02</v>
      </c>
      <c r="K412" t="n">
        <v>53.44</v>
      </c>
      <c r="L412" t="n">
        <v>4.5</v>
      </c>
      <c r="M412" t="n">
        <v>6</v>
      </c>
      <c r="N412" t="n">
        <v>38.08</v>
      </c>
      <c r="O412" t="n">
        <v>23792.83</v>
      </c>
      <c r="P412" t="n">
        <v>192.13</v>
      </c>
      <c r="Q412" t="n">
        <v>3033.66</v>
      </c>
      <c r="R412" t="n">
        <v>91.64</v>
      </c>
      <c r="S412" t="n">
        <v>56.78</v>
      </c>
      <c r="T412" t="n">
        <v>15535.95</v>
      </c>
      <c r="U412" t="n">
        <v>0.62</v>
      </c>
      <c r="V412" t="n">
        <v>0.86</v>
      </c>
      <c r="W412" t="n">
        <v>2.74</v>
      </c>
      <c r="X412" t="n">
        <v>0.98</v>
      </c>
      <c r="Y412" t="n">
        <v>1</v>
      </c>
      <c r="Z412" t="n">
        <v>10</v>
      </c>
    </row>
    <row r="413">
      <c r="A413" t="n">
        <v>15</v>
      </c>
      <c r="B413" t="n">
        <v>95</v>
      </c>
      <c r="C413" t="inlineStr">
        <is>
          <t xml:space="preserve">CONCLUIDO	</t>
        </is>
      </c>
      <c r="D413" t="n">
        <v>4.4447</v>
      </c>
      <c r="E413" t="n">
        <v>22.5</v>
      </c>
      <c r="F413" t="n">
        <v>18.76</v>
      </c>
      <c r="G413" t="n">
        <v>33.11</v>
      </c>
      <c r="H413" t="n">
        <v>0.44</v>
      </c>
      <c r="I413" t="n">
        <v>34</v>
      </c>
      <c r="J413" t="n">
        <v>191.4</v>
      </c>
      <c r="K413" t="n">
        <v>53.44</v>
      </c>
      <c r="L413" t="n">
        <v>4.75</v>
      </c>
      <c r="M413" t="n">
        <v>3</v>
      </c>
      <c r="N413" t="n">
        <v>38.22</v>
      </c>
      <c r="O413" t="n">
        <v>23840.07</v>
      </c>
      <c r="P413" t="n">
        <v>190.76</v>
      </c>
      <c r="Q413" t="n">
        <v>3033.8</v>
      </c>
      <c r="R413" t="n">
        <v>91.98999999999999</v>
      </c>
      <c r="S413" t="n">
        <v>56.78</v>
      </c>
      <c r="T413" t="n">
        <v>15714.61</v>
      </c>
      <c r="U413" t="n">
        <v>0.62</v>
      </c>
      <c r="V413" t="n">
        <v>0.86</v>
      </c>
      <c r="W413" t="n">
        <v>2.75</v>
      </c>
      <c r="X413" t="n">
        <v>1</v>
      </c>
      <c r="Y413" t="n">
        <v>1</v>
      </c>
      <c r="Z413" t="n">
        <v>10</v>
      </c>
    </row>
    <row r="414">
      <c r="A414" t="n">
        <v>16</v>
      </c>
      <c r="B414" t="n">
        <v>95</v>
      </c>
      <c r="C414" t="inlineStr">
        <is>
          <t xml:space="preserve">CONCLUIDO	</t>
        </is>
      </c>
      <c r="D414" t="n">
        <v>4.4581</v>
      </c>
      <c r="E414" t="n">
        <v>22.43</v>
      </c>
      <c r="F414" t="n">
        <v>18.73</v>
      </c>
      <c r="G414" t="n">
        <v>34.06</v>
      </c>
      <c r="H414" t="n">
        <v>0.46</v>
      </c>
      <c r="I414" t="n">
        <v>33</v>
      </c>
      <c r="J414" t="n">
        <v>191.78</v>
      </c>
      <c r="K414" t="n">
        <v>53.44</v>
      </c>
      <c r="L414" t="n">
        <v>5</v>
      </c>
      <c r="M414" t="n">
        <v>0</v>
      </c>
      <c r="N414" t="n">
        <v>38.35</v>
      </c>
      <c r="O414" t="n">
        <v>23887.36</v>
      </c>
      <c r="P414" t="n">
        <v>190.16</v>
      </c>
      <c r="Q414" t="n">
        <v>3033.68</v>
      </c>
      <c r="R414" t="n">
        <v>90.91</v>
      </c>
      <c r="S414" t="n">
        <v>56.78</v>
      </c>
      <c r="T414" t="n">
        <v>15177.2</v>
      </c>
      <c r="U414" t="n">
        <v>0.62</v>
      </c>
      <c r="V414" t="n">
        <v>0.86</v>
      </c>
      <c r="W414" t="n">
        <v>2.75</v>
      </c>
      <c r="X414" t="n">
        <v>0.97</v>
      </c>
      <c r="Y414" t="n">
        <v>1</v>
      </c>
      <c r="Z414" t="n">
        <v>10</v>
      </c>
    </row>
    <row r="415">
      <c r="A415" t="n">
        <v>0</v>
      </c>
      <c r="B415" t="n">
        <v>55</v>
      </c>
      <c r="C415" t="inlineStr">
        <is>
          <t xml:space="preserve">CONCLUIDO	</t>
        </is>
      </c>
      <c r="D415" t="n">
        <v>3.6223</v>
      </c>
      <c r="E415" t="n">
        <v>27.61</v>
      </c>
      <c r="F415" t="n">
        <v>22.03</v>
      </c>
      <c r="G415" t="n">
        <v>9.06</v>
      </c>
      <c r="H415" t="n">
        <v>0.15</v>
      </c>
      <c r="I415" t="n">
        <v>146</v>
      </c>
      <c r="J415" t="n">
        <v>116.05</v>
      </c>
      <c r="K415" t="n">
        <v>43.4</v>
      </c>
      <c r="L415" t="n">
        <v>1</v>
      </c>
      <c r="M415" t="n">
        <v>144</v>
      </c>
      <c r="N415" t="n">
        <v>16.65</v>
      </c>
      <c r="O415" t="n">
        <v>14546.17</v>
      </c>
      <c r="P415" t="n">
        <v>200.68</v>
      </c>
      <c r="Q415" t="n">
        <v>3034.3</v>
      </c>
      <c r="R415" t="n">
        <v>199.76</v>
      </c>
      <c r="S415" t="n">
        <v>56.78</v>
      </c>
      <c r="T415" t="n">
        <v>69038.27</v>
      </c>
      <c r="U415" t="n">
        <v>0.28</v>
      </c>
      <c r="V415" t="n">
        <v>0.73</v>
      </c>
      <c r="W415" t="n">
        <v>2.9</v>
      </c>
      <c r="X415" t="n">
        <v>4.27</v>
      </c>
      <c r="Y415" t="n">
        <v>1</v>
      </c>
      <c r="Z415" t="n">
        <v>10</v>
      </c>
    </row>
    <row r="416">
      <c r="A416" t="n">
        <v>1</v>
      </c>
      <c r="B416" t="n">
        <v>55</v>
      </c>
      <c r="C416" t="inlineStr">
        <is>
          <t xml:space="preserve">CONCLUIDO	</t>
        </is>
      </c>
      <c r="D416" t="n">
        <v>3.9325</v>
      </c>
      <c r="E416" t="n">
        <v>25.43</v>
      </c>
      <c r="F416" t="n">
        <v>20.81</v>
      </c>
      <c r="G416" t="n">
        <v>11.78</v>
      </c>
      <c r="H416" t="n">
        <v>0.19</v>
      </c>
      <c r="I416" t="n">
        <v>106</v>
      </c>
      <c r="J416" t="n">
        <v>116.37</v>
      </c>
      <c r="K416" t="n">
        <v>43.4</v>
      </c>
      <c r="L416" t="n">
        <v>1.25</v>
      </c>
      <c r="M416" t="n">
        <v>104</v>
      </c>
      <c r="N416" t="n">
        <v>16.72</v>
      </c>
      <c r="O416" t="n">
        <v>14585.96</v>
      </c>
      <c r="P416" t="n">
        <v>182.47</v>
      </c>
      <c r="Q416" t="n">
        <v>3033.85</v>
      </c>
      <c r="R416" t="n">
        <v>160.23</v>
      </c>
      <c r="S416" t="n">
        <v>56.78</v>
      </c>
      <c r="T416" t="n">
        <v>49470.68</v>
      </c>
      <c r="U416" t="n">
        <v>0.35</v>
      </c>
      <c r="V416" t="n">
        <v>0.78</v>
      </c>
      <c r="W416" t="n">
        <v>2.82</v>
      </c>
      <c r="X416" t="n">
        <v>3.04</v>
      </c>
      <c r="Y416" t="n">
        <v>1</v>
      </c>
      <c r="Z416" t="n">
        <v>10</v>
      </c>
    </row>
    <row r="417">
      <c r="A417" t="n">
        <v>2</v>
      </c>
      <c r="B417" t="n">
        <v>55</v>
      </c>
      <c r="C417" t="inlineStr">
        <is>
          <t xml:space="preserve">CONCLUIDO	</t>
        </is>
      </c>
      <c r="D417" t="n">
        <v>4.1339</v>
      </c>
      <c r="E417" t="n">
        <v>24.19</v>
      </c>
      <c r="F417" t="n">
        <v>20.15</v>
      </c>
      <c r="G417" t="n">
        <v>14.74</v>
      </c>
      <c r="H417" t="n">
        <v>0.23</v>
      </c>
      <c r="I417" t="n">
        <v>82</v>
      </c>
      <c r="J417" t="n">
        <v>116.69</v>
      </c>
      <c r="K417" t="n">
        <v>43.4</v>
      </c>
      <c r="L417" t="n">
        <v>1.5</v>
      </c>
      <c r="M417" t="n">
        <v>79</v>
      </c>
      <c r="N417" t="n">
        <v>16.79</v>
      </c>
      <c r="O417" t="n">
        <v>14625.77</v>
      </c>
      <c r="P417" t="n">
        <v>168.48</v>
      </c>
      <c r="Q417" t="n">
        <v>3033.84</v>
      </c>
      <c r="R417" t="n">
        <v>138.17</v>
      </c>
      <c r="S417" t="n">
        <v>56.78</v>
      </c>
      <c r="T417" t="n">
        <v>38562.55</v>
      </c>
      <c r="U417" t="n">
        <v>0.41</v>
      </c>
      <c r="V417" t="n">
        <v>0.8</v>
      </c>
      <c r="W417" t="n">
        <v>2.8</v>
      </c>
      <c r="X417" t="n">
        <v>2.38</v>
      </c>
      <c r="Y417" t="n">
        <v>1</v>
      </c>
      <c r="Z417" t="n">
        <v>10</v>
      </c>
    </row>
    <row r="418">
      <c r="A418" t="n">
        <v>3</v>
      </c>
      <c r="B418" t="n">
        <v>55</v>
      </c>
      <c r="C418" t="inlineStr">
        <is>
          <t xml:space="preserve">CONCLUIDO	</t>
        </is>
      </c>
      <c r="D418" t="n">
        <v>4.2881</v>
      </c>
      <c r="E418" t="n">
        <v>23.32</v>
      </c>
      <c r="F418" t="n">
        <v>19.66</v>
      </c>
      <c r="G418" t="n">
        <v>17.87</v>
      </c>
      <c r="H418" t="n">
        <v>0.26</v>
      </c>
      <c r="I418" t="n">
        <v>66</v>
      </c>
      <c r="J418" t="n">
        <v>117.01</v>
      </c>
      <c r="K418" t="n">
        <v>43.4</v>
      </c>
      <c r="L418" t="n">
        <v>1.75</v>
      </c>
      <c r="M418" t="n">
        <v>56</v>
      </c>
      <c r="N418" t="n">
        <v>16.86</v>
      </c>
      <c r="O418" t="n">
        <v>14665.62</v>
      </c>
      <c r="P418" t="n">
        <v>157.26</v>
      </c>
      <c r="Q418" t="n">
        <v>3033.66</v>
      </c>
      <c r="R418" t="n">
        <v>122.08</v>
      </c>
      <c r="S418" t="n">
        <v>56.78</v>
      </c>
      <c r="T418" t="n">
        <v>30597.95</v>
      </c>
      <c r="U418" t="n">
        <v>0.47</v>
      </c>
      <c r="V418" t="n">
        <v>0.82</v>
      </c>
      <c r="W418" t="n">
        <v>2.77</v>
      </c>
      <c r="X418" t="n">
        <v>1.89</v>
      </c>
      <c r="Y418" t="n">
        <v>1</v>
      </c>
      <c r="Z418" t="n">
        <v>10</v>
      </c>
    </row>
    <row r="419">
      <c r="A419" t="n">
        <v>4</v>
      </c>
      <c r="B419" t="n">
        <v>55</v>
      </c>
      <c r="C419" t="inlineStr">
        <is>
          <t xml:space="preserve">CONCLUIDO	</t>
        </is>
      </c>
      <c r="D419" t="n">
        <v>4.3486</v>
      </c>
      <c r="E419" t="n">
        <v>23</v>
      </c>
      <c r="F419" t="n">
        <v>19.5</v>
      </c>
      <c r="G419" t="n">
        <v>19.83</v>
      </c>
      <c r="H419" t="n">
        <v>0.3</v>
      </c>
      <c r="I419" t="n">
        <v>59</v>
      </c>
      <c r="J419" t="n">
        <v>117.34</v>
      </c>
      <c r="K419" t="n">
        <v>43.4</v>
      </c>
      <c r="L419" t="n">
        <v>2</v>
      </c>
      <c r="M419" t="n">
        <v>21</v>
      </c>
      <c r="N419" t="n">
        <v>16.94</v>
      </c>
      <c r="O419" t="n">
        <v>14705.49</v>
      </c>
      <c r="P419" t="n">
        <v>151.76</v>
      </c>
      <c r="Q419" t="n">
        <v>3033.84</v>
      </c>
      <c r="R419" t="n">
        <v>115.46</v>
      </c>
      <c r="S419" t="n">
        <v>56.78</v>
      </c>
      <c r="T419" t="n">
        <v>27320.68</v>
      </c>
      <c r="U419" t="n">
        <v>0.49</v>
      </c>
      <c r="V419" t="n">
        <v>0.83</v>
      </c>
      <c r="W419" t="n">
        <v>2.81</v>
      </c>
      <c r="X419" t="n">
        <v>1.74</v>
      </c>
      <c r="Y419" t="n">
        <v>1</v>
      </c>
      <c r="Z419" t="n">
        <v>10</v>
      </c>
    </row>
    <row r="420">
      <c r="A420" t="n">
        <v>5</v>
      </c>
      <c r="B420" t="n">
        <v>55</v>
      </c>
      <c r="C420" t="inlineStr">
        <is>
          <t xml:space="preserve">CONCLUIDO	</t>
        </is>
      </c>
      <c r="D420" t="n">
        <v>4.3687</v>
      </c>
      <c r="E420" t="n">
        <v>22.89</v>
      </c>
      <c r="F420" t="n">
        <v>19.44</v>
      </c>
      <c r="G420" t="n">
        <v>20.47</v>
      </c>
      <c r="H420" t="n">
        <v>0.34</v>
      </c>
      <c r="I420" t="n">
        <v>57</v>
      </c>
      <c r="J420" t="n">
        <v>117.66</v>
      </c>
      <c r="K420" t="n">
        <v>43.4</v>
      </c>
      <c r="L420" t="n">
        <v>2.25</v>
      </c>
      <c r="M420" t="n">
        <v>1</v>
      </c>
      <c r="N420" t="n">
        <v>17.01</v>
      </c>
      <c r="O420" t="n">
        <v>14745.39</v>
      </c>
      <c r="P420" t="n">
        <v>149.6</v>
      </c>
      <c r="Q420" t="n">
        <v>3033.74</v>
      </c>
      <c r="R420" t="n">
        <v>113.28</v>
      </c>
      <c r="S420" t="n">
        <v>56.78</v>
      </c>
      <c r="T420" t="n">
        <v>26243.93</v>
      </c>
      <c r="U420" t="n">
        <v>0.5</v>
      </c>
      <c r="V420" t="n">
        <v>0.83</v>
      </c>
      <c r="W420" t="n">
        <v>2.81</v>
      </c>
      <c r="X420" t="n">
        <v>1.68</v>
      </c>
      <c r="Y420" t="n">
        <v>1</v>
      </c>
      <c r="Z420" t="n">
        <v>10</v>
      </c>
    </row>
    <row r="421">
      <c r="A421" t="n">
        <v>6</v>
      </c>
      <c r="B421" t="n">
        <v>55</v>
      </c>
      <c r="C421" t="inlineStr">
        <is>
          <t xml:space="preserve">CONCLUIDO	</t>
        </is>
      </c>
      <c r="D421" t="n">
        <v>4.3681</v>
      </c>
      <c r="E421" t="n">
        <v>22.89</v>
      </c>
      <c r="F421" t="n">
        <v>19.45</v>
      </c>
      <c r="G421" t="n">
        <v>20.47</v>
      </c>
      <c r="H421" t="n">
        <v>0.37</v>
      </c>
      <c r="I421" t="n">
        <v>57</v>
      </c>
      <c r="J421" t="n">
        <v>117.98</v>
      </c>
      <c r="K421" t="n">
        <v>43.4</v>
      </c>
      <c r="L421" t="n">
        <v>2.5</v>
      </c>
      <c r="M421" t="n">
        <v>0</v>
      </c>
      <c r="N421" t="n">
        <v>17.08</v>
      </c>
      <c r="O421" t="n">
        <v>14785.31</v>
      </c>
      <c r="P421" t="n">
        <v>149.95</v>
      </c>
      <c r="Q421" t="n">
        <v>3033.79</v>
      </c>
      <c r="R421" t="n">
        <v>113.19</v>
      </c>
      <c r="S421" t="n">
        <v>56.78</v>
      </c>
      <c r="T421" t="n">
        <v>26199.77</v>
      </c>
      <c r="U421" t="n">
        <v>0.5</v>
      </c>
      <c r="V421" t="n">
        <v>0.83</v>
      </c>
      <c r="W421" t="n">
        <v>2.82</v>
      </c>
      <c r="X421" t="n">
        <v>1.68</v>
      </c>
      <c r="Y421" t="n">
        <v>1</v>
      </c>
      <c r="Z42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INDEX(resultados!$A$2:$ZZ$421, 1, MATCH($B$1, resultados!$A$1:$ZZ$1, 0))</f>
        <v/>
      </c>
      <c r="B7">
        <f>INDEX(resultados!$A$2:$ZZ$421, 1, MATCH($B$2, resultados!$A$1:$ZZ$1, 0))</f>
        <v/>
      </c>
      <c r="C7">
        <f>INDEX(resultados!$A$2:$ZZ$421, 1, MATCH($B$3, resultados!$A$1:$ZZ$1, 0))</f>
        <v/>
      </c>
    </row>
    <row r="8">
      <c r="A8">
        <f>INDEX(resultados!$A$2:$ZZ$421, 2, MATCH($B$1, resultados!$A$1:$ZZ$1, 0))</f>
        <v/>
      </c>
      <c r="B8">
        <f>INDEX(resultados!$A$2:$ZZ$421, 2, MATCH($B$2, resultados!$A$1:$ZZ$1, 0))</f>
        <v/>
      </c>
      <c r="C8">
        <f>INDEX(resultados!$A$2:$ZZ$421, 2, MATCH($B$3, resultados!$A$1:$ZZ$1, 0))</f>
        <v/>
      </c>
    </row>
    <row r="9">
      <c r="A9">
        <f>INDEX(resultados!$A$2:$ZZ$421, 3, MATCH($B$1, resultados!$A$1:$ZZ$1, 0))</f>
        <v/>
      </c>
      <c r="B9">
        <f>INDEX(resultados!$A$2:$ZZ$421, 3, MATCH($B$2, resultados!$A$1:$ZZ$1, 0))</f>
        <v/>
      </c>
      <c r="C9">
        <f>INDEX(resultados!$A$2:$ZZ$421, 3, MATCH($B$3, resultados!$A$1:$ZZ$1, 0))</f>
        <v/>
      </c>
    </row>
    <row r="10">
      <c r="A10">
        <f>INDEX(resultados!$A$2:$ZZ$421, 4, MATCH($B$1, resultados!$A$1:$ZZ$1, 0))</f>
        <v/>
      </c>
      <c r="B10">
        <f>INDEX(resultados!$A$2:$ZZ$421, 4, MATCH($B$2, resultados!$A$1:$ZZ$1, 0))</f>
        <v/>
      </c>
      <c r="C10">
        <f>INDEX(resultados!$A$2:$ZZ$421, 4, MATCH($B$3, resultados!$A$1:$ZZ$1, 0))</f>
        <v/>
      </c>
    </row>
    <row r="11">
      <c r="A11">
        <f>INDEX(resultados!$A$2:$ZZ$421, 5, MATCH($B$1, resultados!$A$1:$ZZ$1, 0))</f>
        <v/>
      </c>
      <c r="B11">
        <f>INDEX(resultados!$A$2:$ZZ$421, 5, MATCH($B$2, resultados!$A$1:$ZZ$1, 0))</f>
        <v/>
      </c>
      <c r="C11">
        <f>INDEX(resultados!$A$2:$ZZ$421, 5, MATCH($B$3, resultados!$A$1:$ZZ$1, 0))</f>
        <v/>
      </c>
    </row>
    <row r="12">
      <c r="A12">
        <f>INDEX(resultados!$A$2:$ZZ$421, 6, MATCH($B$1, resultados!$A$1:$ZZ$1, 0))</f>
        <v/>
      </c>
      <c r="B12">
        <f>INDEX(resultados!$A$2:$ZZ$421, 6, MATCH($B$2, resultados!$A$1:$ZZ$1, 0))</f>
        <v/>
      </c>
      <c r="C12">
        <f>INDEX(resultados!$A$2:$ZZ$421, 6, MATCH($B$3, resultados!$A$1:$ZZ$1, 0))</f>
        <v/>
      </c>
    </row>
    <row r="13">
      <c r="A13">
        <f>INDEX(resultados!$A$2:$ZZ$421, 7, MATCH($B$1, resultados!$A$1:$ZZ$1, 0))</f>
        <v/>
      </c>
      <c r="B13">
        <f>INDEX(resultados!$A$2:$ZZ$421, 7, MATCH($B$2, resultados!$A$1:$ZZ$1, 0))</f>
        <v/>
      </c>
      <c r="C13">
        <f>INDEX(resultados!$A$2:$ZZ$421, 7, MATCH($B$3, resultados!$A$1:$ZZ$1, 0))</f>
        <v/>
      </c>
    </row>
    <row r="14">
      <c r="A14">
        <f>INDEX(resultados!$A$2:$ZZ$421, 8, MATCH($B$1, resultados!$A$1:$ZZ$1, 0))</f>
        <v/>
      </c>
      <c r="B14">
        <f>INDEX(resultados!$A$2:$ZZ$421, 8, MATCH($B$2, resultados!$A$1:$ZZ$1, 0))</f>
        <v/>
      </c>
      <c r="C14">
        <f>INDEX(resultados!$A$2:$ZZ$421, 8, MATCH($B$3, resultados!$A$1:$ZZ$1, 0))</f>
        <v/>
      </c>
    </row>
    <row r="15">
      <c r="A15">
        <f>INDEX(resultados!$A$2:$ZZ$421, 9, MATCH($B$1, resultados!$A$1:$ZZ$1, 0))</f>
        <v/>
      </c>
      <c r="B15">
        <f>INDEX(resultados!$A$2:$ZZ$421, 9, MATCH($B$2, resultados!$A$1:$ZZ$1, 0))</f>
        <v/>
      </c>
      <c r="C15">
        <f>INDEX(resultados!$A$2:$ZZ$421, 9, MATCH($B$3, resultados!$A$1:$ZZ$1, 0))</f>
        <v/>
      </c>
    </row>
    <row r="16">
      <c r="A16">
        <f>INDEX(resultados!$A$2:$ZZ$421, 10, MATCH($B$1, resultados!$A$1:$ZZ$1, 0))</f>
        <v/>
      </c>
      <c r="B16">
        <f>INDEX(resultados!$A$2:$ZZ$421, 10, MATCH($B$2, resultados!$A$1:$ZZ$1, 0))</f>
        <v/>
      </c>
      <c r="C16">
        <f>INDEX(resultados!$A$2:$ZZ$421, 10, MATCH($B$3, resultados!$A$1:$ZZ$1, 0))</f>
        <v/>
      </c>
    </row>
    <row r="17">
      <c r="A17">
        <f>INDEX(resultados!$A$2:$ZZ$421, 11, MATCH($B$1, resultados!$A$1:$ZZ$1, 0))</f>
        <v/>
      </c>
      <c r="B17">
        <f>INDEX(resultados!$A$2:$ZZ$421, 11, MATCH($B$2, resultados!$A$1:$ZZ$1, 0))</f>
        <v/>
      </c>
      <c r="C17">
        <f>INDEX(resultados!$A$2:$ZZ$421, 11, MATCH($B$3, resultados!$A$1:$ZZ$1, 0))</f>
        <v/>
      </c>
    </row>
    <row r="18">
      <c r="A18">
        <f>INDEX(resultados!$A$2:$ZZ$421, 12, MATCH($B$1, resultados!$A$1:$ZZ$1, 0))</f>
        <v/>
      </c>
      <c r="B18">
        <f>INDEX(resultados!$A$2:$ZZ$421, 12, MATCH($B$2, resultados!$A$1:$ZZ$1, 0))</f>
        <v/>
      </c>
      <c r="C18">
        <f>INDEX(resultados!$A$2:$ZZ$421, 12, MATCH($B$3, resultados!$A$1:$ZZ$1, 0))</f>
        <v/>
      </c>
    </row>
    <row r="19">
      <c r="A19">
        <f>INDEX(resultados!$A$2:$ZZ$421, 13, MATCH($B$1, resultados!$A$1:$ZZ$1, 0))</f>
        <v/>
      </c>
      <c r="B19">
        <f>INDEX(resultados!$A$2:$ZZ$421, 13, MATCH($B$2, resultados!$A$1:$ZZ$1, 0))</f>
        <v/>
      </c>
      <c r="C19">
        <f>INDEX(resultados!$A$2:$ZZ$421, 13, MATCH($B$3, resultados!$A$1:$ZZ$1, 0))</f>
        <v/>
      </c>
    </row>
    <row r="20">
      <c r="A20">
        <f>INDEX(resultados!$A$2:$ZZ$421, 14, MATCH($B$1, resultados!$A$1:$ZZ$1, 0))</f>
        <v/>
      </c>
      <c r="B20">
        <f>INDEX(resultados!$A$2:$ZZ$421, 14, MATCH($B$2, resultados!$A$1:$ZZ$1, 0))</f>
        <v/>
      </c>
      <c r="C20">
        <f>INDEX(resultados!$A$2:$ZZ$421, 14, MATCH($B$3, resultados!$A$1:$ZZ$1, 0))</f>
        <v/>
      </c>
    </row>
    <row r="21">
      <c r="A21">
        <f>INDEX(resultados!$A$2:$ZZ$421, 15, MATCH($B$1, resultados!$A$1:$ZZ$1, 0))</f>
        <v/>
      </c>
      <c r="B21">
        <f>INDEX(resultados!$A$2:$ZZ$421, 15, MATCH($B$2, resultados!$A$1:$ZZ$1, 0))</f>
        <v/>
      </c>
      <c r="C21">
        <f>INDEX(resultados!$A$2:$ZZ$421, 15, MATCH($B$3, resultados!$A$1:$ZZ$1, 0))</f>
        <v/>
      </c>
    </row>
    <row r="22">
      <c r="A22">
        <f>INDEX(resultados!$A$2:$ZZ$421, 16, MATCH($B$1, resultados!$A$1:$ZZ$1, 0))</f>
        <v/>
      </c>
      <c r="B22">
        <f>INDEX(resultados!$A$2:$ZZ$421, 16, MATCH($B$2, resultados!$A$1:$ZZ$1, 0))</f>
        <v/>
      </c>
      <c r="C22">
        <f>INDEX(resultados!$A$2:$ZZ$421, 16, MATCH($B$3, resultados!$A$1:$ZZ$1, 0))</f>
        <v/>
      </c>
    </row>
    <row r="23">
      <c r="A23">
        <f>INDEX(resultados!$A$2:$ZZ$421, 17, MATCH($B$1, resultados!$A$1:$ZZ$1, 0))</f>
        <v/>
      </c>
      <c r="B23">
        <f>INDEX(resultados!$A$2:$ZZ$421, 17, MATCH($B$2, resultados!$A$1:$ZZ$1, 0))</f>
        <v/>
      </c>
      <c r="C23">
        <f>INDEX(resultados!$A$2:$ZZ$421, 17, MATCH($B$3, resultados!$A$1:$ZZ$1, 0))</f>
        <v/>
      </c>
    </row>
    <row r="24">
      <c r="A24">
        <f>INDEX(resultados!$A$2:$ZZ$421, 18, MATCH($B$1, resultados!$A$1:$ZZ$1, 0))</f>
        <v/>
      </c>
      <c r="B24">
        <f>INDEX(resultados!$A$2:$ZZ$421, 18, MATCH($B$2, resultados!$A$1:$ZZ$1, 0))</f>
        <v/>
      </c>
      <c r="C24">
        <f>INDEX(resultados!$A$2:$ZZ$421, 18, MATCH($B$3, resultados!$A$1:$ZZ$1, 0))</f>
        <v/>
      </c>
    </row>
    <row r="25">
      <c r="A25">
        <f>INDEX(resultados!$A$2:$ZZ$421, 19, MATCH($B$1, resultados!$A$1:$ZZ$1, 0))</f>
        <v/>
      </c>
      <c r="B25">
        <f>INDEX(resultados!$A$2:$ZZ$421, 19, MATCH($B$2, resultados!$A$1:$ZZ$1, 0))</f>
        <v/>
      </c>
      <c r="C25">
        <f>INDEX(resultados!$A$2:$ZZ$421, 19, MATCH($B$3, resultados!$A$1:$ZZ$1, 0))</f>
        <v/>
      </c>
    </row>
    <row r="26">
      <c r="A26">
        <f>INDEX(resultados!$A$2:$ZZ$421, 20, MATCH($B$1, resultados!$A$1:$ZZ$1, 0))</f>
        <v/>
      </c>
      <c r="B26">
        <f>INDEX(resultados!$A$2:$ZZ$421, 20, MATCH($B$2, resultados!$A$1:$ZZ$1, 0))</f>
        <v/>
      </c>
      <c r="C26">
        <f>INDEX(resultados!$A$2:$ZZ$421, 20, MATCH($B$3, resultados!$A$1:$ZZ$1, 0))</f>
        <v/>
      </c>
    </row>
    <row r="27">
      <c r="A27">
        <f>INDEX(resultados!$A$2:$ZZ$421, 21, MATCH($B$1, resultados!$A$1:$ZZ$1, 0))</f>
        <v/>
      </c>
      <c r="B27">
        <f>INDEX(resultados!$A$2:$ZZ$421, 21, MATCH($B$2, resultados!$A$1:$ZZ$1, 0))</f>
        <v/>
      </c>
      <c r="C27">
        <f>INDEX(resultados!$A$2:$ZZ$421, 21, MATCH($B$3, resultados!$A$1:$ZZ$1, 0))</f>
        <v/>
      </c>
    </row>
    <row r="28">
      <c r="A28">
        <f>INDEX(resultados!$A$2:$ZZ$421, 22, MATCH($B$1, resultados!$A$1:$ZZ$1, 0))</f>
        <v/>
      </c>
      <c r="B28">
        <f>INDEX(resultados!$A$2:$ZZ$421, 22, MATCH($B$2, resultados!$A$1:$ZZ$1, 0))</f>
        <v/>
      </c>
      <c r="C28">
        <f>INDEX(resultados!$A$2:$ZZ$421, 22, MATCH($B$3, resultados!$A$1:$ZZ$1, 0))</f>
        <v/>
      </c>
    </row>
    <row r="29">
      <c r="A29">
        <f>INDEX(resultados!$A$2:$ZZ$421, 23, MATCH($B$1, resultados!$A$1:$ZZ$1, 0))</f>
        <v/>
      </c>
      <c r="B29">
        <f>INDEX(resultados!$A$2:$ZZ$421, 23, MATCH($B$2, resultados!$A$1:$ZZ$1, 0))</f>
        <v/>
      </c>
      <c r="C29">
        <f>INDEX(resultados!$A$2:$ZZ$421, 23, MATCH($B$3, resultados!$A$1:$ZZ$1, 0))</f>
        <v/>
      </c>
    </row>
    <row r="30">
      <c r="A30">
        <f>INDEX(resultados!$A$2:$ZZ$421, 24, MATCH($B$1, resultados!$A$1:$ZZ$1, 0))</f>
        <v/>
      </c>
      <c r="B30">
        <f>INDEX(resultados!$A$2:$ZZ$421, 24, MATCH($B$2, resultados!$A$1:$ZZ$1, 0))</f>
        <v/>
      </c>
      <c r="C30">
        <f>INDEX(resultados!$A$2:$ZZ$421, 24, MATCH($B$3, resultados!$A$1:$ZZ$1, 0))</f>
        <v/>
      </c>
    </row>
    <row r="31">
      <c r="A31">
        <f>INDEX(resultados!$A$2:$ZZ$421, 25, MATCH($B$1, resultados!$A$1:$ZZ$1, 0))</f>
        <v/>
      </c>
      <c r="B31">
        <f>INDEX(resultados!$A$2:$ZZ$421, 25, MATCH($B$2, resultados!$A$1:$ZZ$1, 0))</f>
        <v/>
      </c>
      <c r="C31">
        <f>INDEX(resultados!$A$2:$ZZ$421, 25, MATCH($B$3, resultados!$A$1:$ZZ$1, 0))</f>
        <v/>
      </c>
    </row>
    <row r="32">
      <c r="A32">
        <f>INDEX(resultados!$A$2:$ZZ$421, 26, MATCH($B$1, resultados!$A$1:$ZZ$1, 0))</f>
        <v/>
      </c>
      <c r="B32">
        <f>INDEX(resultados!$A$2:$ZZ$421, 26, MATCH($B$2, resultados!$A$1:$ZZ$1, 0))</f>
        <v/>
      </c>
      <c r="C32">
        <f>INDEX(resultados!$A$2:$ZZ$421, 26, MATCH($B$3, resultados!$A$1:$ZZ$1, 0))</f>
        <v/>
      </c>
    </row>
    <row r="33">
      <c r="A33">
        <f>INDEX(resultados!$A$2:$ZZ$421, 27, MATCH($B$1, resultados!$A$1:$ZZ$1, 0))</f>
        <v/>
      </c>
      <c r="B33">
        <f>INDEX(resultados!$A$2:$ZZ$421, 27, MATCH($B$2, resultados!$A$1:$ZZ$1, 0))</f>
        <v/>
      </c>
      <c r="C33">
        <f>INDEX(resultados!$A$2:$ZZ$421, 27, MATCH($B$3, resultados!$A$1:$ZZ$1, 0))</f>
        <v/>
      </c>
    </row>
    <row r="34">
      <c r="A34">
        <f>INDEX(resultados!$A$2:$ZZ$421, 28, MATCH($B$1, resultados!$A$1:$ZZ$1, 0))</f>
        <v/>
      </c>
      <c r="B34">
        <f>INDEX(resultados!$A$2:$ZZ$421, 28, MATCH($B$2, resultados!$A$1:$ZZ$1, 0))</f>
        <v/>
      </c>
      <c r="C34">
        <f>INDEX(resultados!$A$2:$ZZ$421, 28, MATCH($B$3, resultados!$A$1:$ZZ$1, 0))</f>
        <v/>
      </c>
    </row>
    <row r="35">
      <c r="A35">
        <f>INDEX(resultados!$A$2:$ZZ$421, 29, MATCH($B$1, resultados!$A$1:$ZZ$1, 0))</f>
        <v/>
      </c>
      <c r="B35">
        <f>INDEX(resultados!$A$2:$ZZ$421, 29, MATCH($B$2, resultados!$A$1:$ZZ$1, 0))</f>
        <v/>
      </c>
      <c r="C35">
        <f>INDEX(resultados!$A$2:$ZZ$421, 29, MATCH($B$3, resultados!$A$1:$ZZ$1, 0))</f>
        <v/>
      </c>
    </row>
    <row r="36">
      <c r="A36">
        <f>INDEX(resultados!$A$2:$ZZ$421, 30, MATCH($B$1, resultados!$A$1:$ZZ$1, 0))</f>
        <v/>
      </c>
      <c r="B36">
        <f>INDEX(resultados!$A$2:$ZZ$421, 30, MATCH($B$2, resultados!$A$1:$ZZ$1, 0))</f>
        <v/>
      </c>
      <c r="C36">
        <f>INDEX(resultados!$A$2:$ZZ$421, 30, MATCH($B$3, resultados!$A$1:$ZZ$1, 0))</f>
        <v/>
      </c>
    </row>
    <row r="37">
      <c r="A37">
        <f>INDEX(resultados!$A$2:$ZZ$421, 31, MATCH($B$1, resultados!$A$1:$ZZ$1, 0))</f>
        <v/>
      </c>
      <c r="B37">
        <f>INDEX(resultados!$A$2:$ZZ$421, 31, MATCH($B$2, resultados!$A$1:$ZZ$1, 0))</f>
        <v/>
      </c>
      <c r="C37">
        <f>INDEX(resultados!$A$2:$ZZ$421, 31, MATCH($B$3, resultados!$A$1:$ZZ$1, 0))</f>
        <v/>
      </c>
    </row>
    <row r="38">
      <c r="A38">
        <f>INDEX(resultados!$A$2:$ZZ$421, 32, MATCH($B$1, resultados!$A$1:$ZZ$1, 0))</f>
        <v/>
      </c>
      <c r="B38">
        <f>INDEX(resultados!$A$2:$ZZ$421, 32, MATCH($B$2, resultados!$A$1:$ZZ$1, 0))</f>
        <v/>
      </c>
      <c r="C38">
        <f>INDEX(resultados!$A$2:$ZZ$421, 32, MATCH($B$3, resultados!$A$1:$ZZ$1, 0))</f>
        <v/>
      </c>
    </row>
    <row r="39">
      <c r="A39">
        <f>INDEX(resultados!$A$2:$ZZ$421, 33, MATCH($B$1, resultados!$A$1:$ZZ$1, 0))</f>
        <v/>
      </c>
      <c r="B39">
        <f>INDEX(resultados!$A$2:$ZZ$421, 33, MATCH($B$2, resultados!$A$1:$ZZ$1, 0))</f>
        <v/>
      </c>
      <c r="C39">
        <f>INDEX(resultados!$A$2:$ZZ$421, 33, MATCH($B$3, resultados!$A$1:$ZZ$1, 0))</f>
        <v/>
      </c>
    </row>
    <row r="40">
      <c r="A40">
        <f>INDEX(resultados!$A$2:$ZZ$421, 34, MATCH($B$1, resultados!$A$1:$ZZ$1, 0))</f>
        <v/>
      </c>
      <c r="B40">
        <f>INDEX(resultados!$A$2:$ZZ$421, 34, MATCH($B$2, resultados!$A$1:$ZZ$1, 0))</f>
        <v/>
      </c>
      <c r="C40">
        <f>INDEX(resultados!$A$2:$ZZ$421, 34, MATCH($B$3, resultados!$A$1:$ZZ$1, 0))</f>
        <v/>
      </c>
    </row>
    <row r="41">
      <c r="A41">
        <f>INDEX(resultados!$A$2:$ZZ$421, 35, MATCH($B$1, resultados!$A$1:$ZZ$1, 0))</f>
        <v/>
      </c>
      <c r="B41">
        <f>INDEX(resultados!$A$2:$ZZ$421, 35, MATCH($B$2, resultados!$A$1:$ZZ$1, 0))</f>
        <v/>
      </c>
      <c r="C41">
        <f>INDEX(resultados!$A$2:$ZZ$421, 35, MATCH($B$3, resultados!$A$1:$ZZ$1, 0))</f>
        <v/>
      </c>
    </row>
    <row r="42">
      <c r="A42">
        <f>INDEX(resultados!$A$2:$ZZ$421, 36, MATCH($B$1, resultados!$A$1:$ZZ$1, 0))</f>
        <v/>
      </c>
      <c r="B42">
        <f>INDEX(resultados!$A$2:$ZZ$421, 36, MATCH($B$2, resultados!$A$1:$ZZ$1, 0))</f>
        <v/>
      </c>
      <c r="C42">
        <f>INDEX(resultados!$A$2:$ZZ$421, 36, MATCH($B$3, resultados!$A$1:$ZZ$1, 0))</f>
        <v/>
      </c>
    </row>
    <row r="43">
      <c r="A43">
        <f>INDEX(resultados!$A$2:$ZZ$421, 37, MATCH($B$1, resultados!$A$1:$ZZ$1, 0))</f>
        <v/>
      </c>
      <c r="B43">
        <f>INDEX(resultados!$A$2:$ZZ$421, 37, MATCH($B$2, resultados!$A$1:$ZZ$1, 0))</f>
        <v/>
      </c>
      <c r="C43">
        <f>INDEX(resultados!$A$2:$ZZ$421, 37, MATCH($B$3, resultados!$A$1:$ZZ$1, 0))</f>
        <v/>
      </c>
    </row>
    <row r="44">
      <c r="A44">
        <f>INDEX(resultados!$A$2:$ZZ$421, 38, MATCH($B$1, resultados!$A$1:$ZZ$1, 0))</f>
        <v/>
      </c>
      <c r="B44">
        <f>INDEX(resultados!$A$2:$ZZ$421, 38, MATCH($B$2, resultados!$A$1:$ZZ$1, 0))</f>
        <v/>
      </c>
      <c r="C44">
        <f>INDEX(resultados!$A$2:$ZZ$421, 38, MATCH($B$3, resultados!$A$1:$ZZ$1, 0))</f>
        <v/>
      </c>
    </row>
    <row r="45">
      <c r="A45">
        <f>INDEX(resultados!$A$2:$ZZ$421, 39, MATCH($B$1, resultados!$A$1:$ZZ$1, 0))</f>
        <v/>
      </c>
      <c r="B45">
        <f>INDEX(resultados!$A$2:$ZZ$421, 39, MATCH($B$2, resultados!$A$1:$ZZ$1, 0))</f>
        <v/>
      </c>
      <c r="C45">
        <f>INDEX(resultados!$A$2:$ZZ$421, 39, MATCH($B$3, resultados!$A$1:$ZZ$1, 0))</f>
        <v/>
      </c>
    </row>
    <row r="46">
      <c r="A46">
        <f>INDEX(resultados!$A$2:$ZZ$421, 40, MATCH($B$1, resultados!$A$1:$ZZ$1, 0))</f>
        <v/>
      </c>
      <c r="B46">
        <f>INDEX(resultados!$A$2:$ZZ$421, 40, MATCH($B$2, resultados!$A$1:$ZZ$1, 0))</f>
        <v/>
      </c>
      <c r="C46">
        <f>INDEX(resultados!$A$2:$ZZ$421, 40, MATCH($B$3, resultados!$A$1:$ZZ$1, 0))</f>
        <v/>
      </c>
    </row>
    <row r="47">
      <c r="A47">
        <f>INDEX(resultados!$A$2:$ZZ$421, 41, MATCH($B$1, resultados!$A$1:$ZZ$1, 0))</f>
        <v/>
      </c>
      <c r="B47">
        <f>INDEX(resultados!$A$2:$ZZ$421, 41, MATCH($B$2, resultados!$A$1:$ZZ$1, 0))</f>
        <v/>
      </c>
      <c r="C47">
        <f>INDEX(resultados!$A$2:$ZZ$421, 41, MATCH($B$3, resultados!$A$1:$ZZ$1, 0))</f>
        <v/>
      </c>
    </row>
    <row r="48">
      <c r="A48">
        <f>INDEX(resultados!$A$2:$ZZ$421, 42, MATCH($B$1, resultados!$A$1:$ZZ$1, 0))</f>
        <v/>
      </c>
      <c r="B48">
        <f>INDEX(resultados!$A$2:$ZZ$421, 42, MATCH($B$2, resultados!$A$1:$ZZ$1, 0))</f>
        <v/>
      </c>
      <c r="C48">
        <f>INDEX(resultados!$A$2:$ZZ$421, 42, MATCH($B$3, resultados!$A$1:$ZZ$1, 0))</f>
        <v/>
      </c>
    </row>
    <row r="49">
      <c r="A49">
        <f>INDEX(resultados!$A$2:$ZZ$421, 43, MATCH($B$1, resultados!$A$1:$ZZ$1, 0))</f>
        <v/>
      </c>
      <c r="B49">
        <f>INDEX(resultados!$A$2:$ZZ$421, 43, MATCH($B$2, resultados!$A$1:$ZZ$1, 0))</f>
        <v/>
      </c>
      <c r="C49">
        <f>INDEX(resultados!$A$2:$ZZ$421, 43, MATCH($B$3, resultados!$A$1:$ZZ$1, 0))</f>
        <v/>
      </c>
    </row>
    <row r="50">
      <c r="A50">
        <f>INDEX(resultados!$A$2:$ZZ$421, 44, MATCH($B$1, resultados!$A$1:$ZZ$1, 0))</f>
        <v/>
      </c>
      <c r="B50">
        <f>INDEX(resultados!$A$2:$ZZ$421, 44, MATCH($B$2, resultados!$A$1:$ZZ$1, 0))</f>
        <v/>
      </c>
      <c r="C50">
        <f>INDEX(resultados!$A$2:$ZZ$421, 44, MATCH($B$3, resultados!$A$1:$ZZ$1, 0))</f>
        <v/>
      </c>
    </row>
    <row r="51">
      <c r="A51">
        <f>INDEX(resultados!$A$2:$ZZ$421, 45, MATCH($B$1, resultados!$A$1:$ZZ$1, 0))</f>
        <v/>
      </c>
      <c r="B51">
        <f>INDEX(resultados!$A$2:$ZZ$421, 45, MATCH($B$2, resultados!$A$1:$ZZ$1, 0))</f>
        <v/>
      </c>
      <c r="C51">
        <f>INDEX(resultados!$A$2:$ZZ$421, 45, MATCH($B$3, resultados!$A$1:$ZZ$1, 0))</f>
        <v/>
      </c>
    </row>
    <row r="52">
      <c r="A52">
        <f>INDEX(resultados!$A$2:$ZZ$421, 46, MATCH($B$1, resultados!$A$1:$ZZ$1, 0))</f>
        <v/>
      </c>
      <c r="B52">
        <f>INDEX(resultados!$A$2:$ZZ$421, 46, MATCH($B$2, resultados!$A$1:$ZZ$1, 0))</f>
        <v/>
      </c>
      <c r="C52">
        <f>INDEX(resultados!$A$2:$ZZ$421, 46, MATCH($B$3, resultados!$A$1:$ZZ$1, 0))</f>
        <v/>
      </c>
    </row>
    <row r="53">
      <c r="A53">
        <f>INDEX(resultados!$A$2:$ZZ$421, 47, MATCH($B$1, resultados!$A$1:$ZZ$1, 0))</f>
        <v/>
      </c>
      <c r="B53">
        <f>INDEX(resultados!$A$2:$ZZ$421, 47, MATCH($B$2, resultados!$A$1:$ZZ$1, 0))</f>
        <v/>
      </c>
      <c r="C53">
        <f>INDEX(resultados!$A$2:$ZZ$421, 47, MATCH($B$3, resultados!$A$1:$ZZ$1, 0))</f>
        <v/>
      </c>
    </row>
    <row r="54">
      <c r="A54">
        <f>INDEX(resultados!$A$2:$ZZ$421, 48, MATCH($B$1, resultados!$A$1:$ZZ$1, 0))</f>
        <v/>
      </c>
      <c r="B54">
        <f>INDEX(resultados!$A$2:$ZZ$421, 48, MATCH($B$2, resultados!$A$1:$ZZ$1, 0))</f>
        <v/>
      </c>
      <c r="C54">
        <f>INDEX(resultados!$A$2:$ZZ$421, 48, MATCH($B$3, resultados!$A$1:$ZZ$1, 0))</f>
        <v/>
      </c>
    </row>
    <row r="55">
      <c r="A55">
        <f>INDEX(resultados!$A$2:$ZZ$421, 49, MATCH($B$1, resultados!$A$1:$ZZ$1, 0))</f>
        <v/>
      </c>
      <c r="B55">
        <f>INDEX(resultados!$A$2:$ZZ$421, 49, MATCH($B$2, resultados!$A$1:$ZZ$1, 0))</f>
        <v/>
      </c>
      <c r="C55">
        <f>INDEX(resultados!$A$2:$ZZ$421, 49, MATCH($B$3, resultados!$A$1:$ZZ$1, 0))</f>
        <v/>
      </c>
    </row>
    <row r="56">
      <c r="A56">
        <f>INDEX(resultados!$A$2:$ZZ$421, 50, MATCH($B$1, resultados!$A$1:$ZZ$1, 0))</f>
        <v/>
      </c>
      <c r="B56">
        <f>INDEX(resultados!$A$2:$ZZ$421, 50, MATCH($B$2, resultados!$A$1:$ZZ$1, 0))</f>
        <v/>
      </c>
      <c r="C56">
        <f>INDEX(resultados!$A$2:$ZZ$421, 50, MATCH($B$3, resultados!$A$1:$ZZ$1, 0))</f>
        <v/>
      </c>
    </row>
    <row r="57">
      <c r="A57">
        <f>INDEX(resultados!$A$2:$ZZ$421, 51, MATCH($B$1, resultados!$A$1:$ZZ$1, 0))</f>
        <v/>
      </c>
      <c r="B57">
        <f>INDEX(resultados!$A$2:$ZZ$421, 51, MATCH($B$2, resultados!$A$1:$ZZ$1, 0))</f>
        <v/>
      </c>
      <c r="C57">
        <f>INDEX(resultados!$A$2:$ZZ$421, 51, MATCH($B$3, resultados!$A$1:$ZZ$1, 0))</f>
        <v/>
      </c>
    </row>
    <row r="58">
      <c r="A58">
        <f>INDEX(resultados!$A$2:$ZZ$421, 52, MATCH($B$1, resultados!$A$1:$ZZ$1, 0))</f>
        <v/>
      </c>
      <c r="B58">
        <f>INDEX(resultados!$A$2:$ZZ$421, 52, MATCH($B$2, resultados!$A$1:$ZZ$1, 0))</f>
        <v/>
      </c>
      <c r="C58">
        <f>INDEX(resultados!$A$2:$ZZ$421, 52, MATCH($B$3, resultados!$A$1:$ZZ$1, 0))</f>
        <v/>
      </c>
    </row>
    <row r="59">
      <c r="A59">
        <f>INDEX(resultados!$A$2:$ZZ$421, 53, MATCH($B$1, resultados!$A$1:$ZZ$1, 0))</f>
        <v/>
      </c>
      <c r="B59">
        <f>INDEX(resultados!$A$2:$ZZ$421, 53, MATCH($B$2, resultados!$A$1:$ZZ$1, 0))</f>
        <v/>
      </c>
      <c r="C59">
        <f>INDEX(resultados!$A$2:$ZZ$421, 53, MATCH($B$3, resultados!$A$1:$ZZ$1, 0))</f>
        <v/>
      </c>
    </row>
    <row r="60">
      <c r="A60">
        <f>INDEX(resultados!$A$2:$ZZ$421, 54, MATCH($B$1, resultados!$A$1:$ZZ$1, 0))</f>
        <v/>
      </c>
      <c r="B60">
        <f>INDEX(resultados!$A$2:$ZZ$421, 54, MATCH($B$2, resultados!$A$1:$ZZ$1, 0))</f>
        <v/>
      </c>
      <c r="C60">
        <f>INDEX(resultados!$A$2:$ZZ$421, 54, MATCH($B$3, resultados!$A$1:$ZZ$1, 0))</f>
        <v/>
      </c>
    </row>
    <row r="61">
      <c r="A61">
        <f>INDEX(resultados!$A$2:$ZZ$421, 55, MATCH($B$1, resultados!$A$1:$ZZ$1, 0))</f>
        <v/>
      </c>
      <c r="B61">
        <f>INDEX(resultados!$A$2:$ZZ$421, 55, MATCH($B$2, resultados!$A$1:$ZZ$1, 0))</f>
        <v/>
      </c>
      <c r="C61">
        <f>INDEX(resultados!$A$2:$ZZ$421, 55, MATCH($B$3, resultados!$A$1:$ZZ$1, 0))</f>
        <v/>
      </c>
    </row>
    <row r="62">
      <c r="A62">
        <f>INDEX(resultados!$A$2:$ZZ$421, 56, MATCH($B$1, resultados!$A$1:$ZZ$1, 0))</f>
        <v/>
      </c>
      <c r="B62">
        <f>INDEX(resultados!$A$2:$ZZ$421, 56, MATCH($B$2, resultados!$A$1:$ZZ$1, 0))</f>
        <v/>
      </c>
      <c r="C62">
        <f>INDEX(resultados!$A$2:$ZZ$421, 56, MATCH($B$3, resultados!$A$1:$ZZ$1, 0))</f>
        <v/>
      </c>
    </row>
    <row r="63">
      <c r="A63">
        <f>INDEX(resultados!$A$2:$ZZ$421, 57, MATCH($B$1, resultados!$A$1:$ZZ$1, 0))</f>
        <v/>
      </c>
      <c r="B63">
        <f>INDEX(resultados!$A$2:$ZZ$421, 57, MATCH($B$2, resultados!$A$1:$ZZ$1, 0))</f>
        <v/>
      </c>
      <c r="C63">
        <f>INDEX(resultados!$A$2:$ZZ$421, 57, MATCH($B$3, resultados!$A$1:$ZZ$1, 0))</f>
        <v/>
      </c>
    </row>
    <row r="64">
      <c r="A64">
        <f>INDEX(resultados!$A$2:$ZZ$421, 58, MATCH($B$1, resultados!$A$1:$ZZ$1, 0))</f>
        <v/>
      </c>
      <c r="B64">
        <f>INDEX(resultados!$A$2:$ZZ$421, 58, MATCH($B$2, resultados!$A$1:$ZZ$1, 0))</f>
        <v/>
      </c>
      <c r="C64">
        <f>INDEX(resultados!$A$2:$ZZ$421, 58, MATCH($B$3, resultados!$A$1:$ZZ$1, 0))</f>
        <v/>
      </c>
    </row>
    <row r="65">
      <c r="A65">
        <f>INDEX(resultados!$A$2:$ZZ$421, 59, MATCH($B$1, resultados!$A$1:$ZZ$1, 0))</f>
        <v/>
      </c>
      <c r="B65">
        <f>INDEX(resultados!$A$2:$ZZ$421, 59, MATCH($B$2, resultados!$A$1:$ZZ$1, 0))</f>
        <v/>
      </c>
      <c r="C65">
        <f>INDEX(resultados!$A$2:$ZZ$421, 59, MATCH($B$3, resultados!$A$1:$ZZ$1, 0))</f>
        <v/>
      </c>
    </row>
    <row r="66">
      <c r="A66">
        <f>INDEX(resultados!$A$2:$ZZ$421, 60, MATCH($B$1, resultados!$A$1:$ZZ$1, 0))</f>
        <v/>
      </c>
      <c r="B66">
        <f>INDEX(resultados!$A$2:$ZZ$421, 60, MATCH($B$2, resultados!$A$1:$ZZ$1, 0))</f>
        <v/>
      </c>
      <c r="C66">
        <f>INDEX(resultados!$A$2:$ZZ$421, 60, MATCH($B$3, resultados!$A$1:$ZZ$1, 0))</f>
        <v/>
      </c>
    </row>
    <row r="67">
      <c r="A67">
        <f>INDEX(resultados!$A$2:$ZZ$421, 61, MATCH($B$1, resultados!$A$1:$ZZ$1, 0))</f>
        <v/>
      </c>
      <c r="B67">
        <f>INDEX(resultados!$A$2:$ZZ$421, 61, MATCH($B$2, resultados!$A$1:$ZZ$1, 0))</f>
        <v/>
      </c>
      <c r="C67">
        <f>INDEX(resultados!$A$2:$ZZ$421, 61, MATCH($B$3, resultados!$A$1:$ZZ$1, 0))</f>
        <v/>
      </c>
    </row>
    <row r="68">
      <c r="A68">
        <f>INDEX(resultados!$A$2:$ZZ$421, 62, MATCH($B$1, resultados!$A$1:$ZZ$1, 0))</f>
        <v/>
      </c>
      <c r="B68">
        <f>INDEX(resultados!$A$2:$ZZ$421, 62, MATCH($B$2, resultados!$A$1:$ZZ$1, 0))</f>
        <v/>
      </c>
      <c r="C68">
        <f>INDEX(resultados!$A$2:$ZZ$421, 62, MATCH($B$3, resultados!$A$1:$ZZ$1, 0))</f>
        <v/>
      </c>
    </row>
    <row r="69">
      <c r="A69">
        <f>INDEX(resultados!$A$2:$ZZ$421, 63, MATCH($B$1, resultados!$A$1:$ZZ$1, 0))</f>
        <v/>
      </c>
      <c r="B69">
        <f>INDEX(resultados!$A$2:$ZZ$421, 63, MATCH($B$2, resultados!$A$1:$ZZ$1, 0))</f>
        <v/>
      </c>
      <c r="C69">
        <f>INDEX(resultados!$A$2:$ZZ$421, 63, MATCH($B$3, resultados!$A$1:$ZZ$1, 0))</f>
        <v/>
      </c>
    </row>
    <row r="70">
      <c r="A70">
        <f>INDEX(resultados!$A$2:$ZZ$421, 64, MATCH($B$1, resultados!$A$1:$ZZ$1, 0))</f>
        <v/>
      </c>
      <c r="B70">
        <f>INDEX(resultados!$A$2:$ZZ$421, 64, MATCH($B$2, resultados!$A$1:$ZZ$1, 0))</f>
        <v/>
      </c>
      <c r="C70">
        <f>INDEX(resultados!$A$2:$ZZ$421, 64, MATCH($B$3, resultados!$A$1:$ZZ$1, 0))</f>
        <v/>
      </c>
    </row>
    <row r="71">
      <c r="A71">
        <f>INDEX(resultados!$A$2:$ZZ$421, 65, MATCH($B$1, resultados!$A$1:$ZZ$1, 0))</f>
        <v/>
      </c>
      <c r="B71">
        <f>INDEX(resultados!$A$2:$ZZ$421, 65, MATCH($B$2, resultados!$A$1:$ZZ$1, 0))</f>
        <v/>
      </c>
      <c r="C71">
        <f>INDEX(resultados!$A$2:$ZZ$421, 65, MATCH($B$3, resultados!$A$1:$ZZ$1, 0))</f>
        <v/>
      </c>
    </row>
    <row r="72">
      <c r="A72">
        <f>INDEX(resultados!$A$2:$ZZ$421, 66, MATCH($B$1, resultados!$A$1:$ZZ$1, 0))</f>
        <v/>
      </c>
      <c r="B72">
        <f>INDEX(resultados!$A$2:$ZZ$421, 66, MATCH($B$2, resultados!$A$1:$ZZ$1, 0))</f>
        <v/>
      </c>
      <c r="C72">
        <f>INDEX(resultados!$A$2:$ZZ$421, 66, MATCH($B$3, resultados!$A$1:$ZZ$1, 0))</f>
        <v/>
      </c>
    </row>
    <row r="73">
      <c r="A73">
        <f>INDEX(resultados!$A$2:$ZZ$421, 67, MATCH($B$1, resultados!$A$1:$ZZ$1, 0))</f>
        <v/>
      </c>
      <c r="B73">
        <f>INDEX(resultados!$A$2:$ZZ$421, 67, MATCH($B$2, resultados!$A$1:$ZZ$1, 0))</f>
        <v/>
      </c>
      <c r="C73">
        <f>INDEX(resultados!$A$2:$ZZ$421, 67, MATCH($B$3, resultados!$A$1:$ZZ$1, 0))</f>
        <v/>
      </c>
    </row>
    <row r="74">
      <c r="A74">
        <f>INDEX(resultados!$A$2:$ZZ$421, 68, MATCH($B$1, resultados!$A$1:$ZZ$1, 0))</f>
        <v/>
      </c>
      <c r="B74">
        <f>INDEX(resultados!$A$2:$ZZ$421, 68, MATCH($B$2, resultados!$A$1:$ZZ$1, 0))</f>
        <v/>
      </c>
      <c r="C74">
        <f>INDEX(resultados!$A$2:$ZZ$421, 68, MATCH($B$3, resultados!$A$1:$ZZ$1, 0))</f>
        <v/>
      </c>
    </row>
    <row r="75">
      <c r="A75">
        <f>INDEX(resultados!$A$2:$ZZ$421, 69, MATCH($B$1, resultados!$A$1:$ZZ$1, 0))</f>
        <v/>
      </c>
      <c r="B75">
        <f>INDEX(resultados!$A$2:$ZZ$421, 69, MATCH($B$2, resultados!$A$1:$ZZ$1, 0))</f>
        <v/>
      </c>
      <c r="C75">
        <f>INDEX(resultados!$A$2:$ZZ$421, 69, MATCH($B$3, resultados!$A$1:$ZZ$1, 0))</f>
        <v/>
      </c>
    </row>
    <row r="76">
      <c r="A76">
        <f>INDEX(resultados!$A$2:$ZZ$421, 70, MATCH($B$1, resultados!$A$1:$ZZ$1, 0))</f>
        <v/>
      </c>
      <c r="B76">
        <f>INDEX(resultados!$A$2:$ZZ$421, 70, MATCH($B$2, resultados!$A$1:$ZZ$1, 0))</f>
        <v/>
      </c>
      <c r="C76">
        <f>INDEX(resultados!$A$2:$ZZ$421, 70, MATCH($B$3, resultados!$A$1:$ZZ$1, 0))</f>
        <v/>
      </c>
    </row>
    <row r="77">
      <c r="A77">
        <f>INDEX(resultados!$A$2:$ZZ$421, 71, MATCH($B$1, resultados!$A$1:$ZZ$1, 0))</f>
        <v/>
      </c>
      <c r="B77">
        <f>INDEX(resultados!$A$2:$ZZ$421, 71, MATCH($B$2, resultados!$A$1:$ZZ$1, 0))</f>
        <v/>
      </c>
      <c r="C77">
        <f>INDEX(resultados!$A$2:$ZZ$421, 71, MATCH($B$3, resultados!$A$1:$ZZ$1, 0))</f>
        <v/>
      </c>
    </row>
    <row r="78">
      <c r="A78">
        <f>INDEX(resultados!$A$2:$ZZ$421, 72, MATCH($B$1, resultados!$A$1:$ZZ$1, 0))</f>
        <v/>
      </c>
      <c r="B78">
        <f>INDEX(resultados!$A$2:$ZZ$421, 72, MATCH($B$2, resultados!$A$1:$ZZ$1, 0))</f>
        <v/>
      </c>
      <c r="C78">
        <f>INDEX(resultados!$A$2:$ZZ$421, 72, MATCH($B$3, resultados!$A$1:$ZZ$1, 0))</f>
        <v/>
      </c>
    </row>
    <row r="79">
      <c r="A79">
        <f>INDEX(resultados!$A$2:$ZZ$421, 73, MATCH($B$1, resultados!$A$1:$ZZ$1, 0))</f>
        <v/>
      </c>
      <c r="B79">
        <f>INDEX(resultados!$A$2:$ZZ$421, 73, MATCH($B$2, resultados!$A$1:$ZZ$1, 0))</f>
        <v/>
      </c>
      <c r="C79">
        <f>INDEX(resultados!$A$2:$ZZ$421, 73, MATCH($B$3, resultados!$A$1:$ZZ$1, 0))</f>
        <v/>
      </c>
    </row>
    <row r="80">
      <c r="A80">
        <f>INDEX(resultados!$A$2:$ZZ$421, 74, MATCH($B$1, resultados!$A$1:$ZZ$1, 0))</f>
        <v/>
      </c>
      <c r="B80">
        <f>INDEX(resultados!$A$2:$ZZ$421, 74, MATCH($B$2, resultados!$A$1:$ZZ$1, 0))</f>
        <v/>
      </c>
      <c r="C80">
        <f>INDEX(resultados!$A$2:$ZZ$421, 74, MATCH($B$3, resultados!$A$1:$ZZ$1, 0))</f>
        <v/>
      </c>
    </row>
    <row r="81">
      <c r="A81">
        <f>INDEX(resultados!$A$2:$ZZ$421, 75, MATCH($B$1, resultados!$A$1:$ZZ$1, 0))</f>
        <v/>
      </c>
      <c r="B81">
        <f>INDEX(resultados!$A$2:$ZZ$421, 75, MATCH($B$2, resultados!$A$1:$ZZ$1, 0))</f>
        <v/>
      </c>
      <c r="C81">
        <f>INDEX(resultados!$A$2:$ZZ$421, 75, MATCH($B$3, resultados!$A$1:$ZZ$1, 0))</f>
        <v/>
      </c>
    </row>
    <row r="82">
      <c r="A82">
        <f>INDEX(resultados!$A$2:$ZZ$421, 76, MATCH($B$1, resultados!$A$1:$ZZ$1, 0))</f>
        <v/>
      </c>
      <c r="B82">
        <f>INDEX(resultados!$A$2:$ZZ$421, 76, MATCH($B$2, resultados!$A$1:$ZZ$1, 0))</f>
        <v/>
      </c>
      <c r="C82">
        <f>INDEX(resultados!$A$2:$ZZ$421, 76, MATCH($B$3, resultados!$A$1:$ZZ$1, 0))</f>
        <v/>
      </c>
    </row>
    <row r="83">
      <c r="A83">
        <f>INDEX(resultados!$A$2:$ZZ$421, 77, MATCH($B$1, resultados!$A$1:$ZZ$1, 0))</f>
        <v/>
      </c>
      <c r="B83">
        <f>INDEX(resultados!$A$2:$ZZ$421, 77, MATCH($B$2, resultados!$A$1:$ZZ$1, 0))</f>
        <v/>
      </c>
      <c r="C83">
        <f>INDEX(resultados!$A$2:$ZZ$421, 77, MATCH($B$3, resultados!$A$1:$ZZ$1, 0))</f>
        <v/>
      </c>
    </row>
    <row r="84">
      <c r="A84">
        <f>INDEX(resultados!$A$2:$ZZ$421, 78, MATCH($B$1, resultados!$A$1:$ZZ$1, 0))</f>
        <v/>
      </c>
      <c r="B84">
        <f>INDEX(resultados!$A$2:$ZZ$421, 78, MATCH($B$2, resultados!$A$1:$ZZ$1, 0))</f>
        <v/>
      </c>
      <c r="C84">
        <f>INDEX(resultados!$A$2:$ZZ$421, 78, MATCH($B$3, resultados!$A$1:$ZZ$1, 0))</f>
        <v/>
      </c>
    </row>
    <row r="85">
      <c r="A85">
        <f>INDEX(resultados!$A$2:$ZZ$421, 79, MATCH($B$1, resultados!$A$1:$ZZ$1, 0))</f>
        <v/>
      </c>
      <c r="B85">
        <f>INDEX(resultados!$A$2:$ZZ$421, 79, MATCH($B$2, resultados!$A$1:$ZZ$1, 0))</f>
        <v/>
      </c>
      <c r="C85">
        <f>INDEX(resultados!$A$2:$ZZ$421, 79, MATCH($B$3, resultados!$A$1:$ZZ$1, 0))</f>
        <v/>
      </c>
    </row>
    <row r="86">
      <c r="A86">
        <f>INDEX(resultados!$A$2:$ZZ$421, 80, MATCH($B$1, resultados!$A$1:$ZZ$1, 0))</f>
        <v/>
      </c>
      <c r="B86">
        <f>INDEX(resultados!$A$2:$ZZ$421, 80, MATCH($B$2, resultados!$A$1:$ZZ$1, 0))</f>
        <v/>
      </c>
      <c r="C86">
        <f>INDEX(resultados!$A$2:$ZZ$421, 80, MATCH($B$3, resultados!$A$1:$ZZ$1, 0))</f>
        <v/>
      </c>
    </row>
    <row r="87">
      <c r="A87">
        <f>INDEX(resultados!$A$2:$ZZ$421, 81, MATCH($B$1, resultados!$A$1:$ZZ$1, 0))</f>
        <v/>
      </c>
      <c r="B87">
        <f>INDEX(resultados!$A$2:$ZZ$421, 81, MATCH($B$2, resultados!$A$1:$ZZ$1, 0))</f>
        <v/>
      </c>
      <c r="C87">
        <f>INDEX(resultados!$A$2:$ZZ$421, 81, MATCH($B$3, resultados!$A$1:$ZZ$1, 0))</f>
        <v/>
      </c>
    </row>
    <row r="88">
      <c r="A88">
        <f>INDEX(resultados!$A$2:$ZZ$421, 82, MATCH($B$1, resultados!$A$1:$ZZ$1, 0))</f>
        <v/>
      </c>
      <c r="B88">
        <f>INDEX(resultados!$A$2:$ZZ$421, 82, MATCH($B$2, resultados!$A$1:$ZZ$1, 0))</f>
        <v/>
      </c>
      <c r="C88">
        <f>INDEX(resultados!$A$2:$ZZ$421, 82, MATCH($B$3, resultados!$A$1:$ZZ$1, 0))</f>
        <v/>
      </c>
    </row>
    <row r="89">
      <c r="A89">
        <f>INDEX(resultados!$A$2:$ZZ$421, 83, MATCH($B$1, resultados!$A$1:$ZZ$1, 0))</f>
        <v/>
      </c>
      <c r="B89">
        <f>INDEX(resultados!$A$2:$ZZ$421, 83, MATCH($B$2, resultados!$A$1:$ZZ$1, 0))</f>
        <v/>
      </c>
      <c r="C89">
        <f>INDEX(resultados!$A$2:$ZZ$421, 83, MATCH($B$3, resultados!$A$1:$ZZ$1, 0))</f>
        <v/>
      </c>
    </row>
    <row r="90">
      <c r="A90">
        <f>INDEX(resultados!$A$2:$ZZ$421, 84, MATCH($B$1, resultados!$A$1:$ZZ$1, 0))</f>
        <v/>
      </c>
      <c r="B90">
        <f>INDEX(resultados!$A$2:$ZZ$421, 84, MATCH($B$2, resultados!$A$1:$ZZ$1, 0))</f>
        <v/>
      </c>
      <c r="C90">
        <f>INDEX(resultados!$A$2:$ZZ$421, 84, MATCH($B$3, resultados!$A$1:$ZZ$1, 0))</f>
        <v/>
      </c>
    </row>
    <row r="91">
      <c r="A91">
        <f>INDEX(resultados!$A$2:$ZZ$421, 85, MATCH($B$1, resultados!$A$1:$ZZ$1, 0))</f>
        <v/>
      </c>
      <c r="B91">
        <f>INDEX(resultados!$A$2:$ZZ$421, 85, MATCH($B$2, resultados!$A$1:$ZZ$1, 0))</f>
        <v/>
      </c>
      <c r="C91">
        <f>INDEX(resultados!$A$2:$ZZ$421, 85, MATCH($B$3, resultados!$A$1:$ZZ$1, 0))</f>
        <v/>
      </c>
    </row>
    <row r="92">
      <c r="A92">
        <f>INDEX(resultados!$A$2:$ZZ$421, 86, MATCH($B$1, resultados!$A$1:$ZZ$1, 0))</f>
        <v/>
      </c>
      <c r="B92">
        <f>INDEX(resultados!$A$2:$ZZ$421, 86, MATCH($B$2, resultados!$A$1:$ZZ$1, 0))</f>
        <v/>
      </c>
      <c r="C92">
        <f>INDEX(resultados!$A$2:$ZZ$421, 86, MATCH($B$3, resultados!$A$1:$ZZ$1, 0))</f>
        <v/>
      </c>
    </row>
    <row r="93">
      <c r="A93">
        <f>INDEX(resultados!$A$2:$ZZ$421, 87, MATCH($B$1, resultados!$A$1:$ZZ$1, 0))</f>
        <v/>
      </c>
      <c r="B93">
        <f>INDEX(resultados!$A$2:$ZZ$421, 87, MATCH($B$2, resultados!$A$1:$ZZ$1, 0))</f>
        <v/>
      </c>
      <c r="C93">
        <f>INDEX(resultados!$A$2:$ZZ$421, 87, MATCH($B$3, resultados!$A$1:$ZZ$1, 0))</f>
        <v/>
      </c>
    </row>
    <row r="94">
      <c r="A94">
        <f>INDEX(resultados!$A$2:$ZZ$421, 88, MATCH($B$1, resultados!$A$1:$ZZ$1, 0))</f>
        <v/>
      </c>
      <c r="B94">
        <f>INDEX(resultados!$A$2:$ZZ$421, 88, MATCH($B$2, resultados!$A$1:$ZZ$1, 0))</f>
        <v/>
      </c>
      <c r="C94">
        <f>INDEX(resultados!$A$2:$ZZ$421, 88, MATCH($B$3, resultados!$A$1:$ZZ$1, 0))</f>
        <v/>
      </c>
    </row>
    <row r="95">
      <c r="A95">
        <f>INDEX(resultados!$A$2:$ZZ$421, 89, MATCH($B$1, resultados!$A$1:$ZZ$1, 0))</f>
        <v/>
      </c>
      <c r="B95">
        <f>INDEX(resultados!$A$2:$ZZ$421, 89, MATCH($B$2, resultados!$A$1:$ZZ$1, 0))</f>
        <v/>
      </c>
      <c r="C95">
        <f>INDEX(resultados!$A$2:$ZZ$421, 89, MATCH($B$3, resultados!$A$1:$ZZ$1, 0))</f>
        <v/>
      </c>
    </row>
    <row r="96">
      <c r="A96">
        <f>INDEX(resultados!$A$2:$ZZ$421, 90, MATCH($B$1, resultados!$A$1:$ZZ$1, 0))</f>
        <v/>
      </c>
      <c r="B96">
        <f>INDEX(resultados!$A$2:$ZZ$421, 90, MATCH($B$2, resultados!$A$1:$ZZ$1, 0))</f>
        <v/>
      </c>
      <c r="C96">
        <f>INDEX(resultados!$A$2:$ZZ$421, 90, MATCH($B$3, resultados!$A$1:$ZZ$1, 0))</f>
        <v/>
      </c>
    </row>
    <row r="97">
      <c r="A97">
        <f>INDEX(resultados!$A$2:$ZZ$421, 91, MATCH($B$1, resultados!$A$1:$ZZ$1, 0))</f>
        <v/>
      </c>
      <c r="B97">
        <f>INDEX(resultados!$A$2:$ZZ$421, 91, MATCH($B$2, resultados!$A$1:$ZZ$1, 0))</f>
        <v/>
      </c>
      <c r="C97">
        <f>INDEX(resultados!$A$2:$ZZ$421, 91, MATCH($B$3, resultados!$A$1:$ZZ$1, 0))</f>
        <v/>
      </c>
    </row>
    <row r="98">
      <c r="A98">
        <f>INDEX(resultados!$A$2:$ZZ$421, 92, MATCH($B$1, resultados!$A$1:$ZZ$1, 0))</f>
        <v/>
      </c>
      <c r="B98">
        <f>INDEX(resultados!$A$2:$ZZ$421, 92, MATCH($B$2, resultados!$A$1:$ZZ$1, 0))</f>
        <v/>
      </c>
      <c r="C98">
        <f>INDEX(resultados!$A$2:$ZZ$421, 92, MATCH($B$3, resultados!$A$1:$ZZ$1, 0))</f>
        <v/>
      </c>
    </row>
    <row r="99">
      <c r="A99">
        <f>INDEX(resultados!$A$2:$ZZ$421, 93, MATCH($B$1, resultados!$A$1:$ZZ$1, 0))</f>
        <v/>
      </c>
      <c r="B99">
        <f>INDEX(resultados!$A$2:$ZZ$421, 93, MATCH($B$2, resultados!$A$1:$ZZ$1, 0))</f>
        <v/>
      </c>
      <c r="C99">
        <f>INDEX(resultados!$A$2:$ZZ$421, 93, MATCH($B$3, resultados!$A$1:$ZZ$1, 0))</f>
        <v/>
      </c>
    </row>
    <row r="100">
      <c r="A100">
        <f>INDEX(resultados!$A$2:$ZZ$421, 94, MATCH($B$1, resultados!$A$1:$ZZ$1, 0))</f>
        <v/>
      </c>
      <c r="B100">
        <f>INDEX(resultados!$A$2:$ZZ$421, 94, MATCH($B$2, resultados!$A$1:$ZZ$1, 0))</f>
        <v/>
      </c>
      <c r="C100">
        <f>INDEX(resultados!$A$2:$ZZ$421, 94, MATCH($B$3, resultados!$A$1:$ZZ$1, 0))</f>
        <v/>
      </c>
    </row>
    <row r="101">
      <c r="A101">
        <f>INDEX(resultados!$A$2:$ZZ$421, 95, MATCH($B$1, resultados!$A$1:$ZZ$1, 0))</f>
        <v/>
      </c>
      <c r="B101">
        <f>INDEX(resultados!$A$2:$ZZ$421, 95, MATCH($B$2, resultados!$A$1:$ZZ$1, 0))</f>
        <v/>
      </c>
      <c r="C101">
        <f>INDEX(resultados!$A$2:$ZZ$421, 95, MATCH($B$3, resultados!$A$1:$ZZ$1, 0))</f>
        <v/>
      </c>
    </row>
    <row r="102">
      <c r="A102">
        <f>INDEX(resultados!$A$2:$ZZ$421, 96, MATCH($B$1, resultados!$A$1:$ZZ$1, 0))</f>
        <v/>
      </c>
      <c r="B102">
        <f>INDEX(resultados!$A$2:$ZZ$421, 96, MATCH($B$2, resultados!$A$1:$ZZ$1, 0))</f>
        <v/>
      </c>
      <c r="C102">
        <f>INDEX(resultados!$A$2:$ZZ$421, 96, MATCH($B$3, resultados!$A$1:$ZZ$1, 0))</f>
        <v/>
      </c>
    </row>
    <row r="103">
      <c r="A103">
        <f>INDEX(resultados!$A$2:$ZZ$421, 97, MATCH($B$1, resultados!$A$1:$ZZ$1, 0))</f>
        <v/>
      </c>
      <c r="B103">
        <f>INDEX(resultados!$A$2:$ZZ$421, 97, MATCH($B$2, resultados!$A$1:$ZZ$1, 0))</f>
        <v/>
      </c>
      <c r="C103">
        <f>INDEX(resultados!$A$2:$ZZ$421, 97, MATCH($B$3, resultados!$A$1:$ZZ$1, 0))</f>
        <v/>
      </c>
    </row>
    <row r="104">
      <c r="A104">
        <f>INDEX(resultados!$A$2:$ZZ$421, 98, MATCH($B$1, resultados!$A$1:$ZZ$1, 0))</f>
        <v/>
      </c>
      <c r="B104">
        <f>INDEX(resultados!$A$2:$ZZ$421, 98, MATCH($B$2, resultados!$A$1:$ZZ$1, 0))</f>
        <v/>
      </c>
      <c r="C104">
        <f>INDEX(resultados!$A$2:$ZZ$421, 98, MATCH($B$3, resultados!$A$1:$ZZ$1, 0))</f>
        <v/>
      </c>
    </row>
    <row r="105">
      <c r="A105">
        <f>INDEX(resultados!$A$2:$ZZ$421, 99, MATCH($B$1, resultados!$A$1:$ZZ$1, 0))</f>
        <v/>
      </c>
      <c r="B105">
        <f>INDEX(resultados!$A$2:$ZZ$421, 99, MATCH($B$2, resultados!$A$1:$ZZ$1, 0))</f>
        <v/>
      </c>
      <c r="C105">
        <f>INDEX(resultados!$A$2:$ZZ$421, 99, MATCH($B$3, resultados!$A$1:$ZZ$1, 0))</f>
        <v/>
      </c>
    </row>
    <row r="106">
      <c r="A106">
        <f>INDEX(resultados!$A$2:$ZZ$421, 100, MATCH($B$1, resultados!$A$1:$ZZ$1, 0))</f>
        <v/>
      </c>
      <c r="B106">
        <f>INDEX(resultados!$A$2:$ZZ$421, 100, MATCH($B$2, resultados!$A$1:$ZZ$1, 0))</f>
        <v/>
      </c>
      <c r="C106">
        <f>INDEX(resultados!$A$2:$ZZ$421, 100, MATCH($B$3, resultados!$A$1:$ZZ$1, 0))</f>
        <v/>
      </c>
    </row>
    <row r="107">
      <c r="A107">
        <f>INDEX(resultados!$A$2:$ZZ$421, 101, MATCH($B$1, resultados!$A$1:$ZZ$1, 0))</f>
        <v/>
      </c>
      <c r="B107">
        <f>INDEX(resultados!$A$2:$ZZ$421, 101, MATCH($B$2, resultados!$A$1:$ZZ$1, 0))</f>
        <v/>
      </c>
      <c r="C107">
        <f>INDEX(resultados!$A$2:$ZZ$421, 101, MATCH($B$3, resultados!$A$1:$ZZ$1, 0))</f>
        <v/>
      </c>
    </row>
    <row r="108">
      <c r="A108">
        <f>INDEX(resultados!$A$2:$ZZ$421, 102, MATCH($B$1, resultados!$A$1:$ZZ$1, 0))</f>
        <v/>
      </c>
      <c r="B108">
        <f>INDEX(resultados!$A$2:$ZZ$421, 102, MATCH($B$2, resultados!$A$1:$ZZ$1, 0))</f>
        <v/>
      </c>
      <c r="C108">
        <f>INDEX(resultados!$A$2:$ZZ$421, 102, MATCH($B$3, resultados!$A$1:$ZZ$1, 0))</f>
        <v/>
      </c>
    </row>
    <row r="109">
      <c r="A109">
        <f>INDEX(resultados!$A$2:$ZZ$421, 103, MATCH($B$1, resultados!$A$1:$ZZ$1, 0))</f>
        <v/>
      </c>
      <c r="B109">
        <f>INDEX(resultados!$A$2:$ZZ$421, 103, MATCH($B$2, resultados!$A$1:$ZZ$1, 0))</f>
        <v/>
      </c>
      <c r="C109">
        <f>INDEX(resultados!$A$2:$ZZ$421, 103, MATCH($B$3, resultados!$A$1:$ZZ$1, 0))</f>
        <v/>
      </c>
    </row>
    <row r="110">
      <c r="A110">
        <f>INDEX(resultados!$A$2:$ZZ$421, 104, MATCH($B$1, resultados!$A$1:$ZZ$1, 0))</f>
        <v/>
      </c>
      <c r="B110">
        <f>INDEX(resultados!$A$2:$ZZ$421, 104, MATCH($B$2, resultados!$A$1:$ZZ$1, 0))</f>
        <v/>
      </c>
      <c r="C110">
        <f>INDEX(resultados!$A$2:$ZZ$421, 104, MATCH($B$3, resultados!$A$1:$ZZ$1, 0))</f>
        <v/>
      </c>
    </row>
    <row r="111">
      <c r="A111">
        <f>INDEX(resultados!$A$2:$ZZ$421, 105, MATCH($B$1, resultados!$A$1:$ZZ$1, 0))</f>
        <v/>
      </c>
      <c r="B111">
        <f>INDEX(resultados!$A$2:$ZZ$421, 105, MATCH($B$2, resultados!$A$1:$ZZ$1, 0))</f>
        <v/>
      </c>
      <c r="C111">
        <f>INDEX(resultados!$A$2:$ZZ$421, 105, MATCH($B$3, resultados!$A$1:$ZZ$1, 0))</f>
        <v/>
      </c>
    </row>
    <row r="112">
      <c r="A112">
        <f>INDEX(resultados!$A$2:$ZZ$421, 106, MATCH($B$1, resultados!$A$1:$ZZ$1, 0))</f>
        <v/>
      </c>
      <c r="B112">
        <f>INDEX(resultados!$A$2:$ZZ$421, 106, MATCH($B$2, resultados!$A$1:$ZZ$1, 0))</f>
        <v/>
      </c>
      <c r="C112">
        <f>INDEX(resultados!$A$2:$ZZ$421, 106, MATCH($B$3, resultados!$A$1:$ZZ$1, 0))</f>
        <v/>
      </c>
    </row>
    <row r="113">
      <c r="A113">
        <f>INDEX(resultados!$A$2:$ZZ$421, 107, MATCH($B$1, resultados!$A$1:$ZZ$1, 0))</f>
        <v/>
      </c>
      <c r="B113">
        <f>INDEX(resultados!$A$2:$ZZ$421, 107, MATCH($B$2, resultados!$A$1:$ZZ$1, 0))</f>
        <v/>
      </c>
      <c r="C113">
        <f>INDEX(resultados!$A$2:$ZZ$421, 107, MATCH($B$3, resultados!$A$1:$ZZ$1, 0))</f>
        <v/>
      </c>
    </row>
    <row r="114">
      <c r="A114">
        <f>INDEX(resultados!$A$2:$ZZ$421, 108, MATCH($B$1, resultados!$A$1:$ZZ$1, 0))</f>
        <v/>
      </c>
      <c r="B114">
        <f>INDEX(resultados!$A$2:$ZZ$421, 108, MATCH($B$2, resultados!$A$1:$ZZ$1, 0))</f>
        <v/>
      </c>
      <c r="C114">
        <f>INDEX(resultados!$A$2:$ZZ$421, 108, MATCH($B$3, resultados!$A$1:$ZZ$1, 0))</f>
        <v/>
      </c>
    </row>
    <row r="115">
      <c r="A115">
        <f>INDEX(resultados!$A$2:$ZZ$421, 109, MATCH($B$1, resultados!$A$1:$ZZ$1, 0))</f>
        <v/>
      </c>
      <c r="B115">
        <f>INDEX(resultados!$A$2:$ZZ$421, 109, MATCH($B$2, resultados!$A$1:$ZZ$1, 0))</f>
        <v/>
      </c>
      <c r="C115">
        <f>INDEX(resultados!$A$2:$ZZ$421, 109, MATCH($B$3, resultados!$A$1:$ZZ$1, 0))</f>
        <v/>
      </c>
    </row>
    <row r="116">
      <c r="A116">
        <f>INDEX(resultados!$A$2:$ZZ$421, 110, MATCH($B$1, resultados!$A$1:$ZZ$1, 0))</f>
        <v/>
      </c>
      <c r="B116">
        <f>INDEX(resultados!$A$2:$ZZ$421, 110, MATCH($B$2, resultados!$A$1:$ZZ$1, 0))</f>
        <v/>
      </c>
      <c r="C116">
        <f>INDEX(resultados!$A$2:$ZZ$421, 110, MATCH($B$3, resultados!$A$1:$ZZ$1, 0))</f>
        <v/>
      </c>
    </row>
    <row r="117">
      <c r="A117">
        <f>INDEX(resultados!$A$2:$ZZ$421, 111, MATCH($B$1, resultados!$A$1:$ZZ$1, 0))</f>
        <v/>
      </c>
      <c r="B117">
        <f>INDEX(resultados!$A$2:$ZZ$421, 111, MATCH($B$2, resultados!$A$1:$ZZ$1, 0))</f>
        <v/>
      </c>
      <c r="C117">
        <f>INDEX(resultados!$A$2:$ZZ$421, 111, MATCH($B$3, resultados!$A$1:$ZZ$1, 0))</f>
        <v/>
      </c>
    </row>
    <row r="118">
      <c r="A118">
        <f>INDEX(resultados!$A$2:$ZZ$421, 112, MATCH($B$1, resultados!$A$1:$ZZ$1, 0))</f>
        <v/>
      </c>
      <c r="B118">
        <f>INDEX(resultados!$A$2:$ZZ$421, 112, MATCH($B$2, resultados!$A$1:$ZZ$1, 0))</f>
        <v/>
      </c>
      <c r="C118">
        <f>INDEX(resultados!$A$2:$ZZ$421, 112, MATCH($B$3, resultados!$A$1:$ZZ$1, 0))</f>
        <v/>
      </c>
    </row>
    <row r="119">
      <c r="A119">
        <f>INDEX(resultados!$A$2:$ZZ$421, 113, MATCH($B$1, resultados!$A$1:$ZZ$1, 0))</f>
        <v/>
      </c>
      <c r="B119">
        <f>INDEX(resultados!$A$2:$ZZ$421, 113, MATCH($B$2, resultados!$A$1:$ZZ$1, 0))</f>
        <v/>
      </c>
      <c r="C119">
        <f>INDEX(resultados!$A$2:$ZZ$421, 113, MATCH($B$3, resultados!$A$1:$ZZ$1, 0))</f>
        <v/>
      </c>
    </row>
    <row r="120">
      <c r="A120">
        <f>INDEX(resultados!$A$2:$ZZ$421, 114, MATCH($B$1, resultados!$A$1:$ZZ$1, 0))</f>
        <v/>
      </c>
      <c r="B120">
        <f>INDEX(resultados!$A$2:$ZZ$421, 114, MATCH($B$2, resultados!$A$1:$ZZ$1, 0))</f>
        <v/>
      </c>
      <c r="C120">
        <f>INDEX(resultados!$A$2:$ZZ$421, 114, MATCH($B$3, resultados!$A$1:$ZZ$1, 0))</f>
        <v/>
      </c>
    </row>
    <row r="121">
      <c r="A121">
        <f>INDEX(resultados!$A$2:$ZZ$421, 115, MATCH($B$1, resultados!$A$1:$ZZ$1, 0))</f>
        <v/>
      </c>
      <c r="B121">
        <f>INDEX(resultados!$A$2:$ZZ$421, 115, MATCH($B$2, resultados!$A$1:$ZZ$1, 0))</f>
        <v/>
      </c>
      <c r="C121">
        <f>INDEX(resultados!$A$2:$ZZ$421, 115, MATCH($B$3, resultados!$A$1:$ZZ$1, 0))</f>
        <v/>
      </c>
    </row>
    <row r="122">
      <c r="A122">
        <f>INDEX(resultados!$A$2:$ZZ$421, 116, MATCH($B$1, resultados!$A$1:$ZZ$1, 0))</f>
        <v/>
      </c>
      <c r="B122">
        <f>INDEX(resultados!$A$2:$ZZ$421, 116, MATCH($B$2, resultados!$A$1:$ZZ$1, 0))</f>
        <v/>
      </c>
      <c r="C122">
        <f>INDEX(resultados!$A$2:$ZZ$421, 116, MATCH($B$3, resultados!$A$1:$ZZ$1, 0))</f>
        <v/>
      </c>
    </row>
    <row r="123">
      <c r="A123">
        <f>INDEX(resultados!$A$2:$ZZ$421, 117, MATCH($B$1, resultados!$A$1:$ZZ$1, 0))</f>
        <v/>
      </c>
      <c r="B123">
        <f>INDEX(resultados!$A$2:$ZZ$421, 117, MATCH($B$2, resultados!$A$1:$ZZ$1, 0))</f>
        <v/>
      </c>
      <c r="C123">
        <f>INDEX(resultados!$A$2:$ZZ$421, 117, MATCH($B$3, resultados!$A$1:$ZZ$1, 0))</f>
        <v/>
      </c>
    </row>
    <row r="124">
      <c r="A124">
        <f>INDEX(resultados!$A$2:$ZZ$421, 118, MATCH($B$1, resultados!$A$1:$ZZ$1, 0))</f>
        <v/>
      </c>
      <c r="B124">
        <f>INDEX(resultados!$A$2:$ZZ$421, 118, MATCH($B$2, resultados!$A$1:$ZZ$1, 0))</f>
        <v/>
      </c>
      <c r="C124">
        <f>INDEX(resultados!$A$2:$ZZ$421, 118, MATCH($B$3, resultados!$A$1:$ZZ$1, 0))</f>
        <v/>
      </c>
    </row>
    <row r="125">
      <c r="A125">
        <f>INDEX(resultados!$A$2:$ZZ$421, 119, MATCH($B$1, resultados!$A$1:$ZZ$1, 0))</f>
        <v/>
      </c>
      <c r="B125">
        <f>INDEX(resultados!$A$2:$ZZ$421, 119, MATCH($B$2, resultados!$A$1:$ZZ$1, 0))</f>
        <v/>
      </c>
      <c r="C125">
        <f>INDEX(resultados!$A$2:$ZZ$421, 119, MATCH($B$3, resultados!$A$1:$ZZ$1, 0))</f>
        <v/>
      </c>
    </row>
    <row r="126">
      <c r="A126">
        <f>INDEX(resultados!$A$2:$ZZ$421, 120, MATCH($B$1, resultados!$A$1:$ZZ$1, 0))</f>
        <v/>
      </c>
      <c r="B126">
        <f>INDEX(resultados!$A$2:$ZZ$421, 120, MATCH($B$2, resultados!$A$1:$ZZ$1, 0))</f>
        <v/>
      </c>
      <c r="C126">
        <f>INDEX(resultados!$A$2:$ZZ$421, 120, MATCH($B$3, resultados!$A$1:$ZZ$1, 0))</f>
        <v/>
      </c>
    </row>
    <row r="127">
      <c r="A127">
        <f>INDEX(resultados!$A$2:$ZZ$421, 121, MATCH($B$1, resultados!$A$1:$ZZ$1, 0))</f>
        <v/>
      </c>
      <c r="B127">
        <f>INDEX(resultados!$A$2:$ZZ$421, 121, MATCH($B$2, resultados!$A$1:$ZZ$1, 0))</f>
        <v/>
      </c>
      <c r="C127">
        <f>INDEX(resultados!$A$2:$ZZ$421, 121, MATCH($B$3, resultados!$A$1:$ZZ$1, 0))</f>
        <v/>
      </c>
    </row>
    <row r="128">
      <c r="A128">
        <f>INDEX(resultados!$A$2:$ZZ$421, 122, MATCH($B$1, resultados!$A$1:$ZZ$1, 0))</f>
        <v/>
      </c>
      <c r="B128">
        <f>INDEX(resultados!$A$2:$ZZ$421, 122, MATCH($B$2, resultados!$A$1:$ZZ$1, 0))</f>
        <v/>
      </c>
      <c r="C128">
        <f>INDEX(resultados!$A$2:$ZZ$421, 122, MATCH($B$3, resultados!$A$1:$ZZ$1, 0))</f>
        <v/>
      </c>
    </row>
    <row r="129">
      <c r="A129">
        <f>INDEX(resultados!$A$2:$ZZ$421, 123, MATCH($B$1, resultados!$A$1:$ZZ$1, 0))</f>
        <v/>
      </c>
      <c r="B129">
        <f>INDEX(resultados!$A$2:$ZZ$421, 123, MATCH($B$2, resultados!$A$1:$ZZ$1, 0))</f>
        <v/>
      </c>
      <c r="C129">
        <f>INDEX(resultados!$A$2:$ZZ$421, 123, MATCH($B$3, resultados!$A$1:$ZZ$1, 0))</f>
        <v/>
      </c>
    </row>
    <row r="130">
      <c r="A130">
        <f>INDEX(resultados!$A$2:$ZZ$421, 124, MATCH($B$1, resultados!$A$1:$ZZ$1, 0))</f>
        <v/>
      </c>
      <c r="B130">
        <f>INDEX(resultados!$A$2:$ZZ$421, 124, MATCH($B$2, resultados!$A$1:$ZZ$1, 0))</f>
        <v/>
      </c>
      <c r="C130">
        <f>INDEX(resultados!$A$2:$ZZ$421, 124, MATCH($B$3, resultados!$A$1:$ZZ$1, 0))</f>
        <v/>
      </c>
    </row>
    <row r="131">
      <c r="A131">
        <f>INDEX(resultados!$A$2:$ZZ$421, 125, MATCH($B$1, resultados!$A$1:$ZZ$1, 0))</f>
        <v/>
      </c>
      <c r="B131">
        <f>INDEX(resultados!$A$2:$ZZ$421, 125, MATCH($B$2, resultados!$A$1:$ZZ$1, 0))</f>
        <v/>
      </c>
      <c r="C131">
        <f>INDEX(resultados!$A$2:$ZZ$421, 125, MATCH($B$3, resultados!$A$1:$ZZ$1, 0))</f>
        <v/>
      </c>
    </row>
    <row r="132">
      <c r="A132">
        <f>INDEX(resultados!$A$2:$ZZ$421, 126, MATCH($B$1, resultados!$A$1:$ZZ$1, 0))</f>
        <v/>
      </c>
      <c r="B132">
        <f>INDEX(resultados!$A$2:$ZZ$421, 126, MATCH($B$2, resultados!$A$1:$ZZ$1, 0))</f>
        <v/>
      </c>
      <c r="C132">
        <f>INDEX(resultados!$A$2:$ZZ$421, 126, MATCH($B$3, resultados!$A$1:$ZZ$1, 0))</f>
        <v/>
      </c>
    </row>
    <row r="133">
      <c r="A133">
        <f>INDEX(resultados!$A$2:$ZZ$421, 127, MATCH($B$1, resultados!$A$1:$ZZ$1, 0))</f>
        <v/>
      </c>
      <c r="B133">
        <f>INDEX(resultados!$A$2:$ZZ$421, 127, MATCH($B$2, resultados!$A$1:$ZZ$1, 0))</f>
        <v/>
      </c>
      <c r="C133">
        <f>INDEX(resultados!$A$2:$ZZ$421, 127, MATCH($B$3, resultados!$A$1:$ZZ$1, 0))</f>
        <v/>
      </c>
    </row>
    <row r="134">
      <c r="A134">
        <f>INDEX(resultados!$A$2:$ZZ$421, 128, MATCH($B$1, resultados!$A$1:$ZZ$1, 0))</f>
        <v/>
      </c>
      <c r="B134">
        <f>INDEX(resultados!$A$2:$ZZ$421, 128, MATCH($B$2, resultados!$A$1:$ZZ$1, 0))</f>
        <v/>
      </c>
      <c r="C134">
        <f>INDEX(resultados!$A$2:$ZZ$421, 128, MATCH($B$3, resultados!$A$1:$ZZ$1, 0))</f>
        <v/>
      </c>
    </row>
    <row r="135">
      <c r="A135">
        <f>INDEX(resultados!$A$2:$ZZ$421, 129, MATCH($B$1, resultados!$A$1:$ZZ$1, 0))</f>
        <v/>
      </c>
      <c r="B135">
        <f>INDEX(resultados!$A$2:$ZZ$421, 129, MATCH($B$2, resultados!$A$1:$ZZ$1, 0))</f>
        <v/>
      </c>
      <c r="C135">
        <f>INDEX(resultados!$A$2:$ZZ$421, 129, MATCH($B$3, resultados!$A$1:$ZZ$1, 0))</f>
        <v/>
      </c>
    </row>
    <row r="136">
      <c r="A136">
        <f>INDEX(resultados!$A$2:$ZZ$421, 130, MATCH($B$1, resultados!$A$1:$ZZ$1, 0))</f>
        <v/>
      </c>
      <c r="B136">
        <f>INDEX(resultados!$A$2:$ZZ$421, 130, MATCH($B$2, resultados!$A$1:$ZZ$1, 0))</f>
        <v/>
      </c>
      <c r="C136">
        <f>INDEX(resultados!$A$2:$ZZ$421, 130, MATCH($B$3, resultados!$A$1:$ZZ$1, 0))</f>
        <v/>
      </c>
    </row>
    <row r="137">
      <c r="A137">
        <f>INDEX(resultados!$A$2:$ZZ$421, 131, MATCH($B$1, resultados!$A$1:$ZZ$1, 0))</f>
        <v/>
      </c>
      <c r="B137">
        <f>INDEX(resultados!$A$2:$ZZ$421, 131, MATCH($B$2, resultados!$A$1:$ZZ$1, 0))</f>
        <v/>
      </c>
      <c r="C137">
        <f>INDEX(resultados!$A$2:$ZZ$421, 131, MATCH($B$3, resultados!$A$1:$ZZ$1, 0))</f>
        <v/>
      </c>
    </row>
    <row r="138">
      <c r="A138">
        <f>INDEX(resultados!$A$2:$ZZ$421, 132, MATCH($B$1, resultados!$A$1:$ZZ$1, 0))</f>
        <v/>
      </c>
      <c r="B138">
        <f>INDEX(resultados!$A$2:$ZZ$421, 132, MATCH($B$2, resultados!$A$1:$ZZ$1, 0))</f>
        <v/>
      </c>
      <c r="C138">
        <f>INDEX(resultados!$A$2:$ZZ$421, 132, MATCH($B$3, resultados!$A$1:$ZZ$1, 0))</f>
        <v/>
      </c>
    </row>
    <row r="139">
      <c r="A139">
        <f>INDEX(resultados!$A$2:$ZZ$421, 133, MATCH($B$1, resultados!$A$1:$ZZ$1, 0))</f>
        <v/>
      </c>
      <c r="B139">
        <f>INDEX(resultados!$A$2:$ZZ$421, 133, MATCH($B$2, resultados!$A$1:$ZZ$1, 0))</f>
        <v/>
      </c>
      <c r="C139">
        <f>INDEX(resultados!$A$2:$ZZ$421, 133, MATCH($B$3, resultados!$A$1:$ZZ$1, 0))</f>
        <v/>
      </c>
    </row>
    <row r="140">
      <c r="A140">
        <f>INDEX(resultados!$A$2:$ZZ$421, 134, MATCH($B$1, resultados!$A$1:$ZZ$1, 0))</f>
        <v/>
      </c>
      <c r="B140">
        <f>INDEX(resultados!$A$2:$ZZ$421, 134, MATCH($B$2, resultados!$A$1:$ZZ$1, 0))</f>
        <v/>
      </c>
      <c r="C140">
        <f>INDEX(resultados!$A$2:$ZZ$421, 134, MATCH($B$3, resultados!$A$1:$ZZ$1, 0))</f>
        <v/>
      </c>
    </row>
    <row r="141">
      <c r="A141">
        <f>INDEX(resultados!$A$2:$ZZ$421, 135, MATCH($B$1, resultados!$A$1:$ZZ$1, 0))</f>
        <v/>
      </c>
      <c r="B141">
        <f>INDEX(resultados!$A$2:$ZZ$421, 135, MATCH($B$2, resultados!$A$1:$ZZ$1, 0))</f>
        <v/>
      </c>
      <c r="C141">
        <f>INDEX(resultados!$A$2:$ZZ$421, 135, MATCH($B$3, resultados!$A$1:$ZZ$1, 0))</f>
        <v/>
      </c>
    </row>
    <row r="142">
      <c r="A142">
        <f>INDEX(resultados!$A$2:$ZZ$421, 136, MATCH($B$1, resultados!$A$1:$ZZ$1, 0))</f>
        <v/>
      </c>
      <c r="B142">
        <f>INDEX(resultados!$A$2:$ZZ$421, 136, MATCH($B$2, resultados!$A$1:$ZZ$1, 0))</f>
        <v/>
      </c>
      <c r="C142">
        <f>INDEX(resultados!$A$2:$ZZ$421, 136, MATCH($B$3, resultados!$A$1:$ZZ$1, 0))</f>
        <v/>
      </c>
    </row>
    <row r="143">
      <c r="A143">
        <f>INDEX(resultados!$A$2:$ZZ$421, 137, MATCH($B$1, resultados!$A$1:$ZZ$1, 0))</f>
        <v/>
      </c>
      <c r="B143">
        <f>INDEX(resultados!$A$2:$ZZ$421, 137, MATCH($B$2, resultados!$A$1:$ZZ$1, 0))</f>
        <v/>
      </c>
      <c r="C143">
        <f>INDEX(resultados!$A$2:$ZZ$421, 137, MATCH($B$3, resultados!$A$1:$ZZ$1, 0))</f>
        <v/>
      </c>
    </row>
    <row r="144">
      <c r="A144">
        <f>INDEX(resultados!$A$2:$ZZ$421, 138, MATCH($B$1, resultados!$A$1:$ZZ$1, 0))</f>
        <v/>
      </c>
      <c r="B144">
        <f>INDEX(resultados!$A$2:$ZZ$421, 138, MATCH($B$2, resultados!$A$1:$ZZ$1, 0))</f>
        <v/>
      </c>
      <c r="C144">
        <f>INDEX(resultados!$A$2:$ZZ$421, 138, MATCH($B$3, resultados!$A$1:$ZZ$1, 0))</f>
        <v/>
      </c>
    </row>
    <row r="145">
      <c r="A145">
        <f>INDEX(resultados!$A$2:$ZZ$421, 139, MATCH($B$1, resultados!$A$1:$ZZ$1, 0))</f>
        <v/>
      </c>
      <c r="B145">
        <f>INDEX(resultados!$A$2:$ZZ$421, 139, MATCH($B$2, resultados!$A$1:$ZZ$1, 0))</f>
        <v/>
      </c>
      <c r="C145">
        <f>INDEX(resultados!$A$2:$ZZ$421, 139, MATCH($B$3, resultados!$A$1:$ZZ$1, 0))</f>
        <v/>
      </c>
    </row>
    <row r="146">
      <c r="A146">
        <f>INDEX(resultados!$A$2:$ZZ$421, 140, MATCH($B$1, resultados!$A$1:$ZZ$1, 0))</f>
        <v/>
      </c>
      <c r="B146">
        <f>INDEX(resultados!$A$2:$ZZ$421, 140, MATCH($B$2, resultados!$A$1:$ZZ$1, 0))</f>
        <v/>
      </c>
      <c r="C146">
        <f>INDEX(resultados!$A$2:$ZZ$421, 140, MATCH($B$3, resultados!$A$1:$ZZ$1, 0))</f>
        <v/>
      </c>
    </row>
    <row r="147">
      <c r="A147">
        <f>INDEX(resultados!$A$2:$ZZ$421, 141, MATCH($B$1, resultados!$A$1:$ZZ$1, 0))</f>
        <v/>
      </c>
      <c r="B147">
        <f>INDEX(resultados!$A$2:$ZZ$421, 141, MATCH($B$2, resultados!$A$1:$ZZ$1, 0))</f>
        <v/>
      </c>
      <c r="C147">
        <f>INDEX(resultados!$A$2:$ZZ$421, 141, MATCH($B$3, resultados!$A$1:$ZZ$1, 0))</f>
        <v/>
      </c>
    </row>
    <row r="148">
      <c r="A148">
        <f>INDEX(resultados!$A$2:$ZZ$421, 142, MATCH($B$1, resultados!$A$1:$ZZ$1, 0))</f>
        <v/>
      </c>
      <c r="B148">
        <f>INDEX(resultados!$A$2:$ZZ$421, 142, MATCH($B$2, resultados!$A$1:$ZZ$1, 0))</f>
        <v/>
      </c>
      <c r="C148">
        <f>INDEX(resultados!$A$2:$ZZ$421, 142, MATCH($B$3, resultados!$A$1:$ZZ$1, 0))</f>
        <v/>
      </c>
    </row>
    <row r="149">
      <c r="A149">
        <f>INDEX(resultados!$A$2:$ZZ$421, 143, MATCH($B$1, resultados!$A$1:$ZZ$1, 0))</f>
        <v/>
      </c>
      <c r="B149">
        <f>INDEX(resultados!$A$2:$ZZ$421, 143, MATCH($B$2, resultados!$A$1:$ZZ$1, 0))</f>
        <v/>
      </c>
      <c r="C149">
        <f>INDEX(resultados!$A$2:$ZZ$421, 143, MATCH($B$3, resultados!$A$1:$ZZ$1, 0))</f>
        <v/>
      </c>
    </row>
    <row r="150">
      <c r="A150">
        <f>INDEX(resultados!$A$2:$ZZ$421, 144, MATCH($B$1, resultados!$A$1:$ZZ$1, 0))</f>
        <v/>
      </c>
      <c r="B150">
        <f>INDEX(resultados!$A$2:$ZZ$421, 144, MATCH($B$2, resultados!$A$1:$ZZ$1, 0))</f>
        <v/>
      </c>
      <c r="C150">
        <f>INDEX(resultados!$A$2:$ZZ$421, 144, MATCH($B$3, resultados!$A$1:$ZZ$1, 0))</f>
        <v/>
      </c>
    </row>
    <row r="151">
      <c r="A151">
        <f>INDEX(resultados!$A$2:$ZZ$421, 145, MATCH($B$1, resultados!$A$1:$ZZ$1, 0))</f>
        <v/>
      </c>
      <c r="B151">
        <f>INDEX(resultados!$A$2:$ZZ$421, 145, MATCH($B$2, resultados!$A$1:$ZZ$1, 0))</f>
        <v/>
      </c>
      <c r="C151">
        <f>INDEX(resultados!$A$2:$ZZ$421, 145, MATCH($B$3, resultados!$A$1:$ZZ$1, 0))</f>
        <v/>
      </c>
    </row>
    <row r="152">
      <c r="A152">
        <f>INDEX(resultados!$A$2:$ZZ$421, 146, MATCH($B$1, resultados!$A$1:$ZZ$1, 0))</f>
        <v/>
      </c>
      <c r="B152">
        <f>INDEX(resultados!$A$2:$ZZ$421, 146, MATCH($B$2, resultados!$A$1:$ZZ$1, 0))</f>
        <v/>
      </c>
      <c r="C152">
        <f>INDEX(resultados!$A$2:$ZZ$421, 146, MATCH($B$3, resultados!$A$1:$ZZ$1, 0))</f>
        <v/>
      </c>
    </row>
    <row r="153">
      <c r="A153">
        <f>INDEX(resultados!$A$2:$ZZ$421, 147, MATCH($B$1, resultados!$A$1:$ZZ$1, 0))</f>
        <v/>
      </c>
      <c r="B153">
        <f>INDEX(resultados!$A$2:$ZZ$421, 147, MATCH($B$2, resultados!$A$1:$ZZ$1, 0))</f>
        <v/>
      </c>
      <c r="C153">
        <f>INDEX(resultados!$A$2:$ZZ$421, 147, MATCH($B$3, resultados!$A$1:$ZZ$1, 0))</f>
        <v/>
      </c>
    </row>
    <row r="154">
      <c r="A154">
        <f>INDEX(resultados!$A$2:$ZZ$421, 148, MATCH($B$1, resultados!$A$1:$ZZ$1, 0))</f>
        <v/>
      </c>
      <c r="B154">
        <f>INDEX(resultados!$A$2:$ZZ$421, 148, MATCH($B$2, resultados!$A$1:$ZZ$1, 0))</f>
        <v/>
      </c>
      <c r="C154">
        <f>INDEX(resultados!$A$2:$ZZ$421, 148, MATCH($B$3, resultados!$A$1:$ZZ$1, 0))</f>
        <v/>
      </c>
    </row>
    <row r="155">
      <c r="A155">
        <f>INDEX(resultados!$A$2:$ZZ$421, 149, MATCH($B$1, resultados!$A$1:$ZZ$1, 0))</f>
        <v/>
      </c>
      <c r="B155">
        <f>INDEX(resultados!$A$2:$ZZ$421, 149, MATCH($B$2, resultados!$A$1:$ZZ$1, 0))</f>
        <v/>
      </c>
      <c r="C155">
        <f>INDEX(resultados!$A$2:$ZZ$421, 149, MATCH($B$3, resultados!$A$1:$ZZ$1, 0))</f>
        <v/>
      </c>
    </row>
    <row r="156">
      <c r="A156">
        <f>INDEX(resultados!$A$2:$ZZ$421, 150, MATCH($B$1, resultados!$A$1:$ZZ$1, 0))</f>
        <v/>
      </c>
      <c r="B156">
        <f>INDEX(resultados!$A$2:$ZZ$421, 150, MATCH($B$2, resultados!$A$1:$ZZ$1, 0))</f>
        <v/>
      </c>
      <c r="C156">
        <f>INDEX(resultados!$A$2:$ZZ$421, 150, MATCH($B$3, resultados!$A$1:$ZZ$1, 0))</f>
        <v/>
      </c>
    </row>
    <row r="157">
      <c r="A157">
        <f>INDEX(resultados!$A$2:$ZZ$421, 151, MATCH($B$1, resultados!$A$1:$ZZ$1, 0))</f>
        <v/>
      </c>
      <c r="B157">
        <f>INDEX(resultados!$A$2:$ZZ$421, 151, MATCH($B$2, resultados!$A$1:$ZZ$1, 0))</f>
        <v/>
      </c>
      <c r="C157">
        <f>INDEX(resultados!$A$2:$ZZ$421, 151, MATCH($B$3, resultados!$A$1:$ZZ$1, 0))</f>
        <v/>
      </c>
    </row>
    <row r="158">
      <c r="A158">
        <f>INDEX(resultados!$A$2:$ZZ$421, 152, MATCH($B$1, resultados!$A$1:$ZZ$1, 0))</f>
        <v/>
      </c>
      <c r="B158">
        <f>INDEX(resultados!$A$2:$ZZ$421, 152, MATCH($B$2, resultados!$A$1:$ZZ$1, 0))</f>
        <v/>
      </c>
      <c r="C158">
        <f>INDEX(resultados!$A$2:$ZZ$421, 152, MATCH($B$3, resultados!$A$1:$ZZ$1, 0))</f>
        <v/>
      </c>
    </row>
    <row r="159">
      <c r="A159">
        <f>INDEX(resultados!$A$2:$ZZ$421, 153, MATCH($B$1, resultados!$A$1:$ZZ$1, 0))</f>
        <v/>
      </c>
      <c r="B159">
        <f>INDEX(resultados!$A$2:$ZZ$421, 153, MATCH($B$2, resultados!$A$1:$ZZ$1, 0))</f>
        <v/>
      </c>
      <c r="C159">
        <f>INDEX(resultados!$A$2:$ZZ$421, 153, MATCH($B$3, resultados!$A$1:$ZZ$1, 0))</f>
        <v/>
      </c>
    </row>
    <row r="160">
      <c r="A160">
        <f>INDEX(resultados!$A$2:$ZZ$421, 154, MATCH($B$1, resultados!$A$1:$ZZ$1, 0))</f>
        <v/>
      </c>
      <c r="B160">
        <f>INDEX(resultados!$A$2:$ZZ$421, 154, MATCH($B$2, resultados!$A$1:$ZZ$1, 0))</f>
        <v/>
      </c>
      <c r="C160">
        <f>INDEX(resultados!$A$2:$ZZ$421, 154, MATCH($B$3, resultados!$A$1:$ZZ$1, 0))</f>
        <v/>
      </c>
    </row>
    <row r="161">
      <c r="A161">
        <f>INDEX(resultados!$A$2:$ZZ$421, 155, MATCH($B$1, resultados!$A$1:$ZZ$1, 0))</f>
        <v/>
      </c>
      <c r="B161">
        <f>INDEX(resultados!$A$2:$ZZ$421, 155, MATCH($B$2, resultados!$A$1:$ZZ$1, 0))</f>
        <v/>
      </c>
      <c r="C161">
        <f>INDEX(resultados!$A$2:$ZZ$421, 155, MATCH($B$3, resultados!$A$1:$ZZ$1, 0))</f>
        <v/>
      </c>
    </row>
    <row r="162">
      <c r="A162">
        <f>INDEX(resultados!$A$2:$ZZ$421, 156, MATCH($B$1, resultados!$A$1:$ZZ$1, 0))</f>
        <v/>
      </c>
      <c r="B162">
        <f>INDEX(resultados!$A$2:$ZZ$421, 156, MATCH($B$2, resultados!$A$1:$ZZ$1, 0))</f>
        <v/>
      </c>
      <c r="C162">
        <f>INDEX(resultados!$A$2:$ZZ$421, 156, MATCH($B$3, resultados!$A$1:$ZZ$1, 0))</f>
        <v/>
      </c>
    </row>
    <row r="163">
      <c r="A163">
        <f>INDEX(resultados!$A$2:$ZZ$421, 157, MATCH($B$1, resultados!$A$1:$ZZ$1, 0))</f>
        <v/>
      </c>
      <c r="B163">
        <f>INDEX(resultados!$A$2:$ZZ$421, 157, MATCH($B$2, resultados!$A$1:$ZZ$1, 0))</f>
        <v/>
      </c>
      <c r="C163">
        <f>INDEX(resultados!$A$2:$ZZ$421, 157, MATCH($B$3, resultados!$A$1:$ZZ$1, 0))</f>
        <v/>
      </c>
    </row>
    <row r="164">
      <c r="A164">
        <f>INDEX(resultados!$A$2:$ZZ$421, 158, MATCH($B$1, resultados!$A$1:$ZZ$1, 0))</f>
        <v/>
      </c>
      <c r="B164">
        <f>INDEX(resultados!$A$2:$ZZ$421, 158, MATCH($B$2, resultados!$A$1:$ZZ$1, 0))</f>
        <v/>
      </c>
      <c r="C164">
        <f>INDEX(resultados!$A$2:$ZZ$421, 158, MATCH($B$3, resultados!$A$1:$ZZ$1, 0))</f>
        <v/>
      </c>
    </row>
    <row r="165">
      <c r="A165">
        <f>INDEX(resultados!$A$2:$ZZ$421, 159, MATCH($B$1, resultados!$A$1:$ZZ$1, 0))</f>
        <v/>
      </c>
      <c r="B165">
        <f>INDEX(resultados!$A$2:$ZZ$421, 159, MATCH($B$2, resultados!$A$1:$ZZ$1, 0))</f>
        <v/>
      </c>
      <c r="C165">
        <f>INDEX(resultados!$A$2:$ZZ$421, 159, MATCH($B$3, resultados!$A$1:$ZZ$1, 0))</f>
        <v/>
      </c>
    </row>
    <row r="166">
      <c r="A166">
        <f>INDEX(resultados!$A$2:$ZZ$421, 160, MATCH($B$1, resultados!$A$1:$ZZ$1, 0))</f>
        <v/>
      </c>
      <c r="B166">
        <f>INDEX(resultados!$A$2:$ZZ$421, 160, MATCH($B$2, resultados!$A$1:$ZZ$1, 0))</f>
        <v/>
      </c>
      <c r="C166">
        <f>INDEX(resultados!$A$2:$ZZ$421, 160, MATCH($B$3, resultados!$A$1:$ZZ$1, 0))</f>
        <v/>
      </c>
    </row>
    <row r="167">
      <c r="A167">
        <f>INDEX(resultados!$A$2:$ZZ$421, 161, MATCH($B$1, resultados!$A$1:$ZZ$1, 0))</f>
        <v/>
      </c>
      <c r="B167">
        <f>INDEX(resultados!$A$2:$ZZ$421, 161, MATCH($B$2, resultados!$A$1:$ZZ$1, 0))</f>
        <v/>
      </c>
      <c r="C167">
        <f>INDEX(resultados!$A$2:$ZZ$421, 161, MATCH($B$3, resultados!$A$1:$ZZ$1, 0))</f>
        <v/>
      </c>
    </row>
    <row r="168">
      <c r="A168">
        <f>INDEX(resultados!$A$2:$ZZ$421, 162, MATCH($B$1, resultados!$A$1:$ZZ$1, 0))</f>
        <v/>
      </c>
      <c r="B168">
        <f>INDEX(resultados!$A$2:$ZZ$421, 162, MATCH($B$2, resultados!$A$1:$ZZ$1, 0))</f>
        <v/>
      </c>
      <c r="C168">
        <f>INDEX(resultados!$A$2:$ZZ$421, 162, MATCH($B$3, resultados!$A$1:$ZZ$1, 0))</f>
        <v/>
      </c>
    </row>
    <row r="169">
      <c r="A169">
        <f>INDEX(resultados!$A$2:$ZZ$421, 163, MATCH($B$1, resultados!$A$1:$ZZ$1, 0))</f>
        <v/>
      </c>
      <c r="B169">
        <f>INDEX(resultados!$A$2:$ZZ$421, 163, MATCH($B$2, resultados!$A$1:$ZZ$1, 0))</f>
        <v/>
      </c>
      <c r="C169">
        <f>INDEX(resultados!$A$2:$ZZ$421, 163, MATCH($B$3, resultados!$A$1:$ZZ$1, 0))</f>
        <v/>
      </c>
    </row>
    <row r="170">
      <c r="A170">
        <f>INDEX(resultados!$A$2:$ZZ$421, 164, MATCH($B$1, resultados!$A$1:$ZZ$1, 0))</f>
        <v/>
      </c>
      <c r="B170">
        <f>INDEX(resultados!$A$2:$ZZ$421, 164, MATCH($B$2, resultados!$A$1:$ZZ$1, 0))</f>
        <v/>
      </c>
      <c r="C170">
        <f>INDEX(resultados!$A$2:$ZZ$421, 164, MATCH($B$3, resultados!$A$1:$ZZ$1, 0))</f>
        <v/>
      </c>
    </row>
    <row r="171">
      <c r="A171">
        <f>INDEX(resultados!$A$2:$ZZ$421, 165, MATCH($B$1, resultados!$A$1:$ZZ$1, 0))</f>
        <v/>
      </c>
      <c r="B171">
        <f>INDEX(resultados!$A$2:$ZZ$421, 165, MATCH($B$2, resultados!$A$1:$ZZ$1, 0))</f>
        <v/>
      </c>
      <c r="C171">
        <f>INDEX(resultados!$A$2:$ZZ$421, 165, MATCH($B$3, resultados!$A$1:$ZZ$1, 0))</f>
        <v/>
      </c>
    </row>
    <row r="172">
      <c r="A172">
        <f>INDEX(resultados!$A$2:$ZZ$421, 166, MATCH($B$1, resultados!$A$1:$ZZ$1, 0))</f>
        <v/>
      </c>
      <c r="B172">
        <f>INDEX(resultados!$A$2:$ZZ$421, 166, MATCH($B$2, resultados!$A$1:$ZZ$1, 0))</f>
        <v/>
      </c>
      <c r="C172">
        <f>INDEX(resultados!$A$2:$ZZ$421, 166, MATCH($B$3, resultados!$A$1:$ZZ$1, 0))</f>
        <v/>
      </c>
    </row>
    <row r="173">
      <c r="A173">
        <f>INDEX(resultados!$A$2:$ZZ$421, 167, MATCH($B$1, resultados!$A$1:$ZZ$1, 0))</f>
        <v/>
      </c>
      <c r="B173">
        <f>INDEX(resultados!$A$2:$ZZ$421, 167, MATCH($B$2, resultados!$A$1:$ZZ$1, 0))</f>
        <v/>
      </c>
      <c r="C173">
        <f>INDEX(resultados!$A$2:$ZZ$421, 167, MATCH($B$3, resultados!$A$1:$ZZ$1, 0))</f>
        <v/>
      </c>
    </row>
    <row r="174">
      <c r="A174">
        <f>INDEX(resultados!$A$2:$ZZ$421, 168, MATCH($B$1, resultados!$A$1:$ZZ$1, 0))</f>
        <v/>
      </c>
      <c r="B174">
        <f>INDEX(resultados!$A$2:$ZZ$421, 168, MATCH($B$2, resultados!$A$1:$ZZ$1, 0))</f>
        <v/>
      </c>
      <c r="C174">
        <f>INDEX(resultados!$A$2:$ZZ$421, 168, MATCH($B$3, resultados!$A$1:$ZZ$1, 0))</f>
        <v/>
      </c>
    </row>
    <row r="175">
      <c r="A175">
        <f>INDEX(resultados!$A$2:$ZZ$421, 169, MATCH($B$1, resultados!$A$1:$ZZ$1, 0))</f>
        <v/>
      </c>
      <c r="B175">
        <f>INDEX(resultados!$A$2:$ZZ$421, 169, MATCH($B$2, resultados!$A$1:$ZZ$1, 0))</f>
        <v/>
      </c>
      <c r="C175">
        <f>INDEX(resultados!$A$2:$ZZ$421, 169, MATCH($B$3, resultados!$A$1:$ZZ$1, 0))</f>
        <v/>
      </c>
    </row>
    <row r="176">
      <c r="A176">
        <f>INDEX(resultados!$A$2:$ZZ$421, 170, MATCH($B$1, resultados!$A$1:$ZZ$1, 0))</f>
        <v/>
      </c>
      <c r="B176">
        <f>INDEX(resultados!$A$2:$ZZ$421, 170, MATCH($B$2, resultados!$A$1:$ZZ$1, 0))</f>
        <v/>
      </c>
      <c r="C176">
        <f>INDEX(resultados!$A$2:$ZZ$421, 170, MATCH($B$3, resultados!$A$1:$ZZ$1, 0))</f>
        <v/>
      </c>
    </row>
    <row r="177">
      <c r="A177">
        <f>INDEX(resultados!$A$2:$ZZ$421, 171, MATCH($B$1, resultados!$A$1:$ZZ$1, 0))</f>
        <v/>
      </c>
      <c r="B177">
        <f>INDEX(resultados!$A$2:$ZZ$421, 171, MATCH($B$2, resultados!$A$1:$ZZ$1, 0))</f>
        <v/>
      </c>
      <c r="C177">
        <f>INDEX(resultados!$A$2:$ZZ$421, 171, MATCH($B$3, resultados!$A$1:$ZZ$1, 0))</f>
        <v/>
      </c>
    </row>
    <row r="178">
      <c r="A178">
        <f>INDEX(resultados!$A$2:$ZZ$421, 172, MATCH($B$1, resultados!$A$1:$ZZ$1, 0))</f>
        <v/>
      </c>
      <c r="B178">
        <f>INDEX(resultados!$A$2:$ZZ$421, 172, MATCH($B$2, resultados!$A$1:$ZZ$1, 0))</f>
        <v/>
      </c>
      <c r="C178">
        <f>INDEX(resultados!$A$2:$ZZ$421, 172, MATCH($B$3, resultados!$A$1:$ZZ$1, 0))</f>
        <v/>
      </c>
    </row>
    <row r="179">
      <c r="A179">
        <f>INDEX(resultados!$A$2:$ZZ$421, 173, MATCH($B$1, resultados!$A$1:$ZZ$1, 0))</f>
        <v/>
      </c>
      <c r="B179">
        <f>INDEX(resultados!$A$2:$ZZ$421, 173, MATCH($B$2, resultados!$A$1:$ZZ$1, 0))</f>
        <v/>
      </c>
      <c r="C179">
        <f>INDEX(resultados!$A$2:$ZZ$421, 173, MATCH($B$3, resultados!$A$1:$ZZ$1, 0))</f>
        <v/>
      </c>
    </row>
    <row r="180">
      <c r="A180">
        <f>INDEX(resultados!$A$2:$ZZ$421, 174, MATCH($B$1, resultados!$A$1:$ZZ$1, 0))</f>
        <v/>
      </c>
      <c r="B180">
        <f>INDEX(resultados!$A$2:$ZZ$421, 174, MATCH($B$2, resultados!$A$1:$ZZ$1, 0))</f>
        <v/>
      </c>
      <c r="C180">
        <f>INDEX(resultados!$A$2:$ZZ$421, 174, MATCH($B$3, resultados!$A$1:$ZZ$1, 0))</f>
        <v/>
      </c>
    </row>
    <row r="181">
      <c r="A181">
        <f>INDEX(resultados!$A$2:$ZZ$421, 175, MATCH($B$1, resultados!$A$1:$ZZ$1, 0))</f>
        <v/>
      </c>
      <c r="B181">
        <f>INDEX(resultados!$A$2:$ZZ$421, 175, MATCH($B$2, resultados!$A$1:$ZZ$1, 0))</f>
        <v/>
      </c>
      <c r="C181">
        <f>INDEX(resultados!$A$2:$ZZ$421, 175, MATCH($B$3, resultados!$A$1:$ZZ$1, 0))</f>
        <v/>
      </c>
    </row>
    <row r="182">
      <c r="A182">
        <f>INDEX(resultados!$A$2:$ZZ$421, 176, MATCH($B$1, resultados!$A$1:$ZZ$1, 0))</f>
        <v/>
      </c>
      <c r="B182">
        <f>INDEX(resultados!$A$2:$ZZ$421, 176, MATCH($B$2, resultados!$A$1:$ZZ$1, 0))</f>
        <v/>
      </c>
      <c r="C182">
        <f>INDEX(resultados!$A$2:$ZZ$421, 176, MATCH($B$3, resultados!$A$1:$ZZ$1, 0))</f>
        <v/>
      </c>
    </row>
    <row r="183">
      <c r="A183">
        <f>INDEX(resultados!$A$2:$ZZ$421, 177, MATCH($B$1, resultados!$A$1:$ZZ$1, 0))</f>
        <v/>
      </c>
      <c r="B183">
        <f>INDEX(resultados!$A$2:$ZZ$421, 177, MATCH($B$2, resultados!$A$1:$ZZ$1, 0))</f>
        <v/>
      </c>
      <c r="C183">
        <f>INDEX(resultados!$A$2:$ZZ$421, 177, MATCH($B$3, resultados!$A$1:$ZZ$1, 0))</f>
        <v/>
      </c>
    </row>
    <row r="184">
      <c r="A184">
        <f>INDEX(resultados!$A$2:$ZZ$421, 178, MATCH($B$1, resultados!$A$1:$ZZ$1, 0))</f>
        <v/>
      </c>
      <c r="B184">
        <f>INDEX(resultados!$A$2:$ZZ$421, 178, MATCH($B$2, resultados!$A$1:$ZZ$1, 0))</f>
        <v/>
      </c>
      <c r="C184">
        <f>INDEX(resultados!$A$2:$ZZ$421, 178, MATCH($B$3, resultados!$A$1:$ZZ$1, 0))</f>
        <v/>
      </c>
    </row>
    <row r="185">
      <c r="A185">
        <f>INDEX(resultados!$A$2:$ZZ$421, 179, MATCH($B$1, resultados!$A$1:$ZZ$1, 0))</f>
        <v/>
      </c>
      <c r="B185">
        <f>INDEX(resultados!$A$2:$ZZ$421, 179, MATCH($B$2, resultados!$A$1:$ZZ$1, 0))</f>
        <v/>
      </c>
      <c r="C185">
        <f>INDEX(resultados!$A$2:$ZZ$421, 179, MATCH($B$3, resultados!$A$1:$ZZ$1, 0))</f>
        <v/>
      </c>
    </row>
    <row r="186">
      <c r="A186">
        <f>INDEX(resultados!$A$2:$ZZ$421, 180, MATCH($B$1, resultados!$A$1:$ZZ$1, 0))</f>
        <v/>
      </c>
      <c r="B186">
        <f>INDEX(resultados!$A$2:$ZZ$421, 180, MATCH($B$2, resultados!$A$1:$ZZ$1, 0))</f>
        <v/>
      </c>
      <c r="C186">
        <f>INDEX(resultados!$A$2:$ZZ$421, 180, MATCH($B$3, resultados!$A$1:$ZZ$1, 0))</f>
        <v/>
      </c>
    </row>
    <row r="187">
      <c r="A187">
        <f>INDEX(resultados!$A$2:$ZZ$421, 181, MATCH($B$1, resultados!$A$1:$ZZ$1, 0))</f>
        <v/>
      </c>
      <c r="B187">
        <f>INDEX(resultados!$A$2:$ZZ$421, 181, MATCH($B$2, resultados!$A$1:$ZZ$1, 0))</f>
        <v/>
      </c>
      <c r="C187">
        <f>INDEX(resultados!$A$2:$ZZ$421, 181, MATCH($B$3, resultados!$A$1:$ZZ$1, 0))</f>
        <v/>
      </c>
    </row>
    <row r="188">
      <c r="A188">
        <f>INDEX(resultados!$A$2:$ZZ$421, 182, MATCH($B$1, resultados!$A$1:$ZZ$1, 0))</f>
        <v/>
      </c>
      <c r="B188">
        <f>INDEX(resultados!$A$2:$ZZ$421, 182, MATCH($B$2, resultados!$A$1:$ZZ$1, 0))</f>
        <v/>
      </c>
      <c r="C188">
        <f>INDEX(resultados!$A$2:$ZZ$421, 182, MATCH($B$3, resultados!$A$1:$ZZ$1, 0))</f>
        <v/>
      </c>
    </row>
    <row r="189">
      <c r="A189">
        <f>INDEX(resultados!$A$2:$ZZ$421, 183, MATCH($B$1, resultados!$A$1:$ZZ$1, 0))</f>
        <v/>
      </c>
      <c r="B189">
        <f>INDEX(resultados!$A$2:$ZZ$421, 183, MATCH($B$2, resultados!$A$1:$ZZ$1, 0))</f>
        <v/>
      </c>
      <c r="C189">
        <f>INDEX(resultados!$A$2:$ZZ$421, 183, MATCH($B$3, resultados!$A$1:$ZZ$1, 0))</f>
        <v/>
      </c>
    </row>
    <row r="190">
      <c r="A190">
        <f>INDEX(resultados!$A$2:$ZZ$421, 184, MATCH($B$1, resultados!$A$1:$ZZ$1, 0))</f>
        <v/>
      </c>
      <c r="B190">
        <f>INDEX(resultados!$A$2:$ZZ$421, 184, MATCH($B$2, resultados!$A$1:$ZZ$1, 0))</f>
        <v/>
      </c>
      <c r="C190">
        <f>INDEX(resultados!$A$2:$ZZ$421, 184, MATCH($B$3, resultados!$A$1:$ZZ$1, 0))</f>
        <v/>
      </c>
    </row>
    <row r="191">
      <c r="A191">
        <f>INDEX(resultados!$A$2:$ZZ$421, 185, MATCH($B$1, resultados!$A$1:$ZZ$1, 0))</f>
        <v/>
      </c>
      <c r="B191">
        <f>INDEX(resultados!$A$2:$ZZ$421, 185, MATCH($B$2, resultados!$A$1:$ZZ$1, 0))</f>
        <v/>
      </c>
      <c r="C191">
        <f>INDEX(resultados!$A$2:$ZZ$421, 185, MATCH($B$3, resultados!$A$1:$ZZ$1, 0))</f>
        <v/>
      </c>
    </row>
    <row r="192">
      <c r="A192">
        <f>INDEX(resultados!$A$2:$ZZ$421, 186, MATCH($B$1, resultados!$A$1:$ZZ$1, 0))</f>
        <v/>
      </c>
      <c r="B192">
        <f>INDEX(resultados!$A$2:$ZZ$421, 186, MATCH($B$2, resultados!$A$1:$ZZ$1, 0))</f>
        <v/>
      </c>
      <c r="C192">
        <f>INDEX(resultados!$A$2:$ZZ$421, 186, MATCH($B$3, resultados!$A$1:$ZZ$1, 0))</f>
        <v/>
      </c>
    </row>
    <row r="193">
      <c r="A193">
        <f>INDEX(resultados!$A$2:$ZZ$421, 187, MATCH($B$1, resultados!$A$1:$ZZ$1, 0))</f>
        <v/>
      </c>
      <c r="B193">
        <f>INDEX(resultados!$A$2:$ZZ$421, 187, MATCH($B$2, resultados!$A$1:$ZZ$1, 0))</f>
        <v/>
      </c>
      <c r="C193">
        <f>INDEX(resultados!$A$2:$ZZ$421, 187, MATCH($B$3, resultados!$A$1:$ZZ$1, 0))</f>
        <v/>
      </c>
    </row>
    <row r="194">
      <c r="A194">
        <f>INDEX(resultados!$A$2:$ZZ$421, 188, MATCH($B$1, resultados!$A$1:$ZZ$1, 0))</f>
        <v/>
      </c>
      <c r="B194">
        <f>INDEX(resultados!$A$2:$ZZ$421, 188, MATCH($B$2, resultados!$A$1:$ZZ$1, 0))</f>
        <v/>
      </c>
      <c r="C194">
        <f>INDEX(resultados!$A$2:$ZZ$421, 188, MATCH($B$3, resultados!$A$1:$ZZ$1, 0))</f>
        <v/>
      </c>
    </row>
    <row r="195">
      <c r="A195">
        <f>INDEX(resultados!$A$2:$ZZ$421, 189, MATCH($B$1, resultados!$A$1:$ZZ$1, 0))</f>
        <v/>
      </c>
      <c r="B195">
        <f>INDEX(resultados!$A$2:$ZZ$421, 189, MATCH($B$2, resultados!$A$1:$ZZ$1, 0))</f>
        <v/>
      </c>
      <c r="C195">
        <f>INDEX(resultados!$A$2:$ZZ$421, 189, MATCH($B$3, resultados!$A$1:$ZZ$1, 0))</f>
        <v/>
      </c>
    </row>
    <row r="196">
      <c r="A196">
        <f>INDEX(resultados!$A$2:$ZZ$421, 190, MATCH($B$1, resultados!$A$1:$ZZ$1, 0))</f>
        <v/>
      </c>
      <c r="B196">
        <f>INDEX(resultados!$A$2:$ZZ$421, 190, MATCH($B$2, resultados!$A$1:$ZZ$1, 0))</f>
        <v/>
      </c>
      <c r="C196">
        <f>INDEX(resultados!$A$2:$ZZ$421, 190, MATCH($B$3, resultados!$A$1:$ZZ$1, 0))</f>
        <v/>
      </c>
    </row>
    <row r="197">
      <c r="A197">
        <f>INDEX(resultados!$A$2:$ZZ$421, 191, MATCH($B$1, resultados!$A$1:$ZZ$1, 0))</f>
        <v/>
      </c>
      <c r="B197">
        <f>INDEX(resultados!$A$2:$ZZ$421, 191, MATCH($B$2, resultados!$A$1:$ZZ$1, 0))</f>
        <v/>
      </c>
      <c r="C197">
        <f>INDEX(resultados!$A$2:$ZZ$421, 191, MATCH($B$3, resultados!$A$1:$ZZ$1, 0))</f>
        <v/>
      </c>
    </row>
    <row r="198">
      <c r="A198">
        <f>INDEX(resultados!$A$2:$ZZ$421, 192, MATCH($B$1, resultados!$A$1:$ZZ$1, 0))</f>
        <v/>
      </c>
      <c r="B198">
        <f>INDEX(resultados!$A$2:$ZZ$421, 192, MATCH($B$2, resultados!$A$1:$ZZ$1, 0))</f>
        <v/>
      </c>
      <c r="C198">
        <f>INDEX(resultados!$A$2:$ZZ$421, 192, MATCH($B$3, resultados!$A$1:$ZZ$1, 0))</f>
        <v/>
      </c>
    </row>
    <row r="199">
      <c r="A199">
        <f>INDEX(resultados!$A$2:$ZZ$421, 193, MATCH($B$1, resultados!$A$1:$ZZ$1, 0))</f>
        <v/>
      </c>
      <c r="B199">
        <f>INDEX(resultados!$A$2:$ZZ$421, 193, MATCH($B$2, resultados!$A$1:$ZZ$1, 0))</f>
        <v/>
      </c>
      <c r="C199">
        <f>INDEX(resultados!$A$2:$ZZ$421, 193, MATCH($B$3, resultados!$A$1:$ZZ$1, 0))</f>
        <v/>
      </c>
    </row>
    <row r="200">
      <c r="A200">
        <f>INDEX(resultados!$A$2:$ZZ$421, 194, MATCH($B$1, resultados!$A$1:$ZZ$1, 0))</f>
        <v/>
      </c>
      <c r="B200">
        <f>INDEX(resultados!$A$2:$ZZ$421, 194, MATCH($B$2, resultados!$A$1:$ZZ$1, 0))</f>
        <v/>
      </c>
      <c r="C200">
        <f>INDEX(resultados!$A$2:$ZZ$421, 194, MATCH($B$3, resultados!$A$1:$ZZ$1, 0))</f>
        <v/>
      </c>
    </row>
    <row r="201">
      <c r="A201">
        <f>INDEX(resultados!$A$2:$ZZ$421, 195, MATCH($B$1, resultados!$A$1:$ZZ$1, 0))</f>
        <v/>
      </c>
      <c r="B201">
        <f>INDEX(resultados!$A$2:$ZZ$421, 195, MATCH($B$2, resultados!$A$1:$ZZ$1, 0))</f>
        <v/>
      </c>
      <c r="C201">
        <f>INDEX(resultados!$A$2:$ZZ$421, 195, MATCH($B$3, resultados!$A$1:$ZZ$1, 0))</f>
        <v/>
      </c>
    </row>
    <row r="202">
      <c r="A202">
        <f>INDEX(resultados!$A$2:$ZZ$421, 196, MATCH($B$1, resultados!$A$1:$ZZ$1, 0))</f>
        <v/>
      </c>
      <c r="B202">
        <f>INDEX(resultados!$A$2:$ZZ$421, 196, MATCH($B$2, resultados!$A$1:$ZZ$1, 0))</f>
        <v/>
      </c>
      <c r="C202">
        <f>INDEX(resultados!$A$2:$ZZ$421, 196, MATCH($B$3, resultados!$A$1:$ZZ$1, 0))</f>
        <v/>
      </c>
    </row>
    <row r="203">
      <c r="A203">
        <f>INDEX(resultados!$A$2:$ZZ$421, 197, MATCH($B$1, resultados!$A$1:$ZZ$1, 0))</f>
        <v/>
      </c>
      <c r="B203">
        <f>INDEX(resultados!$A$2:$ZZ$421, 197, MATCH($B$2, resultados!$A$1:$ZZ$1, 0))</f>
        <v/>
      </c>
      <c r="C203">
        <f>INDEX(resultados!$A$2:$ZZ$421, 197, MATCH($B$3, resultados!$A$1:$ZZ$1, 0))</f>
        <v/>
      </c>
    </row>
    <row r="204">
      <c r="A204">
        <f>INDEX(resultados!$A$2:$ZZ$421, 198, MATCH($B$1, resultados!$A$1:$ZZ$1, 0))</f>
        <v/>
      </c>
      <c r="B204">
        <f>INDEX(resultados!$A$2:$ZZ$421, 198, MATCH($B$2, resultados!$A$1:$ZZ$1, 0))</f>
        <v/>
      </c>
      <c r="C204">
        <f>INDEX(resultados!$A$2:$ZZ$421, 198, MATCH($B$3, resultados!$A$1:$ZZ$1, 0))</f>
        <v/>
      </c>
    </row>
    <row r="205">
      <c r="A205">
        <f>INDEX(resultados!$A$2:$ZZ$421, 199, MATCH($B$1, resultados!$A$1:$ZZ$1, 0))</f>
        <v/>
      </c>
      <c r="B205">
        <f>INDEX(resultados!$A$2:$ZZ$421, 199, MATCH($B$2, resultados!$A$1:$ZZ$1, 0))</f>
        <v/>
      </c>
      <c r="C205">
        <f>INDEX(resultados!$A$2:$ZZ$421, 199, MATCH($B$3, resultados!$A$1:$ZZ$1, 0))</f>
        <v/>
      </c>
    </row>
    <row r="206">
      <c r="A206">
        <f>INDEX(resultados!$A$2:$ZZ$421, 200, MATCH($B$1, resultados!$A$1:$ZZ$1, 0))</f>
        <v/>
      </c>
      <c r="B206">
        <f>INDEX(resultados!$A$2:$ZZ$421, 200, MATCH($B$2, resultados!$A$1:$ZZ$1, 0))</f>
        <v/>
      </c>
      <c r="C206">
        <f>INDEX(resultados!$A$2:$ZZ$421, 200, MATCH($B$3, resultados!$A$1:$ZZ$1, 0))</f>
        <v/>
      </c>
    </row>
    <row r="207">
      <c r="A207">
        <f>INDEX(resultados!$A$2:$ZZ$421, 201, MATCH($B$1, resultados!$A$1:$ZZ$1, 0))</f>
        <v/>
      </c>
      <c r="B207">
        <f>INDEX(resultados!$A$2:$ZZ$421, 201, MATCH($B$2, resultados!$A$1:$ZZ$1, 0))</f>
        <v/>
      </c>
      <c r="C207">
        <f>INDEX(resultados!$A$2:$ZZ$421, 201, MATCH($B$3, resultados!$A$1:$ZZ$1, 0))</f>
        <v/>
      </c>
    </row>
    <row r="208">
      <c r="A208">
        <f>INDEX(resultados!$A$2:$ZZ$421, 202, MATCH($B$1, resultados!$A$1:$ZZ$1, 0))</f>
        <v/>
      </c>
      <c r="B208">
        <f>INDEX(resultados!$A$2:$ZZ$421, 202, MATCH($B$2, resultados!$A$1:$ZZ$1, 0))</f>
        <v/>
      </c>
      <c r="C208">
        <f>INDEX(resultados!$A$2:$ZZ$421, 202, MATCH($B$3, resultados!$A$1:$ZZ$1, 0))</f>
        <v/>
      </c>
    </row>
    <row r="209">
      <c r="A209">
        <f>INDEX(resultados!$A$2:$ZZ$421, 203, MATCH($B$1, resultados!$A$1:$ZZ$1, 0))</f>
        <v/>
      </c>
      <c r="B209">
        <f>INDEX(resultados!$A$2:$ZZ$421, 203, MATCH($B$2, resultados!$A$1:$ZZ$1, 0))</f>
        <v/>
      </c>
      <c r="C209">
        <f>INDEX(resultados!$A$2:$ZZ$421, 203, MATCH($B$3, resultados!$A$1:$ZZ$1, 0))</f>
        <v/>
      </c>
    </row>
    <row r="210">
      <c r="A210">
        <f>INDEX(resultados!$A$2:$ZZ$421, 204, MATCH($B$1, resultados!$A$1:$ZZ$1, 0))</f>
        <v/>
      </c>
      <c r="B210">
        <f>INDEX(resultados!$A$2:$ZZ$421, 204, MATCH($B$2, resultados!$A$1:$ZZ$1, 0))</f>
        <v/>
      </c>
      <c r="C210">
        <f>INDEX(resultados!$A$2:$ZZ$421, 204, MATCH($B$3, resultados!$A$1:$ZZ$1, 0))</f>
        <v/>
      </c>
    </row>
    <row r="211">
      <c r="A211">
        <f>INDEX(resultados!$A$2:$ZZ$421, 205, MATCH($B$1, resultados!$A$1:$ZZ$1, 0))</f>
        <v/>
      </c>
      <c r="B211">
        <f>INDEX(resultados!$A$2:$ZZ$421, 205, MATCH($B$2, resultados!$A$1:$ZZ$1, 0))</f>
        <v/>
      </c>
      <c r="C211">
        <f>INDEX(resultados!$A$2:$ZZ$421, 205, MATCH($B$3, resultados!$A$1:$ZZ$1, 0))</f>
        <v/>
      </c>
    </row>
    <row r="212">
      <c r="A212">
        <f>INDEX(resultados!$A$2:$ZZ$421, 206, MATCH($B$1, resultados!$A$1:$ZZ$1, 0))</f>
        <v/>
      </c>
      <c r="B212">
        <f>INDEX(resultados!$A$2:$ZZ$421, 206, MATCH($B$2, resultados!$A$1:$ZZ$1, 0))</f>
        <v/>
      </c>
      <c r="C212">
        <f>INDEX(resultados!$A$2:$ZZ$421, 206, MATCH($B$3, resultados!$A$1:$ZZ$1, 0))</f>
        <v/>
      </c>
    </row>
    <row r="213">
      <c r="A213">
        <f>INDEX(resultados!$A$2:$ZZ$421, 207, MATCH($B$1, resultados!$A$1:$ZZ$1, 0))</f>
        <v/>
      </c>
      <c r="B213">
        <f>INDEX(resultados!$A$2:$ZZ$421, 207, MATCH($B$2, resultados!$A$1:$ZZ$1, 0))</f>
        <v/>
      </c>
      <c r="C213">
        <f>INDEX(resultados!$A$2:$ZZ$421, 207, MATCH($B$3, resultados!$A$1:$ZZ$1, 0))</f>
        <v/>
      </c>
    </row>
    <row r="214">
      <c r="A214">
        <f>INDEX(resultados!$A$2:$ZZ$421, 208, MATCH($B$1, resultados!$A$1:$ZZ$1, 0))</f>
        <v/>
      </c>
      <c r="B214">
        <f>INDEX(resultados!$A$2:$ZZ$421, 208, MATCH($B$2, resultados!$A$1:$ZZ$1, 0))</f>
        <v/>
      </c>
      <c r="C214">
        <f>INDEX(resultados!$A$2:$ZZ$421, 208, MATCH($B$3, resultados!$A$1:$ZZ$1, 0))</f>
        <v/>
      </c>
    </row>
    <row r="215">
      <c r="A215">
        <f>INDEX(resultados!$A$2:$ZZ$421, 209, MATCH($B$1, resultados!$A$1:$ZZ$1, 0))</f>
        <v/>
      </c>
      <c r="B215">
        <f>INDEX(resultados!$A$2:$ZZ$421, 209, MATCH($B$2, resultados!$A$1:$ZZ$1, 0))</f>
        <v/>
      </c>
      <c r="C215">
        <f>INDEX(resultados!$A$2:$ZZ$421, 209, MATCH($B$3, resultados!$A$1:$ZZ$1, 0))</f>
        <v/>
      </c>
    </row>
    <row r="216">
      <c r="A216">
        <f>INDEX(resultados!$A$2:$ZZ$421, 210, MATCH($B$1, resultados!$A$1:$ZZ$1, 0))</f>
        <v/>
      </c>
      <c r="B216">
        <f>INDEX(resultados!$A$2:$ZZ$421, 210, MATCH($B$2, resultados!$A$1:$ZZ$1, 0))</f>
        <v/>
      </c>
      <c r="C216">
        <f>INDEX(resultados!$A$2:$ZZ$421, 210, MATCH($B$3, resultados!$A$1:$ZZ$1, 0))</f>
        <v/>
      </c>
    </row>
    <row r="217">
      <c r="A217">
        <f>INDEX(resultados!$A$2:$ZZ$421, 211, MATCH($B$1, resultados!$A$1:$ZZ$1, 0))</f>
        <v/>
      </c>
      <c r="B217">
        <f>INDEX(resultados!$A$2:$ZZ$421, 211, MATCH($B$2, resultados!$A$1:$ZZ$1, 0))</f>
        <v/>
      </c>
      <c r="C217">
        <f>INDEX(resultados!$A$2:$ZZ$421, 211, MATCH($B$3, resultados!$A$1:$ZZ$1, 0))</f>
        <v/>
      </c>
    </row>
    <row r="218">
      <c r="A218">
        <f>INDEX(resultados!$A$2:$ZZ$421, 212, MATCH($B$1, resultados!$A$1:$ZZ$1, 0))</f>
        <v/>
      </c>
      <c r="B218">
        <f>INDEX(resultados!$A$2:$ZZ$421, 212, MATCH($B$2, resultados!$A$1:$ZZ$1, 0))</f>
        <v/>
      </c>
      <c r="C218">
        <f>INDEX(resultados!$A$2:$ZZ$421, 212, MATCH($B$3, resultados!$A$1:$ZZ$1, 0))</f>
        <v/>
      </c>
    </row>
    <row r="219">
      <c r="A219">
        <f>INDEX(resultados!$A$2:$ZZ$421, 213, MATCH($B$1, resultados!$A$1:$ZZ$1, 0))</f>
        <v/>
      </c>
      <c r="B219">
        <f>INDEX(resultados!$A$2:$ZZ$421, 213, MATCH($B$2, resultados!$A$1:$ZZ$1, 0))</f>
        <v/>
      </c>
      <c r="C219">
        <f>INDEX(resultados!$A$2:$ZZ$421, 213, MATCH($B$3, resultados!$A$1:$ZZ$1, 0))</f>
        <v/>
      </c>
    </row>
    <row r="220">
      <c r="A220">
        <f>INDEX(resultados!$A$2:$ZZ$421, 214, MATCH($B$1, resultados!$A$1:$ZZ$1, 0))</f>
        <v/>
      </c>
      <c r="B220">
        <f>INDEX(resultados!$A$2:$ZZ$421, 214, MATCH($B$2, resultados!$A$1:$ZZ$1, 0))</f>
        <v/>
      </c>
      <c r="C220">
        <f>INDEX(resultados!$A$2:$ZZ$421, 214, MATCH($B$3, resultados!$A$1:$ZZ$1, 0))</f>
        <v/>
      </c>
    </row>
    <row r="221">
      <c r="A221">
        <f>INDEX(resultados!$A$2:$ZZ$421, 215, MATCH($B$1, resultados!$A$1:$ZZ$1, 0))</f>
        <v/>
      </c>
      <c r="B221">
        <f>INDEX(resultados!$A$2:$ZZ$421, 215, MATCH($B$2, resultados!$A$1:$ZZ$1, 0))</f>
        <v/>
      </c>
      <c r="C221">
        <f>INDEX(resultados!$A$2:$ZZ$421, 215, MATCH($B$3, resultados!$A$1:$ZZ$1, 0))</f>
        <v/>
      </c>
    </row>
    <row r="222">
      <c r="A222">
        <f>INDEX(resultados!$A$2:$ZZ$421, 216, MATCH($B$1, resultados!$A$1:$ZZ$1, 0))</f>
        <v/>
      </c>
      <c r="B222">
        <f>INDEX(resultados!$A$2:$ZZ$421, 216, MATCH($B$2, resultados!$A$1:$ZZ$1, 0))</f>
        <v/>
      </c>
      <c r="C222">
        <f>INDEX(resultados!$A$2:$ZZ$421, 216, MATCH($B$3, resultados!$A$1:$ZZ$1, 0))</f>
        <v/>
      </c>
    </row>
    <row r="223">
      <c r="A223">
        <f>INDEX(resultados!$A$2:$ZZ$421, 217, MATCH($B$1, resultados!$A$1:$ZZ$1, 0))</f>
        <v/>
      </c>
      <c r="B223">
        <f>INDEX(resultados!$A$2:$ZZ$421, 217, MATCH($B$2, resultados!$A$1:$ZZ$1, 0))</f>
        <v/>
      </c>
      <c r="C223">
        <f>INDEX(resultados!$A$2:$ZZ$421, 217, MATCH($B$3, resultados!$A$1:$ZZ$1, 0))</f>
        <v/>
      </c>
    </row>
    <row r="224">
      <c r="A224">
        <f>INDEX(resultados!$A$2:$ZZ$421, 218, MATCH($B$1, resultados!$A$1:$ZZ$1, 0))</f>
        <v/>
      </c>
      <c r="B224">
        <f>INDEX(resultados!$A$2:$ZZ$421, 218, MATCH($B$2, resultados!$A$1:$ZZ$1, 0))</f>
        <v/>
      </c>
      <c r="C224">
        <f>INDEX(resultados!$A$2:$ZZ$421, 218, MATCH($B$3, resultados!$A$1:$ZZ$1, 0))</f>
        <v/>
      </c>
    </row>
    <row r="225">
      <c r="A225">
        <f>INDEX(resultados!$A$2:$ZZ$421, 219, MATCH($B$1, resultados!$A$1:$ZZ$1, 0))</f>
        <v/>
      </c>
      <c r="B225">
        <f>INDEX(resultados!$A$2:$ZZ$421, 219, MATCH($B$2, resultados!$A$1:$ZZ$1, 0))</f>
        <v/>
      </c>
      <c r="C225">
        <f>INDEX(resultados!$A$2:$ZZ$421, 219, MATCH($B$3, resultados!$A$1:$ZZ$1, 0))</f>
        <v/>
      </c>
    </row>
    <row r="226">
      <c r="A226">
        <f>INDEX(resultados!$A$2:$ZZ$421, 220, MATCH($B$1, resultados!$A$1:$ZZ$1, 0))</f>
        <v/>
      </c>
      <c r="B226">
        <f>INDEX(resultados!$A$2:$ZZ$421, 220, MATCH($B$2, resultados!$A$1:$ZZ$1, 0))</f>
        <v/>
      </c>
      <c r="C226">
        <f>INDEX(resultados!$A$2:$ZZ$421, 220, MATCH($B$3, resultados!$A$1:$ZZ$1, 0))</f>
        <v/>
      </c>
    </row>
    <row r="227">
      <c r="A227">
        <f>INDEX(resultados!$A$2:$ZZ$421, 221, MATCH($B$1, resultados!$A$1:$ZZ$1, 0))</f>
        <v/>
      </c>
      <c r="B227">
        <f>INDEX(resultados!$A$2:$ZZ$421, 221, MATCH($B$2, resultados!$A$1:$ZZ$1, 0))</f>
        <v/>
      </c>
      <c r="C227">
        <f>INDEX(resultados!$A$2:$ZZ$421, 221, MATCH($B$3, resultados!$A$1:$ZZ$1, 0))</f>
        <v/>
      </c>
    </row>
    <row r="228">
      <c r="A228">
        <f>INDEX(resultados!$A$2:$ZZ$421, 222, MATCH($B$1, resultados!$A$1:$ZZ$1, 0))</f>
        <v/>
      </c>
      <c r="B228">
        <f>INDEX(resultados!$A$2:$ZZ$421, 222, MATCH($B$2, resultados!$A$1:$ZZ$1, 0))</f>
        <v/>
      </c>
      <c r="C228">
        <f>INDEX(resultados!$A$2:$ZZ$421, 222, MATCH($B$3, resultados!$A$1:$ZZ$1, 0))</f>
        <v/>
      </c>
    </row>
    <row r="229">
      <c r="A229">
        <f>INDEX(resultados!$A$2:$ZZ$421, 223, MATCH($B$1, resultados!$A$1:$ZZ$1, 0))</f>
        <v/>
      </c>
      <c r="B229">
        <f>INDEX(resultados!$A$2:$ZZ$421, 223, MATCH($B$2, resultados!$A$1:$ZZ$1, 0))</f>
        <v/>
      </c>
      <c r="C229">
        <f>INDEX(resultados!$A$2:$ZZ$421, 223, MATCH($B$3, resultados!$A$1:$ZZ$1, 0))</f>
        <v/>
      </c>
    </row>
    <row r="230">
      <c r="A230">
        <f>INDEX(resultados!$A$2:$ZZ$421, 224, MATCH($B$1, resultados!$A$1:$ZZ$1, 0))</f>
        <v/>
      </c>
      <c r="B230">
        <f>INDEX(resultados!$A$2:$ZZ$421, 224, MATCH($B$2, resultados!$A$1:$ZZ$1, 0))</f>
        <v/>
      </c>
      <c r="C230">
        <f>INDEX(resultados!$A$2:$ZZ$421, 224, MATCH($B$3, resultados!$A$1:$ZZ$1, 0))</f>
        <v/>
      </c>
    </row>
    <row r="231">
      <c r="A231">
        <f>INDEX(resultados!$A$2:$ZZ$421, 225, MATCH($B$1, resultados!$A$1:$ZZ$1, 0))</f>
        <v/>
      </c>
      <c r="B231">
        <f>INDEX(resultados!$A$2:$ZZ$421, 225, MATCH($B$2, resultados!$A$1:$ZZ$1, 0))</f>
        <v/>
      </c>
      <c r="C231">
        <f>INDEX(resultados!$A$2:$ZZ$421, 225, MATCH($B$3, resultados!$A$1:$ZZ$1, 0))</f>
        <v/>
      </c>
    </row>
    <row r="232">
      <c r="A232">
        <f>INDEX(resultados!$A$2:$ZZ$421, 226, MATCH($B$1, resultados!$A$1:$ZZ$1, 0))</f>
        <v/>
      </c>
      <c r="B232">
        <f>INDEX(resultados!$A$2:$ZZ$421, 226, MATCH($B$2, resultados!$A$1:$ZZ$1, 0))</f>
        <v/>
      </c>
      <c r="C232">
        <f>INDEX(resultados!$A$2:$ZZ$421, 226, MATCH($B$3, resultados!$A$1:$ZZ$1, 0))</f>
        <v/>
      </c>
    </row>
    <row r="233">
      <c r="A233">
        <f>INDEX(resultados!$A$2:$ZZ$421, 227, MATCH($B$1, resultados!$A$1:$ZZ$1, 0))</f>
        <v/>
      </c>
      <c r="B233">
        <f>INDEX(resultados!$A$2:$ZZ$421, 227, MATCH($B$2, resultados!$A$1:$ZZ$1, 0))</f>
        <v/>
      </c>
      <c r="C233">
        <f>INDEX(resultados!$A$2:$ZZ$421, 227, MATCH($B$3, resultados!$A$1:$ZZ$1, 0))</f>
        <v/>
      </c>
    </row>
    <row r="234">
      <c r="A234">
        <f>INDEX(resultados!$A$2:$ZZ$421, 228, MATCH($B$1, resultados!$A$1:$ZZ$1, 0))</f>
        <v/>
      </c>
      <c r="B234">
        <f>INDEX(resultados!$A$2:$ZZ$421, 228, MATCH($B$2, resultados!$A$1:$ZZ$1, 0))</f>
        <v/>
      </c>
      <c r="C234">
        <f>INDEX(resultados!$A$2:$ZZ$421, 228, MATCH($B$3, resultados!$A$1:$ZZ$1, 0))</f>
        <v/>
      </c>
    </row>
    <row r="235">
      <c r="A235">
        <f>INDEX(resultados!$A$2:$ZZ$421, 229, MATCH($B$1, resultados!$A$1:$ZZ$1, 0))</f>
        <v/>
      </c>
      <c r="B235">
        <f>INDEX(resultados!$A$2:$ZZ$421, 229, MATCH($B$2, resultados!$A$1:$ZZ$1, 0))</f>
        <v/>
      </c>
      <c r="C235">
        <f>INDEX(resultados!$A$2:$ZZ$421, 229, MATCH($B$3, resultados!$A$1:$ZZ$1, 0))</f>
        <v/>
      </c>
    </row>
    <row r="236">
      <c r="A236">
        <f>INDEX(resultados!$A$2:$ZZ$421, 230, MATCH($B$1, resultados!$A$1:$ZZ$1, 0))</f>
        <v/>
      </c>
      <c r="B236">
        <f>INDEX(resultados!$A$2:$ZZ$421, 230, MATCH($B$2, resultados!$A$1:$ZZ$1, 0))</f>
        <v/>
      </c>
      <c r="C236">
        <f>INDEX(resultados!$A$2:$ZZ$421, 230, MATCH($B$3, resultados!$A$1:$ZZ$1, 0))</f>
        <v/>
      </c>
    </row>
    <row r="237">
      <c r="A237">
        <f>INDEX(resultados!$A$2:$ZZ$421, 231, MATCH($B$1, resultados!$A$1:$ZZ$1, 0))</f>
        <v/>
      </c>
      <c r="B237">
        <f>INDEX(resultados!$A$2:$ZZ$421, 231, MATCH($B$2, resultados!$A$1:$ZZ$1, 0))</f>
        <v/>
      </c>
      <c r="C237">
        <f>INDEX(resultados!$A$2:$ZZ$421, 231, MATCH($B$3, resultados!$A$1:$ZZ$1, 0))</f>
        <v/>
      </c>
    </row>
    <row r="238">
      <c r="A238">
        <f>INDEX(resultados!$A$2:$ZZ$421, 232, MATCH($B$1, resultados!$A$1:$ZZ$1, 0))</f>
        <v/>
      </c>
      <c r="B238">
        <f>INDEX(resultados!$A$2:$ZZ$421, 232, MATCH($B$2, resultados!$A$1:$ZZ$1, 0))</f>
        <v/>
      </c>
      <c r="C238">
        <f>INDEX(resultados!$A$2:$ZZ$421, 232, MATCH($B$3, resultados!$A$1:$ZZ$1, 0))</f>
        <v/>
      </c>
    </row>
    <row r="239">
      <c r="A239">
        <f>INDEX(resultados!$A$2:$ZZ$421, 233, MATCH($B$1, resultados!$A$1:$ZZ$1, 0))</f>
        <v/>
      </c>
      <c r="B239">
        <f>INDEX(resultados!$A$2:$ZZ$421, 233, MATCH($B$2, resultados!$A$1:$ZZ$1, 0))</f>
        <v/>
      </c>
      <c r="C239">
        <f>INDEX(resultados!$A$2:$ZZ$421, 233, MATCH($B$3, resultados!$A$1:$ZZ$1, 0))</f>
        <v/>
      </c>
    </row>
    <row r="240">
      <c r="A240">
        <f>INDEX(resultados!$A$2:$ZZ$421, 234, MATCH($B$1, resultados!$A$1:$ZZ$1, 0))</f>
        <v/>
      </c>
      <c r="B240">
        <f>INDEX(resultados!$A$2:$ZZ$421, 234, MATCH($B$2, resultados!$A$1:$ZZ$1, 0))</f>
        <v/>
      </c>
      <c r="C240">
        <f>INDEX(resultados!$A$2:$ZZ$421, 234, MATCH($B$3, resultados!$A$1:$ZZ$1, 0))</f>
        <v/>
      </c>
    </row>
    <row r="241">
      <c r="A241">
        <f>INDEX(resultados!$A$2:$ZZ$421, 235, MATCH($B$1, resultados!$A$1:$ZZ$1, 0))</f>
        <v/>
      </c>
      <c r="B241">
        <f>INDEX(resultados!$A$2:$ZZ$421, 235, MATCH($B$2, resultados!$A$1:$ZZ$1, 0))</f>
        <v/>
      </c>
      <c r="C241">
        <f>INDEX(resultados!$A$2:$ZZ$421, 235, MATCH($B$3, resultados!$A$1:$ZZ$1, 0))</f>
        <v/>
      </c>
    </row>
    <row r="242">
      <c r="A242">
        <f>INDEX(resultados!$A$2:$ZZ$421, 236, MATCH($B$1, resultados!$A$1:$ZZ$1, 0))</f>
        <v/>
      </c>
      <c r="B242">
        <f>INDEX(resultados!$A$2:$ZZ$421, 236, MATCH($B$2, resultados!$A$1:$ZZ$1, 0))</f>
        <v/>
      </c>
      <c r="C242">
        <f>INDEX(resultados!$A$2:$ZZ$421, 236, MATCH($B$3, resultados!$A$1:$ZZ$1, 0))</f>
        <v/>
      </c>
    </row>
    <row r="243">
      <c r="A243">
        <f>INDEX(resultados!$A$2:$ZZ$421, 237, MATCH($B$1, resultados!$A$1:$ZZ$1, 0))</f>
        <v/>
      </c>
      <c r="B243">
        <f>INDEX(resultados!$A$2:$ZZ$421, 237, MATCH($B$2, resultados!$A$1:$ZZ$1, 0))</f>
        <v/>
      </c>
      <c r="C243">
        <f>INDEX(resultados!$A$2:$ZZ$421, 237, MATCH($B$3, resultados!$A$1:$ZZ$1, 0))</f>
        <v/>
      </c>
    </row>
    <row r="244">
      <c r="A244">
        <f>INDEX(resultados!$A$2:$ZZ$421, 238, MATCH($B$1, resultados!$A$1:$ZZ$1, 0))</f>
        <v/>
      </c>
      <c r="B244">
        <f>INDEX(resultados!$A$2:$ZZ$421, 238, MATCH($B$2, resultados!$A$1:$ZZ$1, 0))</f>
        <v/>
      </c>
      <c r="C244">
        <f>INDEX(resultados!$A$2:$ZZ$421, 238, MATCH($B$3, resultados!$A$1:$ZZ$1, 0))</f>
        <v/>
      </c>
    </row>
    <row r="245">
      <c r="A245">
        <f>INDEX(resultados!$A$2:$ZZ$421, 239, MATCH($B$1, resultados!$A$1:$ZZ$1, 0))</f>
        <v/>
      </c>
      <c r="B245">
        <f>INDEX(resultados!$A$2:$ZZ$421, 239, MATCH($B$2, resultados!$A$1:$ZZ$1, 0))</f>
        <v/>
      </c>
      <c r="C245">
        <f>INDEX(resultados!$A$2:$ZZ$421, 239, MATCH($B$3, resultados!$A$1:$ZZ$1, 0))</f>
        <v/>
      </c>
    </row>
    <row r="246">
      <c r="A246">
        <f>INDEX(resultados!$A$2:$ZZ$421, 240, MATCH($B$1, resultados!$A$1:$ZZ$1, 0))</f>
        <v/>
      </c>
      <c r="B246">
        <f>INDEX(resultados!$A$2:$ZZ$421, 240, MATCH($B$2, resultados!$A$1:$ZZ$1, 0))</f>
        <v/>
      </c>
      <c r="C246">
        <f>INDEX(resultados!$A$2:$ZZ$421, 240, MATCH($B$3, resultados!$A$1:$ZZ$1, 0))</f>
        <v/>
      </c>
    </row>
    <row r="247">
      <c r="A247">
        <f>INDEX(resultados!$A$2:$ZZ$421, 241, MATCH($B$1, resultados!$A$1:$ZZ$1, 0))</f>
        <v/>
      </c>
      <c r="B247">
        <f>INDEX(resultados!$A$2:$ZZ$421, 241, MATCH($B$2, resultados!$A$1:$ZZ$1, 0))</f>
        <v/>
      </c>
      <c r="C247">
        <f>INDEX(resultados!$A$2:$ZZ$421, 241, MATCH($B$3, resultados!$A$1:$ZZ$1, 0))</f>
        <v/>
      </c>
    </row>
    <row r="248">
      <c r="A248">
        <f>INDEX(resultados!$A$2:$ZZ$421, 242, MATCH($B$1, resultados!$A$1:$ZZ$1, 0))</f>
        <v/>
      </c>
      <c r="B248">
        <f>INDEX(resultados!$A$2:$ZZ$421, 242, MATCH($B$2, resultados!$A$1:$ZZ$1, 0))</f>
        <v/>
      </c>
      <c r="C248">
        <f>INDEX(resultados!$A$2:$ZZ$421, 242, MATCH($B$3, resultados!$A$1:$ZZ$1, 0))</f>
        <v/>
      </c>
    </row>
    <row r="249">
      <c r="A249">
        <f>INDEX(resultados!$A$2:$ZZ$421, 243, MATCH($B$1, resultados!$A$1:$ZZ$1, 0))</f>
        <v/>
      </c>
      <c r="B249">
        <f>INDEX(resultados!$A$2:$ZZ$421, 243, MATCH($B$2, resultados!$A$1:$ZZ$1, 0))</f>
        <v/>
      </c>
      <c r="C249">
        <f>INDEX(resultados!$A$2:$ZZ$421, 243, MATCH($B$3, resultados!$A$1:$ZZ$1, 0))</f>
        <v/>
      </c>
    </row>
    <row r="250">
      <c r="A250">
        <f>INDEX(resultados!$A$2:$ZZ$421, 244, MATCH($B$1, resultados!$A$1:$ZZ$1, 0))</f>
        <v/>
      </c>
      <c r="B250">
        <f>INDEX(resultados!$A$2:$ZZ$421, 244, MATCH($B$2, resultados!$A$1:$ZZ$1, 0))</f>
        <v/>
      </c>
      <c r="C250">
        <f>INDEX(resultados!$A$2:$ZZ$421, 244, MATCH($B$3, resultados!$A$1:$ZZ$1, 0))</f>
        <v/>
      </c>
    </row>
    <row r="251">
      <c r="A251">
        <f>INDEX(resultados!$A$2:$ZZ$421, 245, MATCH($B$1, resultados!$A$1:$ZZ$1, 0))</f>
        <v/>
      </c>
      <c r="B251">
        <f>INDEX(resultados!$A$2:$ZZ$421, 245, MATCH($B$2, resultados!$A$1:$ZZ$1, 0))</f>
        <v/>
      </c>
      <c r="C251">
        <f>INDEX(resultados!$A$2:$ZZ$421, 245, MATCH($B$3, resultados!$A$1:$ZZ$1, 0))</f>
        <v/>
      </c>
    </row>
    <row r="252">
      <c r="A252">
        <f>INDEX(resultados!$A$2:$ZZ$421, 246, MATCH($B$1, resultados!$A$1:$ZZ$1, 0))</f>
        <v/>
      </c>
      <c r="B252">
        <f>INDEX(resultados!$A$2:$ZZ$421, 246, MATCH($B$2, resultados!$A$1:$ZZ$1, 0))</f>
        <v/>
      </c>
      <c r="C252">
        <f>INDEX(resultados!$A$2:$ZZ$421, 246, MATCH($B$3, resultados!$A$1:$ZZ$1, 0))</f>
        <v/>
      </c>
    </row>
    <row r="253">
      <c r="A253">
        <f>INDEX(resultados!$A$2:$ZZ$421, 247, MATCH($B$1, resultados!$A$1:$ZZ$1, 0))</f>
        <v/>
      </c>
      <c r="B253">
        <f>INDEX(resultados!$A$2:$ZZ$421, 247, MATCH($B$2, resultados!$A$1:$ZZ$1, 0))</f>
        <v/>
      </c>
      <c r="C253">
        <f>INDEX(resultados!$A$2:$ZZ$421, 247, MATCH($B$3, resultados!$A$1:$ZZ$1, 0))</f>
        <v/>
      </c>
    </row>
    <row r="254">
      <c r="A254">
        <f>INDEX(resultados!$A$2:$ZZ$421, 248, MATCH($B$1, resultados!$A$1:$ZZ$1, 0))</f>
        <v/>
      </c>
      <c r="B254">
        <f>INDEX(resultados!$A$2:$ZZ$421, 248, MATCH($B$2, resultados!$A$1:$ZZ$1, 0))</f>
        <v/>
      </c>
      <c r="C254">
        <f>INDEX(resultados!$A$2:$ZZ$421, 248, MATCH($B$3, resultados!$A$1:$ZZ$1, 0))</f>
        <v/>
      </c>
    </row>
    <row r="255">
      <c r="A255">
        <f>INDEX(resultados!$A$2:$ZZ$421, 249, MATCH($B$1, resultados!$A$1:$ZZ$1, 0))</f>
        <v/>
      </c>
      <c r="B255">
        <f>INDEX(resultados!$A$2:$ZZ$421, 249, MATCH($B$2, resultados!$A$1:$ZZ$1, 0))</f>
        <v/>
      </c>
      <c r="C255">
        <f>INDEX(resultados!$A$2:$ZZ$421, 249, MATCH($B$3, resultados!$A$1:$ZZ$1, 0))</f>
        <v/>
      </c>
    </row>
    <row r="256">
      <c r="A256">
        <f>INDEX(resultados!$A$2:$ZZ$421, 250, MATCH($B$1, resultados!$A$1:$ZZ$1, 0))</f>
        <v/>
      </c>
      <c r="B256">
        <f>INDEX(resultados!$A$2:$ZZ$421, 250, MATCH($B$2, resultados!$A$1:$ZZ$1, 0))</f>
        <v/>
      </c>
      <c r="C256">
        <f>INDEX(resultados!$A$2:$ZZ$421, 250, MATCH($B$3, resultados!$A$1:$ZZ$1, 0))</f>
        <v/>
      </c>
    </row>
    <row r="257">
      <c r="A257">
        <f>INDEX(resultados!$A$2:$ZZ$421, 251, MATCH($B$1, resultados!$A$1:$ZZ$1, 0))</f>
        <v/>
      </c>
      <c r="B257">
        <f>INDEX(resultados!$A$2:$ZZ$421, 251, MATCH($B$2, resultados!$A$1:$ZZ$1, 0))</f>
        <v/>
      </c>
      <c r="C257">
        <f>INDEX(resultados!$A$2:$ZZ$421, 251, MATCH($B$3, resultados!$A$1:$ZZ$1, 0))</f>
        <v/>
      </c>
    </row>
    <row r="258">
      <c r="A258">
        <f>INDEX(resultados!$A$2:$ZZ$421, 252, MATCH($B$1, resultados!$A$1:$ZZ$1, 0))</f>
        <v/>
      </c>
      <c r="B258">
        <f>INDEX(resultados!$A$2:$ZZ$421, 252, MATCH($B$2, resultados!$A$1:$ZZ$1, 0))</f>
        <v/>
      </c>
      <c r="C258">
        <f>INDEX(resultados!$A$2:$ZZ$421, 252, MATCH($B$3, resultados!$A$1:$ZZ$1, 0))</f>
        <v/>
      </c>
    </row>
    <row r="259">
      <c r="A259">
        <f>INDEX(resultados!$A$2:$ZZ$421, 253, MATCH($B$1, resultados!$A$1:$ZZ$1, 0))</f>
        <v/>
      </c>
      <c r="B259">
        <f>INDEX(resultados!$A$2:$ZZ$421, 253, MATCH($B$2, resultados!$A$1:$ZZ$1, 0))</f>
        <v/>
      </c>
      <c r="C259">
        <f>INDEX(resultados!$A$2:$ZZ$421, 253, MATCH($B$3, resultados!$A$1:$ZZ$1, 0))</f>
        <v/>
      </c>
    </row>
    <row r="260">
      <c r="A260">
        <f>INDEX(resultados!$A$2:$ZZ$421, 254, MATCH($B$1, resultados!$A$1:$ZZ$1, 0))</f>
        <v/>
      </c>
      <c r="B260">
        <f>INDEX(resultados!$A$2:$ZZ$421, 254, MATCH($B$2, resultados!$A$1:$ZZ$1, 0))</f>
        <v/>
      </c>
      <c r="C260">
        <f>INDEX(resultados!$A$2:$ZZ$421, 254, MATCH($B$3, resultados!$A$1:$ZZ$1, 0))</f>
        <v/>
      </c>
    </row>
    <row r="261">
      <c r="A261">
        <f>INDEX(resultados!$A$2:$ZZ$421, 255, MATCH($B$1, resultados!$A$1:$ZZ$1, 0))</f>
        <v/>
      </c>
      <c r="B261">
        <f>INDEX(resultados!$A$2:$ZZ$421, 255, MATCH($B$2, resultados!$A$1:$ZZ$1, 0))</f>
        <v/>
      </c>
      <c r="C261">
        <f>INDEX(resultados!$A$2:$ZZ$421, 255, MATCH($B$3, resultados!$A$1:$ZZ$1, 0))</f>
        <v/>
      </c>
    </row>
    <row r="262">
      <c r="A262">
        <f>INDEX(resultados!$A$2:$ZZ$421, 256, MATCH($B$1, resultados!$A$1:$ZZ$1, 0))</f>
        <v/>
      </c>
      <c r="B262">
        <f>INDEX(resultados!$A$2:$ZZ$421, 256, MATCH($B$2, resultados!$A$1:$ZZ$1, 0))</f>
        <v/>
      </c>
      <c r="C262">
        <f>INDEX(resultados!$A$2:$ZZ$421, 256, MATCH($B$3, resultados!$A$1:$ZZ$1, 0))</f>
        <v/>
      </c>
    </row>
    <row r="263">
      <c r="A263">
        <f>INDEX(resultados!$A$2:$ZZ$421, 257, MATCH($B$1, resultados!$A$1:$ZZ$1, 0))</f>
        <v/>
      </c>
      <c r="B263">
        <f>INDEX(resultados!$A$2:$ZZ$421, 257, MATCH($B$2, resultados!$A$1:$ZZ$1, 0))</f>
        <v/>
      </c>
      <c r="C263">
        <f>INDEX(resultados!$A$2:$ZZ$421, 257, MATCH($B$3, resultados!$A$1:$ZZ$1, 0))</f>
        <v/>
      </c>
    </row>
    <row r="264">
      <c r="A264">
        <f>INDEX(resultados!$A$2:$ZZ$421, 258, MATCH($B$1, resultados!$A$1:$ZZ$1, 0))</f>
        <v/>
      </c>
      <c r="B264">
        <f>INDEX(resultados!$A$2:$ZZ$421, 258, MATCH($B$2, resultados!$A$1:$ZZ$1, 0))</f>
        <v/>
      </c>
      <c r="C264">
        <f>INDEX(resultados!$A$2:$ZZ$421, 258, MATCH($B$3, resultados!$A$1:$ZZ$1, 0))</f>
        <v/>
      </c>
    </row>
    <row r="265">
      <c r="A265">
        <f>INDEX(resultados!$A$2:$ZZ$421, 259, MATCH($B$1, resultados!$A$1:$ZZ$1, 0))</f>
        <v/>
      </c>
      <c r="B265">
        <f>INDEX(resultados!$A$2:$ZZ$421, 259, MATCH($B$2, resultados!$A$1:$ZZ$1, 0))</f>
        <v/>
      </c>
      <c r="C265">
        <f>INDEX(resultados!$A$2:$ZZ$421, 259, MATCH($B$3, resultados!$A$1:$ZZ$1, 0))</f>
        <v/>
      </c>
    </row>
    <row r="266">
      <c r="A266">
        <f>INDEX(resultados!$A$2:$ZZ$421, 260, MATCH($B$1, resultados!$A$1:$ZZ$1, 0))</f>
        <v/>
      </c>
      <c r="B266">
        <f>INDEX(resultados!$A$2:$ZZ$421, 260, MATCH($B$2, resultados!$A$1:$ZZ$1, 0))</f>
        <v/>
      </c>
      <c r="C266">
        <f>INDEX(resultados!$A$2:$ZZ$421, 260, MATCH($B$3, resultados!$A$1:$ZZ$1, 0))</f>
        <v/>
      </c>
    </row>
    <row r="267">
      <c r="A267">
        <f>INDEX(resultados!$A$2:$ZZ$421, 261, MATCH($B$1, resultados!$A$1:$ZZ$1, 0))</f>
        <v/>
      </c>
      <c r="B267">
        <f>INDEX(resultados!$A$2:$ZZ$421, 261, MATCH($B$2, resultados!$A$1:$ZZ$1, 0))</f>
        <v/>
      </c>
      <c r="C267">
        <f>INDEX(resultados!$A$2:$ZZ$421, 261, MATCH($B$3, resultados!$A$1:$ZZ$1, 0))</f>
        <v/>
      </c>
    </row>
    <row r="268">
      <c r="A268">
        <f>INDEX(resultados!$A$2:$ZZ$421, 262, MATCH($B$1, resultados!$A$1:$ZZ$1, 0))</f>
        <v/>
      </c>
      <c r="B268">
        <f>INDEX(resultados!$A$2:$ZZ$421, 262, MATCH($B$2, resultados!$A$1:$ZZ$1, 0))</f>
        <v/>
      </c>
      <c r="C268">
        <f>INDEX(resultados!$A$2:$ZZ$421, 262, MATCH($B$3, resultados!$A$1:$ZZ$1, 0))</f>
        <v/>
      </c>
    </row>
    <row r="269">
      <c r="A269">
        <f>INDEX(resultados!$A$2:$ZZ$421, 263, MATCH($B$1, resultados!$A$1:$ZZ$1, 0))</f>
        <v/>
      </c>
      <c r="B269">
        <f>INDEX(resultados!$A$2:$ZZ$421, 263, MATCH($B$2, resultados!$A$1:$ZZ$1, 0))</f>
        <v/>
      </c>
      <c r="C269">
        <f>INDEX(resultados!$A$2:$ZZ$421, 263, MATCH($B$3, resultados!$A$1:$ZZ$1, 0))</f>
        <v/>
      </c>
    </row>
    <row r="270">
      <c r="A270">
        <f>INDEX(resultados!$A$2:$ZZ$421, 264, MATCH($B$1, resultados!$A$1:$ZZ$1, 0))</f>
        <v/>
      </c>
      <c r="B270">
        <f>INDEX(resultados!$A$2:$ZZ$421, 264, MATCH($B$2, resultados!$A$1:$ZZ$1, 0))</f>
        <v/>
      </c>
      <c r="C270">
        <f>INDEX(resultados!$A$2:$ZZ$421, 264, MATCH($B$3, resultados!$A$1:$ZZ$1, 0))</f>
        <v/>
      </c>
    </row>
    <row r="271">
      <c r="A271">
        <f>INDEX(resultados!$A$2:$ZZ$421, 265, MATCH($B$1, resultados!$A$1:$ZZ$1, 0))</f>
        <v/>
      </c>
      <c r="B271">
        <f>INDEX(resultados!$A$2:$ZZ$421, 265, MATCH($B$2, resultados!$A$1:$ZZ$1, 0))</f>
        <v/>
      </c>
      <c r="C271">
        <f>INDEX(resultados!$A$2:$ZZ$421, 265, MATCH($B$3, resultados!$A$1:$ZZ$1, 0))</f>
        <v/>
      </c>
    </row>
    <row r="272">
      <c r="A272">
        <f>INDEX(resultados!$A$2:$ZZ$421, 266, MATCH($B$1, resultados!$A$1:$ZZ$1, 0))</f>
        <v/>
      </c>
      <c r="B272">
        <f>INDEX(resultados!$A$2:$ZZ$421, 266, MATCH($B$2, resultados!$A$1:$ZZ$1, 0))</f>
        <v/>
      </c>
      <c r="C272">
        <f>INDEX(resultados!$A$2:$ZZ$421, 266, MATCH($B$3, resultados!$A$1:$ZZ$1, 0))</f>
        <v/>
      </c>
    </row>
    <row r="273">
      <c r="A273">
        <f>INDEX(resultados!$A$2:$ZZ$421, 267, MATCH($B$1, resultados!$A$1:$ZZ$1, 0))</f>
        <v/>
      </c>
      <c r="B273">
        <f>INDEX(resultados!$A$2:$ZZ$421, 267, MATCH($B$2, resultados!$A$1:$ZZ$1, 0))</f>
        <v/>
      </c>
      <c r="C273">
        <f>INDEX(resultados!$A$2:$ZZ$421, 267, MATCH($B$3, resultados!$A$1:$ZZ$1, 0))</f>
        <v/>
      </c>
    </row>
    <row r="274">
      <c r="A274">
        <f>INDEX(resultados!$A$2:$ZZ$421, 268, MATCH($B$1, resultados!$A$1:$ZZ$1, 0))</f>
        <v/>
      </c>
      <c r="B274">
        <f>INDEX(resultados!$A$2:$ZZ$421, 268, MATCH($B$2, resultados!$A$1:$ZZ$1, 0))</f>
        <v/>
      </c>
      <c r="C274">
        <f>INDEX(resultados!$A$2:$ZZ$421, 268, MATCH($B$3, resultados!$A$1:$ZZ$1, 0))</f>
        <v/>
      </c>
    </row>
    <row r="275">
      <c r="A275">
        <f>INDEX(resultados!$A$2:$ZZ$421, 269, MATCH($B$1, resultados!$A$1:$ZZ$1, 0))</f>
        <v/>
      </c>
      <c r="B275">
        <f>INDEX(resultados!$A$2:$ZZ$421, 269, MATCH($B$2, resultados!$A$1:$ZZ$1, 0))</f>
        <v/>
      </c>
      <c r="C275">
        <f>INDEX(resultados!$A$2:$ZZ$421, 269, MATCH($B$3, resultados!$A$1:$ZZ$1, 0))</f>
        <v/>
      </c>
    </row>
    <row r="276">
      <c r="A276">
        <f>INDEX(resultados!$A$2:$ZZ$421, 270, MATCH($B$1, resultados!$A$1:$ZZ$1, 0))</f>
        <v/>
      </c>
      <c r="B276">
        <f>INDEX(resultados!$A$2:$ZZ$421, 270, MATCH($B$2, resultados!$A$1:$ZZ$1, 0))</f>
        <v/>
      </c>
      <c r="C276">
        <f>INDEX(resultados!$A$2:$ZZ$421, 270, MATCH($B$3, resultados!$A$1:$ZZ$1, 0))</f>
        <v/>
      </c>
    </row>
    <row r="277">
      <c r="A277">
        <f>INDEX(resultados!$A$2:$ZZ$421, 271, MATCH($B$1, resultados!$A$1:$ZZ$1, 0))</f>
        <v/>
      </c>
      <c r="B277">
        <f>INDEX(resultados!$A$2:$ZZ$421, 271, MATCH($B$2, resultados!$A$1:$ZZ$1, 0))</f>
        <v/>
      </c>
      <c r="C277">
        <f>INDEX(resultados!$A$2:$ZZ$421, 271, MATCH($B$3, resultados!$A$1:$ZZ$1, 0))</f>
        <v/>
      </c>
    </row>
    <row r="278">
      <c r="A278">
        <f>INDEX(resultados!$A$2:$ZZ$421, 272, MATCH($B$1, resultados!$A$1:$ZZ$1, 0))</f>
        <v/>
      </c>
      <c r="B278">
        <f>INDEX(resultados!$A$2:$ZZ$421, 272, MATCH($B$2, resultados!$A$1:$ZZ$1, 0))</f>
        <v/>
      </c>
      <c r="C278">
        <f>INDEX(resultados!$A$2:$ZZ$421, 272, MATCH($B$3, resultados!$A$1:$ZZ$1, 0))</f>
        <v/>
      </c>
    </row>
    <row r="279">
      <c r="A279">
        <f>INDEX(resultados!$A$2:$ZZ$421, 273, MATCH($B$1, resultados!$A$1:$ZZ$1, 0))</f>
        <v/>
      </c>
      <c r="B279">
        <f>INDEX(resultados!$A$2:$ZZ$421, 273, MATCH($B$2, resultados!$A$1:$ZZ$1, 0))</f>
        <v/>
      </c>
      <c r="C279">
        <f>INDEX(resultados!$A$2:$ZZ$421, 273, MATCH($B$3, resultados!$A$1:$ZZ$1, 0))</f>
        <v/>
      </c>
    </row>
    <row r="280">
      <c r="A280">
        <f>INDEX(resultados!$A$2:$ZZ$421, 274, MATCH($B$1, resultados!$A$1:$ZZ$1, 0))</f>
        <v/>
      </c>
      <c r="B280">
        <f>INDEX(resultados!$A$2:$ZZ$421, 274, MATCH($B$2, resultados!$A$1:$ZZ$1, 0))</f>
        <v/>
      </c>
      <c r="C280">
        <f>INDEX(resultados!$A$2:$ZZ$421, 274, MATCH($B$3, resultados!$A$1:$ZZ$1, 0))</f>
        <v/>
      </c>
    </row>
    <row r="281">
      <c r="A281">
        <f>INDEX(resultados!$A$2:$ZZ$421, 275, MATCH($B$1, resultados!$A$1:$ZZ$1, 0))</f>
        <v/>
      </c>
      <c r="B281">
        <f>INDEX(resultados!$A$2:$ZZ$421, 275, MATCH($B$2, resultados!$A$1:$ZZ$1, 0))</f>
        <v/>
      </c>
      <c r="C281">
        <f>INDEX(resultados!$A$2:$ZZ$421, 275, MATCH($B$3, resultados!$A$1:$ZZ$1, 0))</f>
        <v/>
      </c>
    </row>
    <row r="282">
      <c r="A282">
        <f>INDEX(resultados!$A$2:$ZZ$421, 276, MATCH($B$1, resultados!$A$1:$ZZ$1, 0))</f>
        <v/>
      </c>
      <c r="B282">
        <f>INDEX(resultados!$A$2:$ZZ$421, 276, MATCH($B$2, resultados!$A$1:$ZZ$1, 0))</f>
        <v/>
      </c>
      <c r="C282">
        <f>INDEX(resultados!$A$2:$ZZ$421, 276, MATCH($B$3, resultados!$A$1:$ZZ$1, 0))</f>
        <v/>
      </c>
    </row>
    <row r="283">
      <c r="A283">
        <f>INDEX(resultados!$A$2:$ZZ$421, 277, MATCH($B$1, resultados!$A$1:$ZZ$1, 0))</f>
        <v/>
      </c>
      <c r="B283">
        <f>INDEX(resultados!$A$2:$ZZ$421, 277, MATCH($B$2, resultados!$A$1:$ZZ$1, 0))</f>
        <v/>
      </c>
      <c r="C283">
        <f>INDEX(resultados!$A$2:$ZZ$421, 277, MATCH($B$3, resultados!$A$1:$ZZ$1, 0))</f>
        <v/>
      </c>
    </row>
    <row r="284">
      <c r="A284">
        <f>INDEX(resultados!$A$2:$ZZ$421, 278, MATCH($B$1, resultados!$A$1:$ZZ$1, 0))</f>
        <v/>
      </c>
      <c r="B284">
        <f>INDEX(resultados!$A$2:$ZZ$421, 278, MATCH($B$2, resultados!$A$1:$ZZ$1, 0))</f>
        <v/>
      </c>
      <c r="C284">
        <f>INDEX(resultados!$A$2:$ZZ$421, 278, MATCH($B$3, resultados!$A$1:$ZZ$1, 0))</f>
        <v/>
      </c>
    </row>
    <row r="285">
      <c r="A285">
        <f>INDEX(resultados!$A$2:$ZZ$421, 279, MATCH($B$1, resultados!$A$1:$ZZ$1, 0))</f>
        <v/>
      </c>
      <c r="B285">
        <f>INDEX(resultados!$A$2:$ZZ$421, 279, MATCH($B$2, resultados!$A$1:$ZZ$1, 0))</f>
        <v/>
      </c>
      <c r="C285">
        <f>INDEX(resultados!$A$2:$ZZ$421, 279, MATCH($B$3, resultados!$A$1:$ZZ$1, 0))</f>
        <v/>
      </c>
    </row>
    <row r="286">
      <c r="A286">
        <f>INDEX(resultados!$A$2:$ZZ$421, 280, MATCH($B$1, resultados!$A$1:$ZZ$1, 0))</f>
        <v/>
      </c>
      <c r="B286">
        <f>INDEX(resultados!$A$2:$ZZ$421, 280, MATCH($B$2, resultados!$A$1:$ZZ$1, 0))</f>
        <v/>
      </c>
      <c r="C286">
        <f>INDEX(resultados!$A$2:$ZZ$421, 280, MATCH($B$3, resultados!$A$1:$ZZ$1, 0))</f>
        <v/>
      </c>
    </row>
    <row r="287">
      <c r="A287">
        <f>INDEX(resultados!$A$2:$ZZ$421, 281, MATCH($B$1, resultados!$A$1:$ZZ$1, 0))</f>
        <v/>
      </c>
      <c r="B287">
        <f>INDEX(resultados!$A$2:$ZZ$421, 281, MATCH($B$2, resultados!$A$1:$ZZ$1, 0))</f>
        <v/>
      </c>
      <c r="C287">
        <f>INDEX(resultados!$A$2:$ZZ$421, 281, MATCH($B$3, resultados!$A$1:$ZZ$1, 0))</f>
        <v/>
      </c>
    </row>
    <row r="288">
      <c r="A288">
        <f>INDEX(resultados!$A$2:$ZZ$421, 282, MATCH($B$1, resultados!$A$1:$ZZ$1, 0))</f>
        <v/>
      </c>
      <c r="B288">
        <f>INDEX(resultados!$A$2:$ZZ$421, 282, MATCH($B$2, resultados!$A$1:$ZZ$1, 0))</f>
        <v/>
      </c>
      <c r="C288">
        <f>INDEX(resultados!$A$2:$ZZ$421, 282, MATCH($B$3, resultados!$A$1:$ZZ$1, 0))</f>
        <v/>
      </c>
    </row>
    <row r="289">
      <c r="A289">
        <f>INDEX(resultados!$A$2:$ZZ$421, 283, MATCH($B$1, resultados!$A$1:$ZZ$1, 0))</f>
        <v/>
      </c>
      <c r="B289">
        <f>INDEX(resultados!$A$2:$ZZ$421, 283, MATCH($B$2, resultados!$A$1:$ZZ$1, 0))</f>
        <v/>
      </c>
      <c r="C289">
        <f>INDEX(resultados!$A$2:$ZZ$421, 283, MATCH($B$3, resultados!$A$1:$ZZ$1, 0))</f>
        <v/>
      </c>
    </row>
    <row r="290">
      <c r="A290">
        <f>INDEX(resultados!$A$2:$ZZ$421, 284, MATCH($B$1, resultados!$A$1:$ZZ$1, 0))</f>
        <v/>
      </c>
      <c r="B290">
        <f>INDEX(resultados!$A$2:$ZZ$421, 284, MATCH($B$2, resultados!$A$1:$ZZ$1, 0))</f>
        <v/>
      </c>
      <c r="C290">
        <f>INDEX(resultados!$A$2:$ZZ$421, 284, MATCH($B$3, resultados!$A$1:$ZZ$1, 0))</f>
        <v/>
      </c>
    </row>
    <row r="291">
      <c r="A291">
        <f>INDEX(resultados!$A$2:$ZZ$421, 285, MATCH($B$1, resultados!$A$1:$ZZ$1, 0))</f>
        <v/>
      </c>
      <c r="B291">
        <f>INDEX(resultados!$A$2:$ZZ$421, 285, MATCH($B$2, resultados!$A$1:$ZZ$1, 0))</f>
        <v/>
      </c>
      <c r="C291">
        <f>INDEX(resultados!$A$2:$ZZ$421, 285, MATCH($B$3, resultados!$A$1:$ZZ$1, 0))</f>
        <v/>
      </c>
    </row>
    <row r="292">
      <c r="A292">
        <f>INDEX(resultados!$A$2:$ZZ$421, 286, MATCH($B$1, resultados!$A$1:$ZZ$1, 0))</f>
        <v/>
      </c>
      <c r="B292">
        <f>INDEX(resultados!$A$2:$ZZ$421, 286, MATCH($B$2, resultados!$A$1:$ZZ$1, 0))</f>
        <v/>
      </c>
      <c r="C292">
        <f>INDEX(resultados!$A$2:$ZZ$421, 286, MATCH($B$3, resultados!$A$1:$ZZ$1, 0))</f>
        <v/>
      </c>
    </row>
    <row r="293">
      <c r="A293">
        <f>INDEX(resultados!$A$2:$ZZ$421, 287, MATCH($B$1, resultados!$A$1:$ZZ$1, 0))</f>
        <v/>
      </c>
      <c r="B293">
        <f>INDEX(resultados!$A$2:$ZZ$421, 287, MATCH($B$2, resultados!$A$1:$ZZ$1, 0))</f>
        <v/>
      </c>
      <c r="C293">
        <f>INDEX(resultados!$A$2:$ZZ$421, 287, MATCH($B$3, resultados!$A$1:$ZZ$1, 0))</f>
        <v/>
      </c>
    </row>
    <row r="294">
      <c r="A294">
        <f>INDEX(resultados!$A$2:$ZZ$421, 288, MATCH($B$1, resultados!$A$1:$ZZ$1, 0))</f>
        <v/>
      </c>
      <c r="B294">
        <f>INDEX(resultados!$A$2:$ZZ$421, 288, MATCH($B$2, resultados!$A$1:$ZZ$1, 0))</f>
        <v/>
      </c>
      <c r="C294">
        <f>INDEX(resultados!$A$2:$ZZ$421, 288, MATCH($B$3, resultados!$A$1:$ZZ$1, 0))</f>
        <v/>
      </c>
    </row>
    <row r="295">
      <c r="A295">
        <f>INDEX(resultados!$A$2:$ZZ$421, 289, MATCH($B$1, resultados!$A$1:$ZZ$1, 0))</f>
        <v/>
      </c>
      <c r="B295">
        <f>INDEX(resultados!$A$2:$ZZ$421, 289, MATCH($B$2, resultados!$A$1:$ZZ$1, 0))</f>
        <v/>
      </c>
      <c r="C295">
        <f>INDEX(resultados!$A$2:$ZZ$421, 289, MATCH($B$3, resultados!$A$1:$ZZ$1, 0))</f>
        <v/>
      </c>
    </row>
    <row r="296">
      <c r="A296">
        <f>INDEX(resultados!$A$2:$ZZ$421, 290, MATCH($B$1, resultados!$A$1:$ZZ$1, 0))</f>
        <v/>
      </c>
      <c r="B296">
        <f>INDEX(resultados!$A$2:$ZZ$421, 290, MATCH($B$2, resultados!$A$1:$ZZ$1, 0))</f>
        <v/>
      </c>
      <c r="C296">
        <f>INDEX(resultados!$A$2:$ZZ$421, 290, MATCH($B$3, resultados!$A$1:$ZZ$1, 0))</f>
        <v/>
      </c>
    </row>
    <row r="297">
      <c r="A297">
        <f>INDEX(resultados!$A$2:$ZZ$421, 291, MATCH($B$1, resultados!$A$1:$ZZ$1, 0))</f>
        <v/>
      </c>
      <c r="B297">
        <f>INDEX(resultados!$A$2:$ZZ$421, 291, MATCH($B$2, resultados!$A$1:$ZZ$1, 0))</f>
        <v/>
      </c>
      <c r="C297">
        <f>INDEX(resultados!$A$2:$ZZ$421, 291, MATCH($B$3, resultados!$A$1:$ZZ$1, 0))</f>
        <v/>
      </c>
    </row>
    <row r="298">
      <c r="A298">
        <f>INDEX(resultados!$A$2:$ZZ$421, 292, MATCH($B$1, resultados!$A$1:$ZZ$1, 0))</f>
        <v/>
      </c>
      <c r="B298">
        <f>INDEX(resultados!$A$2:$ZZ$421, 292, MATCH($B$2, resultados!$A$1:$ZZ$1, 0))</f>
        <v/>
      </c>
      <c r="C298">
        <f>INDEX(resultados!$A$2:$ZZ$421, 292, MATCH($B$3, resultados!$A$1:$ZZ$1, 0))</f>
        <v/>
      </c>
    </row>
    <row r="299">
      <c r="A299">
        <f>INDEX(resultados!$A$2:$ZZ$421, 293, MATCH($B$1, resultados!$A$1:$ZZ$1, 0))</f>
        <v/>
      </c>
      <c r="B299">
        <f>INDEX(resultados!$A$2:$ZZ$421, 293, MATCH($B$2, resultados!$A$1:$ZZ$1, 0))</f>
        <v/>
      </c>
      <c r="C299">
        <f>INDEX(resultados!$A$2:$ZZ$421, 293, MATCH($B$3, resultados!$A$1:$ZZ$1, 0))</f>
        <v/>
      </c>
    </row>
    <row r="300">
      <c r="A300">
        <f>INDEX(resultados!$A$2:$ZZ$421, 294, MATCH($B$1, resultados!$A$1:$ZZ$1, 0))</f>
        <v/>
      </c>
      <c r="B300">
        <f>INDEX(resultados!$A$2:$ZZ$421, 294, MATCH($B$2, resultados!$A$1:$ZZ$1, 0))</f>
        <v/>
      </c>
      <c r="C300">
        <f>INDEX(resultados!$A$2:$ZZ$421, 294, MATCH($B$3, resultados!$A$1:$ZZ$1, 0))</f>
        <v/>
      </c>
    </row>
    <row r="301">
      <c r="A301">
        <f>INDEX(resultados!$A$2:$ZZ$421, 295, MATCH($B$1, resultados!$A$1:$ZZ$1, 0))</f>
        <v/>
      </c>
      <c r="B301">
        <f>INDEX(resultados!$A$2:$ZZ$421, 295, MATCH($B$2, resultados!$A$1:$ZZ$1, 0))</f>
        <v/>
      </c>
      <c r="C301">
        <f>INDEX(resultados!$A$2:$ZZ$421, 295, MATCH($B$3, resultados!$A$1:$ZZ$1, 0))</f>
        <v/>
      </c>
    </row>
    <row r="302">
      <c r="A302">
        <f>INDEX(resultados!$A$2:$ZZ$421, 296, MATCH($B$1, resultados!$A$1:$ZZ$1, 0))</f>
        <v/>
      </c>
      <c r="B302">
        <f>INDEX(resultados!$A$2:$ZZ$421, 296, MATCH($B$2, resultados!$A$1:$ZZ$1, 0))</f>
        <v/>
      </c>
      <c r="C302">
        <f>INDEX(resultados!$A$2:$ZZ$421, 296, MATCH($B$3, resultados!$A$1:$ZZ$1, 0))</f>
        <v/>
      </c>
    </row>
    <row r="303">
      <c r="A303">
        <f>INDEX(resultados!$A$2:$ZZ$421, 297, MATCH($B$1, resultados!$A$1:$ZZ$1, 0))</f>
        <v/>
      </c>
      <c r="B303">
        <f>INDEX(resultados!$A$2:$ZZ$421, 297, MATCH($B$2, resultados!$A$1:$ZZ$1, 0))</f>
        <v/>
      </c>
      <c r="C303">
        <f>INDEX(resultados!$A$2:$ZZ$421, 297, MATCH($B$3, resultados!$A$1:$ZZ$1, 0))</f>
        <v/>
      </c>
    </row>
    <row r="304">
      <c r="A304">
        <f>INDEX(resultados!$A$2:$ZZ$421, 298, MATCH($B$1, resultados!$A$1:$ZZ$1, 0))</f>
        <v/>
      </c>
      <c r="B304">
        <f>INDEX(resultados!$A$2:$ZZ$421, 298, MATCH($B$2, resultados!$A$1:$ZZ$1, 0))</f>
        <v/>
      </c>
      <c r="C304">
        <f>INDEX(resultados!$A$2:$ZZ$421, 298, MATCH($B$3, resultados!$A$1:$ZZ$1, 0))</f>
        <v/>
      </c>
    </row>
    <row r="305">
      <c r="A305">
        <f>INDEX(resultados!$A$2:$ZZ$421, 299, MATCH($B$1, resultados!$A$1:$ZZ$1, 0))</f>
        <v/>
      </c>
      <c r="B305">
        <f>INDEX(resultados!$A$2:$ZZ$421, 299, MATCH($B$2, resultados!$A$1:$ZZ$1, 0))</f>
        <v/>
      </c>
      <c r="C305">
        <f>INDEX(resultados!$A$2:$ZZ$421, 299, MATCH($B$3, resultados!$A$1:$ZZ$1, 0))</f>
        <v/>
      </c>
    </row>
    <row r="306">
      <c r="A306">
        <f>INDEX(resultados!$A$2:$ZZ$421, 300, MATCH($B$1, resultados!$A$1:$ZZ$1, 0))</f>
        <v/>
      </c>
      <c r="B306">
        <f>INDEX(resultados!$A$2:$ZZ$421, 300, MATCH($B$2, resultados!$A$1:$ZZ$1, 0))</f>
        <v/>
      </c>
      <c r="C306">
        <f>INDEX(resultados!$A$2:$ZZ$421, 300, MATCH($B$3, resultados!$A$1:$ZZ$1, 0))</f>
        <v/>
      </c>
    </row>
    <row r="307">
      <c r="A307">
        <f>INDEX(resultados!$A$2:$ZZ$421, 301, MATCH($B$1, resultados!$A$1:$ZZ$1, 0))</f>
        <v/>
      </c>
      <c r="B307">
        <f>INDEX(resultados!$A$2:$ZZ$421, 301, MATCH($B$2, resultados!$A$1:$ZZ$1, 0))</f>
        <v/>
      </c>
      <c r="C307">
        <f>INDEX(resultados!$A$2:$ZZ$421, 301, MATCH($B$3, resultados!$A$1:$ZZ$1, 0))</f>
        <v/>
      </c>
    </row>
    <row r="308">
      <c r="A308">
        <f>INDEX(resultados!$A$2:$ZZ$421, 302, MATCH($B$1, resultados!$A$1:$ZZ$1, 0))</f>
        <v/>
      </c>
      <c r="B308">
        <f>INDEX(resultados!$A$2:$ZZ$421, 302, MATCH($B$2, resultados!$A$1:$ZZ$1, 0))</f>
        <v/>
      </c>
      <c r="C308">
        <f>INDEX(resultados!$A$2:$ZZ$421, 302, MATCH($B$3, resultados!$A$1:$ZZ$1, 0))</f>
        <v/>
      </c>
    </row>
    <row r="309">
      <c r="A309">
        <f>INDEX(resultados!$A$2:$ZZ$421, 303, MATCH($B$1, resultados!$A$1:$ZZ$1, 0))</f>
        <v/>
      </c>
      <c r="B309">
        <f>INDEX(resultados!$A$2:$ZZ$421, 303, MATCH($B$2, resultados!$A$1:$ZZ$1, 0))</f>
        <v/>
      </c>
      <c r="C309">
        <f>INDEX(resultados!$A$2:$ZZ$421, 303, MATCH($B$3, resultados!$A$1:$ZZ$1, 0))</f>
        <v/>
      </c>
    </row>
    <row r="310">
      <c r="A310">
        <f>INDEX(resultados!$A$2:$ZZ$421, 304, MATCH($B$1, resultados!$A$1:$ZZ$1, 0))</f>
        <v/>
      </c>
      <c r="B310">
        <f>INDEX(resultados!$A$2:$ZZ$421, 304, MATCH($B$2, resultados!$A$1:$ZZ$1, 0))</f>
        <v/>
      </c>
      <c r="C310">
        <f>INDEX(resultados!$A$2:$ZZ$421, 304, MATCH($B$3, resultados!$A$1:$ZZ$1, 0))</f>
        <v/>
      </c>
    </row>
    <row r="311">
      <c r="A311">
        <f>INDEX(resultados!$A$2:$ZZ$421, 305, MATCH($B$1, resultados!$A$1:$ZZ$1, 0))</f>
        <v/>
      </c>
      <c r="B311">
        <f>INDEX(resultados!$A$2:$ZZ$421, 305, MATCH($B$2, resultados!$A$1:$ZZ$1, 0))</f>
        <v/>
      </c>
      <c r="C311">
        <f>INDEX(resultados!$A$2:$ZZ$421, 305, MATCH($B$3, resultados!$A$1:$ZZ$1, 0))</f>
        <v/>
      </c>
    </row>
    <row r="312">
      <c r="A312">
        <f>INDEX(resultados!$A$2:$ZZ$421, 306, MATCH($B$1, resultados!$A$1:$ZZ$1, 0))</f>
        <v/>
      </c>
      <c r="B312">
        <f>INDEX(resultados!$A$2:$ZZ$421, 306, MATCH($B$2, resultados!$A$1:$ZZ$1, 0))</f>
        <v/>
      </c>
      <c r="C312">
        <f>INDEX(resultados!$A$2:$ZZ$421, 306, MATCH($B$3, resultados!$A$1:$ZZ$1, 0))</f>
        <v/>
      </c>
    </row>
    <row r="313">
      <c r="A313">
        <f>INDEX(resultados!$A$2:$ZZ$421, 307, MATCH($B$1, resultados!$A$1:$ZZ$1, 0))</f>
        <v/>
      </c>
      <c r="B313">
        <f>INDEX(resultados!$A$2:$ZZ$421, 307, MATCH($B$2, resultados!$A$1:$ZZ$1, 0))</f>
        <v/>
      </c>
      <c r="C313">
        <f>INDEX(resultados!$A$2:$ZZ$421, 307, MATCH($B$3, resultados!$A$1:$ZZ$1, 0))</f>
        <v/>
      </c>
    </row>
    <row r="314">
      <c r="A314">
        <f>INDEX(resultados!$A$2:$ZZ$421, 308, MATCH($B$1, resultados!$A$1:$ZZ$1, 0))</f>
        <v/>
      </c>
      <c r="B314">
        <f>INDEX(resultados!$A$2:$ZZ$421, 308, MATCH($B$2, resultados!$A$1:$ZZ$1, 0))</f>
        <v/>
      </c>
      <c r="C314">
        <f>INDEX(resultados!$A$2:$ZZ$421, 308, MATCH($B$3, resultados!$A$1:$ZZ$1, 0))</f>
        <v/>
      </c>
    </row>
    <row r="315">
      <c r="A315">
        <f>INDEX(resultados!$A$2:$ZZ$421, 309, MATCH($B$1, resultados!$A$1:$ZZ$1, 0))</f>
        <v/>
      </c>
      <c r="B315">
        <f>INDEX(resultados!$A$2:$ZZ$421, 309, MATCH($B$2, resultados!$A$1:$ZZ$1, 0))</f>
        <v/>
      </c>
      <c r="C315">
        <f>INDEX(resultados!$A$2:$ZZ$421, 309, MATCH($B$3, resultados!$A$1:$ZZ$1, 0))</f>
        <v/>
      </c>
    </row>
    <row r="316">
      <c r="A316">
        <f>INDEX(resultados!$A$2:$ZZ$421, 310, MATCH($B$1, resultados!$A$1:$ZZ$1, 0))</f>
        <v/>
      </c>
      <c r="B316">
        <f>INDEX(resultados!$A$2:$ZZ$421, 310, MATCH($B$2, resultados!$A$1:$ZZ$1, 0))</f>
        <v/>
      </c>
      <c r="C316">
        <f>INDEX(resultados!$A$2:$ZZ$421, 310, MATCH($B$3, resultados!$A$1:$ZZ$1, 0))</f>
        <v/>
      </c>
    </row>
    <row r="317">
      <c r="A317">
        <f>INDEX(resultados!$A$2:$ZZ$421, 311, MATCH($B$1, resultados!$A$1:$ZZ$1, 0))</f>
        <v/>
      </c>
      <c r="B317">
        <f>INDEX(resultados!$A$2:$ZZ$421, 311, MATCH($B$2, resultados!$A$1:$ZZ$1, 0))</f>
        <v/>
      </c>
      <c r="C317">
        <f>INDEX(resultados!$A$2:$ZZ$421, 311, MATCH($B$3, resultados!$A$1:$ZZ$1, 0))</f>
        <v/>
      </c>
    </row>
    <row r="318">
      <c r="A318">
        <f>INDEX(resultados!$A$2:$ZZ$421, 312, MATCH($B$1, resultados!$A$1:$ZZ$1, 0))</f>
        <v/>
      </c>
      <c r="B318">
        <f>INDEX(resultados!$A$2:$ZZ$421, 312, MATCH($B$2, resultados!$A$1:$ZZ$1, 0))</f>
        <v/>
      </c>
      <c r="C318">
        <f>INDEX(resultados!$A$2:$ZZ$421, 312, MATCH($B$3, resultados!$A$1:$ZZ$1, 0))</f>
        <v/>
      </c>
    </row>
    <row r="319">
      <c r="A319">
        <f>INDEX(resultados!$A$2:$ZZ$421, 313, MATCH($B$1, resultados!$A$1:$ZZ$1, 0))</f>
        <v/>
      </c>
      <c r="B319">
        <f>INDEX(resultados!$A$2:$ZZ$421, 313, MATCH($B$2, resultados!$A$1:$ZZ$1, 0))</f>
        <v/>
      </c>
      <c r="C319">
        <f>INDEX(resultados!$A$2:$ZZ$421, 313, MATCH($B$3, resultados!$A$1:$ZZ$1, 0))</f>
        <v/>
      </c>
    </row>
    <row r="320">
      <c r="A320">
        <f>INDEX(resultados!$A$2:$ZZ$421, 314, MATCH($B$1, resultados!$A$1:$ZZ$1, 0))</f>
        <v/>
      </c>
      <c r="B320">
        <f>INDEX(resultados!$A$2:$ZZ$421, 314, MATCH($B$2, resultados!$A$1:$ZZ$1, 0))</f>
        <v/>
      </c>
      <c r="C320">
        <f>INDEX(resultados!$A$2:$ZZ$421, 314, MATCH($B$3, resultados!$A$1:$ZZ$1, 0))</f>
        <v/>
      </c>
    </row>
    <row r="321">
      <c r="A321">
        <f>INDEX(resultados!$A$2:$ZZ$421, 315, MATCH($B$1, resultados!$A$1:$ZZ$1, 0))</f>
        <v/>
      </c>
      <c r="B321">
        <f>INDEX(resultados!$A$2:$ZZ$421, 315, MATCH($B$2, resultados!$A$1:$ZZ$1, 0))</f>
        <v/>
      </c>
      <c r="C321">
        <f>INDEX(resultados!$A$2:$ZZ$421, 315, MATCH($B$3, resultados!$A$1:$ZZ$1, 0))</f>
        <v/>
      </c>
    </row>
    <row r="322">
      <c r="A322">
        <f>INDEX(resultados!$A$2:$ZZ$421, 316, MATCH($B$1, resultados!$A$1:$ZZ$1, 0))</f>
        <v/>
      </c>
      <c r="B322">
        <f>INDEX(resultados!$A$2:$ZZ$421, 316, MATCH($B$2, resultados!$A$1:$ZZ$1, 0))</f>
        <v/>
      </c>
      <c r="C322">
        <f>INDEX(resultados!$A$2:$ZZ$421, 316, MATCH($B$3, resultados!$A$1:$ZZ$1, 0))</f>
        <v/>
      </c>
    </row>
    <row r="323">
      <c r="A323">
        <f>INDEX(resultados!$A$2:$ZZ$421, 317, MATCH($B$1, resultados!$A$1:$ZZ$1, 0))</f>
        <v/>
      </c>
      <c r="B323">
        <f>INDEX(resultados!$A$2:$ZZ$421, 317, MATCH($B$2, resultados!$A$1:$ZZ$1, 0))</f>
        <v/>
      </c>
      <c r="C323">
        <f>INDEX(resultados!$A$2:$ZZ$421, 317, MATCH($B$3, resultados!$A$1:$ZZ$1, 0))</f>
        <v/>
      </c>
    </row>
    <row r="324">
      <c r="A324">
        <f>INDEX(resultados!$A$2:$ZZ$421, 318, MATCH($B$1, resultados!$A$1:$ZZ$1, 0))</f>
        <v/>
      </c>
      <c r="B324">
        <f>INDEX(resultados!$A$2:$ZZ$421, 318, MATCH($B$2, resultados!$A$1:$ZZ$1, 0))</f>
        <v/>
      </c>
      <c r="C324">
        <f>INDEX(resultados!$A$2:$ZZ$421, 318, MATCH($B$3, resultados!$A$1:$ZZ$1, 0))</f>
        <v/>
      </c>
    </row>
    <row r="325">
      <c r="A325">
        <f>INDEX(resultados!$A$2:$ZZ$421, 319, MATCH($B$1, resultados!$A$1:$ZZ$1, 0))</f>
        <v/>
      </c>
      <c r="B325">
        <f>INDEX(resultados!$A$2:$ZZ$421, 319, MATCH($B$2, resultados!$A$1:$ZZ$1, 0))</f>
        <v/>
      </c>
      <c r="C325">
        <f>INDEX(resultados!$A$2:$ZZ$421, 319, MATCH($B$3, resultados!$A$1:$ZZ$1, 0))</f>
        <v/>
      </c>
    </row>
    <row r="326">
      <c r="A326">
        <f>INDEX(resultados!$A$2:$ZZ$421, 320, MATCH($B$1, resultados!$A$1:$ZZ$1, 0))</f>
        <v/>
      </c>
      <c r="B326">
        <f>INDEX(resultados!$A$2:$ZZ$421, 320, MATCH($B$2, resultados!$A$1:$ZZ$1, 0))</f>
        <v/>
      </c>
      <c r="C326">
        <f>INDEX(resultados!$A$2:$ZZ$421, 320, MATCH($B$3, resultados!$A$1:$ZZ$1, 0))</f>
        <v/>
      </c>
    </row>
    <row r="327">
      <c r="A327">
        <f>INDEX(resultados!$A$2:$ZZ$421, 321, MATCH($B$1, resultados!$A$1:$ZZ$1, 0))</f>
        <v/>
      </c>
      <c r="B327">
        <f>INDEX(resultados!$A$2:$ZZ$421, 321, MATCH($B$2, resultados!$A$1:$ZZ$1, 0))</f>
        <v/>
      </c>
      <c r="C327">
        <f>INDEX(resultados!$A$2:$ZZ$421, 321, MATCH($B$3, resultados!$A$1:$ZZ$1, 0))</f>
        <v/>
      </c>
    </row>
    <row r="328">
      <c r="A328">
        <f>INDEX(resultados!$A$2:$ZZ$421, 322, MATCH($B$1, resultados!$A$1:$ZZ$1, 0))</f>
        <v/>
      </c>
      <c r="B328">
        <f>INDEX(resultados!$A$2:$ZZ$421, 322, MATCH($B$2, resultados!$A$1:$ZZ$1, 0))</f>
        <v/>
      </c>
      <c r="C328">
        <f>INDEX(resultados!$A$2:$ZZ$421, 322, MATCH($B$3, resultados!$A$1:$ZZ$1, 0))</f>
        <v/>
      </c>
    </row>
    <row r="329">
      <c r="A329">
        <f>INDEX(resultados!$A$2:$ZZ$421, 323, MATCH($B$1, resultados!$A$1:$ZZ$1, 0))</f>
        <v/>
      </c>
      <c r="B329">
        <f>INDEX(resultados!$A$2:$ZZ$421, 323, MATCH($B$2, resultados!$A$1:$ZZ$1, 0))</f>
        <v/>
      </c>
      <c r="C329">
        <f>INDEX(resultados!$A$2:$ZZ$421, 323, MATCH($B$3, resultados!$A$1:$ZZ$1, 0))</f>
        <v/>
      </c>
    </row>
    <row r="330">
      <c r="A330">
        <f>INDEX(resultados!$A$2:$ZZ$421, 324, MATCH($B$1, resultados!$A$1:$ZZ$1, 0))</f>
        <v/>
      </c>
      <c r="B330">
        <f>INDEX(resultados!$A$2:$ZZ$421, 324, MATCH($B$2, resultados!$A$1:$ZZ$1, 0))</f>
        <v/>
      </c>
      <c r="C330">
        <f>INDEX(resultados!$A$2:$ZZ$421, 324, MATCH($B$3, resultados!$A$1:$ZZ$1, 0))</f>
        <v/>
      </c>
    </row>
    <row r="331">
      <c r="A331">
        <f>INDEX(resultados!$A$2:$ZZ$421, 325, MATCH($B$1, resultados!$A$1:$ZZ$1, 0))</f>
        <v/>
      </c>
      <c r="B331">
        <f>INDEX(resultados!$A$2:$ZZ$421, 325, MATCH($B$2, resultados!$A$1:$ZZ$1, 0))</f>
        <v/>
      </c>
      <c r="C331">
        <f>INDEX(resultados!$A$2:$ZZ$421, 325, MATCH($B$3, resultados!$A$1:$ZZ$1, 0))</f>
        <v/>
      </c>
    </row>
    <row r="332">
      <c r="A332">
        <f>INDEX(resultados!$A$2:$ZZ$421, 326, MATCH($B$1, resultados!$A$1:$ZZ$1, 0))</f>
        <v/>
      </c>
      <c r="B332">
        <f>INDEX(resultados!$A$2:$ZZ$421, 326, MATCH($B$2, resultados!$A$1:$ZZ$1, 0))</f>
        <v/>
      </c>
      <c r="C332">
        <f>INDEX(resultados!$A$2:$ZZ$421, 326, MATCH($B$3, resultados!$A$1:$ZZ$1, 0))</f>
        <v/>
      </c>
    </row>
    <row r="333">
      <c r="A333">
        <f>INDEX(resultados!$A$2:$ZZ$421, 327, MATCH($B$1, resultados!$A$1:$ZZ$1, 0))</f>
        <v/>
      </c>
      <c r="B333">
        <f>INDEX(resultados!$A$2:$ZZ$421, 327, MATCH($B$2, resultados!$A$1:$ZZ$1, 0))</f>
        <v/>
      </c>
      <c r="C333">
        <f>INDEX(resultados!$A$2:$ZZ$421, 327, MATCH($B$3, resultados!$A$1:$ZZ$1, 0))</f>
        <v/>
      </c>
    </row>
    <row r="334">
      <c r="A334">
        <f>INDEX(resultados!$A$2:$ZZ$421, 328, MATCH($B$1, resultados!$A$1:$ZZ$1, 0))</f>
        <v/>
      </c>
      <c r="B334">
        <f>INDEX(resultados!$A$2:$ZZ$421, 328, MATCH($B$2, resultados!$A$1:$ZZ$1, 0))</f>
        <v/>
      </c>
      <c r="C334">
        <f>INDEX(resultados!$A$2:$ZZ$421, 328, MATCH($B$3, resultados!$A$1:$ZZ$1, 0))</f>
        <v/>
      </c>
    </row>
    <row r="335">
      <c r="A335">
        <f>INDEX(resultados!$A$2:$ZZ$421, 329, MATCH($B$1, resultados!$A$1:$ZZ$1, 0))</f>
        <v/>
      </c>
      <c r="B335">
        <f>INDEX(resultados!$A$2:$ZZ$421, 329, MATCH($B$2, resultados!$A$1:$ZZ$1, 0))</f>
        <v/>
      </c>
      <c r="C335">
        <f>INDEX(resultados!$A$2:$ZZ$421, 329, MATCH($B$3, resultados!$A$1:$ZZ$1, 0))</f>
        <v/>
      </c>
    </row>
    <row r="336">
      <c r="A336">
        <f>INDEX(resultados!$A$2:$ZZ$421, 330, MATCH($B$1, resultados!$A$1:$ZZ$1, 0))</f>
        <v/>
      </c>
      <c r="B336">
        <f>INDEX(resultados!$A$2:$ZZ$421, 330, MATCH($B$2, resultados!$A$1:$ZZ$1, 0))</f>
        <v/>
      </c>
      <c r="C336">
        <f>INDEX(resultados!$A$2:$ZZ$421, 330, MATCH($B$3, resultados!$A$1:$ZZ$1, 0))</f>
        <v/>
      </c>
    </row>
    <row r="337">
      <c r="A337">
        <f>INDEX(resultados!$A$2:$ZZ$421, 331, MATCH($B$1, resultados!$A$1:$ZZ$1, 0))</f>
        <v/>
      </c>
      <c r="B337">
        <f>INDEX(resultados!$A$2:$ZZ$421, 331, MATCH($B$2, resultados!$A$1:$ZZ$1, 0))</f>
        <v/>
      </c>
      <c r="C337">
        <f>INDEX(resultados!$A$2:$ZZ$421, 331, MATCH($B$3, resultados!$A$1:$ZZ$1, 0))</f>
        <v/>
      </c>
    </row>
    <row r="338">
      <c r="A338">
        <f>INDEX(resultados!$A$2:$ZZ$421, 332, MATCH($B$1, resultados!$A$1:$ZZ$1, 0))</f>
        <v/>
      </c>
      <c r="B338">
        <f>INDEX(resultados!$A$2:$ZZ$421, 332, MATCH($B$2, resultados!$A$1:$ZZ$1, 0))</f>
        <v/>
      </c>
      <c r="C338">
        <f>INDEX(resultados!$A$2:$ZZ$421, 332, MATCH($B$3, resultados!$A$1:$ZZ$1, 0))</f>
        <v/>
      </c>
    </row>
    <row r="339">
      <c r="A339">
        <f>INDEX(resultados!$A$2:$ZZ$421, 333, MATCH($B$1, resultados!$A$1:$ZZ$1, 0))</f>
        <v/>
      </c>
      <c r="B339">
        <f>INDEX(resultados!$A$2:$ZZ$421, 333, MATCH($B$2, resultados!$A$1:$ZZ$1, 0))</f>
        <v/>
      </c>
      <c r="C339">
        <f>INDEX(resultados!$A$2:$ZZ$421, 333, MATCH($B$3, resultados!$A$1:$ZZ$1, 0))</f>
        <v/>
      </c>
    </row>
    <row r="340">
      <c r="A340">
        <f>INDEX(resultados!$A$2:$ZZ$421, 334, MATCH($B$1, resultados!$A$1:$ZZ$1, 0))</f>
        <v/>
      </c>
      <c r="B340">
        <f>INDEX(resultados!$A$2:$ZZ$421, 334, MATCH($B$2, resultados!$A$1:$ZZ$1, 0))</f>
        <v/>
      </c>
      <c r="C340">
        <f>INDEX(resultados!$A$2:$ZZ$421, 334, MATCH($B$3, resultados!$A$1:$ZZ$1, 0))</f>
        <v/>
      </c>
    </row>
    <row r="341">
      <c r="A341">
        <f>INDEX(resultados!$A$2:$ZZ$421, 335, MATCH($B$1, resultados!$A$1:$ZZ$1, 0))</f>
        <v/>
      </c>
      <c r="B341">
        <f>INDEX(resultados!$A$2:$ZZ$421, 335, MATCH($B$2, resultados!$A$1:$ZZ$1, 0))</f>
        <v/>
      </c>
      <c r="C341">
        <f>INDEX(resultados!$A$2:$ZZ$421, 335, MATCH($B$3, resultados!$A$1:$ZZ$1, 0))</f>
        <v/>
      </c>
    </row>
    <row r="342">
      <c r="A342">
        <f>INDEX(resultados!$A$2:$ZZ$421, 336, MATCH($B$1, resultados!$A$1:$ZZ$1, 0))</f>
        <v/>
      </c>
      <c r="B342">
        <f>INDEX(resultados!$A$2:$ZZ$421, 336, MATCH($B$2, resultados!$A$1:$ZZ$1, 0))</f>
        <v/>
      </c>
      <c r="C342">
        <f>INDEX(resultados!$A$2:$ZZ$421, 336, MATCH($B$3, resultados!$A$1:$ZZ$1, 0))</f>
        <v/>
      </c>
    </row>
    <row r="343">
      <c r="A343">
        <f>INDEX(resultados!$A$2:$ZZ$421, 337, MATCH($B$1, resultados!$A$1:$ZZ$1, 0))</f>
        <v/>
      </c>
      <c r="B343">
        <f>INDEX(resultados!$A$2:$ZZ$421, 337, MATCH($B$2, resultados!$A$1:$ZZ$1, 0))</f>
        <v/>
      </c>
      <c r="C343">
        <f>INDEX(resultados!$A$2:$ZZ$421, 337, MATCH($B$3, resultados!$A$1:$ZZ$1, 0))</f>
        <v/>
      </c>
    </row>
    <row r="344">
      <c r="A344">
        <f>INDEX(resultados!$A$2:$ZZ$421, 338, MATCH($B$1, resultados!$A$1:$ZZ$1, 0))</f>
        <v/>
      </c>
      <c r="B344">
        <f>INDEX(resultados!$A$2:$ZZ$421, 338, MATCH($B$2, resultados!$A$1:$ZZ$1, 0))</f>
        <v/>
      </c>
      <c r="C344">
        <f>INDEX(resultados!$A$2:$ZZ$421, 338, MATCH($B$3, resultados!$A$1:$ZZ$1, 0))</f>
        <v/>
      </c>
    </row>
    <row r="345">
      <c r="A345">
        <f>INDEX(resultados!$A$2:$ZZ$421, 339, MATCH($B$1, resultados!$A$1:$ZZ$1, 0))</f>
        <v/>
      </c>
      <c r="B345">
        <f>INDEX(resultados!$A$2:$ZZ$421, 339, MATCH($B$2, resultados!$A$1:$ZZ$1, 0))</f>
        <v/>
      </c>
      <c r="C345">
        <f>INDEX(resultados!$A$2:$ZZ$421, 339, MATCH($B$3, resultados!$A$1:$ZZ$1, 0))</f>
        <v/>
      </c>
    </row>
    <row r="346">
      <c r="A346">
        <f>INDEX(resultados!$A$2:$ZZ$421, 340, MATCH($B$1, resultados!$A$1:$ZZ$1, 0))</f>
        <v/>
      </c>
      <c r="B346">
        <f>INDEX(resultados!$A$2:$ZZ$421, 340, MATCH($B$2, resultados!$A$1:$ZZ$1, 0))</f>
        <v/>
      </c>
      <c r="C346">
        <f>INDEX(resultados!$A$2:$ZZ$421, 340, MATCH($B$3, resultados!$A$1:$ZZ$1, 0))</f>
        <v/>
      </c>
    </row>
    <row r="347">
      <c r="A347">
        <f>INDEX(resultados!$A$2:$ZZ$421, 341, MATCH($B$1, resultados!$A$1:$ZZ$1, 0))</f>
        <v/>
      </c>
      <c r="B347">
        <f>INDEX(resultados!$A$2:$ZZ$421, 341, MATCH($B$2, resultados!$A$1:$ZZ$1, 0))</f>
        <v/>
      </c>
      <c r="C347">
        <f>INDEX(resultados!$A$2:$ZZ$421, 341, MATCH($B$3, resultados!$A$1:$ZZ$1, 0))</f>
        <v/>
      </c>
    </row>
    <row r="348">
      <c r="A348">
        <f>INDEX(resultados!$A$2:$ZZ$421, 342, MATCH($B$1, resultados!$A$1:$ZZ$1, 0))</f>
        <v/>
      </c>
      <c r="B348">
        <f>INDEX(resultados!$A$2:$ZZ$421, 342, MATCH($B$2, resultados!$A$1:$ZZ$1, 0))</f>
        <v/>
      </c>
      <c r="C348">
        <f>INDEX(resultados!$A$2:$ZZ$421, 342, MATCH($B$3, resultados!$A$1:$ZZ$1, 0))</f>
        <v/>
      </c>
    </row>
    <row r="349">
      <c r="A349">
        <f>INDEX(resultados!$A$2:$ZZ$421, 343, MATCH($B$1, resultados!$A$1:$ZZ$1, 0))</f>
        <v/>
      </c>
      <c r="B349">
        <f>INDEX(resultados!$A$2:$ZZ$421, 343, MATCH($B$2, resultados!$A$1:$ZZ$1, 0))</f>
        <v/>
      </c>
      <c r="C349">
        <f>INDEX(resultados!$A$2:$ZZ$421, 343, MATCH($B$3, resultados!$A$1:$ZZ$1, 0))</f>
        <v/>
      </c>
    </row>
    <row r="350">
      <c r="A350">
        <f>INDEX(resultados!$A$2:$ZZ$421, 344, MATCH($B$1, resultados!$A$1:$ZZ$1, 0))</f>
        <v/>
      </c>
      <c r="B350">
        <f>INDEX(resultados!$A$2:$ZZ$421, 344, MATCH($B$2, resultados!$A$1:$ZZ$1, 0))</f>
        <v/>
      </c>
      <c r="C350">
        <f>INDEX(resultados!$A$2:$ZZ$421, 344, MATCH($B$3, resultados!$A$1:$ZZ$1, 0))</f>
        <v/>
      </c>
    </row>
    <row r="351">
      <c r="A351">
        <f>INDEX(resultados!$A$2:$ZZ$421, 345, MATCH($B$1, resultados!$A$1:$ZZ$1, 0))</f>
        <v/>
      </c>
      <c r="B351">
        <f>INDEX(resultados!$A$2:$ZZ$421, 345, MATCH($B$2, resultados!$A$1:$ZZ$1, 0))</f>
        <v/>
      </c>
      <c r="C351">
        <f>INDEX(resultados!$A$2:$ZZ$421, 345, MATCH($B$3, resultados!$A$1:$ZZ$1, 0))</f>
        <v/>
      </c>
    </row>
    <row r="352">
      <c r="A352">
        <f>INDEX(resultados!$A$2:$ZZ$421, 346, MATCH($B$1, resultados!$A$1:$ZZ$1, 0))</f>
        <v/>
      </c>
      <c r="B352">
        <f>INDEX(resultados!$A$2:$ZZ$421, 346, MATCH($B$2, resultados!$A$1:$ZZ$1, 0))</f>
        <v/>
      </c>
      <c r="C352">
        <f>INDEX(resultados!$A$2:$ZZ$421, 346, MATCH($B$3, resultados!$A$1:$ZZ$1, 0))</f>
        <v/>
      </c>
    </row>
    <row r="353">
      <c r="A353">
        <f>INDEX(resultados!$A$2:$ZZ$421, 347, MATCH($B$1, resultados!$A$1:$ZZ$1, 0))</f>
        <v/>
      </c>
      <c r="B353">
        <f>INDEX(resultados!$A$2:$ZZ$421, 347, MATCH($B$2, resultados!$A$1:$ZZ$1, 0))</f>
        <v/>
      </c>
      <c r="C353">
        <f>INDEX(resultados!$A$2:$ZZ$421, 347, MATCH($B$3, resultados!$A$1:$ZZ$1, 0))</f>
        <v/>
      </c>
    </row>
    <row r="354">
      <c r="A354">
        <f>INDEX(resultados!$A$2:$ZZ$421, 348, MATCH($B$1, resultados!$A$1:$ZZ$1, 0))</f>
        <v/>
      </c>
      <c r="B354">
        <f>INDEX(resultados!$A$2:$ZZ$421, 348, MATCH($B$2, resultados!$A$1:$ZZ$1, 0))</f>
        <v/>
      </c>
      <c r="C354">
        <f>INDEX(resultados!$A$2:$ZZ$421, 348, MATCH($B$3, resultados!$A$1:$ZZ$1, 0))</f>
        <v/>
      </c>
    </row>
    <row r="355">
      <c r="A355">
        <f>INDEX(resultados!$A$2:$ZZ$421, 349, MATCH($B$1, resultados!$A$1:$ZZ$1, 0))</f>
        <v/>
      </c>
      <c r="B355">
        <f>INDEX(resultados!$A$2:$ZZ$421, 349, MATCH($B$2, resultados!$A$1:$ZZ$1, 0))</f>
        <v/>
      </c>
      <c r="C355">
        <f>INDEX(resultados!$A$2:$ZZ$421, 349, MATCH($B$3, resultados!$A$1:$ZZ$1, 0))</f>
        <v/>
      </c>
    </row>
    <row r="356">
      <c r="A356">
        <f>INDEX(resultados!$A$2:$ZZ$421, 350, MATCH($B$1, resultados!$A$1:$ZZ$1, 0))</f>
        <v/>
      </c>
      <c r="B356">
        <f>INDEX(resultados!$A$2:$ZZ$421, 350, MATCH($B$2, resultados!$A$1:$ZZ$1, 0))</f>
        <v/>
      </c>
      <c r="C356">
        <f>INDEX(resultados!$A$2:$ZZ$421, 350, MATCH($B$3, resultados!$A$1:$ZZ$1, 0))</f>
        <v/>
      </c>
    </row>
    <row r="357">
      <c r="A357">
        <f>INDEX(resultados!$A$2:$ZZ$421, 351, MATCH($B$1, resultados!$A$1:$ZZ$1, 0))</f>
        <v/>
      </c>
      <c r="B357">
        <f>INDEX(resultados!$A$2:$ZZ$421, 351, MATCH($B$2, resultados!$A$1:$ZZ$1, 0))</f>
        <v/>
      </c>
      <c r="C357">
        <f>INDEX(resultados!$A$2:$ZZ$421, 351, MATCH($B$3, resultados!$A$1:$ZZ$1, 0))</f>
        <v/>
      </c>
    </row>
    <row r="358">
      <c r="A358">
        <f>INDEX(resultados!$A$2:$ZZ$421, 352, MATCH($B$1, resultados!$A$1:$ZZ$1, 0))</f>
        <v/>
      </c>
      <c r="B358">
        <f>INDEX(resultados!$A$2:$ZZ$421, 352, MATCH($B$2, resultados!$A$1:$ZZ$1, 0))</f>
        <v/>
      </c>
      <c r="C358">
        <f>INDEX(resultados!$A$2:$ZZ$421, 352, MATCH($B$3, resultados!$A$1:$ZZ$1, 0))</f>
        <v/>
      </c>
    </row>
    <row r="359">
      <c r="A359">
        <f>INDEX(resultados!$A$2:$ZZ$421, 353, MATCH($B$1, resultados!$A$1:$ZZ$1, 0))</f>
        <v/>
      </c>
      <c r="B359">
        <f>INDEX(resultados!$A$2:$ZZ$421, 353, MATCH($B$2, resultados!$A$1:$ZZ$1, 0))</f>
        <v/>
      </c>
      <c r="C359">
        <f>INDEX(resultados!$A$2:$ZZ$421, 353, MATCH($B$3, resultados!$A$1:$ZZ$1, 0))</f>
        <v/>
      </c>
    </row>
    <row r="360">
      <c r="A360">
        <f>INDEX(resultados!$A$2:$ZZ$421, 354, MATCH($B$1, resultados!$A$1:$ZZ$1, 0))</f>
        <v/>
      </c>
      <c r="B360">
        <f>INDEX(resultados!$A$2:$ZZ$421, 354, MATCH($B$2, resultados!$A$1:$ZZ$1, 0))</f>
        <v/>
      </c>
      <c r="C360">
        <f>INDEX(resultados!$A$2:$ZZ$421, 354, MATCH($B$3, resultados!$A$1:$ZZ$1, 0))</f>
        <v/>
      </c>
    </row>
    <row r="361">
      <c r="A361">
        <f>INDEX(resultados!$A$2:$ZZ$421, 355, MATCH($B$1, resultados!$A$1:$ZZ$1, 0))</f>
        <v/>
      </c>
      <c r="B361">
        <f>INDEX(resultados!$A$2:$ZZ$421, 355, MATCH($B$2, resultados!$A$1:$ZZ$1, 0))</f>
        <v/>
      </c>
      <c r="C361">
        <f>INDEX(resultados!$A$2:$ZZ$421, 355, MATCH($B$3, resultados!$A$1:$ZZ$1, 0))</f>
        <v/>
      </c>
    </row>
    <row r="362">
      <c r="A362">
        <f>INDEX(resultados!$A$2:$ZZ$421, 356, MATCH($B$1, resultados!$A$1:$ZZ$1, 0))</f>
        <v/>
      </c>
      <c r="B362">
        <f>INDEX(resultados!$A$2:$ZZ$421, 356, MATCH($B$2, resultados!$A$1:$ZZ$1, 0))</f>
        <v/>
      </c>
      <c r="C362">
        <f>INDEX(resultados!$A$2:$ZZ$421, 356, MATCH($B$3, resultados!$A$1:$ZZ$1, 0))</f>
        <v/>
      </c>
    </row>
    <row r="363">
      <c r="A363">
        <f>INDEX(resultados!$A$2:$ZZ$421, 357, MATCH($B$1, resultados!$A$1:$ZZ$1, 0))</f>
        <v/>
      </c>
      <c r="B363">
        <f>INDEX(resultados!$A$2:$ZZ$421, 357, MATCH($B$2, resultados!$A$1:$ZZ$1, 0))</f>
        <v/>
      </c>
      <c r="C363">
        <f>INDEX(resultados!$A$2:$ZZ$421, 357, MATCH($B$3, resultados!$A$1:$ZZ$1, 0))</f>
        <v/>
      </c>
    </row>
    <row r="364">
      <c r="A364">
        <f>INDEX(resultados!$A$2:$ZZ$421, 358, MATCH($B$1, resultados!$A$1:$ZZ$1, 0))</f>
        <v/>
      </c>
      <c r="B364">
        <f>INDEX(resultados!$A$2:$ZZ$421, 358, MATCH($B$2, resultados!$A$1:$ZZ$1, 0))</f>
        <v/>
      </c>
      <c r="C364">
        <f>INDEX(resultados!$A$2:$ZZ$421, 358, MATCH($B$3, resultados!$A$1:$ZZ$1, 0))</f>
        <v/>
      </c>
    </row>
    <row r="365">
      <c r="A365">
        <f>INDEX(resultados!$A$2:$ZZ$421, 359, MATCH($B$1, resultados!$A$1:$ZZ$1, 0))</f>
        <v/>
      </c>
      <c r="B365">
        <f>INDEX(resultados!$A$2:$ZZ$421, 359, MATCH($B$2, resultados!$A$1:$ZZ$1, 0))</f>
        <v/>
      </c>
      <c r="C365">
        <f>INDEX(resultados!$A$2:$ZZ$421, 359, MATCH($B$3, resultados!$A$1:$ZZ$1, 0))</f>
        <v/>
      </c>
    </row>
    <row r="366">
      <c r="A366">
        <f>INDEX(resultados!$A$2:$ZZ$421, 360, MATCH($B$1, resultados!$A$1:$ZZ$1, 0))</f>
        <v/>
      </c>
      <c r="B366">
        <f>INDEX(resultados!$A$2:$ZZ$421, 360, MATCH($B$2, resultados!$A$1:$ZZ$1, 0))</f>
        <v/>
      </c>
      <c r="C366">
        <f>INDEX(resultados!$A$2:$ZZ$421, 360, MATCH($B$3, resultados!$A$1:$ZZ$1, 0))</f>
        <v/>
      </c>
    </row>
    <row r="367">
      <c r="A367">
        <f>INDEX(resultados!$A$2:$ZZ$421, 361, MATCH($B$1, resultados!$A$1:$ZZ$1, 0))</f>
        <v/>
      </c>
      <c r="B367">
        <f>INDEX(resultados!$A$2:$ZZ$421, 361, MATCH($B$2, resultados!$A$1:$ZZ$1, 0))</f>
        <v/>
      </c>
      <c r="C367">
        <f>INDEX(resultados!$A$2:$ZZ$421, 361, MATCH($B$3, resultados!$A$1:$ZZ$1, 0))</f>
        <v/>
      </c>
    </row>
    <row r="368">
      <c r="A368">
        <f>INDEX(resultados!$A$2:$ZZ$421, 362, MATCH($B$1, resultados!$A$1:$ZZ$1, 0))</f>
        <v/>
      </c>
      <c r="B368">
        <f>INDEX(resultados!$A$2:$ZZ$421, 362, MATCH($B$2, resultados!$A$1:$ZZ$1, 0))</f>
        <v/>
      </c>
      <c r="C368">
        <f>INDEX(resultados!$A$2:$ZZ$421, 362, MATCH($B$3, resultados!$A$1:$ZZ$1, 0))</f>
        <v/>
      </c>
    </row>
    <row r="369">
      <c r="A369">
        <f>INDEX(resultados!$A$2:$ZZ$421, 363, MATCH($B$1, resultados!$A$1:$ZZ$1, 0))</f>
        <v/>
      </c>
      <c r="B369">
        <f>INDEX(resultados!$A$2:$ZZ$421, 363, MATCH($B$2, resultados!$A$1:$ZZ$1, 0))</f>
        <v/>
      </c>
      <c r="C369">
        <f>INDEX(resultados!$A$2:$ZZ$421, 363, MATCH($B$3, resultados!$A$1:$ZZ$1, 0))</f>
        <v/>
      </c>
    </row>
    <row r="370">
      <c r="A370">
        <f>INDEX(resultados!$A$2:$ZZ$421, 364, MATCH($B$1, resultados!$A$1:$ZZ$1, 0))</f>
        <v/>
      </c>
      <c r="B370">
        <f>INDEX(resultados!$A$2:$ZZ$421, 364, MATCH($B$2, resultados!$A$1:$ZZ$1, 0))</f>
        <v/>
      </c>
      <c r="C370">
        <f>INDEX(resultados!$A$2:$ZZ$421, 364, MATCH($B$3, resultados!$A$1:$ZZ$1, 0))</f>
        <v/>
      </c>
    </row>
    <row r="371">
      <c r="A371">
        <f>INDEX(resultados!$A$2:$ZZ$421, 365, MATCH($B$1, resultados!$A$1:$ZZ$1, 0))</f>
        <v/>
      </c>
      <c r="B371">
        <f>INDEX(resultados!$A$2:$ZZ$421, 365, MATCH($B$2, resultados!$A$1:$ZZ$1, 0))</f>
        <v/>
      </c>
      <c r="C371">
        <f>INDEX(resultados!$A$2:$ZZ$421, 365, MATCH($B$3, resultados!$A$1:$ZZ$1, 0))</f>
        <v/>
      </c>
    </row>
    <row r="372">
      <c r="A372">
        <f>INDEX(resultados!$A$2:$ZZ$421, 366, MATCH($B$1, resultados!$A$1:$ZZ$1, 0))</f>
        <v/>
      </c>
      <c r="B372">
        <f>INDEX(resultados!$A$2:$ZZ$421, 366, MATCH($B$2, resultados!$A$1:$ZZ$1, 0))</f>
        <v/>
      </c>
      <c r="C372">
        <f>INDEX(resultados!$A$2:$ZZ$421, 366, MATCH($B$3, resultados!$A$1:$ZZ$1, 0))</f>
        <v/>
      </c>
    </row>
    <row r="373">
      <c r="A373">
        <f>INDEX(resultados!$A$2:$ZZ$421, 367, MATCH($B$1, resultados!$A$1:$ZZ$1, 0))</f>
        <v/>
      </c>
      <c r="B373">
        <f>INDEX(resultados!$A$2:$ZZ$421, 367, MATCH($B$2, resultados!$A$1:$ZZ$1, 0))</f>
        <v/>
      </c>
      <c r="C373">
        <f>INDEX(resultados!$A$2:$ZZ$421, 367, MATCH($B$3, resultados!$A$1:$ZZ$1, 0))</f>
        <v/>
      </c>
    </row>
    <row r="374">
      <c r="A374">
        <f>INDEX(resultados!$A$2:$ZZ$421, 368, MATCH($B$1, resultados!$A$1:$ZZ$1, 0))</f>
        <v/>
      </c>
      <c r="B374">
        <f>INDEX(resultados!$A$2:$ZZ$421, 368, MATCH($B$2, resultados!$A$1:$ZZ$1, 0))</f>
        <v/>
      </c>
      <c r="C374">
        <f>INDEX(resultados!$A$2:$ZZ$421, 368, MATCH($B$3, resultados!$A$1:$ZZ$1, 0))</f>
        <v/>
      </c>
    </row>
    <row r="375">
      <c r="A375">
        <f>INDEX(resultados!$A$2:$ZZ$421, 369, MATCH($B$1, resultados!$A$1:$ZZ$1, 0))</f>
        <v/>
      </c>
      <c r="B375">
        <f>INDEX(resultados!$A$2:$ZZ$421, 369, MATCH($B$2, resultados!$A$1:$ZZ$1, 0))</f>
        <v/>
      </c>
      <c r="C375">
        <f>INDEX(resultados!$A$2:$ZZ$421, 369, MATCH($B$3, resultados!$A$1:$ZZ$1, 0))</f>
        <v/>
      </c>
    </row>
    <row r="376">
      <c r="A376">
        <f>INDEX(resultados!$A$2:$ZZ$421, 370, MATCH($B$1, resultados!$A$1:$ZZ$1, 0))</f>
        <v/>
      </c>
      <c r="B376">
        <f>INDEX(resultados!$A$2:$ZZ$421, 370, MATCH($B$2, resultados!$A$1:$ZZ$1, 0))</f>
        <v/>
      </c>
      <c r="C376">
        <f>INDEX(resultados!$A$2:$ZZ$421, 370, MATCH($B$3, resultados!$A$1:$ZZ$1, 0))</f>
        <v/>
      </c>
    </row>
    <row r="377">
      <c r="A377">
        <f>INDEX(resultados!$A$2:$ZZ$421, 371, MATCH($B$1, resultados!$A$1:$ZZ$1, 0))</f>
        <v/>
      </c>
      <c r="B377">
        <f>INDEX(resultados!$A$2:$ZZ$421, 371, MATCH($B$2, resultados!$A$1:$ZZ$1, 0))</f>
        <v/>
      </c>
      <c r="C377">
        <f>INDEX(resultados!$A$2:$ZZ$421, 371, MATCH($B$3, resultados!$A$1:$ZZ$1, 0))</f>
        <v/>
      </c>
    </row>
    <row r="378">
      <c r="A378">
        <f>INDEX(resultados!$A$2:$ZZ$421, 372, MATCH($B$1, resultados!$A$1:$ZZ$1, 0))</f>
        <v/>
      </c>
      <c r="B378">
        <f>INDEX(resultados!$A$2:$ZZ$421, 372, MATCH($B$2, resultados!$A$1:$ZZ$1, 0))</f>
        <v/>
      </c>
      <c r="C378">
        <f>INDEX(resultados!$A$2:$ZZ$421, 372, MATCH($B$3, resultados!$A$1:$ZZ$1, 0))</f>
        <v/>
      </c>
    </row>
    <row r="379">
      <c r="A379">
        <f>INDEX(resultados!$A$2:$ZZ$421, 373, MATCH($B$1, resultados!$A$1:$ZZ$1, 0))</f>
        <v/>
      </c>
      <c r="B379">
        <f>INDEX(resultados!$A$2:$ZZ$421, 373, MATCH($B$2, resultados!$A$1:$ZZ$1, 0))</f>
        <v/>
      </c>
      <c r="C379">
        <f>INDEX(resultados!$A$2:$ZZ$421, 373, MATCH($B$3, resultados!$A$1:$ZZ$1, 0))</f>
        <v/>
      </c>
    </row>
    <row r="380">
      <c r="A380">
        <f>INDEX(resultados!$A$2:$ZZ$421, 374, MATCH($B$1, resultados!$A$1:$ZZ$1, 0))</f>
        <v/>
      </c>
      <c r="B380">
        <f>INDEX(resultados!$A$2:$ZZ$421, 374, MATCH($B$2, resultados!$A$1:$ZZ$1, 0))</f>
        <v/>
      </c>
      <c r="C380">
        <f>INDEX(resultados!$A$2:$ZZ$421, 374, MATCH($B$3, resultados!$A$1:$ZZ$1, 0))</f>
        <v/>
      </c>
    </row>
    <row r="381">
      <c r="A381">
        <f>INDEX(resultados!$A$2:$ZZ$421, 375, MATCH($B$1, resultados!$A$1:$ZZ$1, 0))</f>
        <v/>
      </c>
      <c r="B381">
        <f>INDEX(resultados!$A$2:$ZZ$421, 375, MATCH($B$2, resultados!$A$1:$ZZ$1, 0))</f>
        <v/>
      </c>
      <c r="C381">
        <f>INDEX(resultados!$A$2:$ZZ$421, 375, MATCH($B$3, resultados!$A$1:$ZZ$1, 0))</f>
        <v/>
      </c>
    </row>
    <row r="382">
      <c r="A382">
        <f>INDEX(resultados!$A$2:$ZZ$421, 376, MATCH($B$1, resultados!$A$1:$ZZ$1, 0))</f>
        <v/>
      </c>
      <c r="B382">
        <f>INDEX(resultados!$A$2:$ZZ$421, 376, MATCH($B$2, resultados!$A$1:$ZZ$1, 0))</f>
        <v/>
      </c>
      <c r="C382">
        <f>INDEX(resultados!$A$2:$ZZ$421, 376, MATCH($B$3, resultados!$A$1:$ZZ$1, 0))</f>
        <v/>
      </c>
    </row>
    <row r="383">
      <c r="A383">
        <f>INDEX(resultados!$A$2:$ZZ$421, 377, MATCH($B$1, resultados!$A$1:$ZZ$1, 0))</f>
        <v/>
      </c>
      <c r="B383">
        <f>INDEX(resultados!$A$2:$ZZ$421, 377, MATCH($B$2, resultados!$A$1:$ZZ$1, 0))</f>
        <v/>
      </c>
      <c r="C383">
        <f>INDEX(resultados!$A$2:$ZZ$421, 377, MATCH($B$3, resultados!$A$1:$ZZ$1, 0))</f>
        <v/>
      </c>
    </row>
    <row r="384">
      <c r="A384">
        <f>INDEX(resultados!$A$2:$ZZ$421, 378, MATCH($B$1, resultados!$A$1:$ZZ$1, 0))</f>
        <v/>
      </c>
      <c r="B384">
        <f>INDEX(resultados!$A$2:$ZZ$421, 378, MATCH($B$2, resultados!$A$1:$ZZ$1, 0))</f>
        <v/>
      </c>
      <c r="C384">
        <f>INDEX(resultados!$A$2:$ZZ$421, 378, MATCH($B$3, resultados!$A$1:$ZZ$1, 0))</f>
        <v/>
      </c>
    </row>
    <row r="385">
      <c r="A385">
        <f>INDEX(resultados!$A$2:$ZZ$421, 379, MATCH($B$1, resultados!$A$1:$ZZ$1, 0))</f>
        <v/>
      </c>
      <c r="B385">
        <f>INDEX(resultados!$A$2:$ZZ$421, 379, MATCH($B$2, resultados!$A$1:$ZZ$1, 0))</f>
        <v/>
      </c>
      <c r="C385">
        <f>INDEX(resultados!$A$2:$ZZ$421, 379, MATCH($B$3, resultados!$A$1:$ZZ$1, 0))</f>
        <v/>
      </c>
    </row>
    <row r="386">
      <c r="A386">
        <f>INDEX(resultados!$A$2:$ZZ$421, 380, MATCH($B$1, resultados!$A$1:$ZZ$1, 0))</f>
        <v/>
      </c>
      <c r="B386">
        <f>INDEX(resultados!$A$2:$ZZ$421, 380, MATCH($B$2, resultados!$A$1:$ZZ$1, 0))</f>
        <v/>
      </c>
      <c r="C386">
        <f>INDEX(resultados!$A$2:$ZZ$421, 380, MATCH($B$3, resultados!$A$1:$ZZ$1, 0))</f>
        <v/>
      </c>
    </row>
    <row r="387">
      <c r="A387">
        <f>INDEX(resultados!$A$2:$ZZ$421, 381, MATCH($B$1, resultados!$A$1:$ZZ$1, 0))</f>
        <v/>
      </c>
      <c r="B387">
        <f>INDEX(resultados!$A$2:$ZZ$421, 381, MATCH($B$2, resultados!$A$1:$ZZ$1, 0))</f>
        <v/>
      </c>
      <c r="C387">
        <f>INDEX(resultados!$A$2:$ZZ$421, 381, MATCH($B$3, resultados!$A$1:$ZZ$1, 0))</f>
        <v/>
      </c>
    </row>
    <row r="388">
      <c r="A388">
        <f>INDEX(resultados!$A$2:$ZZ$421, 382, MATCH($B$1, resultados!$A$1:$ZZ$1, 0))</f>
        <v/>
      </c>
      <c r="B388">
        <f>INDEX(resultados!$A$2:$ZZ$421, 382, MATCH($B$2, resultados!$A$1:$ZZ$1, 0))</f>
        <v/>
      </c>
      <c r="C388">
        <f>INDEX(resultados!$A$2:$ZZ$421, 382, MATCH($B$3, resultados!$A$1:$ZZ$1, 0))</f>
        <v/>
      </c>
    </row>
    <row r="389">
      <c r="A389">
        <f>INDEX(resultados!$A$2:$ZZ$421, 383, MATCH($B$1, resultados!$A$1:$ZZ$1, 0))</f>
        <v/>
      </c>
      <c r="B389">
        <f>INDEX(resultados!$A$2:$ZZ$421, 383, MATCH($B$2, resultados!$A$1:$ZZ$1, 0))</f>
        <v/>
      </c>
      <c r="C389">
        <f>INDEX(resultados!$A$2:$ZZ$421, 383, MATCH($B$3, resultados!$A$1:$ZZ$1, 0))</f>
        <v/>
      </c>
    </row>
    <row r="390">
      <c r="A390">
        <f>INDEX(resultados!$A$2:$ZZ$421, 384, MATCH($B$1, resultados!$A$1:$ZZ$1, 0))</f>
        <v/>
      </c>
      <c r="B390">
        <f>INDEX(resultados!$A$2:$ZZ$421, 384, MATCH($B$2, resultados!$A$1:$ZZ$1, 0))</f>
        <v/>
      </c>
      <c r="C390">
        <f>INDEX(resultados!$A$2:$ZZ$421, 384, MATCH($B$3, resultados!$A$1:$ZZ$1, 0))</f>
        <v/>
      </c>
    </row>
    <row r="391">
      <c r="A391">
        <f>INDEX(resultados!$A$2:$ZZ$421, 385, MATCH($B$1, resultados!$A$1:$ZZ$1, 0))</f>
        <v/>
      </c>
      <c r="B391">
        <f>INDEX(resultados!$A$2:$ZZ$421, 385, MATCH($B$2, resultados!$A$1:$ZZ$1, 0))</f>
        <v/>
      </c>
      <c r="C391">
        <f>INDEX(resultados!$A$2:$ZZ$421, 385, MATCH($B$3, resultados!$A$1:$ZZ$1, 0))</f>
        <v/>
      </c>
    </row>
    <row r="392">
      <c r="A392">
        <f>INDEX(resultados!$A$2:$ZZ$421, 386, MATCH($B$1, resultados!$A$1:$ZZ$1, 0))</f>
        <v/>
      </c>
      <c r="B392">
        <f>INDEX(resultados!$A$2:$ZZ$421, 386, MATCH($B$2, resultados!$A$1:$ZZ$1, 0))</f>
        <v/>
      </c>
      <c r="C392">
        <f>INDEX(resultados!$A$2:$ZZ$421, 386, MATCH($B$3, resultados!$A$1:$ZZ$1, 0))</f>
        <v/>
      </c>
    </row>
    <row r="393">
      <c r="A393">
        <f>INDEX(resultados!$A$2:$ZZ$421, 387, MATCH($B$1, resultados!$A$1:$ZZ$1, 0))</f>
        <v/>
      </c>
      <c r="B393">
        <f>INDEX(resultados!$A$2:$ZZ$421, 387, MATCH($B$2, resultados!$A$1:$ZZ$1, 0))</f>
        <v/>
      </c>
      <c r="C393">
        <f>INDEX(resultados!$A$2:$ZZ$421, 387, MATCH($B$3, resultados!$A$1:$ZZ$1, 0))</f>
        <v/>
      </c>
    </row>
    <row r="394">
      <c r="A394">
        <f>INDEX(resultados!$A$2:$ZZ$421, 388, MATCH($B$1, resultados!$A$1:$ZZ$1, 0))</f>
        <v/>
      </c>
      <c r="B394">
        <f>INDEX(resultados!$A$2:$ZZ$421, 388, MATCH($B$2, resultados!$A$1:$ZZ$1, 0))</f>
        <v/>
      </c>
      <c r="C394">
        <f>INDEX(resultados!$A$2:$ZZ$421, 388, MATCH($B$3, resultados!$A$1:$ZZ$1, 0))</f>
        <v/>
      </c>
    </row>
    <row r="395">
      <c r="A395">
        <f>INDEX(resultados!$A$2:$ZZ$421, 389, MATCH($B$1, resultados!$A$1:$ZZ$1, 0))</f>
        <v/>
      </c>
      <c r="B395">
        <f>INDEX(resultados!$A$2:$ZZ$421, 389, MATCH($B$2, resultados!$A$1:$ZZ$1, 0))</f>
        <v/>
      </c>
      <c r="C395">
        <f>INDEX(resultados!$A$2:$ZZ$421, 389, MATCH($B$3, resultados!$A$1:$ZZ$1, 0))</f>
        <v/>
      </c>
    </row>
    <row r="396">
      <c r="A396">
        <f>INDEX(resultados!$A$2:$ZZ$421, 390, MATCH($B$1, resultados!$A$1:$ZZ$1, 0))</f>
        <v/>
      </c>
      <c r="B396">
        <f>INDEX(resultados!$A$2:$ZZ$421, 390, MATCH($B$2, resultados!$A$1:$ZZ$1, 0))</f>
        <v/>
      </c>
      <c r="C396">
        <f>INDEX(resultados!$A$2:$ZZ$421, 390, MATCH($B$3, resultados!$A$1:$ZZ$1, 0))</f>
        <v/>
      </c>
    </row>
    <row r="397">
      <c r="A397">
        <f>INDEX(resultados!$A$2:$ZZ$421, 391, MATCH($B$1, resultados!$A$1:$ZZ$1, 0))</f>
        <v/>
      </c>
      <c r="B397">
        <f>INDEX(resultados!$A$2:$ZZ$421, 391, MATCH($B$2, resultados!$A$1:$ZZ$1, 0))</f>
        <v/>
      </c>
      <c r="C397">
        <f>INDEX(resultados!$A$2:$ZZ$421, 391, MATCH($B$3, resultados!$A$1:$ZZ$1, 0))</f>
        <v/>
      </c>
    </row>
    <row r="398">
      <c r="A398">
        <f>INDEX(resultados!$A$2:$ZZ$421, 392, MATCH($B$1, resultados!$A$1:$ZZ$1, 0))</f>
        <v/>
      </c>
      <c r="B398">
        <f>INDEX(resultados!$A$2:$ZZ$421, 392, MATCH($B$2, resultados!$A$1:$ZZ$1, 0))</f>
        <v/>
      </c>
      <c r="C398">
        <f>INDEX(resultados!$A$2:$ZZ$421, 392, MATCH($B$3, resultados!$A$1:$ZZ$1, 0))</f>
        <v/>
      </c>
    </row>
    <row r="399">
      <c r="A399">
        <f>INDEX(resultados!$A$2:$ZZ$421, 393, MATCH($B$1, resultados!$A$1:$ZZ$1, 0))</f>
        <v/>
      </c>
      <c r="B399">
        <f>INDEX(resultados!$A$2:$ZZ$421, 393, MATCH($B$2, resultados!$A$1:$ZZ$1, 0))</f>
        <v/>
      </c>
      <c r="C399">
        <f>INDEX(resultados!$A$2:$ZZ$421, 393, MATCH($B$3, resultados!$A$1:$ZZ$1, 0))</f>
        <v/>
      </c>
    </row>
    <row r="400">
      <c r="A400">
        <f>INDEX(resultados!$A$2:$ZZ$421, 394, MATCH($B$1, resultados!$A$1:$ZZ$1, 0))</f>
        <v/>
      </c>
      <c r="B400">
        <f>INDEX(resultados!$A$2:$ZZ$421, 394, MATCH($B$2, resultados!$A$1:$ZZ$1, 0))</f>
        <v/>
      </c>
      <c r="C400">
        <f>INDEX(resultados!$A$2:$ZZ$421, 394, MATCH($B$3, resultados!$A$1:$ZZ$1, 0))</f>
        <v/>
      </c>
    </row>
    <row r="401">
      <c r="A401">
        <f>INDEX(resultados!$A$2:$ZZ$421, 395, MATCH($B$1, resultados!$A$1:$ZZ$1, 0))</f>
        <v/>
      </c>
      <c r="B401">
        <f>INDEX(resultados!$A$2:$ZZ$421, 395, MATCH($B$2, resultados!$A$1:$ZZ$1, 0))</f>
        <v/>
      </c>
      <c r="C401">
        <f>INDEX(resultados!$A$2:$ZZ$421, 395, MATCH($B$3, resultados!$A$1:$ZZ$1, 0))</f>
        <v/>
      </c>
    </row>
    <row r="402">
      <c r="A402">
        <f>INDEX(resultados!$A$2:$ZZ$421, 396, MATCH($B$1, resultados!$A$1:$ZZ$1, 0))</f>
        <v/>
      </c>
      <c r="B402">
        <f>INDEX(resultados!$A$2:$ZZ$421, 396, MATCH($B$2, resultados!$A$1:$ZZ$1, 0))</f>
        <v/>
      </c>
      <c r="C402">
        <f>INDEX(resultados!$A$2:$ZZ$421, 396, MATCH($B$3, resultados!$A$1:$ZZ$1, 0))</f>
        <v/>
      </c>
    </row>
    <row r="403">
      <c r="A403">
        <f>INDEX(resultados!$A$2:$ZZ$421, 397, MATCH($B$1, resultados!$A$1:$ZZ$1, 0))</f>
        <v/>
      </c>
      <c r="B403">
        <f>INDEX(resultados!$A$2:$ZZ$421, 397, MATCH($B$2, resultados!$A$1:$ZZ$1, 0))</f>
        <v/>
      </c>
      <c r="C403">
        <f>INDEX(resultados!$A$2:$ZZ$421, 397, MATCH($B$3, resultados!$A$1:$ZZ$1, 0))</f>
        <v/>
      </c>
    </row>
    <row r="404">
      <c r="A404">
        <f>INDEX(resultados!$A$2:$ZZ$421, 398, MATCH($B$1, resultados!$A$1:$ZZ$1, 0))</f>
        <v/>
      </c>
      <c r="B404">
        <f>INDEX(resultados!$A$2:$ZZ$421, 398, MATCH($B$2, resultados!$A$1:$ZZ$1, 0))</f>
        <v/>
      </c>
      <c r="C404">
        <f>INDEX(resultados!$A$2:$ZZ$421, 398, MATCH($B$3, resultados!$A$1:$ZZ$1, 0))</f>
        <v/>
      </c>
    </row>
    <row r="405">
      <c r="A405">
        <f>INDEX(resultados!$A$2:$ZZ$421, 399, MATCH($B$1, resultados!$A$1:$ZZ$1, 0))</f>
        <v/>
      </c>
      <c r="B405">
        <f>INDEX(resultados!$A$2:$ZZ$421, 399, MATCH($B$2, resultados!$A$1:$ZZ$1, 0))</f>
        <v/>
      </c>
      <c r="C405">
        <f>INDEX(resultados!$A$2:$ZZ$421, 399, MATCH($B$3, resultados!$A$1:$ZZ$1, 0))</f>
        <v/>
      </c>
    </row>
    <row r="406">
      <c r="A406">
        <f>INDEX(resultados!$A$2:$ZZ$421, 400, MATCH($B$1, resultados!$A$1:$ZZ$1, 0))</f>
        <v/>
      </c>
      <c r="B406">
        <f>INDEX(resultados!$A$2:$ZZ$421, 400, MATCH($B$2, resultados!$A$1:$ZZ$1, 0))</f>
        <v/>
      </c>
      <c r="C406">
        <f>INDEX(resultados!$A$2:$ZZ$421, 400, MATCH($B$3, resultados!$A$1:$ZZ$1, 0))</f>
        <v/>
      </c>
    </row>
    <row r="407">
      <c r="A407">
        <f>INDEX(resultados!$A$2:$ZZ$421, 401, MATCH($B$1, resultados!$A$1:$ZZ$1, 0))</f>
        <v/>
      </c>
      <c r="B407">
        <f>INDEX(resultados!$A$2:$ZZ$421, 401, MATCH($B$2, resultados!$A$1:$ZZ$1, 0))</f>
        <v/>
      </c>
      <c r="C407">
        <f>INDEX(resultados!$A$2:$ZZ$421, 401, MATCH($B$3, resultados!$A$1:$ZZ$1, 0))</f>
        <v/>
      </c>
    </row>
    <row r="408">
      <c r="A408">
        <f>INDEX(resultados!$A$2:$ZZ$421, 402, MATCH($B$1, resultados!$A$1:$ZZ$1, 0))</f>
        <v/>
      </c>
      <c r="B408">
        <f>INDEX(resultados!$A$2:$ZZ$421, 402, MATCH($B$2, resultados!$A$1:$ZZ$1, 0))</f>
        <v/>
      </c>
      <c r="C408">
        <f>INDEX(resultados!$A$2:$ZZ$421, 402, MATCH($B$3, resultados!$A$1:$ZZ$1, 0))</f>
        <v/>
      </c>
    </row>
    <row r="409">
      <c r="A409">
        <f>INDEX(resultados!$A$2:$ZZ$421, 403, MATCH($B$1, resultados!$A$1:$ZZ$1, 0))</f>
        <v/>
      </c>
      <c r="B409">
        <f>INDEX(resultados!$A$2:$ZZ$421, 403, MATCH($B$2, resultados!$A$1:$ZZ$1, 0))</f>
        <v/>
      </c>
      <c r="C409">
        <f>INDEX(resultados!$A$2:$ZZ$421, 403, MATCH($B$3, resultados!$A$1:$ZZ$1, 0))</f>
        <v/>
      </c>
    </row>
    <row r="410">
      <c r="A410">
        <f>INDEX(resultados!$A$2:$ZZ$421, 404, MATCH($B$1, resultados!$A$1:$ZZ$1, 0))</f>
        <v/>
      </c>
      <c r="B410">
        <f>INDEX(resultados!$A$2:$ZZ$421, 404, MATCH($B$2, resultados!$A$1:$ZZ$1, 0))</f>
        <v/>
      </c>
      <c r="C410">
        <f>INDEX(resultados!$A$2:$ZZ$421, 404, MATCH($B$3, resultados!$A$1:$ZZ$1, 0))</f>
        <v/>
      </c>
    </row>
    <row r="411">
      <c r="A411">
        <f>INDEX(resultados!$A$2:$ZZ$421, 405, MATCH($B$1, resultados!$A$1:$ZZ$1, 0))</f>
        <v/>
      </c>
      <c r="B411">
        <f>INDEX(resultados!$A$2:$ZZ$421, 405, MATCH($B$2, resultados!$A$1:$ZZ$1, 0))</f>
        <v/>
      </c>
      <c r="C411">
        <f>INDEX(resultados!$A$2:$ZZ$421, 405, MATCH($B$3, resultados!$A$1:$ZZ$1, 0))</f>
        <v/>
      </c>
    </row>
    <row r="412">
      <c r="A412">
        <f>INDEX(resultados!$A$2:$ZZ$421, 406, MATCH($B$1, resultados!$A$1:$ZZ$1, 0))</f>
        <v/>
      </c>
      <c r="B412">
        <f>INDEX(resultados!$A$2:$ZZ$421, 406, MATCH($B$2, resultados!$A$1:$ZZ$1, 0))</f>
        <v/>
      </c>
      <c r="C412">
        <f>INDEX(resultados!$A$2:$ZZ$421, 406, MATCH($B$3, resultados!$A$1:$ZZ$1, 0))</f>
        <v/>
      </c>
    </row>
    <row r="413">
      <c r="A413">
        <f>INDEX(resultados!$A$2:$ZZ$421, 407, MATCH($B$1, resultados!$A$1:$ZZ$1, 0))</f>
        <v/>
      </c>
      <c r="B413">
        <f>INDEX(resultados!$A$2:$ZZ$421, 407, MATCH($B$2, resultados!$A$1:$ZZ$1, 0))</f>
        <v/>
      </c>
      <c r="C413">
        <f>INDEX(resultados!$A$2:$ZZ$421, 407, MATCH($B$3, resultados!$A$1:$ZZ$1, 0))</f>
        <v/>
      </c>
    </row>
    <row r="414">
      <c r="A414">
        <f>INDEX(resultados!$A$2:$ZZ$421, 408, MATCH($B$1, resultados!$A$1:$ZZ$1, 0))</f>
        <v/>
      </c>
      <c r="B414">
        <f>INDEX(resultados!$A$2:$ZZ$421, 408, MATCH($B$2, resultados!$A$1:$ZZ$1, 0))</f>
        <v/>
      </c>
      <c r="C414">
        <f>INDEX(resultados!$A$2:$ZZ$421, 408, MATCH($B$3, resultados!$A$1:$ZZ$1, 0))</f>
        <v/>
      </c>
    </row>
    <row r="415">
      <c r="A415">
        <f>INDEX(resultados!$A$2:$ZZ$421, 409, MATCH($B$1, resultados!$A$1:$ZZ$1, 0))</f>
        <v/>
      </c>
      <c r="B415">
        <f>INDEX(resultados!$A$2:$ZZ$421, 409, MATCH($B$2, resultados!$A$1:$ZZ$1, 0))</f>
        <v/>
      </c>
      <c r="C415">
        <f>INDEX(resultados!$A$2:$ZZ$421, 409, MATCH($B$3, resultados!$A$1:$ZZ$1, 0))</f>
        <v/>
      </c>
    </row>
    <row r="416">
      <c r="A416">
        <f>INDEX(resultados!$A$2:$ZZ$421, 410, MATCH($B$1, resultados!$A$1:$ZZ$1, 0))</f>
        <v/>
      </c>
      <c r="B416">
        <f>INDEX(resultados!$A$2:$ZZ$421, 410, MATCH($B$2, resultados!$A$1:$ZZ$1, 0))</f>
        <v/>
      </c>
      <c r="C416">
        <f>INDEX(resultados!$A$2:$ZZ$421, 410, MATCH($B$3, resultados!$A$1:$ZZ$1, 0))</f>
        <v/>
      </c>
    </row>
    <row r="417">
      <c r="A417">
        <f>INDEX(resultados!$A$2:$ZZ$421, 411, MATCH($B$1, resultados!$A$1:$ZZ$1, 0))</f>
        <v/>
      </c>
      <c r="B417">
        <f>INDEX(resultados!$A$2:$ZZ$421, 411, MATCH($B$2, resultados!$A$1:$ZZ$1, 0))</f>
        <v/>
      </c>
      <c r="C417">
        <f>INDEX(resultados!$A$2:$ZZ$421, 411, MATCH($B$3, resultados!$A$1:$ZZ$1, 0))</f>
        <v/>
      </c>
    </row>
    <row r="418">
      <c r="A418">
        <f>INDEX(resultados!$A$2:$ZZ$421, 412, MATCH($B$1, resultados!$A$1:$ZZ$1, 0))</f>
        <v/>
      </c>
      <c r="B418">
        <f>INDEX(resultados!$A$2:$ZZ$421, 412, MATCH($B$2, resultados!$A$1:$ZZ$1, 0))</f>
        <v/>
      </c>
      <c r="C418">
        <f>INDEX(resultados!$A$2:$ZZ$421, 412, MATCH($B$3, resultados!$A$1:$ZZ$1, 0))</f>
        <v/>
      </c>
    </row>
    <row r="419">
      <c r="A419">
        <f>INDEX(resultados!$A$2:$ZZ$421, 413, MATCH($B$1, resultados!$A$1:$ZZ$1, 0))</f>
        <v/>
      </c>
      <c r="B419">
        <f>INDEX(resultados!$A$2:$ZZ$421, 413, MATCH($B$2, resultados!$A$1:$ZZ$1, 0))</f>
        <v/>
      </c>
      <c r="C419">
        <f>INDEX(resultados!$A$2:$ZZ$421, 413, MATCH($B$3, resultados!$A$1:$ZZ$1, 0))</f>
        <v/>
      </c>
    </row>
    <row r="420">
      <c r="A420">
        <f>INDEX(resultados!$A$2:$ZZ$421, 414, MATCH($B$1, resultados!$A$1:$ZZ$1, 0))</f>
        <v/>
      </c>
      <c r="B420">
        <f>INDEX(resultados!$A$2:$ZZ$421, 414, MATCH($B$2, resultados!$A$1:$ZZ$1, 0))</f>
        <v/>
      </c>
      <c r="C420">
        <f>INDEX(resultados!$A$2:$ZZ$421, 414, MATCH($B$3, resultados!$A$1:$ZZ$1, 0))</f>
        <v/>
      </c>
    </row>
    <row r="421">
      <c r="A421">
        <f>INDEX(resultados!$A$2:$ZZ$421, 415, MATCH($B$1, resultados!$A$1:$ZZ$1, 0))</f>
        <v/>
      </c>
      <c r="B421">
        <f>INDEX(resultados!$A$2:$ZZ$421, 415, MATCH($B$2, resultados!$A$1:$ZZ$1, 0))</f>
        <v/>
      </c>
      <c r="C421">
        <f>INDEX(resultados!$A$2:$ZZ$421, 415, MATCH($B$3, resultados!$A$1:$ZZ$1, 0))</f>
        <v/>
      </c>
    </row>
    <row r="422">
      <c r="A422">
        <f>INDEX(resultados!$A$2:$ZZ$421, 416, MATCH($B$1, resultados!$A$1:$ZZ$1, 0))</f>
        <v/>
      </c>
      <c r="B422">
        <f>INDEX(resultados!$A$2:$ZZ$421, 416, MATCH($B$2, resultados!$A$1:$ZZ$1, 0))</f>
        <v/>
      </c>
      <c r="C422">
        <f>INDEX(resultados!$A$2:$ZZ$421, 416, MATCH($B$3, resultados!$A$1:$ZZ$1, 0))</f>
        <v/>
      </c>
    </row>
    <row r="423">
      <c r="A423">
        <f>INDEX(resultados!$A$2:$ZZ$421, 417, MATCH($B$1, resultados!$A$1:$ZZ$1, 0))</f>
        <v/>
      </c>
      <c r="B423">
        <f>INDEX(resultados!$A$2:$ZZ$421, 417, MATCH($B$2, resultados!$A$1:$ZZ$1, 0))</f>
        <v/>
      </c>
      <c r="C423">
        <f>INDEX(resultados!$A$2:$ZZ$421, 417, MATCH($B$3, resultados!$A$1:$ZZ$1, 0))</f>
        <v/>
      </c>
    </row>
    <row r="424">
      <c r="A424">
        <f>INDEX(resultados!$A$2:$ZZ$421, 418, MATCH($B$1, resultados!$A$1:$ZZ$1, 0))</f>
        <v/>
      </c>
      <c r="B424">
        <f>INDEX(resultados!$A$2:$ZZ$421, 418, MATCH($B$2, resultados!$A$1:$ZZ$1, 0))</f>
        <v/>
      </c>
      <c r="C424">
        <f>INDEX(resultados!$A$2:$ZZ$421, 418, MATCH($B$3, resultados!$A$1:$ZZ$1, 0))</f>
        <v/>
      </c>
    </row>
    <row r="425">
      <c r="A425">
        <f>INDEX(resultados!$A$2:$ZZ$421, 419, MATCH($B$1, resultados!$A$1:$ZZ$1, 0))</f>
        <v/>
      </c>
      <c r="B425">
        <f>INDEX(resultados!$A$2:$ZZ$421, 419, MATCH($B$2, resultados!$A$1:$ZZ$1, 0))</f>
        <v/>
      </c>
      <c r="C425">
        <f>INDEX(resultados!$A$2:$ZZ$421, 419, MATCH($B$3, resultados!$A$1:$ZZ$1, 0))</f>
        <v/>
      </c>
    </row>
    <row r="426">
      <c r="A426">
        <f>INDEX(resultados!$A$2:$ZZ$421, 420, MATCH($B$1, resultados!$A$1:$ZZ$1, 0))</f>
        <v/>
      </c>
      <c r="B426">
        <f>INDEX(resultados!$A$2:$ZZ$421, 420, MATCH($B$2, resultados!$A$1:$ZZ$1, 0))</f>
        <v/>
      </c>
      <c r="C426">
        <f>INDEX(resultados!$A$2:$ZZ$421, 420,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2.2379</v>
      </c>
      <c r="E2" t="n">
        <v>44.68</v>
      </c>
      <c r="F2" t="n">
        <v>27.19</v>
      </c>
      <c r="G2" t="n">
        <v>5.23</v>
      </c>
      <c r="H2" t="n">
        <v>0.07000000000000001</v>
      </c>
      <c r="I2" t="n">
        <v>312</v>
      </c>
      <c r="J2" t="n">
        <v>242.64</v>
      </c>
      <c r="K2" t="n">
        <v>58.47</v>
      </c>
      <c r="L2" t="n">
        <v>1</v>
      </c>
      <c r="M2" t="n">
        <v>310</v>
      </c>
      <c r="N2" t="n">
        <v>58.17</v>
      </c>
      <c r="O2" t="n">
        <v>30160.1</v>
      </c>
      <c r="P2" t="n">
        <v>429.22</v>
      </c>
      <c r="Q2" t="n">
        <v>3034.53</v>
      </c>
      <c r="R2" t="n">
        <v>368.57</v>
      </c>
      <c r="S2" t="n">
        <v>56.78</v>
      </c>
      <c r="T2" t="n">
        <v>152611.63</v>
      </c>
      <c r="U2" t="n">
        <v>0.15</v>
      </c>
      <c r="V2" t="n">
        <v>0.59</v>
      </c>
      <c r="W2" t="n">
        <v>3.19</v>
      </c>
      <c r="X2" t="n">
        <v>9.42</v>
      </c>
      <c r="Y2" t="n">
        <v>1</v>
      </c>
      <c r="Z2" t="n">
        <v>10</v>
      </c>
      <c r="AA2" t="n">
        <v>872.3513670128635</v>
      </c>
      <c r="AB2" t="n">
        <v>1193.589625773148</v>
      </c>
      <c r="AC2" t="n">
        <v>1079.675107102919</v>
      </c>
      <c r="AD2" t="n">
        <v>872351.3670128635</v>
      </c>
      <c r="AE2" t="n">
        <v>1193589.625773148</v>
      </c>
      <c r="AF2" t="n">
        <v>2.037142111947119e-06</v>
      </c>
      <c r="AG2" t="n">
        <v>12.92824074074074</v>
      </c>
      <c r="AH2" t="n">
        <v>1079675.107102919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2.6666</v>
      </c>
      <c r="E3" t="n">
        <v>37.5</v>
      </c>
      <c r="F3" t="n">
        <v>24.31</v>
      </c>
      <c r="G3" t="n">
        <v>6.6</v>
      </c>
      <c r="H3" t="n">
        <v>0.09</v>
      </c>
      <c r="I3" t="n">
        <v>221</v>
      </c>
      <c r="J3" t="n">
        <v>243.08</v>
      </c>
      <c r="K3" t="n">
        <v>58.47</v>
      </c>
      <c r="L3" t="n">
        <v>1.25</v>
      </c>
      <c r="M3" t="n">
        <v>219</v>
      </c>
      <c r="N3" t="n">
        <v>58.36</v>
      </c>
      <c r="O3" t="n">
        <v>30214.33</v>
      </c>
      <c r="P3" t="n">
        <v>380.34</v>
      </c>
      <c r="Q3" t="n">
        <v>3034.21</v>
      </c>
      <c r="R3" t="n">
        <v>274.55</v>
      </c>
      <c r="S3" t="n">
        <v>56.78</v>
      </c>
      <c r="T3" t="n">
        <v>106055.47</v>
      </c>
      <c r="U3" t="n">
        <v>0.21</v>
      </c>
      <c r="V3" t="n">
        <v>0.66</v>
      </c>
      <c r="W3" t="n">
        <v>3.01</v>
      </c>
      <c r="X3" t="n">
        <v>6.54</v>
      </c>
      <c r="Y3" t="n">
        <v>1</v>
      </c>
      <c r="Z3" t="n">
        <v>10</v>
      </c>
      <c r="AA3" t="n">
        <v>677.1618392207248</v>
      </c>
      <c r="AB3" t="n">
        <v>926.5227026937224</v>
      </c>
      <c r="AC3" t="n">
        <v>838.0966763314133</v>
      </c>
      <c r="AD3" t="n">
        <v>677161.8392207248</v>
      </c>
      <c r="AE3" t="n">
        <v>926522.7026937224</v>
      </c>
      <c r="AF3" t="n">
        <v>2.427384224370252e-06</v>
      </c>
      <c r="AG3" t="n">
        <v>10.85069444444444</v>
      </c>
      <c r="AH3" t="n">
        <v>838096.6763314133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2.972</v>
      </c>
      <c r="E4" t="n">
        <v>33.65</v>
      </c>
      <c r="F4" t="n">
        <v>22.82</v>
      </c>
      <c r="G4" t="n">
        <v>8.01</v>
      </c>
      <c r="H4" t="n">
        <v>0.11</v>
      </c>
      <c r="I4" t="n">
        <v>171</v>
      </c>
      <c r="J4" t="n">
        <v>243.52</v>
      </c>
      <c r="K4" t="n">
        <v>58.47</v>
      </c>
      <c r="L4" t="n">
        <v>1.5</v>
      </c>
      <c r="M4" t="n">
        <v>169</v>
      </c>
      <c r="N4" t="n">
        <v>58.55</v>
      </c>
      <c r="O4" t="n">
        <v>30268.64</v>
      </c>
      <c r="P4" t="n">
        <v>353.91</v>
      </c>
      <c r="Q4" t="n">
        <v>3034.89</v>
      </c>
      <c r="R4" t="n">
        <v>224.84</v>
      </c>
      <c r="S4" t="n">
        <v>56.78</v>
      </c>
      <c r="T4" t="n">
        <v>81450.36</v>
      </c>
      <c r="U4" t="n">
        <v>0.25</v>
      </c>
      <c r="V4" t="n">
        <v>0.71</v>
      </c>
      <c r="W4" t="n">
        <v>2.96</v>
      </c>
      <c r="X4" t="n">
        <v>5.05</v>
      </c>
      <c r="Y4" t="n">
        <v>1</v>
      </c>
      <c r="Z4" t="n">
        <v>10</v>
      </c>
      <c r="AA4" t="n">
        <v>576.8023727788205</v>
      </c>
      <c r="AB4" t="n">
        <v>789.2064531607303</v>
      </c>
      <c r="AC4" t="n">
        <v>713.8856969292833</v>
      </c>
      <c r="AD4" t="n">
        <v>576802.3727788206</v>
      </c>
      <c r="AE4" t="n">
        <v>789206.4531607303</v>
      </c>
      <c r="AF4" t="n">
        <v>2.705387352744465e-06</v>
      </c>
      <c r="AG4" t="n">
        <v>9.736689814814815</v>
      </c>
      <c r="AH4" t="n">
        <v>713885.6969292833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3.2123</v>
      </c>
      <c r="E5" t="n">
        <v>31.13</v>
      </c>
      <c r="F5" t="n">
        <v>21.81</v>
      </c>
      <c r="G5" t="n">
        <v>9.41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335.29</v>
      </c>
      <c r="Q5" t="n">
        <v>3033.88</v>
      </c>
      <c r="R5" t="n">
        <v>192.67</v>
      </c>
      <c r="S5" t="n">
        <v>56.78</v>
      </c>
      <c r="T5" t="n">
        <v>65529.55</v>
      </c>
      <c r="U5" t="n">
        <v>0.29</v>
      </c>
      <c r="V5" t="n">
        <v>0.74</v>
      </c>
      <c r="W5" t="n">
        <v>2.88</v>
      </c>
      <c r="X5" t="n">
        <v>4.04</v>
      </c>
      <c r="Y5" t="n">
        <v>1</v>
      </c>
      <c r="Z5" t="n">
        <v>10</v>
      </c>
      <c r="AA5" t="n">
        <v>517.4047403837584</v>
      </c>
      <c r="AB5" t="n">
        <v>707.9359920792062</v>
      </c>
      <c r="AC5" t="n">
        <v>640.3715745895714</v>
      </c>
      <c r="AD5" t="n">
        <v>517404.7403837584</v>
      </c>
      <c r="AE5" t="n">
        <v>707935.9920792063</v>
      </c>
      <c r="AF5" t="n">
        <v>2.924130482241267e-06</v>
      </c>
      <c r="AG5" t="n">
        <v>9.007523148148147</v>
      </c>
      <c r="AH5" t="n">
        <v>640371.5745895714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3.3946</v>
      </c>
      <c r="E6" t="n">
        <v>29.46</v>
      </c>
      <c r="F6" t="n">
        <v>21.18</v>
      </c>
      <c r="G6" t="n">
        <v>10.86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322.75</v>
      </c>
      <c r="Q6" t="n">
        <v>3034.02</v>
      </c>
      <c r="R6" t="n">
        <v>171.86</v>
      </c>
      <c r="S6" t="n">
        <v>56.78</v>
      </c>
      <c r="T6" t="n">
        <v>55231.64</v>
      </c>
      <c r="U6" t="n">
        <v>0.33</v>
      </c>
      <c r="V6" t="n">
        <v>0.76</v>
      </c>
      <c r="W6" t="n">
        <v>2.85</v>
      </c>
      <c r="X6" t="n">
        <v>3.41</v>
      </c>
      <c r="Y6" t="n">
        <v>1</v>
      </c>
      <c r="Z6" t="n">
        <v>10</v>
      </c>
      <c r="AA6" t="n">
        <v>475.333246215124</v>
      </c>
      <c r="AB6" t="n">
        <v>650.3719176943525</v>
      </c>
      <c r="AC6" t="n">
        <v>588.3013346723224</v>
      </c>
      <c r="AD6" t="n">
        <v>475333.246215124</v>
      </c>
      <c r="AE6" t="n">
        <v>650371.9176943526</v>
      </c>
      <c r="AF6" t="n">
        <v>3.090076684934845e-06</v>
      </c>
      <c r="AG6" t="n">
        <v>8.524305555555555</v>
      </c>
      <c r="AH6" t="n">
        <v>588301.3346723224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3.5448</v>
      </c>
      <c r="E7" t="n">
        <v>28.21</v>
      </c>
      <c r="F7" t="n">
        <v>20.68</v>
      </c>
      <c r="G7" t="n">
        <v>12.29</v>
      </c>
      <c r="H7" t="n">
        <v>0.16</v>
      </c>
      <c r="I7" t="n">
        <v>101</v>
      </c>
      <c r="J7" t="n">
        <v>244.85</v>
      </c>
      <c r="K7" t="n">
        <v>58.47</v>
      </c>
      <c r="L7" t="n">
        <v>2.25</v>
      </c>
      <c r="M7" t="n">
        <v>99</v>
      </c>
      <c r="N7" t="n">
        <v>59.12</v>
      </c>
      <c r="O7" t="n">
        <v>30431.96</v>
      </c>
      <c r="P7" t="n">
        <v>312.38</v>
      </c>
      <c r="Q7" t="n">
        <v>3033.94</v>
      </c>
      <c r="R7" t="n">
        <v>155.8</v>
      </c>
      <c r="S7" t="n">
        <v>56.78</v>
      </c>
      <c r="T7" t="n">
        <v>47280.98</v>
      </c>
      <c r="U7" t="n">
        <v>0.36</v>
      </c>
      <c r="V7" t="n">
        <v>0.78</v>
      </c>
      <c r="W7" t="n">
        <v>2.82</v>
      </c>
      <c r="X7" t="n">
        <v>2.92</v>
      </c>
      <c r="Y7" t="n">
        <v>1</v>
      </c>
      <c r="Z7" t="n">
        <v>10</v>
      </c>
      <c r="AA7" t="n">
        <v>453.2506509132188</v>
      </c>
      <c r="AB7" t="n">
        <v>620.1575365869377</v>
      </c>
      <c r="AC7" t="n">
        <v>560.970571691649</v>
      </c>
      <c r="AD7" t="n">
        <v>453250.6509132188</v>
      </c>
      <c r="AE7" t="n">
        <v>620157.5365869377</v>
      </c>
      <c r="AF7" t="n">
        <v>3.226802519518364e-06</v>
      </c>
      <c r="AG7" t="n">
        <v>8.162615740740742</v>
      </c>
      <c r="AH7" t="n">
        <v>560970.5716916489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3.6645</v>
      </c>
      <c r="E8" t="n">
        <v>27.29</v>
      </c>
      <c r="F8" t="n">
        <v>20.33</v>
      </c>
      <c r="G8" t="n">
        <v>13.7</v>
      </c>
      <c r="H8" t="n">
        <v>0.18</v>
      </c>
      <c r="I8" t="n">
        <v>89</v>
      </c>
      <c r="J8" t="n">
        <v>245.29</v>
      </c>
      <c r="K8" t="n">
        <v>58.47</v>
      </c>
      <c r="L8" t="n">
        <v>2.5</v>
      </c>
      <c r="M8" t="n">
        <v>87</v>
      </c>
      <c r="N8" t="n">
        <v>59.32</v>
      </c>
      <c r="O8" t="n">
        <v>30486.54</v>
      </c>
      <c r="P8" t="n">
        <v>303.74</v>
      </c>
      <c r="Q8" t="n">
        <v>3033.58</v>
      </c>
      <c r="R8" t="n">
        <v>144.25</v>
      </c>
      <c r="S8" t="n">
        <v>56.78</v>
      </c>
      <c r="T8" t="n">
        <v>41566.77</v>
      </c>
      <c r="U8" t="n">
        <v>0.39</v>
      </c>
      <c r="V8" t="n">
        <v>0.79</v>
      </c>
      <c r="W8" t="n">
        <v>2.8</v>
      </c>
      <c r="X8" t="n">
        <v>2.56</v>
      </c>
      <c r="Y8" t="n">
        <v>1</v>
      </c>
      <c r="Z8" t="n">
        <v>10</v>
      </c>
      <c r="AA8" t="n">
        <v>424.3243715476866</v>
      </c>
      <c r="AB8" t="n">
        <v>580.5793250216364</v>
      </c>
      <c r="AC8" t="n">
        <v>525.1696490897709</v>
      </c>
      <c r="AD8" t="n">
        <v>424324.3715476866</v>
      </c>
      <c r="AE8" t="n">
        <v>580579.3250216363</v>
      </c>
      <c r="AF8" t="n">
        <v>3.335764452938119e-06</v>
      </c>
      <c r="AG8" t="n">
        <v>7.896412037037037</v>
      </c>
      <c r="AH8" t="n">
        <v>525169.649089771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3.7712</v>
      </c>
      <c r="E9" t="n">
        <v>26.52</v>
      </c>
      <c r="F9" t="n">
        <v>20.03</v>
      </c>
      <c r="G9" t="n">
        <v>15.21</v>
      </c>
      <c r="H9" t="n">
        <v>0.2</v>
      </c>
      <c r="I9" t="n">
        <v>79</v>
      </c>
      <c r="J9" t="n">
        <v>245.73</v>
      </c>
      <c r="K9" t="n">
        <v>58.47</v>
      </c>
      <c r="L9" t="n">
        <v>2.75</v>
      </c>
      <c r="M9" t="n">
        <v>77</v>
      </c>
      <c r="N9" t="n">
        <v>59.51</v>
      </c>
      <c r="O9" t="n">
        <v>30541.19</v>
      </c>
      <c r="P9" t="n">
        <v>296.24</v>
      </c>
      <c r="Q9" t="n">
        <v>3033.62</v>
      </c>
      <c r="R9" t="n">
        <v>134.55</v>
      </c>
      <c r="S9" t="n">
        <v>56.78</v>
      </c>
      <c r="T9" t="n">
        <v>36768.3</v>
      </c>
      <c r="U9" t="n">
        <v>0.42</v>
      </c>
      <c r="V9" t="n">
        <v>0.8100000000000001</v>
      </c>
      <c r="W9" t="n">
        <v>2.78</v>
      </c>
      <c r="X9" t="n">
        <v>2.26</v>
      </c>
      <c r="Y9" t="n">
        <v>1</v>
      </c>
      <c r="Z9" t="n">
        <v>10</v>
      </c>
      <c r="AA9" t="n">
        <v>410.8711908719304</v>
      </c>
      <c r="AB9" t="n">
        <v>562.1720897086233</v>
      </c>
      <c r="AC9" t="n">
        <v>508.519174480315</v>
      </c>
      <c r="AD9" t="n">
        <v>410871.1908719304</v>
      </c>
      <c r="AE9" t="n">
        <v>562172.0897086232</v>
      </c>
      <c r="AF9" t="n">
        <v>3.432892592419221e-06</v>
      </c>
      <c r="AG9" t="n">
        <v>7.673611111111111</v>
      </c>
      <c r="AH9" t="n">
        <v>508519.1744803149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3.8596</v>
      </c>
      <c r="E10" t="n">
        <v>25.91</v>
      </c>
      <c r="F10" t="n">
        <v>19.8</v>
      </c>
      <c r="G10" t="n">
        <v>16.73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289.99</v>
      </c>
      <c r="Q10" t="n">
        <v>3033.75</v>
      </c>
      <c r="R10" t="n">
        <v>127</v>
      </c>
      <c r="S10" t="n">
        <v>56.78</v>
      </c>
      <c r="T10" t="n">
        <v>33031.77</v>
      </c>
      <c r="U10" t="n">
        <v>0.45</v>
      </c>
      <c r="V10" t="n">
        <v>0.8100000000000001</v>
      </c>
      <c r="W10" t="n">
        <v>2.77</v>
      </c>
      <c r="X10" t="n">
        <v>2.03</v>
      </c>
      <c r="Y10" t="n">
        <v>1</v>
      </c>
      <c r="Z10" t="n">
        <v>10</v>
      </c>
      <c r="AA10" t="n">
        <v>400.1557777598633</v>
      </c>
      <c r="AB10" t="n">
        <v>547.5107887580302</v>
      </c>
      <c r="AC10" t="n">
        <v>495.2571275151814</v>
      </c>
      <c r="AD10" t="n">
        <v>400155.7777598634</v>
      </c>
      <c r="AE10" t="n">
        <v>547510.7887580303</v>
      </c>
      <c r="AF10" t="n">
        <v>3.513362391202065e-06</v>
      </c>
      <c r="AG10" t="n">
        <v>7.497106481481482</v>
      </c>
      <c r="AH10" t="n">
        <v>495257.1275151814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3.9408</v>
      </c>
      <c r="E11" t="n">
        <v>25.38</v>
      </c>
      <c r="F11" t="n">
        <v>19.6</v>
      </c>
      <c r="G11" t="n">
        <v>18.37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284.55</v>
      </c>
      <c r="Q11" t="n">
        <v>3033.63</v>
      </c>
      <c r="R11" t="n">
        <v>120.25</v>
      </c>
      <c r="S11" t="n">
        <v>56.78</v>
      </c>
      <c r="T11" t="n">
        <v>29693.72</v>
      </c>
      <c r="U11" t="n">
        <v>0.47</v>
      </c>
      <c r="V11" t="n">
        <v>0.82</v>
      </c>
      <c r="W11" t="n">
        <v>2.76</v>
      </c>
      <c r="X11" t="n">
        <v>1.83</v>
      </c>
      <c r="Y11" t="n">
        <v>1</v>
      </c>
      <c r="Z11" t="n">
        <v>10</v>
      </c>
      <c r="AA11" t="n">
        <v>391.1072858340841</v>
      </c>
      <c r="AB11" t="n">
        <v>535.1302429138888</v>
      </c>
      <c r="AC11" t="n">
        <v>484.0581635901996</v>
      </c>
      <c r="AD11" t="n">
        <v>391107.285834084</v>
      </c>
      <c r="AE11" t="n">
        <v>535130.2429138888</v>
      </c>
      <c r="AF11" t="n">
        <v>3.587278088726577e-06</v>
      </c>
      <c r="AG11" t="n">
        <v>7.34375</v>
      </c>
      <c r="AH11" t="n">
        <v>484058.1635901995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4.001</v>
      </c>
      <c r="E12" t="n">
        <v>24.99</v>
      </c>
      <c r="F12" t="n">
        <v>19.45</v>
      </c>
      <c r="G12" t="n">
        <v>19.78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279.49</v>
      </c>
      <c r="Q12" t="n">
        <v>3033.56</v>
      </c>
      <c r="R12" t="n">
        <v>115.82</v>
      </c>
      <c r="S12" t="n">
        <v>56.78</v>
      </c>
      <c r="T12" t="n">
        <v>27501.91</v>
      </c>
      <c r="U12" t="n">
        <v>0.49</v>
      </c>
      <c r="V12" t="n">
        <v>0.83</v>
      </c>
      <c r="W12" t="n">
        <v>2.75</v>
      </c>
      <c r="X12" t="n">
        <v>1.68</v>
      </c>
      <c r="Y12" t="n">
        <v>1</v>
      </c>
      <c r="Z12" t="n">
        <v>10</v>
      </c>
      <c r="AA12" t="n">
        <v>371.5123349366182</v>
      </c>
      <c r="AB12" t="n">
        <v>508.3195666277535</v>
      </c>
      <c r="AC12" t="n">
        <v>459.8062606197925</v>
      </c>
      <c r="AD12" t="n">
        <v>371512.3349366182</v>
      </c>
      <c r="AE12" t="n">
        <v>508319.5666277535</v>
      </c>
      <c r="AF12" t="n">
        <v>3.642077657580957e-06</v>
      </c>
      <c r="AG12" t="n">
        <v>7.230902777777778</v>
      </c>
      <c r="AH12" t="n">
        <v>459806.2606197925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4.0609</v>
      </c>
      <c r="E13" t="n">
        <v>24.62</v>
      </c>
      <c r="F13" t="n">
        <v>19.32</v>
      </c>
      <c r="G13" t="n">
        <v>21.46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274.4</v>
      </c>
      <c r="Q13" t="n">
        <v>3033.73</v>
      </c>
      <c r="R13" t="n">
        <v>111.36</v>
      </c>
      <c r="S13" t="n">
        <v>56.78</v>
      </c>
      <c r="T13" t="n">
        <v>25298.16</v>
      </c>
      <c r="U13" t="n">
        <v>0.51</v>
      </c>
      <c r="V13" t="n">
        <v>0.84</v>
      </c>
      <c r="W13" t="n">
        <v>2.74</v>
      </c>
      <c r="X13" t="n">
        <v>1.55</v>
      </c>
      <c r="Y13" t="n">
        <v>1</v>
      </c>
      <c r="Z13" t="n">
        <v>10</v>
      </c>
      <c r="AA13" t="n">
        <v>364.6857636502995</v>
      </c>
      <c r="AB13" t="n">
        <v>498.9791506267424</v>
      </c>
      <c r="AC13" t="n">
        <v>451.3572808125616</v>
      </c>
      <c r="AD13" t="n">
        <v>364685.7636502995</v>
      </c>
      <c r="AE13" t="n">
        <v>498979.1506267424</v>
      </c>
      <c r="AF13" t="n">
        <v>3.696604138882906e-06</v>
      </c>
      <c r="AG13" t="n">
        <v>7.123842592592593</v>
      </c>
      <c r="AH13" t="n">
        <v>451357.2808125616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19.19</v>
      </c>
      <c r="G14" t="n">
        <v>23.02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269.56</v>
      </c>
      <c r="Q14" t="n">
        <v>3033.53</v>
      </c>
      <c r="R14" t="n">
        <v>107.09</v>
      </c>
      <c r="S14" t="n">
        <v>56.78</v>
      </c>
      <c r="T14" t="n">
        <v>23184.51</v>
      </c>
      <c r="U14" t="n">
        <v>0.53</v>
      </c>
      <c r="V14" t="n">
        <v>0.84</v>
      </c>
      <c r="W14" t="n">
        <v>2.74</v>
      </c>
      <c r="X14" t="n">
        <v>1.42</v>
      </c>
      <c r="Y14" t="n">
        <v>1</v>
      </c>
      <c r="Z14" t="n">
        <v>10</v>
      </c>
      <c r="AA14" t="n">
        <v>358.5467607852866</v>
      </c>
      <c r="AB14" t="n">
        <v>490.5794960731398</v>
      </c>
      <c r="AC14" t="n">
        <v>443.7592775005658</v>
      </c>
      <c r="AD14" t="n">
        <v>358546.7607852865</v>
      </c>
      <c r="AE14" t="n">
        <v>490579.4960731398</v>
      </c>
      <c r="AF14" t="n">
        <v>3.745213723215528e-06</v>
      </c>
      <c r="AG14" t="n">
        <v>7.034143518518518</v>
      </c>
      <c r="AH14" t="n">
        <v>443759.2775005657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4.1707</v>
      </c>
      <c r="E15" t="n">
        <v>23.98</v>
      </c>
      <c r="F15" t="n">
        <v>19.05</v>
      </c>
      <c r="G15" t="n">
        <v>24.84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264.06</v>
      </c>
      <c r="Q15" t="n">
        <v>3033.73</v>
      </c>
      <c r="R15" t="n">
        <v>102.51</v>
      </c>
      <c r="S15" t="n">
        <v>56.78</v>
      </c>
      <c r="T15" t="n">
        <v>20912.62</v>
      </c>
      <c r="U15" t="n">
        <v>0.55</v>
      </c>
      <c r="V15" t="n">
        <v>0.85</v>
      </c>
      <c r="W15" t="n">
        <v>2.73</v>
      </c>
      <c r="X15" t="n">
        <v>1.28</v>
      </c>
      <c r="Y15" t="n">
        <v>1</v>
      </c>
      <c r="Z15" t="n">
        <v>10</v>
      </c>
      <c r="AA15" t="n">
        <v>351.8297956130204</v>
      </c>
      <c r="AB15" t="n">
        <v>481.3890479928559</v>
      </c>
      <c r="AC15" t="n">
        <v>435.4459528861893</v>
      </c>
      <c r="AD15" t="n">
        <v>351829.7956130204</v>
      </c>
      <c r="AE15" t="n">
        <v>481389.0479928559</v>
      </c>
      <c r="AF15" t="n">
        <v>3.796554183072456e-06</v>
      </c>
      <c r="AG15" t="n">
        <v>6.938657407407407</v>
      </c>
      <c r="AH15" t="n">
        <v>435445.9528861893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4.2142</v>
      </c>
      <c r="E16" t="n">
        <v>23.73</v>
      </c>
      <c r="F16" t="n">
        <v>18.94</v>
      </c>
      <c r="G16" t="n">
        <v>26.43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259.04</v>
      </c>
      <c r="Q16" t="n">
        <v>3033.84</v>
      </c>
      <c r="R16" t="n">
        <v>99.43000000000001</v>
      </c>
      <c r="S16" t="n">
        <v>56.78</v>
      </c>
      <c r="T16" t="n">
        <v>19386.48</v>
      </c>
      <c r="U16" t="n">
        <v>0.57</v>
      </c>
      <c r="V16" t="n">
        <v>0.85</v>
      </c>
      <c r="W16" t="n">
        <v>2.71</v>
      </c>
      <c r="X16" t="n">
        <v>1.18</v>
      </c>
      <c r="Y16" t="n">
        <v>1</v>
      </c>
      <c r="Z16" t="n">
        <v>10</v>
      </c>
      <c r="AA16" t="n">
        <v>346.4478935051648</v>
      </c>
      <c r="AB16" t="n">
        <v>474.025292096124</v>
      </c>
      <c r="AC16" t="n">
        <v>428.7849835171452</v>
      </c>
      <c r="AD16" t="n">
        <v>346447.8935051648</v>
      </c>
      <c r="AE16" t="n">
        <v>474025.292096124</v>
      </c>
      <c r="AF16" t="n">
        <v>3.836151878174873e-06</v>
      </c>
      <c r="AG16" t="n">
        <v>6.866319444444446</v>
      </c>
      <c r="AH16" t="n">
        <v>428784.9835171452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4.2484</v>
      </c>
      <c r="E17" t="n">
        <v>23.54</v>
      </c>
      <c r="F17" t="n">
        <v>18.89</v>
      </c>
      <c r="G17" t="n">
        <v>28.34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254.56</v>
      </c>
      <c r="Q17" t="n">
        <v>3033.75</v>
      </c>
      <c r="R17" t="n">
        <v>97.41</v>
      </c>
      <c r="S17" t="n">
        <v>56.78</v>
      </c>
      <c r="T17" t="n">
        <v>18394.85</v>
      </c>
      <c r="U17" t="n">
        <v>0.58</v>
      </c>
      <c r="V17" t="n">
        <v>0.85</v>
      </c>
      <c r="W17" t="n">
        <v>2.72</v>
      </c>
      <c r="X17" t="n">
        <v>1.13</v>
      </c>
      <c r="Y17" t="n">
        <v>1</v>
      </c>
      <c r="Z17" t="n">
        <v>10</v>
      </c>
      <c r="AA17" t="n">
        <v>342.0982826010799</v>
      </c>
      <c r="AB17" t="n">
        <v>468.073962565865</v>
      </c>
      <c r="AC17" t="n">
        <v>423.4016405245105</v>
      </c>
      <c r="AD17" t="n">
        <v>342098.2826010798</v>
      </c>
      <c r="AE17" t="n">
        <v>468073.962565865</v>
      </c>
      <c r="AF17" t="n">
        <v>3.867283859151947e-06</v>
      </c>
      <c r="AG17" t="n">
        <v>6.811342592592593</v>
      </c>
      <c r="AH17" t="n">
        <v>423401.6405245105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4.2884</v>
      </c>
      <c r="E18" t="n">
        <v>23.32</v>
      </c>
      <c r="F18" t="n">
        <v>18.81</v>
      </c>
      <c r="G18" t="n">
        <v>30.51</v>
      </c>
      <c r="H18" t="n">
        <v>0.36</v>
      </c>
      <c r="I18" t="n">
        <v>37</v>
      </c>
      <c r="J18" t="n">
        <v>249.75</v>
      </c>
      <c r="K18" t="n">
        <v>58.47</v>
      </c>
      <c r="L18" t="n">
        <v>5</v>
      </c>
      <c r="M18" t="n">
        <v>35</v>
      </c>
      <c r="N18" t="n">
        <v>61.27</v>
      </c>
      <c r="O18" t="n">
        <v>31036.22</v>
      </c>
      <c r="P18" t="n">
        <v>250.82</v>
      </c>
      <c r="Q18" t="n">
        <v>3033.86</v>
      </c>
      <c r="R18" t="n">
        <v>94.95</v>
      </c>
      <c r="S18" t="n">
        <v>56.78</v>
      </c>
      <c r="T18" t="n">
        <v>17178.33</v>
      </c>
      <c r="U18" t="n">
        <v>0.6</v>
      </c>
      <c r="V18" t="n">
        <v>0.86</v>
      </c>
      <c r="W18" t="n">
        <v>2.72</v>
      </c>
      <c r="X18" t="n">
        <v>1.05</v>
      </c>
      <c r="Y18" t="n">
        <v>1</v>
      </c>
      <c r="Z18" t="n">
        <v>10</v>
      </c>
      <c r="AA18" t="n">
        <v>337.8818690934789</v>
      </c>
      <c r="AB18" t="n">
        <v>462.3048795897297</v>
      </c>
      <c r="AC18" t="n">
        <v>418.1831507306588</v>
      </c>
      <c r="AD18" t="n">
        <v>337881.8690934789</v>
      </c>
      <c r="AE18" t="n">
        <v>462304.8795897297</v>
      </c>
      <c r="AF18" t="n">
        <v>3.903695532809342e-06</v>
      </c>
      <c r="AG18" t="n">
        <v>6.747685185185186</v>
      </c>
      <c r="AH18" t="n">
        <v>418183.1507306588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4.318</v>
      </c>
      <c r="E19" t="n">
        <v>23.16</v>
      </c>
      <c r="F19" t="n">
        <v>18.75</v>
      </c>
      <c r="G19" t="n">
        <v>32.14</v>
      </c>
      <c r="H19" t="n">
        <v>0.37</v>
      </c>
      <c r="I19" t="n">
        <v>35</v>
      </c>
      <c r="J19" t="n">
        <v>250.2</v>
      </c>
      <c r="K19" t="n">
        <v>58.47</v>
      </c>
      <c r="L19" t="n">
        <v>5.25</v>
      </c>
      <c r="M19" t="n">
        <v>33</v>
      </c>
      <c r="N19" t="n">
        <v>61.47</v>
      </c>
      <c r="O19" t="n">
        <v>31091.59</v>
      </c>
      <c r="P19" t="n">
        <v>246.14</v>
      </c>
      <c r="Q19" t="n">
        <v>3033.52</v>
      </c>
      <c r="R19" t="n">
        <v>93.2</v>
      </c>
      <c r="S19" t="n">
        <v>56.78</v>
      </c>
      <c r="T19" t="n">
        <v>16313.95</v>
      </c>
      <c r="U19" t="n">
        <v>0.61</v>
      </c>
      <c r="V19" t="n">
        <v>0.86</v>
      </c>
      <c r="W19" t="n">
        <v>2.7</v>
      </c>
      <c r="X19" t="n">
        <v>0.98</v>
      </c>
      <c r="Y19" t="n">
        <v>1</v>
      </c>
      <c r="Z19" t="n">
        <v>10</v>
      </c>
      <c r="AA19" t="n">
        <v>333.7384924794488</v>
      </c>
      <c r="AB19" t="n">
        <v>456.6357289135384</v>
      </c>
      <c r="AC19" t="n">
        <v>413.0550558383002</v>
      </c>
      <c r="AD19" t="n">
        <v>333738.4924794488</v>
      </c>
      <c r="AE19" t="n">
        <v>456635.7289135384</v>
      </c>
      <c r="AF19" t="n">
        <v>3.930640171315814e-06</v>
      </c>
      <c r="AG19" t="n">
        <v>6.701388888888889</v>
      </c>
      <c r="AH19" t="n">
        <v>413055.0558383002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4.3488</v>
      </c>
      <c r="E20" t="n">
        <v>22.99</v>
      </c>
      <c r="F20" t="n">
        <v>18.68</v>
      </c>
      <c r="G20" t="n">
        <v>33.96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31</v>
      </c>
      <c r="N20" t="n">
        <v>61.67</v>
      </c>
      <c r="O20" t="n">
        <v>31147.02</v>
      </c>
      <c r="P20" t="n">
        <v>242.98</v>
      </c>
      <c r="Q20" t="n">
        <v>3033.71</v>
      </c>
      <c r="R20" t="n">
        <v>90.7</v>
      </c>
      <c r="S20" t="n">
        <v>56.78</v>
      </c>
      <c r="T20" t="n">
        <v>15071.52</v>
      </c>
      <c r="U20" t="n">
        <v>0.63</v>
      </c>
      <c r="V20" t="n">
        <v>0.86</v>
      </c>
      <c r="W20" t="n">
        <v>2.7</v>
      </c>
      <c r="X20" t="n">
        <v>0.91</v>
      </c>
      <c r="Y20" t="n">
        <v>1</v>
      </c>
      <c r="Z20" t="n">
        <v>10</v>
      </c>
      <c r="AA20" t="n">
        <v>330.4160534400082</v>
      </c>
      <c r="AB20" t="n">
        <v>452.0898212441101</v>
      </c>
      <c r="AC20" t="n">
        <v>408.9430032166207</v>
      </c>
      <c r="AD20" t="n">
        <v>330416.0534400083</v>
      </c>
      <c r="AE20" t="n">
        <v>452089.8212441101</v>
      </c>
      <c r="AF20" t="n">
        <v>3.958677160032008e-06</v>
      </c>
      <c r="AG20" t="n">
        <v>6.652199074074074</v>
      </c>
      <c r="AH20" t="n">
        <v>408943.0032166207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4.3759</v>
      </c>
      <c r="E21" t="n">
        <v>22.85</v>
      </c>
      <c r="F21" t="n">
        <v>18.63</v>
      </c>
      <c r="G21" t="n">
        <v>36.06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29</v>
      </c>
      <c r="N21" t="n">
        <v>61.87</v>
      </c>
      <c r="O21" t="n">
        <v>31202.53</v>
      </c>
      <c r="P21" t="n">
        <v>237.57</v>
      </c>
      <c r="Q21" t="n">
        <v>3033.76</v>
      </c>
      <c r="R21" t="n">
        <v>88.98</v>
      </c>
      <c r="S21" t="n">
        <v>56.78</v>
      </c>
      <c r="T21" t="n">
        <v>14222.2</v>
      </c>
      <c r="U21" t="n">
        <v>0.64</v>
      </c>
      <c r="V21" t="n">
        <v>0.87</v>
      </c>
      <c r="W21" t="n">
        <v>2.7</v>
      </c>
      <c r="X21" t="n">
        <v>0.87</v>
      </c>
      <c r="Y21" t="n">
        <v>1</v>
      </c>
      <c r="Z21" t="n">
        <v>10</v>
      </c>
      <c r="AA21" t="n">
        <v>326.1112523520235</v>
      </c>
      <c r="AB21" t="n">
        <v>446.199802481109</v>
      </c>
      <c r="AC21" t="n">
        <v>403.6151195776671</v>
      </c>
      <c r="AD21" t="n">
        <v>326111.2523520236</v>
      </c>
      <c r="AE21" t="n">
        <v>446199.802481109</v>
      </c>
      <c r="AF21" t="n">
        <v>3.983346068934893e-06</v>
      </c>
      <c r="AG21" t="n">
        <v>6.611689814814816</v>
      </c>
      <c r="AH21" t="n">
        <v>403615.1195776672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4.4078</v>
      </c>
      <c r="E22" t="n">
        <v>22.69</v>
      </c>
      <c r="F22" t="n">
        <v>18.56</v>
      </c>
      <c r="G22" t="n">
        <v>38.4</v>
      </c>
      <c r="H22" t="n">
        <v>0.42</v>
      </c>
      <c r="I22" t="n">
        <v>29</v>
      </c>
      <c r="J22" t="n">
        <v>251.55</v>
      </c>
      <c r="K22" t="n">
        <v>58.47</v>
      </c>
      <c r="L22" t="n">
        <v>6</v>
      </c>
      <c r="M22" t="n">
        <v>27</v>
      </c>
      <c r="N22" t="n">
        <v>62.07</v>
      </c>
      <c r="O22" t="n">
        <v>31258.11</v>
      </c>
      <c r="P22" t="n">
        <v>233.23</v>
      </c>
      <c r="Q22" t="n">
        <v>3033.64</v>
      </c>
      <c r="R22" t="n">
        <v>86.81</v>
      </c>
      <c r="S22" t="n">
        <v>56.78</v>
      </c>
      <c r="T22" t="n">
        <v>13149.79</v>
      </c>
      <c r="U22" t="n">
        <v>0.65</v>
      </c>
      <c r="V22" t="n">
        <v>0.87</v>
      </c>
      <c r="W22" t="n">
        <v>2.7</v>
      </c>
      <c r="X22" t="n">
        <v>0.79</v>
      </c>
      <c r="Y22" t="n">
        <v>1</v>
      </c>
      <c r="Z22" t="n">
        <v>10</v>
      </c>
      <c r="AA22" t="n">
        <v>309.6954921344951</v>
      </c>
      <c r="AB22" t="n">
        <v>423.7390351392582</v>
      </c>
      <c r="AC22" t="n">
        <v>383.2979763470376</v>
      </c>
      <c r="AD22" t="n">
        <v>309695.4921344951</v>
      </c>
      <c r="AE22" t="n">
        <v>423739.0351392582</v>
      </c>
      <c r="AF22" t="n">
        <v>4.012384378676666e-06</v>
      </c>
      <c r="AG22" t="n">
        <v>6.565393518518519</v>
      </c>
      <c r="AH22" t="n">
        <v>383297.9763470376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4.4218</v>
      </c>
      <c r="E23" t="n">
        <v>22.62</v>
      </c>
      <c r="F23" t="n">
        <v>18.54</v>
      </c>
      <c r="G23" t="n">
        <v>39.72</v>
      </c>
      <c r="H23" t="n">
        <v>0.44</v>
      </c>
      <c r="I23" t="n">
        <v>28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229.47</v>
      </c>
      <c r="Q23" t="n">
        <v>3033.52</v>
      </c>
      <c r="R23" t="n">
        <v>85.54000000000001</v>
      </c>
      <c r="S23" t="n">
        <v>56.78</v>
      </c>
      <c r="T23" t="n">
        <v>12518.51</v>
      </c>
      <c r="U23" t="n">
        <v>0.66</v>
      </c>
      <c r="V23" t="n">
        <v>0.87</v>
      </c>
      <c r="W23" t="n">
        <v>2.71</v>
      </c>
      <c r="X23" t="n">
        <v>0.77</v>
      </c>
      <c r="Y23" t="n">
        <v>1</v>
      </c>
      <c r="Z23" t="n">
        <v>10</v>
      </c>
      <c r="AA23" t="n">
        <v>307.0093630182641</v>
      </c>
      <c r="AB23" t="n">
        <v>420.0637547787779</v>
      </c>
      <c r="AC23" t="n">
        <v>379.9734595858732</v>
      </c>
      <c r="AD23" t="n">
        <v>307009.3630182641</v>
      </c>
      <c r="AE23" t="n">
        <v>420063.7547787779</v>
      </c>
      <c r="AF23" t="n">
        <v>4.025128464456755e-06</v>
      </c>
      <c r="AG23" t="n">
        <v>6.545138888888889</v>
      </c>
      <c r="AH23" t="n">
        <v>379973.4595858732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4.4337</v>
      </c>
      <c r="E24" t="n">
        <v>22.55</v>
      </c>
      <c r="F24" t="n">
        <v>18.52</v>
      </c>
      <c r="G24" t="n">
        <v>41.16</v>
      </c>
      <c r="H24" t="n">
        <v>0.46</v>
      </c>
      <c r="I24" t="n">
        <v>27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228.25</v>
      </c>
      <c r="Q24" t="n">
        <v>3033.55</v>
      </c>
      <c r="R24" t="n">
        <v>85.05</v>
      </c>
      <c r="S24" t="n">
        <v>56.78</v>
      </c>
      <c r="T24" t="n">
        <v>12275.63</v>
      </c>
      <c r="U24" t="n">
        <v>0.67</v>
      </c>
      <c r="V24" t="n">
        <v>0.87</v>
      </c>
      <c r="W24" t="n">
        <v>2.71</v>
      </c>
      <c r="X24" t="n">
        <v>0.76</v>
      </c>
      <c r="Y24" t="n">
        <v>1</v>
      </c>
      <c r="Z24" t="n">
        <v>10</v>
      </c>
      <c r="AA24" t="n">
        <v>305.8089284062854</v>
      </c>
      <c r="AB24" t="n">
        <v>418.4212671832311</v>
      </c>
      <c r="AC24" t="n">
        <v>378.4877287011996</v>
      </c>
      <c r="AD24" t="n">
        <v>305808.9284062854</v>
      </c>
      <c r="AE24" t="n">
        <v>418421.2671832311</v>
      </c>
      <c r="AF24" t="n">
        <v>4.035960937369829e-06</v>
      </c>
      <c r="AG24" t="n">
        <v>6.52488425925926</v>
      </c>
      <c r="AH24" t="n">
        <v>378487.7287011996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4.4468</v>
      </c>
      <c r="E25" t="n">
        <v>22.49</v>
      </c>
      <c r="F25" t="n">
        <v>18.5</v>
      </c>
      <c r="G25" t="n">
        <v>42.7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225.41</v>
      </c>
      <c r="Q25" t="n">
        <v>3033.54</v>
      </c>
      <c r="R25" t="n">
        <v>84.09</v>
      </c>
      <c r="S25" t="n">
        <v>56.78</v>
      </c>
      <c r="T25" t="n">
        <v>11802.23</v>
      </c>
      <c r="U25" t="n">
        <v>0.68</v>
      </c>
      <c r="V25" t="n">
        <v>0.87</v>
      </c>
      <c r="W25" t="n">
        <v>2.72</v>
      </c>
      <c r="X25" t="n">
        <v>0.74</v>
      </c>
      <c r="Y25" t="n">
        <v>1</v>
      </c>
      <c r="Z25" t="n">
        <v>10</v>
      </c>
      <c r="AA25" t="n">
        <v>303.6863521210947</v>
      </c>
      <c r="AB25" t="n">
        <v>415.5170646683764</v>
      </c>
      <c r="AC25" t="n">
        <v>375.8606991982887</v>
      </c>
      <c r="AD25" t="n">
        <v>303686.3521210946</v>
      </c>
      <c r="AE25" t="n">
        <v>415517.0646683764</v>
      </c>
      <c r="AF25" t="n">
        <v>4.047885760492627e-06</v>
      </c>
      <c r="AG25" t="n">
        <v>6.507523148148148</v>
      </c>
      <c r="AH25" t="n">
        <v>375860.6991982887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4.4465</v>
      </c>
      <c r="E26" t="n">
        <v>22.49</v>
      </c>
      <c r="F26" t="n">
        <v>18.5</v>
      </c>
      <c r="G26" t="n">
        <v>42.7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3</v>
      </c>
      <c r="N26" t="n">
        <v>62.88</v>
      </c>
      <c r="O26" t="n">
        <v>31481.17</v>
      </c>
      <c r="P26" t="n">
        <v>226.1</v>
      </c>
      <c r="Q26" t="n">
        <v>3033.54</v>
      </c>
      <c r="R26" t="n">
        <v>83.93000000000001</v>
      </c>
      <c r="S26" t="n">
        <v>56.78</v>
      </c>
      <c r="T26" t="n">
        <v>11725.01</v>
      </c>
      <c r="U26" t="n">
        <v>0.68</v>
      </c>
      <c r="V26" t="n">
        <v>0.87</v>
      </c>
      <c r="W26" t="n">
        <v>2.73</v>
      </c>
      <c r="X26" t="n">
        <v>0.74</v>
      </c>
      <c r="Y26" t="n">
        <v>1</v>
      </c>
      <c r="Z26" t="n">
        <v>10</v>
      </c>
      <c r="AA26" t="n">
        <v>304.0734713369642</v>
      </c>
      <c r="AB26" t="n">
        <v>416.0467382580235</v>
      </c>
      <c r="AC26" t="n">
        <v>376.3398214839415</v>
      </c>
      <c r="AD26" t="n">
        <v>304073.4713369642</v>
      </c>
      <c r="AE26" t="n">
        <v>416046.7382580235</v>
      </c>
      <c r="AF26" t="n">
        <v>4.047612672940197e-06</v>
      </c>
      <c r="AG26" t="n">
        <v>6.507523148148148</v>
      </c>
      <c r="AH26" t="n">
        <v>376339.8214839415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4.4476</v>
      </c>
      <c r="E27" t="n">
        <v>22.48</v>
      </c>
      <c r="F27" t="n">
        <v>18.5</v>
      </c>
      <c r="G27" t="n">
        <v>42.69</v>
      </c>
      <c r="H27" t="n">
        <v>0.51</v>
      </c>
      <c r="I27" t="n">
        <v>26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225.14</v>
      </c>
      <c r="Q27" t="n">
        <v>3033.69</v>
      </c>
      <c r="R27" t="n">
        <v>83.86</v>
      </c>
      <c r="S27" t="n">
        <v>56.78</v>
      </c>
      <c r="T27" t="n">
        <v>11687.94</v>
      </c>
      <c r="U27" t="n">
        <v>0.68</v>
      </c>
      <c r="V27" t="n">
        <v>0.87</v>
      </c>
      <c r="W27" t="n">
        <v>2.72</v>
      </c>
      <c r="X27" t="n">
        <v>0.73</v>
      </c>
      <c r="Y27" t="n">
        <v>1</v>
      </c>
      <c r="Z27" t="n">
        <v>10</v>
      </c>
      <c r="AA27" t="n">
        <v>303.5080708397986</v>
      </c>
      <c r="AB27" t="n">
        <v>415.2731323540921</v>
      </c>
      <c r="AC27" t="n">
        <v>375.6400474417187</v>
      </c>
      <c r="AD27" t="n">
        <v>303508.0708397986</v>
      </c>
      <c r="AE27" t="n">
        <v>415273.1323540921</v>
      </c>
      <c r="AF27" t="n">
        <v>4.048613993965775e-06</v>
      </c>
      <c r="AG27" t="n">
        <v>6.50462962962963</v>
      </c>
      <c r="AH27" t="n">
        <v>375640.0474417186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4.4458</v>
      </c>
      <c r="E28" t="n">
        <v>22.49</v>
      </c>
      <c r="F28" t="n">
        <v>18.51</v>
      </c>
      <c r="G28" t="n">
        <v>42.71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225.13</v>
      </c>
      <c r="Q28" t="n">
        <v>3033.51</v>
      </c>
      <c r="R28" t="n">
        <v>84.02</v>
      </c>
      <c r="S28" t="n">
        <v>56.78</v>
      </c>
      <c r="T28" t="n">
        <v>11769.14</v>
      </c>
      <c r="U28" t="n">
        <v>0.68</v>
      </c>
      <c r="V28" t="n">
        <v>0.87</v>
      </c>
      <c r="W28" t="n">
        <v>2.73</v>
      </c>
      <c r="X28" t="n">
        <v>0.74</v>
      </c>
      <c r="Y28" t="n">
        <v>1</v>
      </c>
      <c r="Z28" t="n">
        <v>10</v>
      </c>
      <c r="AA28" t="n">
        <v>303.6016098179707</v>
      </c>
      <c r="AB28" t="n">
        <v>415.4011165106755</v>
      </c>
      <c r="AC28" t="n">
        <v>375.7558169700246</v>
      </c>
      <c r="AD28" t="n">
        <v>303601.6098179707</v>
      </c>
      <c r="AE28" t="n">
        <v>415401.1165106755</v>
      </c>
      <c r="AF28" t="n">
        <v>4.046975468651191e-06</v>
      </c>
      <c r="AG28" t="n">
        <v>6.507523148148148</v>
      </c>
      <c r="AH28" t="n">
        <v>375755.8169700246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4.1115</v>
      </c>
      <c r="E2" t="n">
        <v>24.32</v>
      </c>
      <c r="F2" t="n">
        <v>20.86</v>
      </c>
      <c r="G2" t="n">
        <v>12.03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120.53</v>
      </c>
      <c r="Q2" t="n">
        <v>3034.46</v>
      </c>
      <c r="R2" t="n">
        <v>157.63</v>
      </c>
      <c r="S2" t="n">
        <v>56.78</v>
      </c>
      <c r="T2" t="n">
        <v>48181.1</v>
      </c>
      <c r="U2" t="n">
        <v>0.36</v>
      </c>
      <c r="V2" t="n">
        <v>0.77</v>
      </c>
      <c r="W2" t="n">
        <v>2.94</v>
      </c>
      <c r="X2" t="n">
        <v>3.09</v>
      </c>
      <c r="Y2" t="n">
        <v>1</v>
      </c>
      <c r="Z2" t="n">
        <v>10</v>
      </c>
      <c r="AA2" t="n">
        <v>221.8045304227198</v>
      </c>
      <c r="AB2" t="n">
        <v>303.4827438494929</v>
      </c>
      <c r="AC2" t="n">
        <v>274.5187767172931</v>
      </c>
      <c r="AD2" t="n">
        <v>221804.5304227198</v>
      </c>
      <c r="AE2" t="n">
        <v>303482.7438494929</v>
      </c>
      <c r="AF2" t="n">
        <v>5.515780568875806e-06</v>
      </c>
      <c r="AG2" t="n">
        <v>7.037037037037037</v>
      </c>
      <c r="AH2" t="n">
        <v>274518.7767172931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4.1291</v>
      </c>
      <c r="E3" t="n">
        <v>24.22</v>
      </c>
      <c r="F3" t="n">
        <v>20.79</v>
      </c>
      <c r="G3" t="n">
        <v>12.23</v>
      </c>
      <c r="H3" t="n">
        <v>0.3</v>
      </c>
      <c r="I3" t="n">
        <v>102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120.19</v>
      </c>
      <c r="Q3" t="n">
        <v>3034.71</v>
      </c>
      <c r="R3" t="n">
        <v>154.93</v>
      </c>
      <c r="S3" t="n">
        <v>56.78</v>
      </c>
      <c r="T3" t="n">
        <v>46843.28</v>
      </c>
      <c r="U3" t="n">
        <v>0.37</v>
      </c>
      <c r="V3" t="n">
        <v>0.78</v>
      </c>
      <c r="W3" t="n">
        <v>2.95</v>
      </c>
      <c r="X3" t="n">
        <v>3.02</v>
      </c>
      <c r="Y3" t="n">
        <v>1</v>
      </c>
      <c r="Z3" t="n">
        <v>10</v>
      </c>
      <c r="AA3" t="n">
        <v>221.0306443065548</v>
      </c>
      <c r="AB3" t="n">
        <v>302.4238787239105</v>
      </c>
      <c r="AC3" t="n">
        <v>273.5609681931695</v>
      </c>
      <c r="AD3" t="n">
        <v>221030.6443065548</v>
      </c>
      <c r="AE3" t="n">
        <v>302423.8787239105</v>
      </c>
      <c r="AF3" t="n">
        <v>5.539391839218069e-06</v>
      </c>
      <c r="AG3" t="n">
        <v>7.008101851851851</v>
      </c>
      <c r="AH3" t="n">
        <v>273560.9681931695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3.5969</v>
      </c>
      <c r="E2" t="n">
        <v>27.8</v>
      </c>
      <c r="F2" t="n">
        <v>23.85</v>
      </c>
      <c r="G2" t="n">
        <v>7.05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93.89</v>
      </c>
      <c r="Q2" t="n">
        <v>3034.89</v>
      </c>
      <c r="R2" t="n">
        <v>249.82</v>
      </c>
      <c r="S2" t="n">
        <v>56.78</v>
      </c>
      <c r="T2" t="n">
        <v>93783.06</v>
      </c>
      <c r="U2" t="n">
        <v>0.23</v>
      </c>
      <c r="V2" t="n">
        <v>0.68</v>
      </c>
      <c r="W2" t="n">
        <v>3.25</v>
      </c>
      <c r="X2" t="n">
        <v>6.08</v>
      </c>
      <c r="Y2" t="n">
        <v>1</v>
      </c>
      <c r="Z2" t="n">
        <v>10</v>
      </c>
      <c r="AA2" t="n">
        <v>224.3516855125577</v>
      </c>
      <c r="AB2" t="n">
        <v>306.9678738159591</v>
      </c>
      <c r="AC2" t="n">
        <v>277.6712907711716</v>
      </c>
      <c r="AD2" t="n">
        <v>224351.6855125577</v>
      </c>
      <c r="AE2" t="n">
        <v>306967.8738159591</v>
      </c>
      <c r="AF2" t="n">
        <v>5.666769868681278e-06</v>
      </c>
      <c r="AG2" t="n">
        <v>8.043981481481483</v>
      </c>
      <c r="AH2" t="n">
        <v>277671.2907711716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3.2799</v>
      </c>
      <c r="E2" t="n">
        <v>30.49</v>
      </c>
      <c r="F2" t="n">
        <v>23.06</v>
      </c>
      <c r="G2" t="n">
        <v>7.69</v>
      </c>
      <c r="H2" t="n">
        <v>0.12</v>
      </c>
      <c r="I2" t="n">
        <v>180</v>
      </c>
      <c r="J2" t="n">
        <v>141.81</v>
      </c>
      <c r="K2" t="n">
        <v>47.83</v>
      </c>
      <c r="L2" t="n">
        <v>1</v>
      </c>
      <c r="M2" t="n">
        <v>178</v>
      </c>
      <c r="N2" t="n">
        <v>22.98</v>
      </c>
      <c r="O2" t="n">
        <v>17723.39</v>
      </c>
      <c r="P2" t="n">
        <v>247.95</v>
      </c>
      <c r="Q2" t="n">
        <v>3034.18</v>
      </c>
      <c r="R2" t="n">
        <v>234.22</v>
      </c>
      <c r="S2" t="n">
        <v>56.78</v>
      </c>
      <c r="T2" t="n">
        <v>86099.89</v>
      </c>
      <c r="U2" t="n">
        <v>0.24</v>
      </c>
      <c r="V2" t="n">
        <v>0.7</v>
      </c>
      <c r="W2" t="n">
        <v>2.93</v>
      </c>
      <c r="X2" t="n">
        <v>5.29</v>
      </c>
      <c r="Y2" t="n">
        <v>1</v>
      </c>
      <c r="Z2" t="n">
        <v>10</v>
      </c>
      <c r="AA2" t="n">
        <v>416.2084316541883</v>
      </c>
      <c r="AB2" t="n">
        <v>569.4747380093536</v>
      </c>
      <c r="AC2" t="n">
        <v>515.1248682765548</v>
      </c>
      <c r="AD2" t="n">
        <v>416208.4316541883</v>
      </c>
      <c r="AE2" t="n">
        <v>569474.7380093536</v>
      </c>
      <c r="AF2" t="n">
        <v>3.525717053419832e-06</v>
      </c>
      <c r="AG2" t="n">
        <v>8.822337962962964</v>
      </c>
      <c r="AH2" t="n">
        <v>515124.8682765549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3.6158</v>
      </c>
      <c r="E3" t="n">
        <v>27.66</v>
      </c>
      <c r="F3" t="n">
        <v>21.61</v>
      </c>
      <c r="G3" t="n">
        <v>9.82</v>
      </c>
      <c r="H3" t="n">
        <v>0.16</v>
      </c>
      <c r="I3" t="n">
        <v>132</v>
      </c>
      <c r="J3" t="n">
        <v>142.15</v>
      </c>
      <c r="K3" t="n">
        <v>47.83</v>
      </c>
      <c r="L3" t="n">
        <v>1.25</v>
      </c>
      <c r="M3" t="n">
        <v>130</v>
      </c>
      <c r="N3" t="n">
        <v>23.07</v>
      </c>
      <c r="O3" t="n">
        <v>17765.46</v>
      </c>
      <c r="P3" t="n">
        <v>226.64</v>
      </c>
      <c r="Q3" t="n">
        <v>3034.15</v>
      </c>
      <c r="R3" t="n">
        <v>186.29</v>
      </c>
      <c r="S3" t="n">
        <v>56.78</v>
      </c>
      <c r="T3" t="n">
        <v>62370.47</v>
      </c>
      <c r="U3" t="n">
        <v>0.3</v>
      </c>
      <c r="V3" t="n">
        <v>0.75</v>
      </c>
      <c r="W3" t="n">
        <v>2.87</v>
      </c>
      <c r="X3" t="n">
        <v>3.85</v>
      </c>
      <c r="Y3" t="n">
        <v>1</v>
      </c>
      <c r="Z3" t="n">
        <v>10</v>
      </c>
      <c r="AA3" t="n">
        <v>362.965005011271</v>
      </c>
      <c r="AB3" t="n">
        <v>496.6247327423102</v>
      </c>
      <c r="AC3" t="n">
        <v>449.2275652665734</v>
      </c>
      <c r="AD3" t="n">
        <v>362965.005011271</v>
      </c>
      <c r="AE3" t="n">
        <v>496624.7327423103</v>
      </c>
      <c r="AF3" t="n">
        <v>3.88679158564451e-06</v>
      </c>
      <c r="AG3" t="n">
        <v>8.003472222222223</v>
      </c>
      <c r="AH3" t="n">
        <v>449227.5652665735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3.8513</v>
      </c>
      <c r="E4" t="n">
        <v>25.96</v>
      </c>
      <c r="F4" t="n">
        <v>20.76</v>
      </c>
      <c r="G4" t="n">
        <v>12.09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211.89</v>
      </c>
      <c r="Q4" t="n">
        <v>3033.81</v>
      </c>
      <c r="R4" t="n">
        <v>158.68</v>
      </c>
      <c r="S4" t="n">
        <v>56.78</v>
      </c>
      <c r="T4" t="n">
        <v>48714.72</v>
      </c>
      <c r="U4" t="n">
        <v>0.36</v>
      </c>
      <c r="V4" t="n">
        <v>0.78</v>
      </c>
      <c r="W4" t="n">
        <v>2.82</v>
      </c>
      <c r="X4" t="n">
        <v>2.99</v>
      </c>
      <c r="Y4" t="n">
        <v>1</v>
      </c>
      <c r="Z4" t="n">
        <v>10</v>
      </c>
      <c r="AA4" t="n">
        <v>327.0810841170053</v>
      </c>
      <c r="AB4" t="n">
        <v>447.5267690879148</v>
      </c>
      <c r="AC4" t="n">
        <v>404.8154423539287</v>
      </c>
      <c r="AD4" t="n">
        <v>327081.0841170053</v>
      </c>
      <c r="AE4" t="n">
        <v>447526.7690879148</v>
      </c>
      <c r="AF4" t="n">
        <v>4.139941488409952e-06</v>
      </c>
      <c r="AG4" t="n">
        <v>7.511574074074075</v>
      </c>
      <c r="AH4" t="n">
        <v>404815.4423539288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4.0386</v>
      </c>
      <c r="E5" t="n">
        <v>24.76</v>
      </c>
      <c r="F5" t="n">
        <v>20.14</v>
      </c>
      <c r="G5" t="n">
        <v>14.56</v>
      </c>
      <c r="H5" t="n">
        <v>0.22</v>
      </c>
      <c r="I5" t="n">
        <v>83</v>
      </c>
      <c r="J5" t="n">
        <v>142.83</v>
      </c>
      <c r="K5" t="n">
        <v>47.83</v>
      </c>
      <c r="L5" t="n">
        <v>1.75</v>
      </c>
      <c r="M5" t="n">
        <v>81</v>
      </c>
      <c r="N5" t="n">
        <v>23.25</v>
      </c>
      <c r="O5" t="n">
        <v>17849.7</v>
      </c>
      <c r="P5" t="n">
        <v>199.3</v>
      </c>
      <c r="Q5" t="n">
        <v>3033.65</v>
      </c>
      <c r="R5" t="n">
        <v>138.13</v>
      </c>
      <c r="S5" t="n">
        <v>56.78</v>
      </c>
      <c r="T5" t="n">
        <v>38539.46</v>
      </c>
      <c r="U5" t="n">
        <v>0.41</v>
      </c>
      <c r="V5" t="n">
        <v>0.8</v>
      </c>
      <c r="W5" t="n">
        <v>2.78</v>
      </c>
      <c r="X5" t="n">
        <v>2.37</v>
      </c>
      <c r="Y5" t="n">
        <v>1</v>
      </c>
      <c r="Z5" t="n">
        <v>10</v>
      </c>
      <c r="AA5" t="n">
        <v>297.8349947195834</v>
      </c>
      <c r="AB5" t="n">
        <v>407.510979327959</v>
      </c>
      <c r="AC5" t="n">
        <v>368.6187034061495</v>
      </c>
      <c r="AD5" t="n">
        <v>297834.9947195834</v>
      </c>
      <c r="AE5" t="n">
        <v>407510.979327959</v>
      </c>
      <c r="AF5" t="n">
        <v>4.34127896946289e-06</v>
      </c>
      <c r="AG5" t="n">
        <v>7.164351851851852</v>
      </c>
      <c r="AH5" t="n">
        <v>368618.7034061495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4.1752</v>
      </c>
      <c r="E6" t="n">
        <v>23.95</v>
      </c>
      <c r="F6" t="n">
        <v>19.73</v>
      </c>
      <c r="G6" t="n">
        <v>17.16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188.98</v>
      </c>
      <c r="Q6" t="n">
        <v>3033.73</v>
      </c>
      <c r="R6" t="n">
        <v>124.92</v>
      </c>
      <c r="S6" t="n">
        <v>56.78</v>
      </c>
      <c r="T6" t="n">
        <v>32003.15</v>
      </c>
      <c r="U6" t="n">
        <v>0.45</v>
      </c>
      <c r="V6" t="n">
        <v>0.82</v>
      </c>
      <c r="W6" t="n">
        <v>2.76</v>
      </c>
      <c r="X6" t="n">
        <v>1.96</v>
      </c>
      <c r="Y6" t="n">
        <v>1</v>
      </c>
      <c r="Z6" t="n">
        <v>10</v>
      </c>
      <c r="AA6" t="n">
        <v>285.1828060032685</v>
      </c>
      <c r="AB6" t="n">
        <v>390.1996965511249</v>
      </c>
      <c r="AC6" t="n">
        <v>352.9595851609984</v>
      </c>
      <c r="AD6" t="n">
        <v>285182.8060032685</v>
      </c>
      <c r="AE6" t="n">
        <v>390199.6965511249</v>
      </c>
      <c r="AF6" t="n">
        <v>4.488116662531932e-06</v>
      </c>
      <c r="AG6" t="n">
        <v>6.929976851851852</v>
      </c>
      <c r="AH6" t="n">
        <v>352959.5851609984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4.276</v>
      </c>
      <c r="E7" t="n">
        <v>23.39</v>
      </c>
      <c r="F7" t="n">
        <v>19.45</v>
      </c>
      <c r="G7" t="n">
        <v>19.78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56</v>
      </c>
      <c r="N7" t="n">
        <v>23.44</v>
      </c>
      <c r="O7" t="n">
        <v>17934.06</v>
      </c>
      <c r="P7" t="n">
        <v>180.44</v>
      </c>
      <c r="Q7" t="n">
        <v>3033.83</v>
      </c>
      <c r="R7" t="n">
        <v>115.59</v>
      </c>
      <c r="S7" t="n">
        <v>56.78</v>
      </c>
      <c r="T7" t="n">
        <v>27385.41</v>
      </c>
      <c r="U7" t="n">
        <v>0.49</v>
      </c>
      <c r="V7" t="n">
        <v>0.83</v>
      </c>
      <c r="W7" t="n">
        <v>2.76</v>
      </c>
      <c r="X7" t="n">
        <v>1.69</v>
      </c>
      <c r="Y7" t="n">
        <v>1</v>
      </c>
      <c r="Z7" t="n">
        <v>10</v>
      </c>
      <c r="AA7" t="n">
        <v>276.0131372686172</v>
      </c>
      <c r="AB7" t="n">
        <v>377.6533512511413</v>
      </c>
      <c r="AC7" t="n">
        <v>341.610645447539</v>
      </c>
      <c r="AD7" t="n">
        <v>276013.1372686172</v>
      </c>
      <c r="AE7" t="n">
        <v>377653.3512511413</v>
      </c>
      <c r="AF7" t="n">
        <v>4.596471270594592e-06</v>
      </c>
      <c r="AG7" t="n">
        <v>6.767939814814816</v>
      </c>
      <c r="AH7" t="n">
        <v>341610.6454475389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4.3625</v>
      </c>
      <c r="E8" t="n">
        <v>22.92</v>
      </c>
      <c r="F8" t="n">
        <v>19.22</v>
      </c>
      <c r="G8" t="n">
        <v>22.61</v>
      </c>
      <c r="H8" t="n">
        <v>0.31</v>
      </c>
      <c r="I8" t="n">
        <v>51</v>
      </c>
      <c r="J8" t="n">
        <v>143.86</v>
      </c>
      <c r="K8" t="n">
        <v>47.83</v>
      </c>
      <c r="L8" t="n">
        <v>2.5</v>
      </c>
      <c r="M8" t="n">
        <v>43</v>
      </c>
      <c r="N8" t="n">
        <v>23.53</v>
      </c>
      <c r="O8" t="n">
        <v>17976.29</v>
      </c>
      <c r="P8" t="n">
        <v>172.32</v>
      </c>
      <c r="Q8" t="n">
        <v>3033.75</v>
      </c>
      <c r="R8" t="n">
        <v>107.82</v>
      </c>
      <c r="S8" t="n">
        <v>56.78</v>
      </c>
      <c r="T8" t="n">
        <v>23544.18</v>
      </c>
      <c r="U8" t="n">
        <v>0.53</v>
      </c>
      <c r="V8" t="n">
        <v>0.84</v>
      </c>
      <c r="W8" t="n">
        <v>2.75</v>
      </c>
      <c r="X8" t="n">
        <v>1.45</v>
      </c>
      <c r="Y8" t="n">
        <v>1</v>
      </c>
      <c r="Z8" t="n">
        <v>10</v>
      </c>
      <c r="AA8" t="n">
        <v>268.06674961531</v>
      </c>
      <c r="AB8" t="n">
        <v>366.7807530940049</v>
      </c>
      <c r="AC8" t="n">
        <v>331.7757127987323</v>
      </c>
      <c r="AD8" t="n">
        <v>268066.7496153099</v>
      </c>
      <c r="AE8" t="n">
        <v>366780.7530940049</v>
      </c>
      <c r="AF8" t="n">
        <v>4.68945414358487e-06</v>
      </c>
      <c r="AG8" t="n">
        <v>6.631944444444446</v>
      </c>
      <c r="AH8" t="n">
        <v>331775.7127987323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4.4043</v>
      </c>
      <c r="E9" t="n">
        <v>22.7</v>
      </c>
      <c r="F9" t="n">
        <v>19.12</v>
      </c>
      <c r="G9" t="n">
        <v>24.41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166.31</v>
      </c>
      <c r="Q9" t="n">
        <v>3033.53</v>
      </c>
      <c r="R9" t="n">
        <v>103.97</v>
      </c>
      <c r="S9" t="n">
        <v>56.78</v>
      </c>
      <c r="T9" t="n">
        <v>21639.41</v>
      </c>
      <c r="U9" t="n">
        <v>0.55</v>
      </c>
      <c r="V9" t="n">
        <v>0.84</v>
      </c>
      <c r="W9" t="n">
        <v>2.76</v>
      </c>
      <c r="X9" t="n">
        <v>1.35</v>
      </c>
      <c r="Y9" t="n">
        <v>1</v>
      </c>
      <c r="Z9" t="n">
        <v>10</v>
      </c>
      <c r="AA9" t="n">
        <v>251.8656009390839</v>
      </c>
      <c r="AB9" t="n">
        <v>344.6136267307942</v>
      </c>
      <c r="AC9" t="n">
        <v>311.7241858639729</v>
      </c>
      <c r="AD9" t="n">
        <v>251865.6009390839</v>
      </c>
      <c r="AE9" t="n">
        <v>344613.6267307942</v>
      </c>
      <c r="AF9" t="n">
        <v>4.734386907642601e-06</v>
      </c>
      <c r="AG9" t="n">
        <v>6.568287037037037</v>
      </c>
      <c r="AH9" t="n">
        <v>311724.1858639729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4.423</v>
      </c>
      <c r="E10" t="n">
        <v>22.61</v>
      </c>
      <c r="F10" t="n">
        <v>19.08</v>
      </c>
      <c r="G10" t="n">
        <v>25.44</v>
      </c>
      <c r="H10" t="n">
        <v>0.37</v>
      </c>
      <c r="I10" t="n">
        <v>45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164.94</v>
      </c>
      <c r="Q10" t="n">
        <v>3033.69</v>
      </c>
      <c r="R10" t="n">
        <v>101.86</v>
      </c>
      <c r="S10" t="n">
        <v>56.78</v>
      </c>
      <c r="T10" t="n">
        <v>20594.06</v>
      </c>
      <c r="U10" t="n">
        <v>0.5600000000000001</v>
      </c>
      <c r="V10" t="n">
        <v>0.85</v>
      </c>
      <c r="W10" t="n">
        <v>2.78</v>
      </c>
      <c r="X10" t="n">
        <v>1.31</v>
      </c>
      <c r="Y10" t="n">
        <v>1</v>
      </c>
      <c r="Z10" t="n">
        <v>10</v>
      </c>
      <c r="AA10" t="n">
        <v>250.4579209960154</v>
      </c>
      <c r="AB10" t="n">
        <v>342.6875769302328</v>
      </c>
      <c r="AC10" t="n">
        <v>309.9819555531485</v>
      </c>
      <c r="AD10" t="n">
        <v>250457.9209960154</v>
      </c>
      <c r="AE10" t="n">
        <v>342687.5769302328</v>
      </c>
      <c r="AF10" t="n">
        <v>4.754488407352638e-06</v>
      </c>
      <c r="AG10" t="n">
        <v>6.54224537037037</v>
      </c>
      <c r="AH10" t="n">
        <v>309981.9555531485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4.4235</v>
      </c>
      <c r="E11" t="n">
        <v>22.61</v>
      </c>
      <c r="F11" t="n">
        <v>19.08</v>
      </c>
      <c r="G11" t="n">
        <v>25.44</v>
      </c>
      <c r="H11" t="n">
        <v>0.4</v>
      </c>
      <c r="I11" t="n">
        <v>45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165.15</v>
      </c>
      <c r="Q11" t="n">
        <v>3033.69</v>
      </c>
      <c r="R11" t="n">
        <v>101.72</v>
      </c>
      <c r="S11" t="n">
        <v>56.78</v>
      </c>
      <c r="T11" t="n">
        <v>20524.27</v>
      </c>
      <c r="U11" t="n">
        <v>0.5600000000000001</v>
      </c>
      <c r="V11" t="n">
        <v>0.85</v>
      </c>
      <c r="W11" t="n">
        <v>2.78</v>
      </c>
      <c r="X11" t="n">
        <v>1.31</v>
      </c>
      <c r="Y11" t="n">
        <v>1</v>
      </c>
      <c r="Z11" t="n">
        <v>10</v>
      </c>
      <c r="AA11" t="n">
        <v>250.5577006501837</v>
      </c>
      <c r="AB11" t="n">
        <v>342.8240998550335</v>
      </c>
      <c r="AC11" t="n">
        <v>310.1054489216174</v>
      </c>
      <c r="AD11" t="n">
        <v>250557.7006501837</v>
      </c>
      <c r="AE11" t="n">
        <v>342824.0998550334</v>
      </c>
      <c r="AF11" t="n">
        <v>4.755025880606917e-06</v>
      </c>
      <c r="AG11" t="n">
        <v>6.54224537037037</v>
      </c>
      <c r="AH11" t="n">
        <v>310105.4489216174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2.8677</v>
      </c>
      <c r="E2" t="n">
        <v>34.87</v>
      </c>
      <c r="F2" t="n">
        <v>24.45</v>
      </c>
      <c r="G2" t="n">
        <v>6.52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309.86</v>
      </c>
      <c r="Q2" t="n">
        <v>3034.16</v>
      </c>
      <c r="R2" t="n">
        <v>279.17</v>
      </c>
      <c r="S2" t="n">
        <v>56.78</v>
      </c>
      <c r="T2" t="n">
        <v>108348.2</v>
      </c>
      <c r="U2" t="n">
        <v>0.2</v>
      </c>
      <c r="V2" t="n">
        <v>0.66</v>
      </c>
      <c r="W2" t="n">
        <v>3.02</v>
      </c>
      <c r="X2" t="n">
        <v>6.68</v>
      </c>
      <c r="Y2" t="n">
        <v>1</v>
      </c>
      <c r="Z2" t="n">
        <v>10</v>
      </c>
      <c r="AA2" t="n">
        <v>549.2486953528462</v>
      </c>
      <c r="AB2" t="n">
        <v>751.5062961240558</v>
      </c>
      <c r="AC2" t="n">
        <v>679.7835899676862</v>
      </c>
      <c r="AD2" t="n">
        <v>549248.6953528462</v>
      </c>
      <c r="AE2" t="n">
        <v>751506.2961240557</v>
      </c>
      <c r="AF2" t="n">
        <v>2.872262852347251e-06</v>
      </c>
      <c r="AG2" t="n">
        <v>10.08969907407407</v>
      </c>
      <c r="AH2" t="n">
        <v>679783.5899676862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3.2493</v>
      </c>
      <c r="E3" t="n">
        <v>30.78</v>
      </c>
      <c r="F3" t="n">
        <v>22.56</v>
      </c>
      <c r="G3" t="n">
        <v>8.300000000000001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281.38</v>
      </c>
      <c r="Q3" t="n">
        <v>3034.75</v>
      </c>
      <c r="R3" t="n">
        <v>216.63</v>
      </c>
      <c r="S3" t="n">
        <v>56.78</v>
      </c>
      <c r="T3" t="n">
        <v>77385.44</v>
      </c>
      <c r="U3" t="n">
        <v>0.26</v>
      </c>
      <c r="V3" t="n">
        <v>0.72</v>
      </c>
      <c r="W3" t="n">
        <v>2.94</v>
      </c>
      <c r="X3" t="n">
        <v>4.79</v>
      </c>
      <c r="Y3" t="n">
        <v>1</v>
      </c>
      <c r="Z3" t="n">
        <v>10</v>
      </c>
      <c r="AA3" t="n">
        <v>455.7970056038015</v>
      </c>
      <c r="AB3" t="n">
        <v>623.6415714118336</v>
      </c>
      <c r="AC3" t="n">
        <v>564.1220951227302</v>
      </c>
      <c r="AD3" t="n">
        <v>455797.0056038015</v>
      </c>
      <c r="AE3" t="n">
        <v>623641.5714118336</v>
      </c>
      <c r="AF3" t="n">
        <v>3.254470023409674e-06</v>
      </c>
      <c r="AG3" t="n">
        <v>8.90625</v>
      </c>
      <c r="AH3" t="n">
        <v>564122.0951227302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3.5123</v>
      </c>
      <c r="E4" t="n">
        <v>28.47</v>
      </c>
      <c r="F4" t="n">
        <v>21.5</v>
      </c>
      <c r="G4" t="n">
        <v>10.08</v>
      </c>
      <c r="H4" t="n">
        <v>0.15</v>
      </c>
      <c r="I4" t="n">
        <v>128</v>
      </c>
      <c r="J4" t="n">
        <v>177.47</v>
      </c>
      <c r="K4" t="n">
        <v>52.44</v>
      </c>
      <c r="L4" t="n">
        <v>1.5</v>
      </c>
      <c r="M4" t="n">
        <v>126</v>
      </c>
      <c r="N4" t="n">
        <v>33.53</v>
      </c>
      <c r="O4" t="n">
        <v>22122.46</v>
      </c>
      <c r="P4" t="n">
        <v>263.78</v>
      </c>
      <c r="Q4" t="n">
        <v>3034.12</v>
      </c>
      <c r="R4" t="n">
        <v>182.6</v>
      </c>
      <c r="S4" t="n">
        <v>56.78</v>
      </c>
      <c r="T4" t="n">
        <v>60546.33</v>
      </c>
      <c r="U4" t="n">
        <v>0.31</v>
      </c>
      <c r="V4" t="n">
        <v>0.75</v>
      </c>
      <c r="W4" t="n">
        <v>2.86</v>
      </c>
      <c r="X4" t="n">
        <v>3.73</v>
      </c>
      <c r="Y4" t="n">
        <v>1</v>
      </c>
      <c r="Z4" t="n">
        <v>10</v>
      </c>
      <c r="AA4" t="n">
        <v>406.9665535917349</v>
      </c>
      <c r="AB4" t="n">
        <v>556.8295927214205</v>
      </c>
      <c r="AC4" t="n">
        <v>503.6865579073291</v>
      </c>
      <c r="AD4" t="n">
        <v>406966.5535917348</v>
      </c>
      <c r="AE4" t="n">
        <v>556829.5927214205</v>
      </c>
      <c r="AF4" t="n">
        <v>3.517888487742529e-06</v>
      </c>
      <c r="AG4" t="n">
        <v>8.237847222222223</v>
      </c>
      <c r="AH4" t="n">
        <v>503686.5579073291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3.722</v>
      </c>
      <c r="E5" t="n">
        <v>26.87</v>
      </c>
      <c r="F5" t="n">
        <v>20.75</v>
      </c>
      <c r="G5" t="n">
        <v>11.97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250.29</v>
      </c>
      <c r="Q5" t="n">
        <v>3034.21</v>
      </c>
      <c r="R5" t="n">
        <v>157.88</v>
      </c>
      <c r="S5" t="n">
        <v>56.78</v>
      </c>
      <c r="T5" t="n">
        <v>48305.91</v>
      </c>
      <c r="U5" t="n">
        <v>0.36</v>
      </c>
      <c r="V5" t="n">
        <v>0.78</v>
      </c>
      <c r="W5" t="n">
        <v>2.83</v>
      </c>
      <c r="X5" t="n">
        <v>2.98</v>
      </c>
      <c r="Y5" t="n">
        <v>1</v>
      </c>
      <c r="Z5" t="n">
        <v>10</v>
      </c>
      <c r="AA5" t="n">
        <v>369.9681301667246</v>
      </c>
      <c r="AB5" t="n">
        <v>506.2067175360788</v>
      </c>
      <c r="AC5" t="n">
        <v>457.8950588800249</v>
      </c>
      <c r="AD5" t="n">
        <v>369968.1301667246</v>
      </c>
      <c r="AE5" t="n">
        <v>506206.7175360788</v>
      </c>
      <c r="AF5" t="n">
        <v>3.727922145425417e-06</v>
      </c>
      <c r="AG5" t="n">
        <v>7.77488425925926</v>
      </c>
      <c r="AH5" t="n">
        <v>457895.0588800249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3.8683</v>
      </c>
      <c r="E6" t="n">
        <v>25.85</v>
      </c>
      <c r="F6" t="n">
        <v>20.3</v>
      </c>
      <c r="G6" t="n">
        <v>13.84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240.74</v>
      </c>
      <c r="Q6" t="n">
        <v>3033.86</v>
      </c>
      <c r="R6" t="n">
        <v>143.23</v>
      </c>
      <c r="S6" t="n">
        <v>56.78</v>
      </c>
      <c r="T6" t="n">
        <v>41061.4</v>
      </c>
      <c r="U6" t="n">
        <v>0.4</v>
      </c>
      <c r="V6" t="n">
        <v>0.79</v>
      </c>
      <c r="W6" t="n">
        <v>2.81</v>
      </c>
      <c r="X6" t="n">
        <v>2.54</v>
      </c>
      <c r="Y6" t="n">
        <v>1</v>
      </c>
      <c r="Z6" t="n">
        <v>10</v>
      </c>
      <c r="AA6" t="n">
        <v>354.0754286711513</v>
      </c>
      <c r="AB6" t="n">
        <v>484.4616222133292</v>
      </c>
      <c r="AC6" t="n">
        <v>438.2252849354455</v>
      </c>
      <c r="AD6" t="n">
        <v>354075.4286711513</v>
      </c>
      <c r="AE6" t="n">
        <v>484461.6222133292</v>
      </c>
      <c r="AF6" t="n">
        <v>3.874454926155061e-06</v>
      </c>
      <c r="AG6" t="n">
        <v>7.479745370370371</v>
      </c>
      <c r="AH6" t="n">
        <v>438225.2849354455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3.9998</v>
      </c>
      <c r="E7" t="n">
        <v>25</v>
      </c>
      <c r="F7" t="n">
        <v>19.91</v>
      </c>
      <c r="G7" t="n">
        <v>15.93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231.96</v>
      </c>
      <c r="Q7" t="n">
        <v>3033.7</v>
      </c>
      <c r="R7" t="n">
        <v>131.33</v>
      </c>
      <c r="S7" t="n">
        <v>56.78</v>
      </c>
      <c r="T7" t="n">
        <v>35178.25</v>
      </c>
      <c r="U7" t="n">
        <v>0.43</v>
      </c>
      <c r="V7" t="n">
        <v>0.8100000000000001</v>
      </c>
      <c r="W7" t="n">
        <v>2.76</v>
      </c>
      <c r="X7" t="n">
        <v>2.15</v>
      </c>
      <c r="Y7" t="n">
        <v>1</v>
      </c>
      <c r="Z7" t="n">
        <v>10</v>
      </c>
      <c r="AA7" t="n">
        <v>329.0303854199081</v>
      </c>
      <c r="AB7" t="n">
        <v>450.1938891276506</v>
      </c>
      <c r="AC7" t="n">
        <v>407.2280162003985</v>
      </c>
      <c r="AD7" t="n">
        <v>329030.3854199081</v>
      </c>
      <c r="AE7" t="n">
        <v>450193.8891276505</v>
      </c>
      <c r="AF7" t="n">
        <v>4.006164158321488e-06</v>
      </c>
      <c r="AG7" t="n">
        <v>7.233796296296297</v>
      </c>
      <c r="AH7" t="n">
        <v>407228.0162003986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4.0943</v>
      </c>
      <c r="E8" t="n">
        <v>24.42</v>
      </c>
      <c r="F8" t="n">
        <v>19.66</v>
      </c>
      <c r="G8" t="n">
        <v>17.87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224.45</v>
      </c>
      <c r="Q8" t="n">
        <v>3033.72</v>
      </c>
      <c r="R8" t="n">
        <v>122.46</v>
      </c>
      <c r="S8" t="n">
        <v>56.78</v>
      </c>
      <c r="T8" t="n">
        <v>30785.8</v>
      </c>
      <c r="U8" t="n">
        <v>0.46</v>
      </c>
      <c r="V8" t="n">
        <v>0.82</v>
      </c>
      <c r="W8" t="n">
        <v>2.76</v>
      </c>
      <c r="X8" t="n">
        <v>1.89</v>
      </c>
      <c r="Y8" t="n">
        <v>1</v>
      </c>
      <c r="Z8" t="n">
        <v>10</v>
      </c>
      <c r="AA8" t="n">
        <v>319.4206498021431</v>
      </c>
      <c r="AB8" t="n">
        <v>437.04542490381</v>
      </c>
      <c r="AC8" t="n">
        <v>395.334422948096</v>
      </c>
      <c r="AD8" t="n">
        <v>319420.6498021431</v>
      </c>
      <c r="AE8" t="n">
        <v>437045.42490381</v>
      </c>
      <c r="AF8" t="n">
        <v>4.100814519079871e-06</v>
      </c>
      <c r="AG8" t="n">
        <v>7.065972222222222</v>
      </c>
      <c r="AH8" t="n">
        <v>395334.422948096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4.1844</v>
      </c>
      <c r="E9" t="n">
        <v>23.9</v>
      </c>
      <c r="F9" t="n">
        <v>19.42</v>
      </c>
      <c r="G9" t="n">
        <v>20.08</v>
      </c>
      <c r="H9" t="n">
        <v>0.27</v>
      </c>
      <c r="I9" t="n">
        <v>58</v>
      </c>
      <c r="J9" t="n">
        <v>179.33</v>
      </c>
      <c r="K9" t="n">
        <v>52.44</v>
      </c>
      <c r="L9" t="n">
        <v>2.75</v>
      </c>
      <c r="M9" t="n">
        <v>56</v>
      </c>
      <c r="N9" t="n">
        <v>34.14</v>
      </c>
      <c r="O9" t="n">
        <v>22351.34</v>
      </c>
      <c r="P9" t="n">
        <v>216.2</v>
      </c>
      <c r="Q9" t="n">
        <v>3033.67</v>
      </c>
      <c r="R9" t="n">
        <v>114.55</v>
      </c>
      <c r="S9" t="n">
        <v>56.78</v>
      </c>
      <c r="T9" t="n">
        <v>26872.75</v>
      </c>
      <c r="U9" t="n">
        <v>0.5</v>
      </c>
      <c r="V9" t="n">
        <v>0.83</v>
      </c>
      <c r="W9" t="n">
        <v>2.75</v>
      </c>
      <c r="X9" t="n">
        <v>1.65</v>
      </c>
      <c r="Y9" t="n">
        <v>1</v>
      </c>
      <c r="Z9" t="n">
        <v>10</v>
      </c>
      <c r="AA9" t="n">
        <v>309.8578054839788</v>
      </c>
      <c r="AB9" t="n">
        <v>423.9611194247813</v>
      </c>
      <c r="AC9" t="n">
        <v>383.4988652200477</v>
      </c>
      <c r="AD9" t="n">
        <v>309857.8054839788</v>
      </c>
      <c r="AE9" t="n">
        <v>423961.1194247812</v>
      </c>
      <c r="AF9" t="n">
        <v>4.191057878914056e-06</v>
      </c>
      <c r="AG9" t="n">
        <v>6.91550925925926</v>
      </c>
      <c r="AH9" t="n">
        <v>383498.8652200476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4.2518</v>
      </c>
      <c r="E10" t="n">
        <v>23.52</v>
      </c>
      <c r="F10" t="n">
        <v>19.25</v>
      </c>
      <c r="G10" t="n">
        <v>22.21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210.51</v>
      </c>
      <c r="Q10" t="n">
        <v>3033.51</v>
      </c>
      <c r="R10" t="n">
        <v>109.08</v>
      </c>
      <c r="S10" t="n">
        <v>56.78</v>
      </c>
      <c r="T10" t="n">
        <v>24166.31</v>
      </c>
      <c r="U10" t="n">
        <v>0.52</v>
      </c>
      <c r="V10" t="n">
        <v>0.84</v>
      </c>
      <c r="W10" t="n">
        <v>2.74</v>
      </c>
      <c r="X10" t="n">
        <v>1.48</v>
      </c>
      <c r="Y10" t="n">
        <v>1</v>
      </c>
      <c r="Z10" t="n">
        <v>10</v>
      </c>
      <c r="AA10" t="n">
        <v>303.3906817673588</v>
      </c>
      <c r="AB10" t="n">
        <v>415.1125154463396</v>
      </c>
      <c r="AC10" t="n">
        <v>375.4947595862147</v>
      </c>
      <c r="AD10" t="n">
        <v>303390.6817673588</v>
      </c>
      <c r="AE10" t="n">
        <v>415112.5154463396</v>
      </c>
      <c r="AF10" t="n">
        <v>4.258565120343844e-06</v>
      </c>
      <c r="AG10" t="n">
        <v>6.805555555555556</v>
      </c>
      <c r="AH10" t="n">
        <v>375494.7595862147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4.3251</v>
      </c>
      <c r="E11" t="n">
        <v>23.12</v>
      </c>
      <c r="F11" t="n">
        <v>19.07</v>
      </c>
      <c r="G11" t="n">
        <v>24.87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44</v>
      </c>
      <c r="N11" t="n">
        <v>34.38</v>
      </c>
      <c r="O11" t="n">
        <v>22443.18</v>
      </c>
      <c r="P11" t="n">
        <v>202.94</v>
      </c>
      <c r="Q11" t="n">
        <v>3033.53</v>
      </c>
      <c r="R11" t="n">
        <v>102.92</v>
      </c>
      <c r="S11" t="n">
        <v>56.78</v>
      </c>
      <c r="T11" t="n">
        <v>21118.49</v>
      </c>
      <c r="U11" t="n">
        <v>0.55</v>
      </c>
      <c r="V11" t="n">
        <v>0.85</v>
      </c>
      <c r="W11" t="n">
        <v>2.73</v>
      </c>
      <c r="X11" t="n">
        <v>1.3</v>
      </c>
      <c r="Y11" t="n">
        <v>1</v>
      </c>
      <c r="Z11" t="n">
        <v>10</v>
      </c>
      <c r="AA11" t="n">
        <v>295.8258776682071</v>
      </c>
      <c r="AB11" t="n">
        <v>404.7620167422772</v>
      </c>
      <c r="AC11" t="n">
        <v>366.1320979514519</v>
      </c>
      <c r="AD11" t="n">
        <v>295825.877668207</v>
      </c>
      <c r="AE11" t="n">
        <v>404762.0167422772</v>
      </c>
      <c r="AF11" t="n">
        <v>4.331981749376537e-06</v>
      </c>
      <c r="AG11" t="n">
        <v>6.689814814814816</v>
      </c>
      <c r="AH11" t="n">
        <v>366132.0979514519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4.3705</v>
      </c>
      <c r="E12" t="n">
        <v>22.88</v>
      </c>
      <c r="F12" t="n">
        <v>18.97</v>
      </c>
      <c r="G12" t="n">
        <v>27.1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195.7</v>
      </c>
      <c r="Q12" t="n">
        <v>3033.73</v>
      </c>
      <c r="R12" t="n">
        <v>99.81999999999999</v>
      </c>
      <c r="S12" t="n">
        <v>56.78</v>
      </c>
      <c r="T12" t="n">
        <v>19589.02</v>
      </c>
      <c r="U12" t="n">
        <v>0.57</v>
      </c>
      <c r="V12" t="n">
        <v>0.85</v>
      </c>
      <c r="W12" t="n">
        <v>2.73</v>
      </c>
      <c r="X12" t="n">
        <v>1.2</v>
      </c>
      <c r="Y12" t="n">
        <v>1</v>
      </c>
      <c r="Z12" t="n">
        <v>10</v>
      </c>
      <c r="AA12" t="n">
        <v>289.8846922330646</v>
      </c>
      <c r="AB12" t="n">
        <v>396.6330247233125</v>
      </c>
      <c r="AC12" t="n">
        <v>358.7789255216652</v>
      </c>
      <c r="AD12" t="n">
        <v>289884.6922330646</v>
      </c>
      <c r="AE12" t="n">
        <v>396633.0247233125</v>
      </c>
      <c r="AF12" t="n">
        <v>4.377453986185325e-06</v>
      </c>
      <c r="AG12" t="n">
        <v>6.62037037037037</v>
      </c>
      <c r="AH12" t="n">
        <v>358778.9255216652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4.4336</v>
      </c>
      <c r="E13" t="n">
        <v>22.56</v>
      </c>
      <c r="F13" t="n">
        <v>18.82</v>
      </c>
      <c r="G13" t="n">
        <v>30.52</v>
      </c>
      <c r="H13" t="n">
        <v>0.37</v>
      </c>
      <c r="I13" t="n">
        <v>37</v>
      </c>
      <c r="J13" t="n">
        <v>180.82</v>
      </c>
      <c r="K13" t="n">
        <v>52.44</v>
      </c>
      <c r="L13" t="n">
        <v>3.75</v>
      </c>
      <c r="M13" t="n">
        <v>24</v>
      </c>
      <c r="N13" t="n">
        <v>34.63</v>
      </c>
      <c r="O13" t="n">
        <v>22535.19</v>
      </c>
      <c r="P13" t="n">
        <v>186.19</v>
      </c>
      <c r="Q13" t="n">
        <v>3033.79</v>
      </c>
      <c r="R13" t="n">
        <v>94.58</v>
      </c>
      <c r="S13" t="n">
        <v>56.78</v>
      </c>
      <c r="T13" t="n">
        <v>16990.9</v>
      </c>
      <c r="U13" t="n">
        <v>0.6</v>
      </c>
      <c r="V13" t="n">
        <v>0.86</v>
      </c>
      <c r="W13" t="n">
        <v>2.73</v>
      </c>
      <c r="X13" t="n">
        <v>1.05</v>
      </c>
      <c r="Y13" t="n">
        <v>1</v>
      </c>
      <c r="Z13" t="n">
        <v>10</v>
      </c>
      <c r="AA13" t="n">
        <v>270.2873104182444</v>
      </c>
      <c r="AB13" t="n">
        <v>369.8190223488085</v>
      </c>
      <c r="AC13" t="n">
        <v>334.5240139000952</v>
      </c>
      <c r="AD13" t="n">
        <v>270287.3104182444</v>
      </c>
      <c r="AE13" t="n">
        <v>369819.0223488085</v>
      </c>
      <c r="AF13" t="n">
        <v>4.440654385802829e-06</v>
      </c>
      <c r="AG13" t="n">
        <v>6.527777777777778</v>
      </c>
      <c r="AH13" t="n">
        <v>334524.0139000951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4.4421</v>
      </c>
      <c r="E14" t="n">
        <v>22.51</v>
      </c>
      <c r="F14" t="n">
        <v>18.81</v>
      </c>
      <c r="G14" t="n">
        <v>31.35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12</v>
      </c>
      <c r="N14" t="n">
        <v>34.75</v>
      </c>
      <c r="O14" t="n">
        <v>22581.25</v>
      </c>
      <c r="P14" t="n">
        <v>187.05</v>
      </c>
      <c r="Q14" t="n">
        <v>3033.66</v>
      </c>
      <c r="R14" t="n">
        <v>94.12</v>
      </c>
      <c r="S14" t="n">
        <v>56.78</v>
      </c>
      <c r="T14" t="n">
        <v>16767.65</v>
      </c>
      <c r="U14" t="n">
        <v>0.6</v>
      </c>
      <c r="V14" t="n">
        <v>0.86</v>
      </c>
      <c r="W14" t="n">
        <v>2.74</v>
      </c>
      <c r="X14" t="n">
        <v>1.05</v>
      </c>
      <c r="Y14" t="n">
        <v>1</v>
      </c>
      <c r="Z14" t="n">
        <v>10</v>
      </c>
      <c r="AA14" t="n">
        <v>270.447071181133</v>
      </c>
      <c r="AB14" t="n">
        <v>370.0376140727401</v>
      </c>
      <c r="AC14" t="n">
        <v>334.7217435366902</v>
      </c>
      <c r="AD14" t="n">
        <v>270447.071181133</v>
      </c>
      <c r="AE14" t="n">
        <v>370037.6140727401</v>
      </c>
      <c r="AF14" t="n">
        <v>4.449167910315487e-06</v>
      </c>
      <c r="AG14" t="n">
        <v>6.513310185185186</v>
      </c>
      <c r="AH14" t="n">
        <v>334721.7435366901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4.4549</v>
      </c>
      <c r="E15" t="n">
        <v>22.45</v>
      </c>
      <c r="F15" t="n">
        <v>18.78</v>
      </c>
      <c r="G15" t="n">
        <v>32.2</v>
      </c>
      <c r="H15" t="n">
        <v>0.42</v>
      </c>
      <c r="I15" t="n">
        <v>35</v>
      </c>
      <c r="J15" t="n">
        <v>181.57</v>
      </c>
      <c r="K15" t="n">
        <v>52.44</v>
      </c>
      <c r="L15" t="n">
        <v>4.25</v>
      </c>
      <c r="M15" t="n">
        <v>4</v>
      </c>
      <c r="N15" t="n">
        <v>34.88</v>
      </c>
      <c r="O15" t="n">
        <v>22627.36</v>
      </c>
      <c r="P15" t="n">
        <v>185.38</v>
      </c>
      <c r="Q15" t="n">
        <v>3033.65</v>
      </c>
      <c r="R15" t="n">
        <v>92.59</v>
      </c>
      <c r="S15" t="n">
        <v>56.78</v>
      </c>
      <c r="T15" t="n">
        <v>16009.89</v>
      </c>
      <c r="U15" t="n">
        <v>0.61</v>
      </c>
      <c r="V15" t="n">
        <v>0.86</v>
      </c>
      <c r="W15" t="n">
        <v>2.75</v>
      </c>
      <c r="X15" t="n">
        <v>1.02</v>
      </c>
      <c r="Y15" t="n">
        <v>1</v>
      </c>
      <c r="Z15" t="n">
        <v>10</v>
      </c>
      <c r="AA15" t="n">
        <v>268.869223215637</v>
      </c>
      <c r="AB15" t="n">
        <v>367.878732876609</v>
      </c>
      <c r="AC15" t="n">
        <v>332.7689029319091</v>
      </c>
      <c r="AD15" t="n">
        <v>268869.223215637</v>
      </c>
      <c r="AE15" t="n">
        <v>367878.732876609</v>
      </c>
      <c r="AF15" t="n">
        <v>4.461988276640432e-06</v>
      </c>
      <c r="AG15" t="n">
        <v>6.495949074074074</v>
      </c>
      <c r="AH15" t="n">
        <v>332768.9029319091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18.77</v>
      </c>
      <c r="G16" t="n">
        <v>32.18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185.66</v>
      </c>
      <c r="Q16" t="n">
        <v>3033.97</v>
      </c>
      <c r="R16" t="n">
        <v>92.26000000000001</v>
      </c>
      <c r="S16" t="n">
        <v>56.78</v>
      </c>
      <c r="T16" t="n">
        <v>15843.21</v>
      </c>
      <c r="U16" t="n">
        <v>0.62</v>
      </c>
      <c r="V16" t="n">
        <v>0.86</v>
      </c>
      <c r="W16" t="n">
        <v>2.75</v>
      </c>
      <c r="X16" t="n">
        <v>1</v>
      </c>
      <c r="Y16" t="n">
        <v>1</v>
      </c>
      <c r="Z16" t="n">
        <v>10</v>
      </c>
      <c r="AA16" t="n">
        <v>268.9206082699604</v>
      </c>
      <c r="AB16" t="n">
        <v>367.9490401748828</v>
      </c>
      <c r="AC16" t="n">
        <v>332.8325002003126</v>
      </c>
      <c r="AD16" t="n">
        <v>268920.6082699604</v>
      </c>
      <c r="AE16" t="n">
        <v>367949.0401748829</v>
      </c>
      <c r="AF16" t="n">
        <v>4.464291936214446e-06</v>
      </c>
      <c r="AG16" t="n">
        <v>6.493055555555556</v>
      </c>
      <c r="AH16" t="n">
        <v>332832.5002003126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2.4933</v>
      </c>
      <c r="E2" t="n">
        <v>40.11</v>
      </c>
      <c r="F2" t="n">
        <v>25.97</v>
      </c>
      <c r="G2" t="n">
        <v>5.71</v>
      </c>
      <c r="H2" t="n">
        <v>0.08</v>
      </c>
      <c r="I2" t="n">
        <v>273</v>
      </c>
      <c r="J2" t="n">
        <v>213.37</v>
      </c>
      <c r="K2" t="n">
        <v>56.13</v>
      </c>
      <c r="L2" t="n">
        <v>1</v>
      </c>
      <c r="M2" t="n">
        <v>271</v>
      </c>
      <c r="N2" t="n">
        <v>46.25</v>
      </c>
      <c r="O2" t="n">
        <v>26550.29</v>
      </c>
      <c r="P2" t="n">
        <v>375.63</v>
      </c>
      <c r="Q2" t="n">
        <v>3034.84</v>
      </c>
      <c r="R2" t="n">
        <v>328.54</v>
      </c>
      <c r="S2" t="n">
        <v>56.78</v>
      </c>
      <c r="T2" t="n">
        <v>132793.36</v>
      </c>
      <c r="U2" t="n">
        <v>0.17</v>
      </c>
      <c r="V2" t="n">
        <v>0.62</v>
      </c>
      <c r="W2" t="n">
        <v>3.11</v>
      </c>
      <c r="X2" t="n">
        <v>8.199999999999999</v>
      </c>
      <c r="Y2" t="n">
        <v>1</v>
      </c>
      <c r="Z2" t="n">
        <v>10</v>
      </c>
      <c r="AA2" t="n">
        <v>714.1901136584909</v>
      </c>
      <c r="AB2" t="n">
        <v>977.1864213516502</v>
      </c>
      <c r="AC2" t="n">
        <v>883.9251207876042</v>
      </c>
      <c r="AD2" t="n">
        <v>714190.1136584908</v>
      </c>
      <c r="AE2" t="n">
        <v>977186.4213516503</v>
      </c>
      <c r="AF2" t="n">
        <v>2.356622300170317e-06</v>
      </c>
      <c r="AG2" t="n">
        <v>11.60590277777778</v>
      </c>
      <c r="AH2" t="n">
        <v>883925.1207876042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2.9032</v>
      </c>
      <c r="E3" t="n">
        <v>34.44</v>
      </c>
      <c r="F3" t="n">
        <v>23.56</v>
      </c>
      <c r="G3" t="n">
        <v>7.21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337.18</v>
      </c>
      <c r="Q3" t="n">
        <v>3034.48</v>
      </c>
      <c r="R3" t="n">
        <v>249.53</v>
      </c>
      <c r="S3" t="n">
        <v>56.78</v>
      </c>
      <c r="T3" t="n">
        <v>93673.89999999999</v>
      </c>
      <c r="U3" t="n">
        <v>0.23</v>
      </c>
      <c r="V3" t="n">
        <v>0.6899999999999999</v>
      </c>
      <c r="W3" t="n">
        <v>2.98</v>
      </c>
      <c r="X3" t="n">
        <v>5.79</v>
      </c>
      <c r="Y3" t="n">
        <v>1</v>
      </c>
      <c r="Z3" t="n">
        <v>10</v>
      </c>
      <c r="AA3" t="n">
        <v>578.1373047293906</v>
      </c>
      <c r="AB3" t="n">
        <v>791.0329659485418</v>
      </c>
      <c r="AC3" t="n">
        <v>715.5378899001527</v>
      </c>
      <c r="AD3" t="n">
        <v>578137.3047293907</v>
      </c>
      <c r="AE3" t="n">
        <v>791032.9659485418</v>
      </c>
      <c r="AF3" t="n">
        <v>2.744052405187689e-06</v>
      </c>
      <c r="AG3" t="n">
        <v>9.965277777777777</v>
      </c>
      <c r="AH3" t="n">
        <v>715537.8899001527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3.1986</v>
      </c>
      <c r="E4" t="n">
        <v>31.26</v>
      </c>
      <c r="F4" t="n">
        <v>22.23</v>
      </c>
      <c r="G4" t="n">
        <v>8.779999999999999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314.67</v>
      </c>
      <c r="Q4" t="n">
        <v>3034.6</v>
      </c>
      <c r="R4" t="n">
        <v>206.13</v>
      </c>
      <c r="S4" t="n">
        <v>56.78</v>
      </c>
      <c r="T4" t="n">
        <v>72194.48</v>
      </c>
      <c r="U4" t="n">
        <v>0.28</v>
      </c>
      <c r="V4" t="n">
        <v>0.73</v>
      </c>
      <c r="W4" t="n">
        <v>2.91</v>
      </c>
      <c r="X4" t="n">
        <v>4.46</v>
      </c>
      <c r="Y4" t="n">
        <v>1</v>
      </c>
      <c r="Z4" t="n">
        <v>10</v>
      </c>
      <c r="AA4" t="n">
        <v>496.6584942160286</v>
      </c>
      <c r="AB4" t="n">
        <v>679.5500628127334</v>
      </c>
      <c r="AC4" t="n">
        <v>614.6947585723887</v>
      </c>
      <c r="AD4" t="n">
        <v>496658.4942160286</v>
      </c>
      <c r="AE4" t="n">
        <v>679550.0628127333</v>
      </c>
      <c r="AF4" t="n">
        <v>3.023259170306331e-06</v>
      </c>
      <c r="AG4" t="n">
        <v>9.045138888888889</v>
      </c>
      <c r="AH4" t="n">
        <v>614694.7585723887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3.4217</v>
      </c>
      <c r="E5" t="n">
        <v>29.23</v>
      </c>
      <c r="F5" t="n">
        <v>21.38</v>
      </c>
      <c r="G5" t="n">
        <v>10.34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298.94</v>
      </c>
      <c r="Q5" t="n">
        <v>3033.98</v>
      </c>
      <c r="R5" t="n">
        <v>178.14</v>
      </c>
      <c r="S5" t="n">
        <v>56.78</v>
      </c>
      <c r="T5" t="n">
        <v>58338.87</v>
      </c>
      <c r="U5" t="n">
        <v>0.32</v>
      </c>
      <c r="V5" t="n">
        <v>0.75</v>
      </c>
      <c r="W5" t="n">
        <v>2.87</v>
      </c>
      <c r="X5" t="n">
        <v>3.61</v>
      </c>
      <c r="Y5" t="n">
        <v>1</v>
      </c>
      <c r="Z5" t="n">
        <v>10</v>
      </c>
      <c r="AA5" t="n">
        <v>449.0932055432463</v>
      </c>
      <c r="AB5" t="n">
        <v>614.4691364181964</v>
      </c>
      <c r="AC5" t="n">
        <v>555.8250644512924</v>
      </c>
      <c r="AD5" t="n">
        <v>449093.2055432462</v>
      </c>
      <c r="AE5" t="n">
        <v>614469.1364181964</v>
      </c>
      <c r="AF5" t="n">
        <v>3.23412927625748e-06</v>
      </c>
      <c r="AG5" t="n">
        <v>8.45775462962963</v>
      </c>
      <c r="AH5" t="n">
        <v>555825.0644512924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3.59</v>
      </c>
      <c r="E6" t="n">
        <v>27.86</v>
      </c>
      <c r="F6" t="n">
        <v>20.81</v>
      </c>
      <c r="G6" t="n">
        <v>11.89</v>
      </c>
      <c r="H6" t="n">
        <v>0.17</v>
      </c>
      <c r="I6" t="n">
        <v>105</v>
      </c>
      <c r="J6" t="n">
        <v>215</v>
      </c>
      <c r="K6" t="n">
        <v>56.13</v>
      </c>
      <c r="L6" t="n">
        <v>2</v>
      </c>
      <c r="M6" t="n">
        <v>103</v>
      </c>
      <c r="N6" t="n">
        <v>46.87</v>
      </c>
      <c r="O6" t="n">
        <v>26750.75</v>
      </c>
      <c r="P6" t="n">
        <v>287.9</v>
      </c>
      <c r="Q6" t="n">
        <v>3033.93</v>
      </c>
      <c r="R6" t="n">
        <v>159.98</v>
      </c>
      <c r="S6" t="n">
        <v>56.78</v>
      </c>
      <c r="T6" t="n">
        <v>49350.56</v>
      </c>
      <c r="U6" t="n">
        <v>0.35</v>
      </c>
      <c r="V6" t="n">
        <v>0.78</v>
      </c>
      <c r="W6" t="n">
        <v>2.83</v>
      </c>
      <c r="X6" t="n">
        <v>3.04</v>
      </c>
      <c r="Y6" t="n">
        <v>1</v>
      </c>
      <c r="Z6" t="n">
        <v>10</v>
      </c>
      <c r="AA6" t="n">
        <v>426.3604403462228</v>
      </c>
      <c r="AB6" t="n">
        <v>583.3651641768095</v>
      </c>
      <c r="AC6" t="n">
        <v>527.6896116659243</v>
      </c>
      <c r="AD6" t="n">
        <v>426360.4403462228</v>
      </c>
      <c r="AE6" t="n">
        <v>583365.1641768095</v>
      </c>
      <c r="AF6" t="n">
        <v>3.393203408178494e-06</v>
      </c>
      <c r="AG6" t="n">
        <v>8.061342592592593</v>
      </c>
      <c r="AH6" t="n">
        <v>527689.6116659243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3.7373</v>
      </c>
      <c r="E7" t="n">
        <v>26.76</v>
      </c>
      <c r="F7" t="n">
        <v>20.34</v>
      </c>
      <c r="G7" t="n">
        <v>13.56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277.73</v>
      </c>
      <c r="Q7" t="n">
        <v>3033.63</v>
      </c>
      <c r="R7" t="n">
        <v>145.05</v>
      </c>
      <c r="S7" t="n">
        <v>56.78</v>
      </c>
      <c r="T7" t="n">
        <v>41960.27</v>
      </c>
      <c r="U7" t="n">
        <v>0.39</v>
      </c>
      <c r="V7" t="n">
        <v>0.79</v>
      </c>
      <c r="W7" t="n">
        <v>2.8</v>
      </c>
      <c r="X7" t="n">
        <v>2.58</v>
      </c>
      <c r="Y7" t="n">
        <v>1</v>
      </c>
      <c r="Z7" t="n">
        <v>10</v>
      </c>
      <c r="AA7" t="n">
        <v>395.5159166530391</v>
      </c>
      <c r="AB7" t="n">
        <v>541.1623260954481</v>
      </c>
      <c r="AC7" t="n">
        <v>489.5145532189927</v>
      </c>
      <c r="AD7" t="n">
        <v>395515.9166530392</v>
      </c>
      <c r="AE7" t="n">
        <v>541162.3260954481</v>
      </c>
      <c r="AF7" t="n">
        <v>3.532428717934676e-06</v>
      </c>
      <c r="AG7" t="n">
        <v>7.743055555555556</v>
      </c>
      <c r="AH7" t="n">
        <v>489514.5532189927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3.8499</v>
      </c>
      <c r="E8" t="n">
        <v>25.97</v>
      </c>
      <c r="F8" t="n">
        <v>20.03</v>
      </c>
      <c r="G8" t="n">
        <v>15.21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269.66</v>
      </c>
      <c r="Q8" t="n">
        <v>3033.72</v>
      </c>
      <c r="R8" t="n">
        <v>134.38</v>
      </c>
      <c r="S8" t="n">
        <v>56.78</v>
      </c>
      <c r="T8" t="n">
        <v>36684.32</v>
      </c>
      <c r="U8" t="n">
        <v>0.42</v>
      </c>
      <c r="V8" t="n">
        <v>0.8100000000000001</v>
      </c>
      <c r="W8" t="n">
        <v>2.78</v>
      </c>
      <c r="X8" t="n">
        <v>2.26</v>
      </c>
      <c r="Y8" t="n">
        <v>1</v>
      </c>
      <c r="Z8" t="n">
        <v>10</v>
      </c>
      <c r="AA8" t="n">
        <v>382.3295693607114</v>
      </c>
      <c r="AB8" t="n">
        <v>523.1201839894999</v>
      </c>
      <c r="AC8" t="n">
        <v>473.1943278333307</v>
      </c>
      <c r="AD8" t="n">
        <v>382329.5693607114</v>
      </c>
      <c r="AE8" t="n">
        <v>523120.1839894999</v>
      </c>
      <c r="AF8" t="n">
        <v>3.638856212018492e-06</v>
      </c>
      <c r="AG8" t="n">
        <v>7.514467592592593</v>
      </c>
      <c r="AH8" t="n">
        <v>473194.3278333307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3.9484</v>
      </c>
      <c r="E9" t="n">
        <v>25.33</v>
      </c>
      <c r="F9" t="n">
        <v>19.76</v>
      </c>
      <c r="G9" t="n">
        <v>16.94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263.1</v>
      </c>
      <c r="Q9" t="n">
        <v>3033.63</v>
      </c>
      <c r="R9" t="n">
        <v>126.07</v>
      </c>
      <c r="S9" t="n">
        <v>56.78</v>
      </c>
      <c r="T9" t="n">
        <v>32573.89</v>
      </c>
      <c r="U9" t="n">
        <v>0.45</v>
      </c>
      <c r="V9" t="n">
        <v>0.82</v>
      </c>
      <c r="W9" t="n">
        <v>2.76</v>
      </c>
      <c r="X9" t="n">
        <v>1.99</v>
      </c>
      <c r="Y9" t="n">
        <v>1</v>
      </c>
      <c r="Z9" t="n">
        <v>10</v>
      </c>
      <c r="AA9" t="n">
        <v>371.5500920857602</v>
      </c>
      <c r="AB9" t="n">
        <v>508.3712276249374</v>
      </c>
      <c r="AC9" t="n">
        <v>459.8529911639118</v>
      </c>
      <c r="AD9" t="n">
        <v>371550.0920857602</v>
      </c>
      <c r="AE9" t="n">
        <v>508371.2276249374</v>
      </c>
      <c r="AF9" t="n">
        <v>3.731956639791634e-06</v>
      </c>
      <c r="AG9" t="n">
        <v>7.329282407407407</v>
      </c>
      <c r="AH9" t="n">
        <v>459852.9911639118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4.0243</v>
      </c>
      <c r="E10" t="n">
        <v>24.85</v>
      </c>
      <c r="F10" t="n">
        <v>19.58</v>
      </c>
      <c r="G10" t="n">
        <v>18.64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256.89</v>
      </c>
      <c r="Q10" t="n">
        <v>3033.89</v>
      </c>
      <c r="R10" t="n">
        <v>120.09</v>
      </c>
      <c r="S10" t="n">
        <v>56.78</v>
      </c>
      <c r="T10" t="n">
        <v>29618.58</v>
      </c>
      <c r="U10" t="n">
        <v>0.47</v>
      </c>
      <c r="V10" t="n">
        <v>0.82</v>
      </c>
      <c r="W10" t="n">
        <v>2.75</v>
      </c>
      <c r="X10" t="n">
        <v>1.81</v>
      </c>
      <c r="Y10" t="n">
        <v>1</v>
      </c>
      <c r="Z10" t="n">
        <v>10</v>
      </c>
      <c r="AA10" t="n">
        <v>350.8969291065862</v>
      </c>
      <c r="AB10" t="n">
        <v>480.112658883587</v>
      </c>
      <c r="AC10" t="n">
        <v>434.2913805620855</v>
      </c>
      <c r="AD10" t="n">
        <v>350896.9291065862</v>
      </c>
      <c r="AE10" t="n">
        <v>480112.6588835869</v>
      </c>
      <c r="AF10" t="n">
        <v>3.803695954187385e-06</v>
      </c>
      <c r="AG10" t="n">
        <v>7.190393518518519</v>
      </c>
      <c r="AH10" t="n">
        <v>434291.3805620855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4.0964</v>
      </c>
      <c r="E11" t="n">
        <v>24.41</v>
      </c>
      <c r="F11" t="n">
        <v>19.39</v>
      </c>
      <c r="G11" t="n">
        <v>20.41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250.96</v>
      </c>
      <c r="Q11" t="n">
        <v>3033.53</v>
      </c>
      <c r="R11" t="n">
        <v>114.02</v>
      </c>
      <c r="S11" t="n">
        <v>56.78</v>
      </c>
      <c r="T11" t="n">
        <v>26615.05</v>
      </c>
      <c r="U11" t="n">
        <v>0.5</v>
      </c>
      <c r="V11" t="n">
        <v>0.83</v>
      </c>
      <c r="W11" t="n">
        <v>2.74</v>
      </c>
      <c r="X11" t="n">
        <v>1.63</v>
      </c>
      <c r="Y11" t="n">
        <v>1</v>
      </c>
      <c r="Z11" t="n">
        <v>10</v>
      </c>
      <c r="AA11" t="n">
        <v>343.1032304403436</v>
      </c>
      <c r="AB11" t="n">
        <v>469.4489765347151</v>
      </c>
      <c r="AC11" t="n">
        <v>424.6454250900179</v>
      </c>
      <c r="AD11" t="n">
        <v>343103.2304403436</v>
      </c>
      <c r="AE11" t="n">
        <v>469448.9765347152</v>
      </c>
      <c r="AF11" t="n">
        <v>3.871843576953311e-06</v>
      </c>
      <c r="AG11" t="n">
        <v>7.063078703703703</v>
      </c>
      <c r="AH11" t="n">
        <v>424645.4250900178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4.1533</v>
      </c>
      <c r="E12" t="n">
        <v>24.08</v>
      </c>
      <c r="F12" t="n">
        <v>19.27</v>
      </c>
      <c r="G12" t="n">
        <v>22.23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246.22</v>
      </c>
      <c r="Q12" t="n">
        <v>3033.65</v>
      </c>
      <c r="R12" t="n">
        <v>109.66</v>
      </c>
      <c r="S12" t="n">
        <v>56.78</v>
      </c>
      <c r="T12" t="n">
        <v>24457.79</v>
      </c>
      <c r="U12" t="n">
        <v>0.52</v>
      </c>
      <c r="V12" t="n">
        <v>0.84</v>
      </c>
      <c r="W12" t="n">
        <v>2.74</v>
      </c>
      <c r="X12" t="n">
        <v>1.5</v>
      </c>
      <c r="Y12" t="n">
        <v>1</v>
      </c>
      <c r="Z12" t="n">
        <v>10</v>
      </c>
      <c r="AA12" t="n">
        <v>337.0240145155683</v>
      </c>
      <c r="AB12" t="n">
        <v>461.1311251103594</v>
      </c>
      <c r="AC12" t="n">
        <v>417.1214177314249</v>
      </c>
      <c r="AD12" t="n">
        <v>337024.0145155683</v>
      </c>
      <c r="AE12" t="n">
        <v>461131.1251103595</v>
      </c>
      <c r="AF12" t="n">
        <v>3.925624433199928e-06</v>
      </c>
      <c r="AG12" t="n">
        <v>6.967592592592593</v>
      </c>
      <c r="AH12" t="n">
        <v>417121.4177314249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4.2205</v>
      </c>
      <c r="E13" t="n">
        <v>23.69</v>
      </c>
      <c r="F13" t="n">
        <v>19.1</v>
      </c>
      <c r="G13" t="n">
        <v>24.38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239.31</v>
      </c>
      <c r="Q13" t="n">
        <v>3033.69</v>
      </c>
      <c r="R13" t="n">
        <v>104.28</v>
      </c>
      <c r="S13" t="n">
        <v>56.78</v>
      </c>
      <c r="T13" t="n">
        <v>21791.87</v>
      </c>
      <c r="U13" t="n">
        <v>0.54</v>
      </c>
      <c r="V13" t="n">
        <v>0.84</v>
      </c>
      <c r="W13" t="n">
        <v>2.73</v>
      </c>
      <c r="X13" t="n">
        <v>1.33</v>
      </c>
      <c r="Y13" t="n">
        <v>1</v>
      </c>
      <c r="Z13" t="n">
        <v>10</v>
      </c>
      <c r="AA13" t="n">
        <v>329.4192195551264</v>
      </c>
      <c r="AB13" t="n">
        <v>450.7259091456075</v>
      </c>
      <c r="AC13" t="n">
        <v>407.7092609745366</v>
      </c>
      <c r="AD13" t="n">
        <v>329419.2195551264</v>
      </c>
      <c r="AE13" t="n">
        <v>450725.9091456076</v>
      </c>
      <c r="AF13" t="n">
        <v>3.989140664127392e-06</v>
      </c>
      <c r="AG13" t="n">
        <v>6.854745370370371</v>
      </c>
      <c r="AH13" t="n">
        <v>407709.2609745366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4.2753</v>
      </c>
      <c r="E14" t="n">
        <v>23.39</v>
      </c>
      <c r="F14" t="n">
        <v>18.96</v>
      </c>
      <c r="G14" t="n">
        <v>26.46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233.69</v>
      </c>
      <c r="Q14" t="n">
        <v>3033.63</v>
      </c>
      <c r="R14" t="n">
        <v>99.73</v>
      </c>
      <c r="S14" t="n">
        <v>56.78</v>
      </c>
      <c r="T14" t="n">
        <v>19539.2</v>
      </c>
      <c r="U14" t="n">
        <v>0.57</v>
      </c>
      <c r="V14" t="n">
        <v>0.85</v>
      </c>
      <c r="W14" t="n">
        <v>2.72</v>
      </c>
      <c r="X14" t="n">
        <v>1.2</v>
      </c>
      <c r="Y14" t="n">
        <v>1</v>
      </c>
      <c r="Z14" t="n">
        <v>10</v>
      </c>
      <c r="AA14" t="n">
        <v>323.3992891786775</v>
      </c>
      <c r="AB14" t="n">
        <v>442.4891748239658</v>
      </c>
      <c r="AC14" t="n">
        <v>400.258629016223</v>
      </c>
      <c r="AD14" t="n">
        <v>323399.2891786775</v>
      </c>
      <c r="AE14" t="n">
        <v>442489.1748239658</v>
      </c>
      <c r="AF14" t="n">
        <v>4.040936638157525e-06</v>
      </c>
      <c r="AG14" t="n">
        <v>6.767939814814816</v>
      </c>
      <c r="AH14" t="n">
        <v>400258.629016223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4.3124</v>
      </c>
      <c r="E15" t="n">
        <v>23.19</v>
      </c>
      <c r="F15" t="n">
        <v>18.89</v>
      </c>
      <c r="G15" t="n">
        <v>28.33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227.91</v>
      </c>
      <c r="Q15" t="n">
        <v>3033.45</v>
      </c>
      <c r="R15" t="n">
        <v>97.40000000000001</v>
      </c>
      <c r="S15" t="n">
        <v>56.78</v>
      </c>
      <c r="T15" t="n">
        <v>18386.39</v>
      </c>
      <c r="U15" t="n">
        <v>0.58</v>
      </c>
      <c r="V15" t="n">
        <v>0.85</v>
      </c>
      <c r="W15" t="n">
        <v>2.72</v>
      </c>
      <c r="X15" t="n">
        <v>1.12</v>
      </c>
      <c r="Y15" t="n">
        <v>1</v>
      </c>
      <c r="Z15" t="n">
        <v>10</v>
      </c>
      <c r="AA15" t="n">
        <v>318.3713407406253</v>
      </c>
      <c r="AB15" t="n">
        <v>435.6097139535927</v>
      </c>
      <c r="AC15" t="n">
        <v>394.0357342359345</v>
      </c>
      <c r="AD15" t="n">
        <v>318371.3407406253</v>
      </c>
      <c r="AE15" t="n">
        <v>435609.7139535927</v>
      </c>
      <c r="AF15" t="n">
        <v>4.07600289064873e-06</v>
      </c>
      <c r="AG15" t="n">
        <v>6.710069444444446</v>
      </c>
      <c r="AH15" t="n">
        <v>394035.7342359344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4.348</v>
      </c>
      <c r="E16" t="n">
        <v>23</v>
      </c>
      <c r="F16" t="n">
        <v>18.82</v>
      </c>
      <c r="G16" t="n">
        <v>30.53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224.06</v>
      </c>
      <c r="Q16" t="n">
        <v>3033.58</v>
      </c>
      <c r="R16" t="n">
        <v>94.91</v>
      </c>
      <c r="S16" t="n">
        <v>56.78</v>
      </c>
      <c r="T16" t="n">
        <v>17158.8</v>
      </c>
      <c r="U16" t="n">
        <v>0.6</v>
      </c>
      <c r="V16" t="n">
        <v>0.86</v>
      </c>
      <c r="W16" t="n">
        <v>2.73</v>
      </c>
      <c r="X16" t="n">
        <v>1.06</v>
      </c>
      <c r="Y16" t="n">
        <v>1</v>
      </c>
      <c r="Z16" t="n">
        <v>10</v>
      </c>
      <c r="AA16" t="n">
        <v>314.563182617899</v>
      </c>
      <c r="AB16" t="n">
        <v>430.3992240059993</v>
      </c>
      <c r="AC16" t="n">
        <v>389.3225261359708</v>
      </c>
      <c r="AD16" t="n">
        <v>314563.182617899</v>
      </c>
      <c r="AE16" t="n">
        <v>430399.2240059993</v>
      </c>
      <c r="AF16" t="n">
        <v>4.109651370128159e-06</v>
      </c>
      <c r="AG16" t="n">
        <v>6.655092592592593</v>
      </c>
      <c r="AH16" t="n">
        <v>389322.5261359708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4.3922</v>
      </c>
      <c r="E17" t="n">
        <v>22.77</v>
      </c>
      <c r="F17" t="n">
        <v>18.72</v>
      </c>
      <c r="G17" t="n">
        <v>33.03</v>
      </c>
      <c r="H17" t="n">
        <v>0.38</v>
      </c>
      <c r="I17" t="n">
        <v>34</v>
      </c>
      <c r="J17" t="n">
        <v>219.51</v>
      </c>
      <c r="K17" t="n">
        <v>56.13</v>
      </c>
      <c r="L17" t="n">
        <v>4.75</v>
      </c>
      <c r="M17" t="n">
        <v>32</v>
      </c>
      <c r="N17" t="n">
        <v>48.63</v>
      </c>
      <c r="O17" t="n">
        <v>27306.53</v>
      </c>
      <c r="P17" t="n">
        <v>218.7</v>
      </c>
      <c r="Q17" t="n">
        <v>3033.6</v>
      </c>
      <c r="R17" t="n">
        <v>91.90000000000001</v>
      </c>
      <c r="S17" t="n">
        <v>56.78</v>
      </c>
      <c r="T17" t="n">
        <v>15667.16</v>
      </c>
      <c r="U17" t="n">
        <v>0.62</v>
      </c>
      <c r="V17" t="n">
        <v>0.86</v>
      </c>
      <c r="W17" t="n">
        <v>2.71</v>
      </c>
      <c r="X17" t="n">
        <v>0.95</v>
      </c>
      <c r="Y17" t="n">
        <v>1</v>
      </c>
      <c r="Z17" t="n">
        <v>10</v>
      </c>
      <c r="AA17" t="n">
        <v>297.3444957969632</v>
      </c>
      <c r="AB17" t="n">
        <v>406.8398570627448</v>
      </c>
      <c r="AC17" t="n">
        <v>368.0116321080014</v>
      </c>
      <c r="AD17" t="n">
        <v>297344.4957969632</v>
      </c>
      <c r="AE17" t="n">
        <v>406839.8570627448</v>
      </c>
      <c r="AF17" t="n">
        <v>4.151428414875092e-06</v>
      </c>
      <c r="AG17" t="n">
        <v>6.588541666666667</v>
      </c>
      <c r="AH17" t="n">
        <v>368011.6321080014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4.4216</v>
      </c>
      <c r="E18" t="n">
        <v>22.62</v>
      </c>
      <c r="F18" t="n">
        <v>18.65</v>
      </c>
      <c r="G18" t="n">
        <v>34.97</v>
      </c>
      <c r="H18" t="n">
        <v>0.4</v>
      </c>
      <c r="I18" t="n">
        <v>32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213.26</v>
      </c>
      <c r="Q18" t="n">
        <v>3033.63</v>
      </c>
      <c r="R18" t="n">
        <v>89.53</v>
      </c>
      <c r="S18" t="n">
        <v>56.78</v>
      </c>
      <c r="T18" t="n">
        <v>14490.42</v>
      </c>
      <c r="U18" t="n">
        <v>0.63</v>
      </c>
      <c r="V18" t="n">
        <v>0.87</v>
      </c>
      <c r="W18" t="n">
        <v>2.71</v>
      </c>
      <c r="X18" t="n">
        <v>0.89</v>
      </c>
      <c r="Y18" t="n">
        <v>1</v>
      </c>
      <c r="Z18" t="n">
        <v>10</v>
      </c>
      <c r="AA18" t="n">
        <v>293.0410469902154</v>
      </c>
      <c r="AB18" t="n">
        <v>400.9516885505903</v>
      </c>
      <c r="AC18" t="n">
        <v>362.6854221345504</v>
      </c>
      <c r="AD18" t="n">
        <v>293041.0469902154</v>
      </c>
      <c r="AE18" t="n">
        <v>400951.6885505904</v>
      </c>
      <c r="AF18" t="n">
        <v>4.179216765905858e-06</v>
      </c>
      <c r="AG18" t="n">
        <v>6.545138888888889</v>
      </c>
      <c r="AH18" t="n">
        <v>362685.4221345505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4.4292</v>
      </c>
      <c r="E19" t="n">
        <v>22.58</v>
      </c>
      <c r="F19" t="n">
        <v>18.66</v>
      </c>
      <c r="G19" t="n">
        <v>36.11</v>
      </c>
      <c r="H19" t="n">
        <v>0.42</v>
      </c>
      <c r="I19" t="n">
        <v>31</v>
      </c>
      <c r="J19" t="n">
        <v>220.33</v>
      </c>
      <c r="K19" t="n">
        <v>56.13</v>
      </c>
      <c r="L19" t="n">
        <v>5.25</v>
      </c>
      <c r="M19" t="n">
        <v>19</v>
      </c>
      <c r="N19" t="n">
        <v>48.95</v>
      </c>
      <c r="O19" t="n">
        <v>27408.3</v>
      </c>
      <c r="P19" t="n">
        <v>211.34</v>
      </c>
      <c r="Q19" t="n">
        <v>3033.66</v>
      </c>
      <c r="R19" t="n">
        <v>89.13</v>
      </c>
      <c r="S19" t="n">
        <v>56.78</v>
      </c>
      <c r="T19" t="n">
        <v>14300.16</v>
      </c>
      <c r="U19" t="n">
        <v>0.64</v>
      </c>
      <c r="V19" t="n">
        <v>0.86</v>
      </c>
      <c r="W19" t="n">
        <v>2.72</v>
      </c>
      <c r="X19" t="n">
        <v>0.89</v>
      </c>
      <c r="Y19" t="n">
        <v>1</v>
      </c>
      <c r="Z19" t="n">
        <v>10</v>
      </c>
      <c r="AA19" t="n">
        <v>291.733020023322</v>
      </c>
      <c r="AB19" t="n">
        <v>399.1619883484096</v>
      </c>
      <c r="AC19" t="n">
        <v>361.0665284078059</v>
      </c>
      <c r="AD19" t="n">
        <v>291733.020023322</v>
      </c>
      <c r="AE19" t="n">
        <v>399161.9883484096</v>
      </c>
      <c r="AF19" t="n">
        <v>4.186400149165512e-06</v>
      </c>
      <c r="AG19" t="n">
        <v>6.533564814814814</v>
      </c>
      <c r="AH19" t="n">
        <v>361066.5284078059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4.4414</v>
      </c>
      <c r="E20" t="n">
        <v>22.52</v>
      </c>
      <c r="F20" t="n">
        <v>18.64</v>
      </c>
      <c r="G20" t="n">
        <v>37.27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208.05</v>
      </c>
      <c r="Q20" t="n">
        <v>3033.6</v>
      </c>
      <c r="R20" t="n">
        <v>88.29000000000001</v>
      </c>
      <c r="S20" t="n">
        <v>56.78</v>
      </c>
      <c r="T20" t="n">
        <v>13883.83</v>
      </c>
      <c r="U20" t="n">
        <v>0.64</v>
      </c>
      <c r="V20" t="n">
        <v>0.87</v>
      </c>
      <c r="W20" t="n">
        <v>2.73</v>
      </c>
      <c r="X20" t="n">
        <v>0.87</v>
      </c>
      <c r="Y20" t="n">
        <v>1</v>
      </c>
      <c r="Z20" t="n">
        <v>10</v>
      </c>
      <c r="AA20" t="n">
        <v>289.43259941359</v>
      </c>
      <c r="AB20" t="n">
        <v>396.0144513827798</v>
      </c>
      <c r="AC20" t="n">
        <v>358.2193879525799</v>
      </c>
      <c r="AD20" t="n">
        <v>289432.59941359</v>
      </c>
      <c r="AE20" t="n">
        <v>396014.4513827798</v>
      </c>
      <c r="AF20" t="n">
        <v>4.197931369661271e-06</v>
      </c>
      <c r="AG20" t="n">
        <v>6.516203703703703</v>
      </c>
      <c r="AH20" t="n">
        <v>358219.3879525799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4.4528</v>
      </c>
      <c r="E21" t="n">
        <v>22.46</v>
      </c>
      <c r="F21" t="n">
        <v>18.62</v>
      </c>
      <c r="G21" t="n">
        <v>38.53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207.49</v>
      </c>
      <c r="Q21" t="n">
        <v>3033.67</v>
      </c>
      <c r="R21" t="n">
        <v>87.38</v>
      </c>
      <c r="S21" t="n">
        <v>56.78</v>
      </c>
      <c r="T21" t="n">
        <v>13432.33</v>
      </c>
      <c r="U21" t="n">
        <v>0.65</v>
      </c>
      <c r="V21" t="n">
        <v>0.87</v>
      </c>
      <c r="W21" t="n">
        <v>2.74</v>
      </c>
      <c r="X21" t="n">
        <v>0.86</v>
      </c>
      <c r="Y21" t="n">
        <v>1</v>
      </c>
      <c r="Z21" t="n">
        <v>10</v>
      </c>
      <c r="AA21" t="n">
        <v>288.4859965817859</v>
      </c>
      <c r="AB21" t="n">
        <v>394.7192676271358</v>
      </c>
      <c r="AC21" t="n">
        <v>357.0478147167727</v>
      </c>
      <c r="AD21" t="n">
        <v>288485.9965817859</v>
      </c>
      <c r="AE21" t="n">
        <v>394719.2676271358</v>
      </c>
      <c r="AF21" t="n">
        <v>4.208706444550752e-06</v>
      </c>
      <c r="AG21" t="n">
        <v>6.498842592592593</v>
      </c>
      <c r="AH21" t="n">
        <v>357047.8147167728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4.4553</v>
      </c>
      <c r="E22" t="n">
        <v>22.45</v>
      </c>
      <c r="F22" t="n">
        <v>18.61</v>
      </c>
      <c r="G22" t="n">
        <v>38.5</v>
      </c>
      <c r="H22" t="n">
        <v>0.48</v>
      </c>
      <c r="I22" t="n">
        <v>29</v>
      </c>
      <c r="J22" t="n">
        <v>221.57</v>
      </c>
      <c r="K22" t="n">
        <v>56.13</v>
      </c>
      <c r="L22" t="n">
        <v>6</v>
      </c>
      <c r="M22" t="n">
        <v>0</v>
      </c>
      <c r="N22" t="n">
        <v>49.45</v>
      </c>
      <c r="O22" t="n">
        <v>27561.39</v>
      </c>
      <c r="P22" t="n">
        <v>207.29</v>
      </c>
      <c r="Q22" t="n">
        <v>3033.79</v>
      </c>
      <c r="R22" t="n">
        <v>87.06999999999999</v>
      </c>
      <c r="S22" t="n">
        <v>56.78</v>
      </c>
      <c r="T22" t="n">
        <v>13275.99</v>
      </c>
      <c r="U22" t="n">
        <v>0.65</v>
      </c>
      <c r="V22" t="n">
        <v>0.87</v>
      </c>
      <c r="W22" t="n">
        <v>2.74</v>
      </c>
      <c r="X22" t="n">
        <v>0.84</v>
      </c>
      <c r="Y22" t="n">
        <v>1</v>
      </c>
      <c r="Z22" t="n">
        <v>10</v>
      </c>
      <c r="AA22" t="n">
        <v>288.2594112137127</v>
      </c>
      <c r="AB22" t="n">
        <v>394.4092435302971</v>
      </c>
      <c r="AC22" t="n">
        <v>356.7673788846147</v>
      </c>
      <c r="AD22" t="n">
        <v>288259.4112137127</v>
      </c>
      <c r="AE22" t="n">
        <v>394409.2435302971</v>
      </c>
      <c r="AF22" t="n">
        <v>4.211069399570375e-06</v>
      </c>
      <c r="AG22" t="n">
        <v>6.495949074074074</v>
      </c>
      <c r="AH22" t="n">
        <v>356767.3788846147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2024-09-24T16:14:54Z</dcterms:created>
  <dcterms:modified xmlns:dcterms="http://purl.org/dc/terms/" xmlns:xsi="http://www.w3.org/2001/XMLSchema-instance" xsi:type="dcterms:W3CDTF">2024-09-24T16:14:54Z</dcterms:modified>
</cp:coreProperties>
</file>