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0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2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4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5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6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9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0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1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2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3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5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9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1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2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3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4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5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6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7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8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9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0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1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2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3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5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6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7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8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9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0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1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2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3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4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5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6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7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8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9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0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1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2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3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4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5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6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7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8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9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0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1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2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6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8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9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0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2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3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4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5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6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8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9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gráficos!$A$7:$A$536</f>
              <numCache>
                <formatCode>General</formatCode>
                <ptCount val="53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</numCache>
            </numRef>
          </xVal>
          <yVal>
            <numRef>
              <f>gráficos!$B$7:$B$536</f>
              <numCache>
                <formatCode>General</formatCode>
                <ptCount val="53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0.3144</v>
      </c>
      <c r="E2" t="n">
        <v>318.11</v>
      </c>
      <c r="F2" t="n">
        <v>224.94</v>
      </c>
      <c r="G2" t="n">
        <v>5.79</v>
      </c>
      <c r="H2" t="n">
        <v>0.09</v>
      </c>
      <c r="I2" t="n">
        <v>2331</v>
      </c>
      <c r="J2" t="n">
        <v>194.77</v>
      </c>
      <c r="K2" t="n">
        <v>54.38</v>
      </c>
      <c r="L2" t="n">
        <v>1</v>
      </c>
      <c r="M2" t="n">
        <v>2329</v>
      </c>
      <c r="N2" t="n">
        <v>39.4</v>
      </c>
      <c r="O2" t="n">
        <v>24256.19</v>
      </c>
      <c r="P2" t="n">
        <v>3156.94</v>
      </c>
      <c r="Q2" t="n">
        <v>1152.63</v>
      </c>
      <c r="R2" t="n">
        <v>4237</v>
      </c>
      <c r="S2" t="n">
        <v>164.43</v>
      </c>
      <c r="T2" t="n">
        <v>2018389.04</v>
      </c>
      <c r="U2" t="n">
        <v>0.04</v>
      </c>
      <c r="V2" t="n">
        <v>0.43</v>
      </c>
      <c r="W2" t="n">
        <v>22.77</v>
      </c>
      <c r="X2" t="n">
        <v>119.13</v>
      </c>
      <c r="Y2" t="n">
        <v>0.5</v>
      </c>
      <c r="Z2" t="n">
        <v>10</v>
      </c>
      <c r="AA2" t="n">
        <v>15073.33148188405</v>
      </c>
      <c r="AB2" t="n">
        <v>20623.99712196738</v>
      </c>
      <c r="AC2" t="n">
        <v>18655.67178260779</v>
      </c>
      <c r="AD2" t="n">
        <v>15073331.48188405</v>
      </c>
      <c r="AE2" t="n">
        <v>20623997.12196738</v>
      </c>
      <c r="AF2" t="n">
        <v>1.184296218691574e-06</v>
      </c>
      <c r="AG2" t="n">
        <v>132.5458333333333</v>
      </c>
      <c r="AH2" t="n">
        <v>18655671.78260779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0.5905</v>
      </c>
      <c r="E3" t="n">
        <v>169.34</v>
      </c>
      <c r="F3" t="n">
        <v>139.21</v>
      </c>
      <c r="G3" t="n">
        <v>11.76</v>
      </c>
      <c r="H3" t="n">
        <v>0.18</v>
      </c>
      <c r="I3" t="n">
        <v>710</v>
      </c>
      <c r="J3" t="n">
        <v>196.32</v>
      </c>
      <c r="K3" t="n">
        <v>54.38</v>
      </c>
      <c r="L3" t="n">
        <v>2</v>
      </c>
      <c r="M3" t="n">
        <v>708</v>
      </c>
      <c r="N3" t="n">
        <v>39.95</v>
      </c>
      <c r="O3" t="n">
        <v>24447.22</v>
      </c>
      <c r="P3" t="n">
        <v>1954.61</v>
      </c>
      <c r="Q3" t="n">
        <v>1151.36</v>
      </c>
      <c r="R3" t="n">
        <v>1312.06</v>
      </c>
      <c r="S3" t="n">
        <v>164.43</v>
      </c>
      <c r="T3" t="n">
        <v>564023.41</v>
      </c>
      <c r="U3" t="n">
        <v>0.13</v>
      </c>
      <c r="V3" t="n">
        <v>0.6899999999999999</v>
      </c>
      <c r="W3" t="n">
        <v>20.14</v>
      </c>
      <c r="X3" t="n">
        <v>33.46</v>
      </c>
      <c r="Y3" t="n">
        <v>0.5</v>
      </c>
      <c r="Z3" t="n">
        <v>10</v>
      </c>
      <c r="AA3" t="n">
        <v>5370.428819123107</v>
      </c>
      <c r="AB3" t="n">
        <v>7348.057636922715</v>
      </c>
      <c r="AC3" t="n">
        <v>6646.769329118199</v>
      </c>
      <c r="AD3" t="n">
        <v>5370428.819123107</v>
      </c>
      <c r="AE3" t="n">
        <v>7348057.636922714</v>
      </c>
      <c r="AF3" t="n">
        <v>2.224322255526001e-06</v>
      </c>
      <c r="AG3" t="n">
        <v>70.55833333333334</v>
      </c>
      <c r="AH3" t="n">
        <v>6646769.3291182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0.6918</v>
      </c>
      <c r="E4" t="n">
        <v>144.54</v>
      </c>
      <c r="F4" t="n">
        <v>125.5</v>
      </c>
      <c r="G4" t="n">
        <v>17.72</v>
      </c>
      <c r="H4" t="n">
        <v>0.27</v>
      </c>
      <c r="I4" t="n">
        <v>425</v>
      </c>
      <c r="J4" t="n">
        <v>197.88</v>
      </c>
      <c r="K4" t="n">
        <v>54.38</v>
      </c>
      <c r="L4" t="n">
        <v>3</v>
      </c>
      <c r="M4" t="n">
        <v>423</v>
      </c>
      <c r="N4" t="n">
        <v>40.5</v>
      </c>
      <c r="O4" t="n">
        <v>24639</v>
      </c>
      <c r="P4" t="n">
        <v>1761.38</v>
      </c>
      <c r="Q4" t="n">
        <v>1151.22</v>
      </c>
      <c r="R4" t="n">
        <v>846.91</v>
      </c>
      <c r="S4" t="n">
        <v>164.43</v>
      </c>
      <c r="T4" t="n">
        <v>332873.06</v>
      </c>
      <c r="U4" t="n">
        <v>0.19</v>
      </c>
      <c r="V4" t="n">
        <v>0.76</v>
      </c>
      <c r="W4" t="n">
        <v>19.67</v>
      </c>
      <c r="X4" t="n">
        <v>19.75</v>
      </c>
      <c r="Y4" t="n">
        <v>0.5</v>
      </c>
      <c r="Z4" t="n">
        <v>10</v>
      </c>
      <c r="AA4" t="n">
        <v>4226.976944575556</v>
      </c>
      <c r="AB4" t="n">
        <v>5783.536336630228</v>
      </c>
      <c r="AC4" t="n">
        <v>5231.563745906251</v>
      </c>
      <c r="AD4" t="n">
        <v>4226976.944575556</v>
      </c>
      <c r="AE4" t="n">
        <v>5783536.336630228</v>
      </c>
      <c r="AF4" t="n">
        <v>2.605903702578979e-06</v>
      </c>
      <c r="AG4" t="n">
        <v>60.22499999999999</v>
      </c>
      <c r="AH4" t="n">
        <v>5231563.745906251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0.7456</v>
      </c>
      <c r="E5" t="n">
        <v>134.12</v>
      </c>
      <c r="F5" t="n">
        <v>119.78</v>
      </c>
      <c r="G5" t="n">
        <v>23.64</v>
      </c>
      <c r="H5" t="n">
        <v>0.36</v>
      </c>
      <c r="I5" t="n">
        <v>304</v>
      </c>
      <c r="J5" t="n">
        <v>199.44</v>
      </c>
      <c r="K5" t="n">
        <v>54.38</v>
      </c>
      <c r="L5" t="n">
        <v>4</v>
      </c>
      <c r="M5" t="n">
        <v>302</v>
      </c>
      <c r="N5" t="n">
        <v>41.06</v>
      </c>
      <c r="O5" t="n">
        <v>24831.54</v>
      </c>
      <c r="P5" t="n">
        <v>1680.42</v>
      </c>
      <c r="Q5" t="n">
        <v>1151.04</v>
      </c>
      <c r="R5" t="n">
        <v>652.5</v>
      </c>
      <c r="S5" t="n">
        <v>164.43</v>
      </c>
      <c r="T5" t="n">
        <v>236271.18</v>
      </c>
      <c r="U5" t="n">
        <v>0.25</v>
      </c>
      <c r="V5" t="n">
        <v>0.8</v>
      </c>
      <c r="W5" t="n">
        <v>19.5</v>
      </c>
      <c r="X5" t="n">
        <v>14.04</v>
      </c>
      <c r="Y5" t="n">
        <v>0.5</v>
      </c>
      <c r="Z5" t="n">
        <v>10</v>
      </c>
      <c r="AA5" t="n">
        <v>3777.317518267112</v>
      </c>
      <c r="AB5" t="n">
        <v>5168.292471981156</v>
      </c>
      <c r="AC5" t="n">
        <v>4675.037892199122</v>
      </c>
      <c r="AD5" t="n">
        <v>3777317.518267112</v>
      </c>
      <c r="AE5" t="n">
        <v>5168292.471981157</v>
      </c>
      <c r="AF5" t="n">
        <v>2.80855998936526e-06</v>
      </c>
      <c r="AG5" t="n">
        <v>55.88333333333333</v>
      </c>
      <c r="AH5" t="n">
        <v>4675037.892199122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0.7796</v>
      </c>
      <c r="E6" t="n">
        <v>128.27</v>
      </c>
      <c r="F6" t="n">
        <v>116.57</v>
      </c>
      <c r="G6" t="n">
        <v>29.64</v>
      </c>
      <c r="H6" t="n">
        <v>0.44</v>
      </c>
      <c r="I6" t="n">
        <v>236</v>
      </c>
      <c r="J6" t="n">
        <v>201.01</v>
      </c>
      <c r="K6" t="n">
        <v>54.38</v>
      </c>
      <c r="L6" t="n">
        <v>5</v>
      </c>
      <c r="M6" t="n">
        <v>234</v>
      </c>
      <c r="N6" t="n">
        <v>41.63</v>
      </c>
      <c r="O6" t="n">
        <v>25024.84</v>
      </c>
      <c r="P6" t="n">
        <v>1634.52</v>
      </c>
      <c r="Q6" t="n">
        <v>1151.01</v>
      </c>
      <c r="R6" t="n">
        <v>544.58</v>
      </c>
      <c r="S6" t="n">
        <v>164.43</v>
      </c>
      <c r="T6" t="n">
        <v>182654.37</v>
      </c>
      <c r="U6" t="n">
        <v>0.3</v>
      </c>
      <c r="V6" t="n">
        <v>0.82</v>
      </c>
      <c r="W6" t="n">
        <v>19.36</v>
      </c>
      <c r="X6" t="n">
        <v>10.83</v>
      </c>
      <c r="Y6" t="n">
        <v>0.5</v>
      </c>
      <c r="Z6" t="n">
        <v>10</v>
      </c>
      <c r="AA6" t="n">
        <v>3533.467601761111</v>
      </c>
      <c r="AB6" t="n">
        <v>4834.646258318566</v>
      </c>
      <c r="AC6" t="n">
        <v>4373.234404893099</v>
      </c>
      <c r="AD6" t="n">
        <v>3533467.601761111</v>
      </c>
      <c r="AE6" t="n">
        <v>4834646.258318566</v>
      </c>
      <c r="AF6" t="n">
        <v>2.936632735661422e-06</v>
      </c>
      <c r="AG6" t="n">
        <v>53.44583333333333</v>
      </c>
      <c r="AH6" t="n">
        <v>4373234.404893099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0.8018</v>
      </c>
      <c r="E7" t="n">
        <v>124.72</v>
      </c>
      <c r="F7" t="n">
        <v>114.66</v>
      </c>
      <c r="G7" t="n">
        <v>35.46</v>
      </c>
      <c r="H7" t="n">
        <v>0.53</v>
      </c>
      <c r="I7" t="n">
        <v>194</v>
      </c>
      <c r="J7" t="n">
        <v>202.58</v>
      </c>
      <c r="K7" t="n">
        <v>54.38</v>
      </c>
      <c r="L7" t="n">
        <v>6</v>
      </c>
      <c r="M7" t="n">
        <v>192</v>
      </c>
      <c r="N7" t="n">
        <v>42.2</v>
      </c>
      <c r="O7" t="n">
        <v>25218.93</v>
      </c>
      <c r="P7" t="n">
        <v>1606.9</v>
      </c>
      <c r="Q7" t="n">
        <v>1150.96</v>
      </c>
      <c r="R7" t="n">
        <v>479.4</v>
      </c>
      <c r="S7" t="n">
        <v>164.43</v>
      </c>
      <c r="T7" t="n">
        <v>150273.51</v>
      </c>
      <c r="U7" t="n">
        <v>0.34</v>
      </c>
      <c r="V7" t="n">
        <v>0.83</v>
      </c>
      <c r="W7" t="n">
        <v>19.31</v>
      </c>
      <c r="X7" t="n">
        <v>8.92</v>
      </c>
      <c r="Y7" t="n">
        <v>0.5</v>
      </c>
      <c r="Z7" t="n">
        <v>10</v>
      </c>
      <c r="AA7" t="n">
        <v>3393.540263384104</v>
      </c>
      <c r="AB7" t="n">
        <v>4643.191500792643</v>
      </c>
      <c r="AC7" t="n">
        <v>4200.051820717019</v>
      </c>
      <c r="AD7" t="n">
        <v>3393540.263384104</v>
      </c>
      <c r="AE7" t="n">
        <v>4643191.500792643</v>
      </c>
      <c r="AF7" t="n">
        <v>3.020256705301858e-06</v>
      </c>
      <c r="AG7" t="n">
        <v>51.96666666666667</v>
      </c>
      <c r="AH7" t="n">
        <v>4200051.820717019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0.8186</v>
      </c>
      <c r="E8" t="n">
        <v>122.16</v>
      </c>
      <c r="F8" t="n">
        <v>113.27</v>
      </c>
      <c r="G8" t="n">
        <v>41.44</v>
      </c>
      <c r="H8" t="n">
        <v>0.61</v>
      </c>
      <c r="I8" t="n">
        <v>164</v>
      </c>
      <c r="J8" t="n">
        <v>204.16</v>
      </c>
      <c r="K8" t="n">
        <v>54.38</v>
      </c>
      <c r="L8" t="n">
        <v>7</v>
      </c>
      <c r="M8" t="n">
        <v>162</v>
      </c>
      <c r="N8" t="n">
        <v>42.78</v>
      </c>
      <c r="O8" t="n">
        <v>25413.94</v>
      </c>
      <c r="P8" t="n">
        <v>1586.28</v>
      </c>
      <c r="Q8" t="n">
        <v>1150.96</v>
      </c>
      <c r="R8" t="n">
        <v>432.42</v>
      </c>
      <c r="S8" t="n">
        <v>164.43</v>
      </c>
      <c r="T8" t="n">
        <v>126930.88</v>
      </c>
      <c r="U8" t="n">
        <v>0.38</v>
      </c>
      <c r="V8" t="n">
        <v>0.84</v>
      </c>
      <c r="W8" t="n">
        <v>19.26</v>
      </c>
      <c r="X8" t="n">
        <v>7.53</v>
      </c>
      <c r="Y8" t="n">
        <v>0.5</v>
      </c>
      <c r="Z8" t="n">
        <v>10</v>
      </c>
      <c r="AA8" t="n">
        <v>3297.712144953988</v>
      </c>
      <c r="AB8" t="n">
        <v>4512.075241518337</v>
      </c>
      <c r="AC8" t="n">
        <v>4081.449113205032</v>
      </c>
      <c r="AD8" t="n">
        <v>3297712.144953988</v>
      </c>
      <c r="AE8" t="n">
        <v>4512075.241518337</v>
      </c>
      <c r="AF8" t="n">
        <v>3.083539709354079e-06</v>
      </c>
      <c r="AG8" t="n">
        <v>50.9</v>
      </c>
      <c r="AH8" t="n">
        <v>4081449.113205031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0.8318</v>
      </c>
      <c r="E9" t="n">
        <v>120.23</v>
      </c>
      <c r="F9" t="n">
        <v>112.19</v>
      </c>
      <c r="G9" t="n">
        <v>47.4</v>
      </c>
      <c r="H9" t="n">
        <v>0.6899999999999999</v>
      </c>
      <c r="I9" t="n">
        <v>142</v>
      </c>
      <c r="J9" t="n">
        <v>205.75</v>
      </c>
      <c r="K9" t="n">
        <v>54.38</v>
      </c>
      <c r="L9" t="n">
        <v>8</v>
      </c>
      <c r="M9" t="n">
        <v>140</v>
      </c>
      <c r="N9" t="n">
        <v>43.37</v>
      </c>
      <c r="O9" t="n">
        <v>25609.61</v>
      </c>
      <c r="P9" t="n">
        <v>1570.59</v>
      </c>
      <c r="Q9" t="n">
        <v>1151.02</v>
      </c>
      <c r="R9" t="n">
        <v>396.25</v>
      </c>
      <c r="S9" t="n">
        <v>164.43</v>
      </c>
      <c r="T9" t="n">
        <v>108956.84</v>
      </c>
      <c r="U9" t="n">
        <v>0.41</v>
      </c>
      <c r="V9" t="n">
        <v>0.85</v>
      </c>
      <c r="W9" t="n">
        <v>19.2</v>
      </c>
      <c r="X9" t="n">
        <v>6.45</v>
      </c>
      <c r="Y9" t="n">
        <v>0.5</v>
      </c>
      <c r="Z9" t="n">
        <v>10</v>
      </c>
      <c r="AA9" t="n">
        <v>3213.731975263403</v>
      </c>
      <c r="AB9" t="n">
        <v>4397.169868404068</v>
      </c>
      <c r="AC9" t="n">
        <v>3977.510147630089</v>
      </c>
      <c r="AD9" t="n">
        <v>3213731.975263403</v>
      </c>
      <c r="AE9" t="n">
        <v>4397169.868404068</v>
      </c>
      <c r="AF9" t="n">
        <v>3.133262069680825e-06</v>
      </c>
      <c r="AG9" t="n">
        <v>50.09583333333333</v>
      </c>
      <c r="AH9" t="n">
        <v>3977510.147630089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0.8411999999999999</v>
      </c>
      <c r="E10" t="n">
        <v>118.87</v>
      </c>
      <c r="F10" t="n">
        <v>111.46</v>
      </c>
      <c r="G10" t="n">
        <v>53.07</v>
      </c>
      <c r="H10" t="n">
        <v>0.77</v>
      </c>
      <c r="I10" t="n">
        <v>126</v>
      </c>
      <c r="J10" t="n">
        <v>207.34</v>
      </c>
      <c r="K10" t="n">
        <v>54.38</v>
      </c>
      <c r="L10" t="n">
        <v>9</v>
      </c>
      <c r="M10" t="n">
        <v>124</v>
      </c>
      <c r="N10" t="n">
        <v>43.96</v>
      </c>
      <c r="O10" t="n">
        <v>25806.1</v>
      </c>
      <c r="P10" t="n">
        <v>1559.64</v>
      </c>
      <c r="Q10" t="n">
        <v>1150.97</v>
      </c>
      <c r="R10" t="n">
        <v>371.28</v>
      </c>
      <c r="S10" t="n">
        <v>164.43</v>
      </c>
      <c r="T10" t="n">
        <v>96553.10000000001</v>
      </c>
      <c r="U10" t="n">
        <v>0.44</v>
      </c>
      <c r="V10" t="n">
        <v>0.86</v>
      </c>
      <c r="W10" t="n">
        <v>19.18</v>
      </c>
      <c r="X10" t="n">
        <v>5.72</v>
      </c>
      <c r="Y10" t="n">
        <v>0.5</v>
      </c>
      <c r="Z10" t="n">
        <v>10</v>
      </c>
      <c r="AA10" t="n">
        <v>3169.488919762291</v>
      </c>
      <c r="AB10" t="n">
        <v>4336.634568001591</v>
      </c>
      <c r="AC10" t="n">
        <v>3922.752251336198</v>
      </c>
      <c r="AD10" t="n">
        <v>3169488.919762291</v>
      </c>
      <c r="AE10" t="n">
        <v>4336634.568001591</v>
      </c>
      <c r="AF10" t="n">
        <v>3.168670417186235e-06</v>
      </c>
      <c r="AG10" t="n">
        <v>49.52916666666667</v>
      </c>
      <c r="AH10" t="n">
        <v>3922752.251336198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0.8491</v>
      </c>
      <c r="E11" t="n">
        <v>117.77</v>
      </c>
      <c r="F11" t="n">
        <v>110.86</v>
      </c>
      <c r="G11" t="n">
        <v>58.86</v>
      </c>
      <c r="H11" t="n">
        <v>0.85</v>
      </c>
      <c r="I11" t="n">
        <v>113</v>
      </c>
      <c r="J11" t="n">
        <v>208.94</v>
      </c>
      <c r="K11" t="n">
        <v>54.38</v>
      </c>
      <c r="L11" t="n">
        <v>10</v>
      </c>
      <c r="M11" t="n">
        <v>111</v>
      </c>
      <c r="N11" t="n">
        <v>44.56</v>
      </c>
      <c r="O11" t="n">
        <v>26003.41</v>
      </c>
      <c r="P11" t="n">
        <v>1550.22</v>
      </c>
      <c r="Q11" t="n">
        <v>1150.91</v>
      </c>
      <c r="R11" t="n">
        <v>350.54</v>
      </c>
      <c r="S11" t="n">
        <v>164.43</v>
      </c>
      <c r="T11" t="n">
        <v>86248.38</v>
      </c>
      <c r="U11" t="n">
        <v>0.47</v>
      </c>
      <c r="V11" t="n">
        <v>0.86</v>
      </c>
      <c r="W11" t="n">
        <v>19.18</v>
      </c>
      <c r="X11" t="n">
        <v>5.12</v>
      </c>
      <c r="Y11" t="n">
        <v>0.5</v>
      </c>
      <c r="Z11" t="n">
        <v>10</v>
      </c>
      <c r="AA11" t="n">
        <v>3123.199231895767</v>
      </c>
      <c r="AB11" t="n">
        <v>4273.298974905708</v>
      </c>
      <c r="AC11" t="n">
        <v>3865.461318353326</v>
      </c>
      <c r="AD11" t="n">
        <v>3123199.231895767</v>
      </c>
      <c r="AE11" t="n">
        <v>4273298.974905708</v>
      </c>
      <c r="AF11" t="n">
        <v>3.198428496472696e-06</v>
      </c>
      <c r="AG11" t="n">
        <v>49.07083333333333</v>
      </c>
      <c r="AH11" t="n">
        <v>3865461.318353326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0.8554</v>
      </c>
      <c r="E12" t="n">
        <v>116.9</v>
      </c>
      <c r="F12" t="n">
        <v>110.42</v>
      </c>
      <c r="G12" t="n">
        <v>64.95</v>
      </c>
      <c r="H12" t="n">
        <v>0.93</v>
      </c>
      <c r="I12" t="n">
        <v>102</v>
      </c>
      <c r="J12" t="n">
        <v>210.55</v>
      </c>
      <c r="K12" t="n">
        <v>54.38</v>
      </c>
      <c r="L12" t="n">
        <v>11</v>
      </c>
      <c r="M12" t="n">
        <v>100</v>
      </c>
      <c r="N12" t="n">
        <v>45.17</v>
      </c>
      <c r="O12" t="n">
        <v>26201.54</v>
      </c>
      <c r="P12" t="n">
        <v>1543.73</v>
      </c>
      <c r="Q12" t="n">
        <v>1150.98</v>
      </c>
      <c r="R12" t="n">
        <v>336.71</v>
      </c>
      <c r="S12" t="n">
        <v>164.43</v>
      </c>
      <c r="T12" t="n">
        <v>79389.25</v>
      </c>
      <c r="U12" t="n">
        <v>0.49</v>
      </c>
      <c r="V12" t="n">
        <v>0.87</v>
      </c>
      <c r="W12" t="n">
        <v>19.13</v>
      </c>
      <c r="X12" t="n">
        <v>4.68</v>
      </c>
      <c r="Y12" t="n">
        <v>0.5</v>
      </c>
      <c r="Z12" t="n">
        <v>10</v>
      </c>
      <c r="AA12" t="n">
        <v>3086.092132277686</v>
      </c>
      <c r="AB12" t="n">
        <v>4222.527404158549</v>
      </c>
      <c r="AC12" t="n">
        <v>3819.53531505993</v>
      </c>
      <c r="AD12" t="n">
        <v>3086092.132277686</v>
      </c>
      <c r="AE12" t="n">
        <v>4222527.404158549</v>
      </c>
      <c r="AF12" t="n">
        <v>3.222159622992279e-06</v>
      </c>
      <c r="AG12" t="n">
        <v>48.70833333333334</v>
      </c>
      <c r="AH12" t="n">
        <v>3819535.315059931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0.8614000000000001</v>
      </c>
      <c r="E13" t="n">
        <v>116.09</v>
      </c>
      <c r="F13" t="n">
        <v>109.96</v>
      </c>
      <c r="G13" t="n">
        <v>70.94</v>
      </c>
      <c r="H13" t="n">
        <v>1</v>
      </c>
      <c r="I13" t="n">
        <v>93</v>
      </c>
      <c r="J13" t="n">
        <v>212.16</v>
      </c>
      <c r="K13" t="n">
        <v>54.38</v>
      </c>
      <c r="L13" t="n">
        <v>12</v>
      </c>
      <c r="M13" t="n">
        <v>91</v>
      </c>
      <c r="N13" t="n">
        <v>45.78</v>
      </c>
      <c r="O13" t="n">
        <v>26400.51</v>
      </c>
      <c r="P13" t="n">
        <v>1536.68</v>
      </c>
      <c r="Q13" t="n">
        <v>1150.94</v>
      </c>
      <c r="R13" t="n">
        <v>320.55</v>
      </c>
      <c r="S13" t="n">
        <v>164.43</v>
      </c>
      <c r="T13" t="n">
        <v>71353.53999999999</v>
      </c>
      <c r="U13" t="n">
        <v>0.51</v>
      </c>
      <c r="V13" t="n">
        <v>0.87</v>
      </c>
      <c r="W13" t="n">
        <v>19.13</v>
      </c>
      <c r="X13" t="n">
        <v>4.22</v>
      </c>
      <c r="Y13" t="n">
        <v>0.5</v>
      </c>
      <c r="Z13" t="n">
        <v>10</v>
      </c>
      <c r="AA13" t="n">
        <v>3059.208172784121</v>
      </c>
      <c r="AB13" t="n">
        <v>4185.743584742864</v>
      </c>
      <c r="AC13" t="n">
        <v>3786.262091742866</v>
      </c>
      <c r="AD13" t="n">
        <v>3059208.172784121</v>
      </c>
      <c r="AE13" t="n">
        <v>4185743.584742865</v>
      </c>
      <c r="AF13" t="n">
        <v>3.244760695868072e-06</v>
      </c>
      <c r="AG13" t="n">
        <v>48.37083333333334</v>
      </c>
      <c r="AH13" t="n">
        <v>3786262.091742866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0.8658</v>
      </c>
      <c r="E14" t="n">
        <v>115.49</v>
      </c>
      <c r="F14" t="n">
        <v>109.63</v>
      </c>
      <c r="G14" t="n">
        <v>76.48999999999999</v>
      </c>
      <c r="H14" t="n">
        <v>1.08</v>
      </c>
      <c r="I14" t="n">
        <v>86</v>
      </c>
      <c r="J14" t="n">
        <v>213.78</v>
      </c>
      <c r="K14" t="n">
        <v>54.38</v>
      </c>
      <c r="L14" t="n">
        <v>13</v>
      </c>
      <c r="M14" t="n">
        <v>84</v>
      </c>
      <c r="N14" t="n">
        <v>46.4</v>
      </c>
      <c r="O14" t="n">
        <v>26600.32</v>
      </c>
      <c r="P14" t="n">
        <v>1531.41</v>
      </c>
      <c r="Q14" t="n">
        <v>1150.92</v>
      </c>
      <c r="R14" t="n">
        <v>309.71</v>
      </c>
      <c r="S14" t="n">
        <v>164.43</v>
      </c>
      <c r="T14" t="n">
        <v>65965.88</v>
      </c>
      <c r="U14" t="n">
        <v>0.53</v>
      </c>
      <c r="V14" t="n">
        <v>0.87</v>
      </c>
      <c r="W14" t="n">
        <v>19.12</v>
      </c>
      <c r="X14" t="n">
        <v>3.9</v>
      </c>
      <c r="Y14" t="n">
        <v>0.5</v>
      </c>
      <c r="Z14" t="n">
        <v>10</v>
      </c>
      <c r="AA14" t="n">
        <v>3030.034338313759</v>
      </c>
      <c r="AB14" t="n">
        <v>4145.826657361773</v>
      </c>
      <c r="AC14" t="n">
        <v>3750.154779887268</v>
      </c>
      <c r="AD14" t="n">
        <v>3030034.338313759</v>
      </c>
      <c r="AE14" t="n">
        <v>4145826.657361773</v>
      </c>
      <c r="AF14" t="n">
        <v>3.261334815976987e-06</v>
      </c>
      <c r="AG14" t="n">
        <v>48.12083333333333</v>
      </c>
      <c r="AH14" t="n">
        <v>3750154.779887267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0.8697</v>
      </c>
      <c r="E15" t="n">
        <v>114.98</v>
      </c>
      <c r="F15" t="n">
        <v>109.35</v>
      </c>
      <c r="G15" t="n">
        <v>82.02</v>
      </c>
      <c r="H15" t="n">
        <v>1.15</v>
      </c>
      <c r="I15" t="n">
        <v>80</v>
      </c>
      <c r="J15" t="n">
        <v>215.41</v>
      </c>
      <c r="K15" t="n">
        <v>54.38</v>
      </c>
      <c r="L15" t="n">
        <v>14</v>
      </c>
      <c r="M15" t="n">
        <v>78</v>
      </c>
      <c r="N15" t="n">
        <v>47.03</v>
      </c>
      <c r="O15" t="n">
        <v>26801</v>
      </c>
      <c r="P15" t="n">
        <v>1527.23</v>
      </c>
      <c r="Q15" t="n">
        <v>1150.94</v>
      </c>
      <c r="R15" t="n">
        <v>300.52</v>
      </c>
      <c r="S15" t="n">
        <v>164.43</v>
      </c>
      <c r="T15" t="n">
        <v>61404.1</v>
      </c>
      <c r="U15" t="n">
        <v>0.55</v>
      </c>
      <c r="V15" t="n">
        <v>0.87</v>
      </c>
      <c r="W15" t="n">
        <v>19.1</v>
      </c>
      <c r="X15" t="n">
        <v>3.62</v>
      </c>
      <c r="Y15" t="n">
        <v>0.5</v>
      </c>
      <c r="Z15" t="n">
        <v>10</v>
      </c>
      <c r="AA15" t="n">
        <v>3013.433479413492</v>
      </c>
      <c r="AB15" t="n">
        <v>4123.11262983622</v>
      </c>
      <c r="AC15" t="n">
        <v>3729.608547269417</v>
      </c>
      <c r="AD15" t="n">
        <v>3013433.479413493</v>
      </c>
      <c r="AE15" t="n">
        <v>4123112.62983622</v>
      </c>
      <c r="AF15" t="n">
        <v>3.276025513346253e-06</v>
      </c>
      <c r="AG15" t="n">
        <v>47.90833333333333</v>
      </c>
      <c r="AH15" t="n">
        <v>3729608.547269417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0.8737</v>
      </c>
      <c r="E16" t="n">
        <v>114.45</v>
      </c>
      <c r="F16" t="n">
        <v>109.06</v>
      </c>
      <c r="G16" t="n">
        <v>88.42</v>
      </c>
      <c r="H16" t="n">
        <v>1.23</v>
      </c>
      <c r="I16" t="n">
        <v>74</v>
      </c>
      <c r="J16" t="n">
        <v>217.04</v>
      </c>
      <c r="K16" t="n">
        <v>54.38</v>
      </c>
      <c r="L16" t="n">
        <v>15</v>
      </c>
      <c r="M16" t="n">
        <v>72</v>
      </c>
      <c r="N16" t="n">
        <v>47.66</v>
      </c>
      <c r="O16" t="n">
        <v>27002.55</v>
      </c>
      <c r="P16" t="n">
        <v>1522.84</v>
      </c>
      <c r="Q16" t="n">
        <v>1150.91</v>
      </c>
      <c r="R16" t="n">
        <v>290.13</v>
      </c>
      <c r="S16" t="n">
        <v>164.43</v>
      </c>
      <c r="T16" t="n">
        <v>56239.29</v>
      </c>
      <c r="U16" t="n">
        <v>0.57</v>
      </c>
      <c r="V16" t="n">
        <v>0.88</v>
      </c>
      <c r="W16" t="n">
        <v>19.1</v>
      </c>
      <c r="X16" t="n">
        <v>3.32</v>
      </c>
      <c r="Y16" t="n">
        <v>0.5</v>
      </c>
      <c r="Z16" t="n">
        <v>10</v>
      </c>
      <c r="AA16" t="n">
        <v>2996.541966513866</v>
      </c>
      <c r="AB16" t="n">
        <v>4100.000916685995</v>
      </c>
      <c r="AC16" t="n">
        <v>3708.702583584757</v>
      </c>
      <c r="AD16" t="n">
        <v>2996541.966513866</v>
      </c>
      <c r="AE16" t="n">
        <v>4100000.916685994</v>
      </c>
      <c r="AF16" t="n">
        <v>3.291092895263449e-06</v>
      </c>
      <c r="AG16" t="n">
        <v>47.6875</v>
      </c>
      <c r="AH16" t="n">
        <v>3708702.583584757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0.8768</v>
      </c>
      <c r="E17" t="n">
        <v>114.05</v>
      </c>
      <c r="F17" t="n">
        <v>108.85</v>
      </c>
      <c r="G17" t="n">
        <v>94.65000000000001</v>
      </c>
      <c r="H17" t="n">
        <v>1.3</v>
      </c>
      <c r="I17" t="n">
        <v>69</v>
      </c>
      <c r="J17" t="n">
        <v>218.68</v>
      </c>
      <c r="K17" t="n">
        <v>54.38</v>
      </c>
      <c r="L17" t="n">
        <v>16</v>
      </c>
      <c r="M17" t="n">
        <v>67</v>
      </c>
      <c r="N17" t="n">
        <v>48.31</v>
      </c>
      <c r="O17" t="n">
        <v>27204.98</v>
      </c>
      <c r="P17" t="n">
        <v>1518.71</v>
      </c>
      <c r="Q17" t="n">
        <v>1150.95</v>
      </c>
      <c r="R17" t="n">
        <v>283.18</v>
      </c>
      <c r="S17" t="n">
        <v>164.43</v>
      </c>
      <c r="T17" t="n">
        <v>52786.47</v>
      </c>
      <c r="U17" t="n">
        <v>0.58</v>
      </c>
      <c r="V17" t="n">
        <v>0.88</v>
      </c>
      <c r="W17" t="n">
        <v>19.09</v>
      </c>
      <c r="X17" t="n">
        <v>3.11</v>
      </c>
      <c r="Y17" t="n">
        <v>0.5</v>
      </c>
      <c r="Z17" t="n">
        <v>10</v>
      </c>
      <c r="AA17" t="n">
        <v>2982.936603083877</v>
      </c>
      <c r="AB17" t="n">
        <v>4081.38545821481</v>
      </c>
      <c r="AC17" t="n">
        <v>3691.863758343101</v>
      </c>
      <c r="AD17" t="n">
        <v>2982936.603083877</v>
      </c>
      <c r="AE17" t="n">
        <v>4081385.45821481</v>
      </c>
      <c r="AF17" t="n">
        <v>3.302770116249275e-06</v>
      </c>
      <c r="AG17" t="n">
        <v>47.52083333333334</v>
      </c>
      <c r="AH17" t="n">
        <v>3691863.758343101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0.8794999999999999</v>
      </c>
      <c r="E18" t="n">
        <v>113.7</v>
      </c>
      <c r="F18" t="n">
        <v>108.66</v>
      </c>
      <c r="G18" t="n">
        <v>100.3</v>
      </c>
      <c r="H18" t="n">
        <v>1.37</v>
      </c>
      <c r="I18" t="n">
        <v>65</v>
      </c>
      <c r="J18" t="n">
        <v>220.33</v>
      </c>
      <c r="K18" t="n">
        <v>54.38</v>
      </c>
      <c r="L18" t="n">
        <v>17</v>
      </c>
      <c r="M18" t="n">
        <v>63</v>
      </c>
      <c r="N18" t="n">
        <v>48.95</v>
      </c>
      <c r="O18" t="n">
        <v>27408.3</v>
      </c>
      <c r="P18" t="n">
        <v>1516.25</v>
      </c>
      <c r="Q18" t="n">
        <v>1150.94</v>
      </c>
      <c r="R18" t="n">
        <v>277.09</v>
      </c>
      <c r="S18" t="n">
        <v>164.43</v>
      </c>
      <c r="T18" t="n">
        <v>49762.88</v>
      </c>
      <c r="U18" t="n">
        <v>0.59</v>
      </c>
      <c r="V18" t="n">
        <v>0.88</v>
      </c>
      <c r="W18" t="n">
        <v>19.07</v>
      </c>
      <c r="X18" t="n">
        <v>2.92</v>
      </c>
      <c r="Y18" t="n">
        <v>0.5</v>
      </c>
      <c r="Z18" t="n">
        <v>10</v>
      </c>
      <c r="AA18" t="n">
        <v>2962.419930887827</v>
      </c>
      <c r="AB18" t="n">
        <v>4053.313642184477</v>
      </c>
      <c r="AC18" t="n">
        <v>3666.471077035664</v>
      </c>
      <c r="AD18" t="n">
        <v>2962419.930887827</v>
      </c>
      <c r="AE18" t="n">
        <v>4053313.642184477</v>
      </c>
      <c r="AF18" t="n">
        <v>3.312940599043382e-06</v>
      </c>
      <c r="AG18" t="n">
        <v>47.375</v>
      </c>
      <c r="AH18" t="n">
        <v>3666471.077035664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0.8813</v>
      </c>
      <c r="E19" t="n">
        <v>113.47</v>
      </c>
      <c r="F19" t="n">
        <v>108.54</v>
      </c>
      <c r="G19" t="n">
        <v>105.04</v>
      </c>
      <c r="H19" t="n">
        <v>1.44</v>
      </c>
      <c r="I19" t="n">
        <v>62</v>
      </c>
      <c r="J19" t="n">
        <v>221.99</v>
      </c>
      <c r="K19" t="n">
        <v>54.38</v>
      </c>
      <c r="L19" t="n">
        <v>18</v>
      </c>
      <c r="M19" t="n">
        <v>60</v>
      </c>
      <c r="N19" t="n">
        <v>49.61</v>
      </c>
      <c r="O19" t="n">
        <v>27612.53</v>
      </c>
      <c r="P19" t="n">
        <v>1514.45</v>
      </c>
      <c r="Q19" t="n">
        <v>1150.91</v>
      </c>
      <c r="R19" t="n">
        <v>272.56</v>
      </c>
      <c r="S19" t="n">
        <v>164.43</v>
      </c>
      <c r="T19" t="n">
        <v>47513.27</v>
      </c>
      <c r="U19" t="n">
        <v>0.6</v>
      </c>
      <c r="V19" t="n">
        <v>0.88</v>
      </c>
      <c r="W19" t="n">
        <v>19.08</v>
      </c>
      <c r="X19" t="n">
        <v>2.8</v>
      </c>
      <c r="Y19" t="n">
        <v>0.5</v>
      </c>
      <c r="Z19" t="n">
        <v>10</v>
      </c>
      <c r="AA19" t="n">
        <v>2955.214241112196</v>
      </c>
      <c r="AB19" t="n">
        <v>4043.454499540861</v>
      </c>
      <c r="AC19" t="n">
        <v>3657.55287712856</v>
      </c>
      <c r="AD19" t="n">
        <v>2955214.241112196</v>
      </c>
      <c r="AE19" t="n">
        <v>4043454.499540861</v>
      </c>
      <c r="AF19" t="n">
        <v>3.319720920906121e-06</v>
      </c>
      <c r="AG19" t="n">
        <v>47.27916666666667</v>
      </c>
      <c r="AH19" t="n">
        <v>3657552.877128561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0.8843</v>
      </c>
      <c r="E20" t="n">
        <v>113.08</v>
      </c>
      <c r="F20" t="n">
        <v>108.31</v>
      </c>
      <c r="G20" t="n">
        <v>112.04</v>
      </c>
      <c r="H20" t="n">
        <v>1.51</v>
      </c>
      <c r="I20" t="n">
        <v>58</v>
      </c>
      <c r="J20" t="n">
        <v>223.65</v>
      </c>
      <c r="K20" t="n">
        <v>54.38</v>
      </c>
      <c r="L20" t="n">
        <v>19</v>
      </c>
      <c r="M20" t="n">
        <v>56</v>
      </c>
      <c r="N20" t="n">
        <v>50.27</v>
      </c>
      <c r="O20" t="n">
        <v>27817.81</v>
      </c>
      <c r="P20" t="n">
        <v>1510.75</v>
      </c>
      <c r="Q20" t="n">
        <v>1150.93</v>
      </c>
      <c r="R20" t="n">
        <v>265.03</v>
      </c>
      <c r="S20" t="n">
        <v>164.43</v>
      </c>
      <c r="T20" t="n">
        <v>43767.58</v>
      </c>
      <c r="U20" t="n">
        <v>0.62</v>
      </c>
      <c r="V20" t="n">
        <v>0.88</v>
      </c>
      <c r="W20" t="n">
        <v>19.07</v>
      </c>
      <c r="X20" t="n">
        <v>2.57</v>
      </c>
      <c r="Y20" t="n">
        <v>0.5</v>
      </c>
      <c r="Z20" t="n">
        <v>10</v>
      </c>
      <c r="AA20" t="n">
        <v>2942.374495163033</v>
      </c>
      <c r="AB20" t="n">
        <v>4025.886592683602</v>
      </c>
      <c r="AC20" t="n">
        <v>3641.661626645048</v>
      </c>
      <c r="AD20" t="n">
        <v>2942374.495163033</v>
      </c>
      <c r="AE20" t="n">
        <v>4025886.592683603</v>
      </c>
      <c r="AF20" t="n">
        <v>3.331021457344017e-06</v>
      </c>
      <c r="AG20" t="n">
        <v>47.11666666666667</v>
      </c>
      <c r="AH20" t="n">
        <v>3641661.626645048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0.8861</v>
      </c>
      <c r="E21" t="n">
        <v>112.85</v>
      </c>
      <c r="F21" t="n">
        <v>108.19</v>
      </c>
      <c r="G21" t="n">
        <v>118.03</v>
      </c>
      <c r="H21" t="n">
        <v>1.58</v>
      </c>
      <c r="I21" t="n">
        <v>55</v>
      </c>
      <c r="J21" t="n">
        <v>225.32</v>
      </c>
      <c r="K21" t="n">
        <v>54.38</v>
      </c>
      <c r="L21" t="n">
        <v>20</v>
      </c>
      <c r="M21" t="n">
        <v>53</v>
      </c>
      <c r="N21" t="n">
        <v>50.95</v>
      </c>
      <c r="O21" t="n">
        <v>28023.89</v>
      </c>
      <c r="P21" t="n">
        <v>1508.52</v>
      </c>
      <c r="Q21" t="n">
        <v>1150.92</v>
      </c>
      <c r="R21" t="n">
        <v>261.39</v>
      </c>
      <c r="S21" t="n">
        <v>164.43</v>
      </c>
      <c r="T21" t="n">
        <v>41960.21</v>
      </c>
      <c r="U21" t="n">
        <v>0.63</v>
      </c>
      <c r="V21" t="n">
        <v>0.88</v>
      </c>
      <c r="W21" t="n">
        <v>19.06</v>
      </c>
      <c r="X21" t="n">
        <v>2.46</v>
      </c>
      <c r="Y21" t="n">
        <v>0.5</v>
      </c>
      <c r="Z21" t="n">
        <v>10</v>
      </c>
      <c r="AA21" t="n">
        <v>2934.826025053153</v>
      </c>
      <c r="AB21" t="n">
        <v>4015.558442864263</v>
      </c>
      <c r="AC21" t="n">
        <v>3632.319180948818</v>
      </c>
      <c r="AD21" t="n">
        <v>2934826.025053152</v>
      </c>
      <c r="AE21" t="n">
        <v>4015558.442864263</v>
      </c>
      <c r="AF21" t="n">
        <v>3.337801779206755e-06</v>
      </c>
      <c r="AG21" t="n">
        <v>47.02083333333334</v>
      </c>
      <c r="AH21" t="n">
        <v>3632319.180948818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0.8875</v>
      </c>
      <c r="E22" t="n">
        <v>112.67</v>
      </c>
      <c r="F22" t="n">
        <v>108.1</v>
      </c>
      <c r="G22" t="n">
        <v>122.37</v>
      </c>
      <c r="H22" t="n">
        <v>1.64</v>
      </c>
      <c r="I22" t="n">
        <v>53</v>
      </c>
      <c r="J22" t="n">
        <v>227</v>
      </c>
      <c r="K22" t="n">
        <v>54.38</v>
      </c>
      <c r="L22" t="n">
        <v>21</v>
      </c>
      <c r="M22" t="n">
        <v>51</v>
      </c>
      <c r="N22" t="n">
        <v>51.62</v>
      </c>
      <c r="O22" t="n">
        <v>28230.92</v>
      </c>
      <c r="P22" t="n">
        <v>1507.21</v>
      </c>
      <c r="Q22" t="n">
        <v>1150.93</v>
      </c>
      <c r="R22" t="n">
        <v>257.98</v>
      </c>
      <c r="S22" t="n">
        <v>164.43</v>
      </c>
      <c r="T22" t="n">
        <v>40268.58</v>
      </c>
      <c r="U22" t="n">
        <v>0.64</v>
      </c>
      <c r="V22" t="n">
        <v>0.88</v>
      </c>
      <c r="W22" t="n">
        <v>19.06</v>
      </c>
      <c r="X22" t="n">
        <v>2.36</v>
      </c>
      <c r="Y22" t="n">
        <v>0.5</v>
      </c>
      <c r="Z22" t="n">
        <v>10</v>
      </c>
      <c r="AA22" t="n">
        <v>2929.313921732085</v>
      </c>
      <c r="AB22" t="n">
        <v>4008.016539923543</v>
      </c>
      <c r="AC22" t="n">
        <v>3625.497066639632</v>
      </c>
      <c r="AD22" t="n">
        <v>2929313.921732085</v>
      </c>
      <c r="AE22" t="n">
        <v>4008016.539923543</v>
      </c>
      <c r="AF22" t="n">
        <v>3.343075362877773e-06</v>
      </c>
      <c r="AG22" t="n">
        <v>46.94583333333333</v>
      </c>
      <c r="AH22" t="n">
        <v>3625497.066639632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0.8895</v>
      </c>
      <c r="E23" t="n">
        <v>112.42</v>
      </c>
      <c r="F23" t="n">
        <v>107.96</v>
      </c>
      <c r="G23" t="n">
        <v>129.55</v>
      </c>
      <c r="H23" t="n">
        <v>1.71</v>
      </c>
      <c r="I23" t="n">
        <v>50</v>
      </c>
      <c r="J23" t="n">
        <v>228.69</v>
      </c>
      <c r="K23" t="n">
        <v>54.38</v>
      </c>
      <c r="L23" t="n">
        <v>22</v>
      </c>
      <c r="M23" t="n">
        <v>48</v>
      </c>
      <c r="N23" t="n">
        <v>52.31</v>
      </c>
      <c r="O23" t="n">
        <v>28438.91</v>
      </c>
      <c r="P23" t="n">
        <v>1503.97</v>
      </c>
      <c r="Q23" t="n">
        <v>1150.9</v>
      </c>
      <c r="R23" t="n">
        <v>253.1</v>
      </c>
      <c r="S23" t="n">
        <v>164.43</v>
      </c>
      <c r="T23" t="n">
        <v>37839.75</v>
      </c>
      <c r="U23" t="n">
        <v>0.65</v>
      </c>
      <c r="V23" t="n">
        <v>0.89</v>
      </c>
      <c r="W23" t="n">
        <v>19.05</v>
      </c>
      <c r="X23" t="n">
        <v>2.22</v>
      </c>
      <c r="Y23" t="n">
        <v>0.5</v>
      </c>
      <c r="Z23" t="n">
        <v>10</v>
      </c>
      <c r="AA23" t="n">
        <v>2910.476059795931</v>
      </c>
      <c r="AB23" t="n">
        <v>3982.24174615468</v>
      </c>
      <c r="AC23" t="n">
        <v>3602.182183012921</v>
      </c>
      <c r="AD23" t="n">
        <v>2910476.059795931</v>
      </c>
      <c r="AE23" t="n">
        <v>3982241.74615468</v>
      </c>
      <c r="AF23" t="n">
        <v>3.350609053836371e-06</v>
      </c>
      <c r="AG23" t="n">
        <v>46.84166666666667</v>
      </c>
      <c r="AH23" t="n">
        <v>3602182.183012921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0.8905999999999999</v>
      </c>
      <c r="E24" t="n">
        <v>112.28</v>
      </c>
      <c r="F24" t="n">
        <v>107.9</v>
      </c>
      <c r="G24" t="n">
        <v>134.87</v>
      </c>
      <c r="H24" t="n">
        <v>1.77</v>
      </c>
      <c r="I24" t="n">
        <v>48</v>
      </c>
      <c r="J24" t="n">
        <v>230.38</v>
      </c>
      <c r="K24" t="n">
        <v>54.38</v>
      </c>
      <c r="L24" t="n">
        <v>23</v>
      </c>
      <c r="M24" t="n">
        <v>46</v>
      </c>
      <c r="N24" t="n">
        <v>53</v>
      </c>
      <c r="O24" t="n">
        <v>28647.87</v>
      </c>
      <c r="P24" t="n">
        <v>1504.28</v>
      </c>
      <c r="Q24" t="n">
        <v>1150.9</v>
      </c>
      <c r="R24" t="n">
        <v>250.85</v>
      </c>
      <c r="S24" t="n">
        <v>164.43</v>
      </c>
      <c r="T24" t="n">
        <v>36728.94</v>
      </c>
      <c r="U24" t="n">
        <v>0.66</v>
      </c>
      <c r="V24" t="n">
        <v>0.89</v>
      </c>
      <c r="W24" t="n">
        <v>19.06</v>
      </c>
      <c r="X24" t="n">
        <v>2.16</v>
      </c>
      <c r="Y24" t="n">
        <v>0.5</v>
      </c>
      <c r="Z24" t="n">
        <v>10</v>
      </c>
      <c r="AA24" t="n">
        <v>2907.640105769363</v>
      </c>
      <c r="AB24" t="n">
        <v>3978.36146874207</v>
      </c>
      <c r="AC24" t="n">
        <v>3598.672233830566</v>
      </c>
      <c r="AD24" t="n">
        <v>2907640.105769363</v>
      </c>
      <c r="AE24" t="n">
        <v>3978361.468742069</v>
      </c>
      <c r="AF24" t="n">
        <v>3.3547525838636e-06</v>
      </c>
      <c r="AG24" t="n">
        <v>46.78333333333333</v>
      </c>
      <c r="AH24" t="n">
        <v>3598672.233830566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0.8923</v>
      </c>
      <c r="E25" t="n">
        <v>112.08</v>
      </c>
      <c r="F25" t="n">
        <v>107.77</v>
      </c>
      <c r="G25" t="n">
        <v>140.57</v>
      </c>
      <c r="H25" t="n">
        <v>1.84</v>
      </c>
      <c r="I25" t="n">
        <v>46</v>
      </c>
      <c r="J25" t="n">
        <v>232.08</v>
      </c>
      <c r="K25" t="n">
        <v>54.38</v>
      </c>
      <c r="L25" t="n">
        <v>24</v>
      </c>
      <c r="M25" t="n">
        <v>44</v>
      </c>
      <c r="N25" t="n">
        <v>53.71</v>
      </c>
      <c r="O25" t="n">
        <v>28857.81</v>
      </c>
      <c r="P25" t="n">
        <v>1502.17</v>
      </c>
      <c r="Q25" t="n">
        <v>1150.95</v>
      </c>
      <c r="R25" t="n">
        <v>246.57</v>
      </c>
      <c r="S25" t="n">
        <v>164.43</v>
      </c>
      <c r="T25" t="n">
        <v>34598.95</v>
      </c>
      <c r="U25" t="n">
        <v>0.67</v>
      </c>
      <c r="V25" t="n">
        <v>0.89</v>
      </c>
      <c r="W25" t="n">
        <v>19.05</v>
      </c>
      <c r="X25" t="n">
        <v>2.04</v>
      </c>
      <c r="Y25" t="n">
        <v>0.5</v>
      </c>
      <c r="Z25" t="n">
        <v>10</v>
      </c>
      <c r="AA25" t="n">
        <v>2900.490667532625</v>
      </c>
      <c r="AB25" t="n">
        <v>3968.579291935609</v>
      </c>
      <c r="AC25" t="n">
        <v>3589.823654249143</v>
      </c>
      <c r="AD25" t="n">
        <v>2900490.667532625</v>
      </c>
      <c r="AE25" t="n">
        <v>3968579.291935609</v>
      </c>
      <c r="AF25" t="n">
        <v>3.361156221178408e-06</v>
      </c>
      <c r="AG25" t="n">
        <v>46.7</v>
      </c>
      <c r="AH25" t="n">
        <v>3589823.654249143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0.8935999999999999</v>
      </c>
      <c r="E26" t="n">
        <v>111.91</v>
      </c>
      <c r="F26" t="n">
        <v>107.68</v>
      </c>
      <c r="G26" t="n">
        <v>146.84</v>
      </c>
      <c r="H26" t="n">
        <v>1.9</v>
      </c>
      <c r="I26" t="n">
        <v>44</v>
      </c>
      <c r="J26" t="n">
        <v>233.79</v>
      </c>
      <c r="K26" t="n">
        <v>54.38</v>
      </c>
      <c r="L26" t="n">
        <v>25</v>
      </c>
      <c r="M26" t="n">
        <v>42</v>
      </c>
      <c r="N26" t="n">
        <v>54.42</v>
      </c>
      <c r="O26" t="n">
        <v>29068.74</v>
      </c>
      <c r="P26" t="n">
        <v>1501.25</v>
      </c>
      <c r="Q26" t="n">
        <v>1150.89</v>
      </c>
      <c r="R26" t="n">
        <v>244.09</v>
      </c>
      <c r="S26" t="n">
        <v>164.43</v>
      </c>
      <c r="T26" t="n">
        <v>33364.62</v>
      </c>
      <c r="U26" t="n">
        <v>0.67</v>
      </c>
      <c r="V26" t="n">
        <v>0.89</v>
      </c>
      <c r="W26" t="n">
        <v>19.04</v>
      </c>
      <c r="X26" t="n">
        <v>1.95</v>
      </c>
      <c r="Y26" t="n">
        <v>0.5</v>
      </c>
      <c r="Z26" t="n">
        <v>10</v>
      </c>
      <c r="AA26" t="n">
        <v>2895.781590290521</v>
      </c>
      <c r="AB26" t="n">
        <v>3962.136124703136</v>
      </c>
      <c r="AC26" t="n">
        <v>3583.995413854296</v>
      </c>
      <c r="AD26" t="n">
        <v>2895781.590290521</v>
      </c>
      <c r="AE26" t="n">
        <v>3962136.124703136</v>
      </c>
      <c r="AF26" t="n">
        <v>3.366053120301497e-06</v>
      </c>
      <c r="AG26" t="n">
        <v>46.62916666666666</v>
      </c>
      <c r="AH26" t="n">
        <v>3583995.413854296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0.8942</v>
      </c>
      <c r="E27" t="n">
        <v>111.83</v>
      </c>
      <c r="F27" t="n">
        <v>107.64</v>
      </c>
      <c r="G27" t="n">
        <v>150.19</v>
      </c>
      <c r="H27" t="n">
        <v>1.96</v>
      </c>
      <c r="I27" t="n">
        <v>43</v>
      </c>
      <c r="J27" t="n">
        <v>235.51</v>
      </c>
      <c r="K27" t="n">
        <v>54.38</v>
      </c>
      <c r="L27" t="n">
        <v>26</v>
      </c>
      <c r="M27" t="n">
        <v>41</v>
      </c>
      <c r="N27" t="n">
        <v>55.14</v>
      </c>
      <c r="O27" t="n">
        <v>29280.69</v>
      </c>
      <c r="P27" t="n">
        <v>1500.76</v>
      </c>
      <c r="Q27" t="n">
        <v>1150.9</v>
      </c>
      <c r="R27" t="n">
        <v>242.42</v>
      </c>
      <c r="S27" t="n">
        <v>164.43</v>
      </c>
      <c r="T27" t="n">
        <v>32536.33</v>
      </c>
      <c r="U27" t="n">
        <v>0.68</v>
      </c>
      <c r="V27" t="n">
        <v>0.89</v>
      </c>
      <c r="W27" t="n">
        <v>19.04</v>
      </c>
      <c r="X27" t="n">
        <v>1.91</v>
      </c>
      <c r="Y27" t="n">
        <v>0.5</v>
      </c>
      <c r="Z27" t="n">
        <v>10</v>
      </c>
      <c r="AA27" t="n">
        <v>2893.559578440062</v>
      </c>
      <c r="AB27" t="n">
        <v>3959.095870061094</v>
      </c>
      <c r="AC27" t="n">
        <v>3581.245316848265</v>
      </c>
      <c r="AD27" t="n">
        <v>2893559.578440062</v>
      </c>
      <c r="AE27" t="n">
        <v>3959095.870061094</v>
      </c>
      <c r="AF27" t="n">
        <v>3.368313227589076e-06</v>
      </c>
      <c r="AG27" t="n">
        <v>46.59583333333333</v>
      </c>
      <c r="AH27" t="n">
        <v>3581245.316848265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0.8956</v>
      </c>
      <c r="E28" t="n">
        <v>111.66</v>
      </c>
      <c r="F28" t="n">
        <v>107.55</v>
      </c>
      <c r="G28" t="n">
        <v>157.39</v>
      </c>
      <c r="H28" t="n">
        <v>2.02</v>
      </c>
      <c r="I28" t="n">
        <v>41</v>
      </c>
      <c r="J28" t="n">
        <v>237.24</v>
      </c>
      <c r="K28" t="n">
        <v>54.38</v>
      </c>
      <c r="L28" t="n">
        <v>27</v>
      </c>
      <c r="M28" t="n">
        <v>39</v>
      </c>
      <c r="N28" t="n">
        <v>55.86</v>
      </c>
      <c r="O28" t="n">
        <v>29493.67</v>
      </c>
      <c r="P28" t="n">
        <v>1499.71</v>
      </c>
      <c r="Q28" t="n">
        <v>1150.89</v>
      </c>
      <c r="R28" t="n">
        <v>239.59</v>
      </c>
      <c r="S28" t="n">
        <v>164.43</v>
      </c>
      <c r="T28" t="n">
        <v>31129.98</v>
      </c>
      <c r="U28" t="n">
        <v>0.6899999999999999</v>
      </c>
      <c r="V28" t="n">
        <v>0.89</v>
      </c>
      <c r="W28" t="n">
        <v>19.04</v>
      </c>
      <c r="X28" t="n">
        <v>1.82</v>
      </c>
      <c r="Y28" t="n">
        <v>0.5</v>
      </c>
      <c r="Z28" t="n">
        <v>10</v>
      </c>
      <c r="AA28" t="n">
        <v>2888.499824751784</v>
      </c>
      <c r="AB28" t="n">
        <v>3952.172891844213</v>
      </c>
      <c r="AC28" t="n">
        <v>3574.983057955943</v>
      </c>
      <c r="AD28" t="n">
        <v>2888499.824751784</v>
      </c>
      <c r="AE28" t="n">
        <v>3952172.891844213</v>
      </c>
      <c r="AF28" t="n">
        <v>3.373586811260094e-06</v>
      </c>
      <c r="AG28" t="n">
        <v>46.525</v>
      </c>
      <c r="AH28" t="n">
        <v>3574983.057955943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0.8961</v>
      </c>
      <c r="E29" t="n">
        <v>111.6</v>
      </c>
      <c r="F29" t="n">
        <v>107.53</v>
      </c>
      <c r="G29" t="n">
        <v>161.29</v>
      </c>
      <c r="H29" t="n">
        <v>2.08</v>
      </c>
      <c r="I29" t="n">
        <v>40</v>
      </c>
      <c r="J29" t="n">
        <v>238.97</v>
      </c>
      <c r="K29" t="n">
        <v>54.38</v>
      </c>
      <c r="L29" t="n">
        <v>28</v>
      </c>
      <c r="M29" t="n">
        <v>38</v>
      </c>
      <c r="N29" t="n">
        <v>56.6</v>
      </c>
      <c r="O29" t="n">
        <v>29707.68</v>
      </c>
      <c r="P29" t="n">
        <v>1501.02</v>
      </c>
      <c r="Q29" t="n">
        <v>1150.91</v>
      </c>
      <c r="R29" t="n">
        <v>238.34</v>
      </c>
      <c r="S29" t="n">
        <v>164.43</v>
      </c>
      <c r="T29" t="n">
        <v>30512.29</v>
      </c>
      <c r="U29" t="n">
        <v>0.6899999999999999</v>
      </c>
      <c r="V29" t="n">
        <v>0.89</v>
      </c>
      <c r="W29" t="n">
        <v>19.05</v>
      </c>
      <c r="X29" t="n">
        <v>1.79</v>
      </c>
      <c r="Y29" t="n">
        <v>0.5</v>
      </c>
      <c r="Z29" t="n">
        <v>10</v>
      </c>
      <c r="AA29" t="n">
        <v>2888.314745014538</v>
      </c>
      <c r="AB29" t="n">
        <v>3951.919657582572</v>
      </c>
      <c r="AC29" t="n">
        <v>3574.753992016817</v>
      </c>
      <c r="AD29" t="n">
        <v>2888314.745014539</v>
      </c>
      <c r="AE29" t="n">
        <v>3951919.657582572</v>
      </c>
      <c r="AF29" t="n">
        <v>3.375470233999744e-06</v>
      </c>
      <c r="AG29" t="n">
        <v>46.5</v>
      </c>
      <c r="AH29" t="n">
        <v>3574753.992016817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0.8978</v>
      </c>
      <c r="E30" t="n">
        <v>111.39</v>
      </c>
      <c r="F30" t="n">
        <v>107.39</v>
      </c>
      <c r="G30" t="n">
        <v>169.57</v>
      </c>
      <c r="H30" t="n">
        <v>2.14</v>
      </c>
      <c r="I30" t="n">
        <v>38</v>
      </c>
      <c r="J30" t="n">
        <v>240.72</v>
      </c>
      <c r="K30" t="n">
        <v>54.38</v>
      </c>
      <c r="L30" t="n">
        <v>29</v>
      </c>
      <c r="M30" t="n">
        <v>36</v>
      </c>
      <c r="N30" t="n">
        <v>57.34</v>
      </c>
      <c r="O30" t="n">
        <v>29922.88</v>
      </c>
      <c r="P30" t="n">
        <v>1497.93</v>
      </c>
      <c r="Q30" t="n">
        <v>1150.88</v>
      </c>
      <c r="R30" t="n">
        <v>234.21</v>
      </c>
      <c r="S30" t="n">
        <v>164.43</v>
      </c>
      <c r="T30" t="n">
        <v>28458.63</v>
      </c>
      <c r="U30" t="n">
        <v>0.7</v>
      </c>
      <c r="V30" t="n">
        <v>0.89</v>
      </c>
      <c r="W30" t="n">
        <v>19.03</v>
      </c>
      <c r="X30" t="n">
        <v>1.66</v>
      </c>
      <c r="Y30" t="n">
        <v>0.5</v>
      </c>
      <c r="Z30" t="n">
        <v>10</v>
      </c>
      <c r="AA30" t="n">
        <v>2880.227370513464</v>
      </c>
      <c r="AB30" t="n">
        <v>3940.854155000419</v>
      </c>
      <c r="AC30" t="n">
        <v>3564.744565470575</v>
      </c>
      <c r="AD30" t="n">
        <v>2880227.370513464</v>
      </c>
      <c r="AE30" t="n">
        <v>3940854.155000419</v>
      </c>
      <c r="AF30" t="n">
        <v>3.381873871314552e-06</v>
      </c>
      <c r="AG30" t="n">
        <v>46.4125</v>
      </c>
      <c r="AH30" t="n">
        <v>3564744.565470575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0.8982</v>
      </c>
      <c r="E31" t="n">
        <v>111.34</v>
      </c>
      <c r="F31" t="n">
        <v>107.38</v>
      </c>
      <c r="G31" t="n">
        <v>174.13</v>
      </c>
      <c r="H31" t="n">
        <v>2.2</v>
      </c>
      <c r="I31" t="n">
        <v>37</v>
      </c>
      <c r="J31" t="n">
        <v>242.47</v>
      </c>
      <c r="K31" t="n">
        <v>54.38</v>
      </c>
      <c r="L31" t="n">
        <v>30</v>
      </c>
      <c r="M31" t="n">
        <v>35</v>
      </c>
      <c r="N31" t="n">
        <v>58.1</v>
      </c>
      <c r="O31" t="n">
        <v>30139.04</v>
      </c>
      <c r="P31" t="n">
        <v>1498.24</v>
      </c>
      <c r="Q31" t="n">
        <v>1150.92</v>
      </c>
      <c r="R31" t="n">
        <v>233.39</v>
      </c>
      <c r="S31" t="n">
        <v>164.43</v>
      </c>
      <c r="T31" t="n">
        <v>28051.91</v>
      </c>
      <c r="U31" t="n">
        <v>0.7</v>
      </c>
      <c r="V31" t="n">
        <v>0.89</v>
      </c>
      <c r="W31" t="n">
        <v>19.04</v>
      </c>
      <c r="X31" t="n">
        <v>1.65</v>
      </c>
      <c r="Y31" t="n">
        <v>0.5</v>
      </c>
      <c r="Z31" t="n">
        <v>10</v>
      </c>
      <c r="AA31" t="n">
        <v>2879.489477206025</v>
      </c>
      <c r="AB31" t="n">
        <v>3939.844536823625</v>
      </c>
      <c r="AC31" t="n">
        <v>3563.831303835566</v>
      </c>
      <c r="AD31" t="n">
        <v>2879489.477206025</v>
      </c>
      <c r="AE31" t="n">
        <v>3939844.536823625</v>
      </c>
      <c r="AF31" t="n">
        <v>3.383380609506272e-06</v>
      </c>
      <c r="AG31" t="n">
        <v>46.39166666666667</v>
      </c>
      <c r="AH31" t="n">
        <v>3563831.303835566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0.899</v>
      </c>
      <c r="E32" t="n">
        <v>111.24</v>
      </c>
      <c r="F32" t="n">
        <v>107.32</v>
      </c>
      <c r="G32" t="n">
        <v>178.87</v>
      </c>
      <c r="H32" t="n">
        <v>2.26</v>
      </c>
      <c r="I32" t="n">
        <v>36</v>
      </c>
      <c r="J32" t="n">
        <v>244.23</v>
      </c>
      <c r="K32" t="n">
        <v>54.38</v>
      </c>
      <c r="L32" t="n">
        <v>31</v>
      </c>
      <c r="M32" t="n">
        <v>34</v>
      </c>
      <c r="N32" t="n">
        <v>58.86</v>
      </c>
      <c r="O32" t="n">
        <v>30356.28</v>
      </c>
      <c r="P32" t="n">
        <v>1498.12</v>
      </c>
      <c r="Q32" t="n">
        <v>1150.89</v>
      </c>
      <c r="R32" t="n">
        <v>231.61</v>
      </c>
      <c r="S32" t="n">
        <v>164.43</v>
      </c>
      <c r="T32" t="n">
        <v>27168.46</v>
      </c>
      <c r="U32" t="n">
        <v>0.71</v>
      </c>
      <c r="V32" t="n">
        <v>0.89</v>
      </c>
      <c r="W32" t="n">
        <v>19.03</v>
      </c>
      <c r="X32" t="n">
        <v>1.59</v>
      </c>
      <c r="Y32" t="n">
        <v>0.5</v>
      </c>
      <c r="Z32" t="n">
        <v>10</v>
      </c>
      <c r="AA32" t="n">
        <v>2877.028498995508</v>
      </c>
      <c r="AB32" t="n">
        <v>3936.477317865299</v>
      </c>
      <c r="AC32" t="n">
        <v>3560.785447528702</v>
      </c>
      <c r="AD32" t="n">
        <v>2877028.498995508</v>
      </c>
      <c r="AE32" t="n">
        <v>3936477.3178653</v>
      </c>
      <c r="AF32" t="n">
        <v>3.386394085889711e-06</v>
      </c>
      <c r="AG32" t="n">
        <v>46.34999999999999</v>
      </c>
      <c r="AH32" t="n">
        <v>3560785.447528702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0.8994</v>
      </c>
      <c r="E33" t="n">
        <v>111.19</v>
      </c>
      <c r="F33" t="n">
        <v>107.31</v>
      </c>
      <c r="G33" t="n">
        <v>183.96</v>
      </c>
      <c r="H33" t="n">
        <v>2.31</v>
      </c>
      <c r="I33" t="n">
        <v>35</v>
      </c>
      <c r="J33" t="n">
        <v>246</v>
      </c>
      <c r="K33" t="n">
        <v>54.38</v>
      </c>
      <c r="L33" t="n">
        <v>32</v>
      </c>
      <c r="M33" t="n">
        <v>33</v>
      </c>
      <c r="N33" t="n">
        <v>59.63</v>
      </c>
      <c r="O33" t="n">
        <v>30574.64</v>
      </c>
      <c r="P33" t="n">
        <v>1498.33</v>
      </c>
      <c r="Q33" t="n">
        <v>1150.87</v>
      </c>
      <c r="R33" t="n">
        <v>231.13</v>
      </c>
      <c r="S33" t="n">
        <v>164.43</v>
      </c>
      <c r="T33" t="n">
        <v>26933.18</v>
      </c>
      <c r="U33" t="n">
        <v>0.71</v>
      </c>
      <c r="V33" t="n">
        <v>0.89</v>
      </c>
      <c r="W33" t="n">
        <v>19.04</v>
      </c>
      <c r="X33" t="n">
        <v>1.58</v>
      </c>
      <c r="Y33" t="n">
        <v>0.5</v>
      </c>
      <c r="Z33" t="n">
        <v>10</v>
      </c>
      <c r="AA33" t="n">
        <v>2876.196202400882</v>
      </c>
      <c r="AB33" t="n">
        <v>3935.338532946199</v>
      </c>
      <c r="AC33" t="n">
        <v>3559.755346643986</v>
      </c>
      <c r="AD33" t="n">
        <v>2876196.202400882</v>
      </c>
      <c r="AE33" t="n">
        <v>3935338.532946199</v>
      </c>
      <c r="AF33" t="n">
        <v>3.387900824081431e-06</v>
      </c>
      <c r="AG33" t="n">
        <v>46.32916666666667</v>
      </c>
      <c r="AH33" t="n">
        <v>3559755.346643986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0.9001</v>
      </c>
      <c r="E34" t="n">
        <v>111.1</v>
      </c>
      <c r="F34" t="n">
        <v>107.26</v>
      </c>
      <c r="G34" t="n">
        <v>189.28</v>
      </c>
      <c r="H34" t="n">
        <v>2.37</v>
      </c>
      <c r="I34" t="n">
        <v>34</v>
      </c>
      <c r="J34" t="n">
        <v>247.78</v>
      </c>
      <c r="K34" t="n">
        <v>54.38</v>
      </c>
      <c r="L34" t="n">
        <v>33</v>
      </c>
      <c r="M34" t="n">
        <v>32</v>
      </c>
      <c r="N34" t="n">
        <v>60.41</v>
      </c>
      <c r="O34" t="n">
        <v>30794.11</v>
      </c>
      <c r="P34" t="n">
        <v>1497.81</v>
      </c>
      <c r="Q34" t="n">
        <v>1150.88</v>
      </c>
      <c r="R34" t="n">
        <v>229.45</v>
      </c>
      <c r="S34" t="n">
        <v>164.43</v>
      </c>
      <c r="T34" t="n">
        <v>26097.41</v>
      </c>
      <c r="U34" t="n">
        <v>0.72</v>
      </c>
      <c r="V34" t="n">
        <v>0.89</v>
      </c>
      <c r="W34" t="n">
        <v>19.03</v>
      </c>
      <c r="X34" t="n">
        <v>1.53</v>
      </c>
      <c r="Y34" t="n">
        <v>0.5</v>
      </c>
      <c r="Z34" t="n">
        <v>10</v>
      </c>
      <c r="AA34" t="n">
        <v>2873.663470373387</v>
      </c>
      <c r="AB34" t="n">
        <v>3931.873137249927</v>
      </c>
      <c r="AC34" t="n">
        <v>3556.620683449253</v>
      </c>
      <c r="AD34" t="n">
        <v>2873663.470373387</v>
      </c>
      <c r="AE34" t="n">
        <v>3931873.137249927</v>
      </c>
      <c r="AF34" t="n">
        <v>3.39053761591694e-06</v>
      </c>
      <c r="AG34" t="n">
        <v>46.29166666666666</v>
      </c>
      <c r="AH34" t="n">
        <v>3556620.683449253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0.9011</v>
      </c>
      <c r="E35" t="n">
        <v>110.98</v>
      </c>
      <c r="F35" t="n">
        <v>107.18</v>
      </c>
      <c r="G35" t="n">
        <v>194.87</v>
      </c>
      <c r="H35" t="n">
        <v>2.42</v>
      </c>
      <c r="I35" t="n">
        <v>33</v>
      </c>
      <c r="J35" t="n">
        <v>249.57</v>
      </c>
      <c r="K35" t="n">
        <v>54.38</v>
      </c>
      <c r="L35" t="n">
        <v>34</v>
      </c>
      <c r="M35" t="n">
        <v>31</v>
      </c>
      <c r="N35" t="n">
        <v>61.2</v>
      </c>
      <c r="O35" t="n">
        <v>31014.73</v>
      </c>
      <c r="P35" t="n">
        <v>1496.98</v>
      </c>
      <c r="Q35" t="n">
        <v>1150.87</v>
      </c>
      <c r="R35" t="n">
        <v>226.93</v>
      </c>
      <c r="S35" t="n">
        <v>164.43</v>
      </c>
      <c r="T35" t="n">
        <v>24840.25</v>
      </c>
      <c r="U35" t="n">
        <v>0.72</v>
      </c>
      <c r="V35" t="n">
        <v>0.89</v>
      </c>
      <c r="W35" t="n">
        <v>19.03</v>
      </c>
      <c r="X35" t="n">
        <v>1.45</v>
      </c>
      <c r="Y35" t="n">
        <v>0.5</v>
      </c>
      <c r="Z35" t="n">
        <v>10</v>
      </c>
      <c r="AA35" t="n">
        <v>2869.910086025277</v>
      </c>
      <c r="AB35" t="n">
        <v>3926.737591197213</v>
      </c>
      <c r="AC35" t="n">
        <v>3551.975266704026</v>
      </c>
      <c r="AD35" t="n">
        <v>2869910.086025277</v>
      </c>
      <c r="AE35" t="n">
        <v>3926737.591197213</v>
      </c>
      <c r="AF35" t="n">
        <v>3.394304461396239e-06</v>
      </c>
      <c r="AG35" t="n">
        <v>46.24166666666667</v>
      </c>
      <c r="AH35" t="n">
        <v>3551975.266704026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0.9016999999999999</v>
      </c>
      <c r="E36" t="n">
        <v>110.9</v>
      </c>
      <c r="F36" t="n">
        <v>107.14</v>
      </c>
      <c r="G36" t="n">
        <v>200.89</v>
      </c>
      <c r="H36" t="n">
        <v>2.48</v>
      </c>
      <c r="I36" t="n">
        <v>32</v>
      </c>
      <c r="J36" t="n">
        <v>251.37</v>
      </c>
      <c r="K36" t="n">
        <v>54.38</v>
      </c>
      <c r="L36" t="n">
        <v>35</v>
      </c>
      <c r="M36" t="n">
        <v>30</v>
      </c>
      <c r="N36" t="n">
        <v>61.99</v>
      </c>
      <c r="O36" t="n">
        <v>31236.5</v>
      </c>
      <c r="P36" t="n">
        <v>1498.69</v>
      </c>
      <c r="Q36" t="n">
        <v>1150.87</v>
      </c>
      <c r="R36" t="n">
        <v>225.63</v>
      </c>
      <c r="S36" t="n">
        <v>164.43</v>
      </c>
      <c r="T36" t="n">
        <v>24198.32</v>
      </c>
      <c r="U36" t="n">
        <v>0.73</v>
      </c>
      <c r="V36" t="n">
        <v>0.89</v>
      </c>
      <c r="W36" t="n">
        <v>19.03</v>
      </c>
      <c r="X36" t="n">
        <v>1.41</v>
      </c>
      <c r="Y36" t="n">
        <v>0.5</v>
      </c>
      <c r="Z36" t="n">
        <v>10</v>
      </c>
      <c r="AA36" t="n">
        <v>2869.848101363319</v>
      </c>
      <c r="AB36" t="n">
        <v>3926.652781048151</v>
      </c>
      <c r="AC36" t="n">
        <v>3551.898550716559</v>
      </c>
      <c r="AD36" t="n">
        <v>2869848.101363319</v>
      </c>
      <c r="AE36" t="n">
        <v>3926652.781048151</v>
      </c>
      <c r="AF36" t="n">
        <v>3.396564568683818e-06</v>
      </c>
      <c r="AG36" t="n">
        <v>46.20833333333334</v>
      </c>
      <c r="AH36" t="n">
        <v>3551898.550716559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0.9022</v>
      </c>
      <c r="E37" t="n">
        <v>110.85</v>
      </c>
      <c r="F37" t="n">
        <v>107.12</v>
      </c>
      <c r="G37" t="n">
        <v>207.33</v>
      </c>
      <c r="H37" t="n">
        <v>2.53</v>
      </c>
      <c r="I37" t="n">
        <v>31</v>
      </c>
      <c r="J37" t="n">
        <v>253.18</v>
      </c>
      <c r="K37" t="n">
        <v>54.38</v>
      </c>
      <c r="L37" t="n">
        <v>36</v>
      </c>
      <c r="M37" t="n">
        <v>29</v>
      </c>
      <c r="N37" t="n">
        <v>62.8</v>
      </c>
      <c r="O37" t="n">
        <v>31459.45</v>
      </c>
      <c r="P37" t="n">
        <v>1497.05</v>
      </c>
      <c r="Q37" t="n">
        <v>1150.91</v>
      </c>
      <c r="R37" t="n">
        <v>224.89</v>
      </c>
      <c r="S37" t="n">
        <v>164.43</v>
      </c>
      <c r="T37" t="n">
        <v>23833.61</v>
      </c>
      <c r="U37" t="n">
        <v>0.73</v>
      </c>
      <c r="V37" t="n">
        <v>0.89</v>
      </c>
      <c r="W37" t="n">
        <v>19.03</v>
      </c>
      <c r="X37" t="n">
        <v>1.39</v>
      </c>
      <c r="Y37" t="n">
        <v>0.5</v>
      </c>
      <c r="Z37" t="n">
        <v>10</v>
      </c>
      <c r="AA37" t="n">
        <v>2857.208116687997</v>
      </c>
      <c r="AB37" t="n">
        <v>3909.358196378607</v>
      </c>
      <c r="AC37" t="n">
        <v>3536.254536934775</v>
      </c>
      <c r="AD37" t="n">
        <v>2857208.116687997</v>
      </c>
      <c r="AE37" t="n">
        <v>3909358.196378607</v>
      </c>
      <c r="AF37" t="n">
        <v>3.398447991423467e-06</v>
      </c>
      <c r="AG37" t="n">
        <v>46.1875</v>
      </c>
      <c r="AH37" t="n">
        <v>3536254.536934775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0.9032</v>
      </c>
      <c r="E38" t="n">
        <v>110.72</v>
      </c>
      <c r="F38" t="n">
        <v>107.03</v>
      </c>
      <c r="G38" t="n">
        <v>214.07</v>
      </c>
      <c r="H38" t="n">
        <v>2.58</v>
      </c>
      <c r="I38" t="n">
        <v>30</v>
      </c>
      <c r="J38" t="n">
        <v>255</v>
      </c>
      <c r="K38" t="n">
        <v>54.38</v>
      </c>
      <c r="L38" t="n">
        <v>37</v>
      </c>
      <c r="M38" t="n">
        <v>28</v>
      </c>
      <c r="N38" t="n">
        <v>63.62</v>
      </c>
      <c r="O38" t="n">
        <v>31683.59</v>
      </c>
      <c r="P38" t="n">
        <v>1496.33</v>
      </c>
      <c r="Q38" t="n">
        <v>1150.87</v>
      </c>
      <c r="R38" t="n">
        <v>221.9</v>
      </c>
      <c r="S38" t="n">
        <v>164.43</v>
      </c>
      <c r="T38" t="n">
        <v>22342.23</v>
      </c>
      <c r="U38" t="n">
        <v>0.74</v>
      </c>
      <c r="V38" t="n">
        <v>0.89</v>
      </c>
      <c r="W38" t="n">
        <v>19.02</v>
      </c>
      <c r="X38" t="n">
        <v>1.3</v>
      </c>
      <c r="Y38" t="n">
        <v>0.5</v>
      </c>
      <c r="Z38" t="n">
        <v>10</v>
      </c>
      <c r="AA38" t="n">
        <v>2853.509662773501</v>
      </c>
      <c r="AB38" t="n">
        <v>3904.297808568523</v>
      </c>
      <c r="AC38" t="n">
        <v>3531.677105434986</v>
      </c>
      <c r="AD38" t="n">
        <v>2853509.662773501</v>
      </c>
      <c r="AE38" t="n">
        <v>3904297.808568523</v>
      </c>
      <c r="AF38" t="n">
        <v>3.402214836902766e-06</v>
      </c>
      <c r="AG38" t="n">
        <v>46.13333333333333</v>
      </c>
      <c r="AH38" t="n">
        <v>3531677.105434986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0.903</v>
      </c>
      <c r="E39" t="n">
        <v>110.74</v>
      </c>
      <c r="F39" t="n">
        <v>107.06</v>
      </c>
      <c r="G39" t="n">
        <v>214.12</v>
      </c>
      <c r="H39" t="n">
        <v>2.63</v>
      </c>
      <c r="I39" t="n">
        <v>30</v>
      </c>
      <c r="J39" t="n">
        <v>256.82</v>
      </c>
      <c r="K39" t="n">
        <v>54.38</v>
      </c>
      <c r="L39" t="n">
        <v>38</v>
      </c>
      <c r="M39" t="n">
        <v>28</v>
      </c>
      <c r="N39" t="n">
        <v>64.45</v>
      </c>
      <c r="O39" t="n">
        <v>31909.08</v>
      </c>
      <c r="P39" t="n">
        <v>1496.87</v>
      </c>
      <c r="Q39" t="n">
        <v>1150.88</v>
      </c>
      <c r="R39" t="n">
        <v>222.74</v>
      </c>
      <c r="S39" t="n">
        <v>164.43</v>
      </c>
      <c r="T39" t="n">
        <v>22760.99</v>
      </c>
      <c r="U39" t="n">
        <v>0.74</v>
      </c>
      <c r="V39" t="n">
        <v>0.89</v>
      </c>
      <c r="W39" t="n">
        <v>19.03</v>
      </c>
      <c r="X39" t="n">
        <v>1.33</v>
      </c>
      <c r="Y39" t="n">
        <v>0.5</v>
      </c>
      <c r="Z39" t="n">
        <v>10</v>
      </c>
      <c r="AA39" t="n">
        <v>2854.711313501475</v>
      </c>
      <c r="AB39" t="n">
        <v>3905.941960107626</v>
      </c>
      <c r="AC39" t="n">
        <v>3533.164341458778</v>
      </c>
      <c r="AD39" t="n">
        <v>2854711.313501475</v>
      </c>
      <c r="AE39" t="n">
        <v>3905941.960107625</v>
      </c>
      <c r="AF39" t="n">
        <v>3.401461467806907e-06</v>
      </c>
      <c r="AG39" t="n">
        <v>46.14166666666666</v>
      </c>
      <c r="AH39" t="n">
        <v>3533164.341458778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0.9038</v>
      </c>
      <c r="E40" t="n">
        <v>110.64</v>
      </c>
      <c r="F40" t="n">
        <v>107</v>
      </c>
      <c r="G40" t="n">
        <v>221.37</v>
      </c>
      <c r="H40" t="n">
        <v>2.68</v>
      </c>
      <c r="I40" t="n">
        <v>29</v>
      </c>
      <c r="J40" t="n">
        <v>258.66</v>
      </c>
      <c r="K40" t="n">
        <v>54.38</v>
      </c>
      <c r="L40" t="n">
        <v>39</v>
      </c>
      <c r="M40" t="n">
        <v>27</v>
      </c>
      <c r="N40" t="n">
        <v>65.28</v>
      </c>
      <c r="O40" t="n">
        <v>32135.68</v>
      </c>
      <c r="P40" t="n">
        <v>1499.51</v>
      </c>
      <c r="Q40" t="n">
        <v>1150.93</v>
      </c>
      <c r="R40" t="n">
        <v>220.6</v>
      </c>
      <c r="S40" t="n">
        <v>164.43</v>
      </c>
      <c r="T40" t="n">
        <v>21696.21</v>
      </c>
      <c r="U40" t="n">
        <v>0.75</v>
      </c>
      <c r="V40" t="n">
        <v>0.89</v>
      </c>
      <c r="W40" t="n">
        <v>19.02</v>
      </c>
      <c r="X40" t="n">
        <v>1.26</v>
      </c>
      <c r="Y40" t="n">
        <v>0.5</v>
      </c>
      <c r="Z40" t="n">
        <v>10</v>
      </c>
      <c r="AA40" t="n">
        <v>2854.935694858559</v>
      </c>
      <c r="AB40" t="n">
        <v>3906.248968579394</v>
      </c>
      <c r="AC40" t="n">
        <v>3533.442049472889</v>
      </c>
      <c r="AD40" t="n">
        <v>2854935.694858558</v>
      </c>
      <c r="AE40" t="n">
        <v>3906248.968579394</v>
      </c>
      <c r="AF40" t="n">
        <v>3.404474944190346e-06</v>
      </c>
      <c r="AG40" t="n">
        <v>46.1</v>
      </c>
      <c r="AH40" t="n">
        <v>3533442.049472889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0.9046</v>
      </c>
      <c r="E41" t="n">
        <v>110.55</v>
      </c>
      <c r="F41" t="n">
        <v>106.95</v>
      </c>
      <c r="G41" t="n">
        <v>229.17</v>
      </c>
      <c r="H41" t="n">
        <v>2.73</v>
      </c>
      <c r="I41" t="n">
        <v>28</v>
      </c>
      <c r="J41" t="n">
        <v>260.51</v>
      </c>
      <c r="K41" t="n">
        <v>54.38</v>
      </c>
      <c r="L41" t="n">
        <v>40</v>
      </c>
      <c r="M41" t="n">
        <v>26</v>
      </c>
      <c r="N41" t="n">
        <v>66.13</v>
      </c>
      <c r="O41" t="n">
        <v>32363.54</v>
      </c>
      <c r="P41" t="n">
        <v>1499.39</v>
      </c>
      <c r="Q41" t="n">
        <v>1150.87</v>
      </c>
      <c r="R41" t="n">
        <v>219.11</v>
      </c>
      <c r="S41" t="n">
        <v>164.43</v>
      </c>
      <c r="T41" t="n">
        <v>20954.98</v>
      </c>
      <c r="U41" t="n">
        <v>0.75</v>
      </c>
      <c r="V41" t="n">
        <v>0.89</v>
      </c>
      <c r="W41" t="n">
        <v>19.01</v>
      </c>
      <c r="X41" t="n">
        <v>1.21</v>
      </c>
      <c r="Y41" t="n">
        <v>0.5</v>
      </c>
      <c r="Z41" t="n">
        <v>10</v>
      </c>
      <c r="AA41" t="n">
        <v>2852.570262662892</v>
      </c>
      <c r="AB41" t="n">
        <v>3903.012479893779</v>
      </c>
      <c r="AC41" t="n">
        <v>3530.514446724989</v>
      </c>
      <c r="AD41" t="n">
        <v>2852570.262662892</v>
      </c>
      <c r="AE41" t="n">
        <v>3903012.479893779</v>
      </c>
      <c r="AF41" t="n">
        <v>3.407488420573785e-06</v>
      </c>
      <c r="AG41" t="n">
        <v>46.0625</v>
      </c>
      <c r="AH41" t="n">
        <v>3530514.446724989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0.3984</v>
      </c>
      <c r="E2" t="n">
        <v>250.98</v>
      </c>
      <c r="F2" t="n">
        <v>192.46</v>
      </c>
      <c r="G2" t="n">
        <v>6.62</v>
      </c>
      <c r="H2" t="n">
        <v>0.11</v>
      </c>
      <c r="I2" t="n">
        <v>1744</v>
      </c>
      <c r="J2" t="n">
        <v>159.12</v>
      </c>
      <c r="K2" t="n">
        <v>50.28</v>
      </c>
      <c r="L2" t="n">
        <v>1</v>
      </c>
      <c r="M2" t="n">
        <v>1742</v>
      </c>
      <c r="N2" t="n">
        <v>27.84</v>
      </c>
      <c r="O2" t="n">
        <v>19859.16</v>
      </c>
      <c r="P2" t="n">
        <v>2374.28</v>
      </c>
      <c r="Q2" t="n">
        <v>1152.02</v>
      </c>
      <c r="R2" t="n">
        <v>3123.75</v>
      </c>
      <c r="S2" t="n">
        <v>164.43</v>
      </c>
      <c r="T2" t="n">
        <v>1464699.08</v>
      </c>
      <c r="U2" t="n">
        <v>0.05</v>
      </c>
      <c r="V2" t="n">
        <v>0.5</v>
      </c>
      <c r="W2" t="n">
        <v>21.88</v>
      </c>
      <c r="X2" t="n">
        <v>86.66</v>
      </c>
      <c r="Y2" t="n">
        <v>0.5</v>
      </c>
      <c r="Z2" t="n">
        <v>10</v>
      </c>
      <c r="AA2" t="n">
        <v>9423.124932268231</v>
      </c>
      <c r="AB2" t="n">
        <v>12893.13525126217</v>
      </c>
      <c r="AC2" t="n">
        <v>11662.6325185102</v>
      </c>
      <c r="AD2" t="n">
        <v>9423124.93226823</v>
      </c>
      <c r="AE2" t="n">
        <v>12893135.25126217</v>
      </c>
      <c r="AF2" t="n">
        <v>1.642054374665011e-06</v>
      </c>
      <c r="AG2" t="n">
        <v>104.575</v>
      </c>
      <c r="AH2" t="n">
        <v>11662632.5185102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0.6435999999999999</v>
      </c>
      <c r="E3" t="n">
        <v>155.38</v>
      </c>
      <c r="F3" t="n">
        <v>133.79</v>
      </c>
      <c r="G3" t="n">
        <v>13.42</v>
      </c>
      <c r="H3" t="n">
        <v>0.22</v>
      </c>
      <c r="I3" t="n">
        <v>598</v>
      </c>
      <c r="J3" t="n">
        <v>160.54</v>
      </c>
      <c r="K3" t="n">
        <v>50.28</v>
      </c>
      <c r="L3" t="n">
        <v>2</v>
      </c>
      <c r="M3" t="n">
        <v>596</v>
      </c>
      <c r="N3" t="n">
        <v>28.26</v>
      </c>
      <c r="O3" t="n">
        <v>20034.4</v>
      </c>
      <c r="P3" t="n">
        <v>1649.36</v>
      </c>
      <c r="Q3" t="n">
        <v>1151.38</v>
      </c>
      <c r="R3" t="n">
        <v>1127.93</v>
      </c>
      <c r="S3" t="n">
        <v>164.43</v>
      </c>
      <c r="T3" t="n">
        <v>472516.93</v>
      </c>
      <c r="U3" t="n">
        <v>0.15</v>
      </c>
      <c r="V3" t="n">
        <v>0.71</v>
      </c>
      <c r="W3" t="n">
        <v>19.95</v>
      </c>
      <c r="X3" t="n">
        <v>28.03</v>
      </c>
      <c r="Y3" t="n">
        <v>0.5</v>
      </c>
      <c r="Z3" t="n">
        <v>10</v>
      </c>
      <c r="AA3" t="n">
        <v>4351.830372076216</v>
      </c>
      <c r="AB3" t="n">
        <v>5954.366304281117</v>
      </c>
      <c r="AC3" t="n">
        <v>5386.089941205896</v>
      </c>
      <c r="AD3" t="n">
        <v>4351830.372076216</v>
      </c>
      <c r="AE3" t="n">
        <v>5954366.304281116</v>
      </c>
      <c r="AF3" t="n">
        <v>2.652676193610445e-06</v>
      </c>
      <c r="AG3" t="n">
        <v>64.74166666666666</v>
      </c>
      <c r="AH3" t="n">
        <v>5386089.941205896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0.732</v>
      </c>
      <c r="E4" t="n">
        <v>136.62</v>
      </c>
      <c r="F4" t="n">
        <v>122.56</v>
      </c>
      <c r="G4" t="n">
        <v>20.2</v>
      </c>
      <c r="H4" t="n">
        <v>0.33</v>
      </c>
      <c r="I4" t="n">
        <v>364</v>
      </c>
      <c r="J4" t="n">
        <v>161.97</v>
      </c>
      <c r="K4" t="n">
        <v>50.28</v>
      </c>
      <c r="L4" t="n">
        <v>3</v>
      </c>
      <c r="M4" t="n">
        <v>362</v>
      </c>
      <c r="N4" t="n">
        <v>28.69</v>
      </c>
      <c r="O4" t="n">
        <v>20210.21</v>
      </c>
      <c r="P4" t="n">
        <v>1508.97</v>
      </c>
      <c r="Q4" t="n">
        <v>1151.18</v>
      </c>
      <c r="R4" t="n">
        <v>747.65</v>
      </c>
      <c r="S4" t="n">
        <v>164.43</v>
      </c>
      <c r="T4" t="n">
        <v>283546.26</v>
      </c>
      <c r="U4" t="n">
        <v>0.22</v>
      </c>
      <c r="V4" t="n">
        <v>0.78</v>
      </c>
      <c r="W4" t="n">
        <v>19.57</v>
      </c>
      <c r="X4" t="n">
        <v>16.82</v>
      </c>
      <c r="Y4" t="n">
        <v>0.5</v>
      </c>
      <c r="Z4" t="n">
        <v>10</v>
      </c>
      <c r="AA4" t="n">
        <v>3573.713658022345</v>
      </c>
      <c r="AB4" t="n">
        <v>4889.71268802588</v>
      </c>
      <c r="AC4" t="n">
        <v>4423.045371835366</v>
      </c>
      <c r="AD4" t="n">
        <v>3573713.658022345</v>
      </c>
      <c r="AE4" t="n">
        <v>4889712.688025881</v>
      </c>
      <c r="AF4" t="n">
        <v>3.017027616101376e-06</v>
      </c>
      <c r="AG4" t="n">
        <v>56.925</v>
      </c>
      <c r="AH4" t="n">
        <v>4423045.371835366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0.7774</v>
      </c>
      <c r="E5" t="n">
        <v>128.64</v>
      </c>
      <c r="F5" t="n">
        <v>117.87</v>
      </c>
      <c r="G5" t="n">
        <v>26.99</v>
      </c>
      <c r="H5" t="n">
        <v>0.43</v>
      </c>
      <c r="I5" t="n">
        <v>262</v>
      </c>
      <c r="J5" t="n">
        <v>163.4</v>
      </c>
      <c r="K5" t="n">
        <v>50.28</v>
      </c>
      <c r="L5" t="n">
        <v>4</v>
      </c>
      <c r="M5" t="n">
        <v>260</v>
      </c>
      <c r="N5" t="n">
        <v>29.12</v>
      </c>
      <c r="O5" t="n">
        <v>20386.62</v>
      </c>
      <c r="P5" t="n">
        <v>1449</v>
      </c>
      <c r="Q5" t="n">
        <v>1151.06</v>
      </c>
      <c r="R5" t="n">
        <v>587.38</v>
      </c>
      <c r="S5" t="n">
        <v>164.43</v>
      </c>
      <c r="T5" t="n">
        <v>203923.07</v>
      </c>
      <c r="U5" t="n">
        <v>0.28</v>
      </c>
      <c r="V5" t="n">
        <v>0.8100000000000001</v>
      </c>
      <c r="W5" t="n">
        <v>19.43</v>
      </c>
      <c r="X5" t="n">
        <v>12.12</v>
      </c>
      <c r="Y5" t="n">
        <v>0.5</v>
      </c>
      <c r="Z5" t="n">
        <v>10</v>
      </c>
      <c r="AA5" t="n">
        <v>3265.221904282198</v>
      </c>
      <c r="AB5" t="n">
        <v>4467.620660862935</v>
      </c>
      <c r="AC5" t="n">
        <v>4041.237215334987</v>
      </c>
      <c r="AD5" t="n">
        <v>3265221.904282198</v>
      </c>
      <c r="AE5" t="n">
        <v>4467620.660862936</v>
      </c>
      <c r="AF5" t="n">
        <v>3.204149274258483e-06</v>
      </c>
      <c r="AG5" t="n">
        <v>53.59999999999999</v>
      </c>
      <c r="AH5" t="n">
        <v>4041237.215334987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0.8067</v>
      </c>
      <c r="E6" t="n">
        <v>123.96</v>
      </c>
      <c r="F6" t="n">
        <v>115.07</v>
      </c>
      <c r="G6" t="n">
        <v>33.84</v>
      </c>
      <c r="H6" t="n">
        <v>0.54</v>
      </c>
      <c r="I6" t="n">
        <v>204</v>
      </c>
      <c r="J6" t="n">
        <v>164.83</v>
      </c>
      <c r="K6" t="n">
        <v>50.28</v>
      </c>
      <c r="L6" t="n">
        <v>5</v>
      </c>
      <c r="M6" t="n">
        <v>202</v>
      </c>
      <c r="N6" t="n">
        <v>29.55</v>
      </c>
      <c r="O6" t="n">
        <v>20563.61</v>
      </c>
      <c r="P6" t="n">
        <v>1412.08</v>
      </c>
      <c r="Q6" t="n">
        <v>1151.06</v>
      </c>
      <c r="R6" t="n">
        <v>493.77</v>
      </c>
      <c r="S6" t="n">
        <v>164.43</v>
      </c>
      <c r="T6" t="n">
        <v>157408.31</v>
      </c>
      <c r="U6" t="n">
        <v>0.33</v>
      </c>
      <c r="V6" t="n">
        <v>0.83</v>
      </c>
      <c r="W6" t="n">
        <v>19.3</v>
      </c>
      <c r="X6" t="n">
        <v>9.33</v>
      </c>
      <c r="Y6" t="n">
        <v>0.5</v>
      </c>
      <c r="Z6" t="n">
        <v>10</v>
      </c>
      <c r="AA6" t="n">
        <v>3087.310705356012</v>
      </c>
      <c r="AB6" t="n">
        <v>4224.194709603965</v>
      </c>
      <c r="AC6" t="n">
        <v>3821.043495213713</v>
      </c>
      <c r="AD6" t="n">
        <v>3087310.705356012</v>
      </c>
      <c r="AE6" t="n">
        <v>4224194.709603965</v>
      </c>
      <c r="AF6" t="n">
        <v>3.324912811351066e-06</v>
      </c>
      <c r="AG6" t="n">
        <v>51.65</v>
      </c>
      <c r="AH6" t="n">
        <v>3821043.495213713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0.8254</v>
      </c>
      <c r="E7" t="n">
        <v>121.15</v>
      </c>
      <c r="F7" t="n">
        <v>113.41</v>
      </c>
      <c r="G7" t="n">
        <v>40.5</v>
      </c>
      <c r="H7" t="n">
        <v>0.64</v>
      </c>
      <c r="I7" t="n">
        <v>168</v>
      </c>
      <c r="J7" t="n">
        <v>166.27</v>
      </c>
      <c r="K7" t="n">
        <v>50.28</v>
      </c>
      <c r="L7" t="n">
        <v>6</v>
      </c>
      <c r="M7" t="n">
        <v>166</v>
      </c>
      <c r="N7" t="n">
        <v>29.99</v>
      </c>
      <c r="O7" t="n">
        <v>20741.2</v>
      </c>
      <c r="P7" t="n">
        <v>1389.39</v>
      </c>
      <c r="Q7" t="n">
        <v>1150.95</v>
      </c>
      <c r="R7" t="n">
        <v>437.01</v>
      </c>
      <c r="S7" t="n">
        <v>164.43</v>
      </c>
      <c r="T7" t="n">
        <v>129207.16</v>
      </c>
      <c r="U7" t="n">
        <v>0.38</v>
      </c>
      <c r="V7" t="n">
        <v>0.84</v>
      </c>
      <c r="W7" t="n">
        <v>19.27</v>
      </c>
      <c r="X7" t="n">
        <v>7.67</v>
      </c>
      <c r="Y7" t="n">
        <v>0.5</v>
      </c>
      <c r="Z7" t="n">
        <v>10</v>
      </c>
      <c r="AA7" t="n">
        <v>2980.191760362658</v>
      </c>
      <c r="AB7" t="n">
        <v>4077.629843309725</v>
      </c>
      <c r="AC7" t="n">
        <v>3688.466574053519</v>
      </c>
      <c r="AD7" t="n">
        <v>2980191.760362659</v>
      </c>
      <c r="AE7" t="n">
        <v>4077629.843309725</v>
      </c>
      <c r="AF7" t="n">
        <v>3.401987150724147e-06</v>
      </c>
      <c r="AG7" t="n">
        <v>50.47916666666666</v>
      </c>
      <c r="AH7" t="n">
        <v>3688466.574053519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0.8398</v>
      </c>
      <c r="E8" t="n">
        <v>119.08</v>
      </c>
      <c r="F8" t="n">
        <v>112.18</v>
      </c>
      <c r="G8" t="n">
        <v>47.4</v>
      </c>
      <c r="H8" t="n">
        <v>0.74</v>
      </c>
      <c r="I8" t="n">
        <v>142</v>
      </c>
      <c r="J8" t="n">
        <v>167.72</v>
      </c>
      <c r="K8" t="n">
        <v>50.28</v>
      </c>
      <c r="L8" t="n">
        <v>7</v>
      </c>
      <c r="M8" t="n">
        <v>140</v>
      </c>
      <c r="N8" t="n">
        <v>30.44</v>
      </c>
      <c r="O8" t="n">
        <v>20919.39</v>
      </c>
      <c r="P8" t="n">
        <v>1372.15</v>
      </c>
      <c r="Q8" t="n">
        <v>1150.95</v>
      </c>
      <c r="R8" t="n">
        <v>395.91</v>
      </c>
      <c r="S8" t="n">
        <v>164.43</v>
      </c>
      <c r="T8" t="n">
        <v>108785.33</v>
      </c>
      <c r="U8" t="n">
        <v>0.42</v>
      </c>
      <c r="V8" t="n">
        <v>0.85</v>
      </c>
      <c r="W8" t="n">
        <v>19.21</v>
      </c>
      <c r="X8" t="n">
        <v>6.44</v>
      </c>
      <c r="Y8" t="n">
        <v>0.5</v>
      </c>
      <c r="Z8" t="n">
        <v>10</v>
      </c>
      <c r="AA8" t="n">
        <v>2906.24796797248</v>
      </c>
      <c r="AB8" t="n">
        <v>3976.456684391589</v>
      </c>
      <c r="AC8" t="n">
        <v>3596.949239425114</v>
      </c>
      <c r="AD8" t="n">
        <v>2906247.96797248</v>
      </c>
      <c r="AE8" t="n">
        <v>3976456.684391589</v>
      </c>
      <c r="AF8" t="n">
        <v>3.461338513663846e-06</v>
      </c>
      <c r="AG8" t="n">
        <v>49.61666666666667</v>
      </c>
      <c r="AH8" t="n">
        <v>3596949.239425114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0.8502999999999999</v>
      </c>
      <c r="E9" t="n">
        <v>117.61</v>
      </c>
      <c r="F9" t="n">
        <v>111.32</v>
      </c>
      <c r="G9" t="n">
        <v>54.3</v>
      </c>
      <c r="H9" t="n">
        <v>0.84</v>
      </c>
      <c r="I9" t="n">
        <v>123</v>
      </c>
      <c r="J9" t="n">
        <v>169.17</v>
      </c>
      <c r="K9" t="n">
        <v>50.28</v>
      </c>
      <c r="L9" t="n">
        <v>8</v>
      </c>
      <c r="M9" t="n">
        <v>121</v>
      </c>
      <c r="N9" t="n">
        <v>30.89</v>
      </c>
      <c r="O9" t="n">
        <v>21098.19</v>
      </c>
      <c r="P9" t="n">
        <v>1359.7</v>
      </c>
      <c r="Q9" t="n">
        <v>1150.93</v>
      </c>
      <c r="R9" t="n">
        <v>366.87</v>
      </c>
      <c r="S9" t="n">
        <v>164.43</v>
      </c>
      <c r="T9" t="n">
        <v>94364.17999999999</v>
      </c>
      <c r="U9" t="n">
        <v>0.45</v>
      </c>
      <c r="V9" t="n">
        <v>0.86</v>
      </c>
      <c r="W9" t="n">
        <v>19.17</v>
      </c>
      <c r="X9" t="n">
        <v>5.58</v>
      </c>
      <c r="Y9" t="n">
        <v>0.5</v>
      </c>
      <c r="Z9" t="n">
        <v>10</v>
      </c>
      <c r="AA9" t="n">
        <v>2851.435954899641</v>
      </c>
      <c r="AB9" t="n">
        <v>3901.460469969972</v>
      </c>
      <c r="AC9" t="n">
        <v>3529.110558450051</v>
      </c>
      <c r="AD9" t="n">
        <v>2851435.954899641</v>
      </c>
      <c r="AE9" t="n">
        <v>3901460.469969972</v>
      </c>
      <c r="AF9" t="n">
        <v>3.50461554914071e-06</v>
      </c>
      <c r="AG9" t="n">
        <v>49.00416666666666</v>
      </c>
      <c r="AH9" t="n">
        <v>3529110.558450051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0.8582</v>
      </c>
      <c r="E10" t="n">
        <v>116.52</v>
      </c>
      <c r="F10" t="n">
        <v>110.69</v>
      </c>
      <c r="G10" t="n">
        <v>60.93</v>
      </c>
      <c r="H10" t="n">
        <v>0.9399999999999999</v>
      </c>
      <c r="I10" t="n">
        <v>109</v>
      </c>
      <c r="J10" t="n">
        <v>170.62</v>
      </c>
      <c r="K10" t="n">
        <v>50.28</v>
      </c>
      <c r="L10" t="n">
        <v>9</v>
      </c>
      <c r="M10" t="n">
        <v>107</v>
      </c>
      <c r="N10" t="n">
        <v>31.34</v>
      </c>
      <c r="O10" t="n">
        <v>21277.6</v>
      </c>
      <c r="P10" t="n">
        <v>1349.92</v>
      </c>
      <c r="Q10" t="n">
        <v>1150.9</v>
      </c>
      <c r="R10" t="n">
        <v>344.93</v>
      </c>
      <c r="S10" t="n">
        <v>164.43</v>
      </c>
      <c r="T10" t="n">
        <v>83461.84</v>
      </c>
      <c r="U10" t="n">
        <v>0.48</v>
      </c>
      <c r="V10" t="n">
        <v>0.86</v>
      </c>
      <c r="W10" t="n">
        <v>19.17</v>
      </c>
      <c r="X10" t="n">
        <v>4.95</v>
      </c>
      <c r="Y10" t="n">
        <v>0.5</v>
      </c>
      <c r="Z10" t="n">
        <v>10</v>
      </c>
      <c r="AA10" t="n">
        <v>2808.210103718512</v>
      </c>
      <c r="AB10" t="n">
        <v>3842.316953393983</v>
      </c>
      <c r="AC10" t="n">
        <v>3475.611616087629</v>
      </c>
      <c r="AD10" t="n">
        <v>2808210.103718512</v>
      </c>
      <c r="AE10" t="n">
        <v>3842316.953393983</v>
      </c>
      <c r="AF10" t="n">
        <v>3.537176366309017e-06</v>
      </c>
      <c r="AG10" t="n">
        <v>48.55</v>
      </c>
      <c r="AH10" t="n">
        <v>3475611.616087629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0.8645</v>
      </c>
      <c r="E11" t="n">
        <v>115.68</v>
      </c>
      <c r="F11" t="n">
        <v>110.2</v>
      </c>
      <c r="G11" t="n">
        <v>67.47</v>
      </c>
      <c r="H11" t="n">
        <v>1.03</v>
      </c>
      <c r="I11" t="n">
        <v>98</v>
      </c>
      <c r="J11" t="n">
        <v>172.08</v>
      </c>
      <c r="K11" t="n">
        <v>50.28</v>
      </c>
      <c r="L11" t="n">
        <v>10</v>
      </c>
      <c r="M11" t="n">
        <v>96</v>
      </c>
      <c r="N11" t="n">
        <v>31.8</v>
      </c>
      <c r="O11" t="n">
        <v>21457.64</v>
      </c>
      <c r="P11" t="n">
        <v>1342.11</v>
      </c>
      <c r="Q11" t="n">
        <v>1150.98</v>
      </c>
      <c r="R11" t="n">
        <v>328.94</v>
      </c>
      <c r="S11" t="n">
        <v>164.43</v>
      </c>
      <c r="T11" t="n">
        <v>75524.16</v>
      </c>
      <c r="U11" t="n">
        <v>0.5</v>
      </c>
      <c r="V11" t="n">
        <v>0.87</v>
      </c>
      <c r="W11" t="n">
        <v>19.13</v>
      </c>
      <c r="X11" t="n">
        <v>4.46</v>
      </c>
      <c r="Y11" t="n">
        <v>0.5</v>
      </c>
      <c r="Z11" t="n">
        <v>10</v>
      </c>
      <c r="AA11" t="n">
        <v>2781.89159051424</v>
      </c>
      <c r="AB11" t="n">
        <v>3806.306802537038</v>
      </c>
      <c r="AC11" t="n">
        <v>3443.03822348791</v>
      </c>
      <c r="AD11" t="n">
        <v>2781891.59051424</v>
      </c>
      <c r="AE11" t="n">
        <v>3806306.802537038</v>
      </c>
      <c r="AF11" t="n">
        <v>3.563142587595136e-06</v>
      </c>
      <c r="AG11" t="n">
        <v>48.20000000000001</v>
      </c>
      <c r="AH11" t="n">
        <v>3443038.22348791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0.8705000000000001</v>
      </c>
      <c r="E12" t="n">
        <v>114.88</v>
      </c>
      <c r="F12" t="n">
        <v>109.72</v>
      </c>
      <c r="G12" t="n">
        <v>74.81</v>
      </c>
      <c r="H12" t="n">
        <v>1.12</v>
      </c>
      <c r="I12" t="n">
        <v>88</v>
      </c>
      <c r="J12" t="n">
        <v>173.55</v>
      </c>
      <c r="K12" t="n">
        <v>50.28</v>
      </c>
      <c r="L12" t="n">
        <v>11</v>
      </c>
      <c r="M12" t="n">
        <v>86</v>
      </c>
      <c r="N12" t="n">
        <v>32.27</v>
      </c>
      <c r="O12" t="n">
        <v>21638.31</v>
      </c>
      <c r="P12" t="n">
        <v>1333.65</v>
      </c>
      <c r="Q12" t="n">
        <v>1150.98</v>
      </c>
      <c r="R12" t="n">
        <v>312.57</v>
      </c>
      <c r="S12" t="n">
        <v>164.43</v>
      </c>
      <c r="T12" t="n">
        <v>67384.56</v>
      </c>
      <c r="U12" t="n">
        <v>0.53</v>
      </c>
      <c r="V12" t="n">
        <v>0.87</v>
      </c>
      <c r="W12" t="n">
        <v>19.12</v>
      </c>
      <c r="X12" t="n">
        <v>3.98</v>
      </c>
      <c r="Y12" t="n">
        <v>0.5</v>
      </c>
      <c r="Z12" t="n">
        <v>10</v>
      </c>
      <c r="AA12" t="n">
        <v>2746.454849109805</v>
      </c>
      <c r="AB12" t="n">
        <v>3757.820689588794</v>
      </c>
      <c r="AC12" t="n">
        <v>3399.17955710876</v>
      </c>
      <c r="AD12" t="n">
        <v>2746454.849109805</v>
      </c>
      <c r="AE12" t="n">
        <v>3757820.689588794</v>
      </c>
      <c r="AF12" t="n">
        <v>3.587872322153344e-06</v>
      </c>
      <c r="AG12" t="n">
        <v>47.86666666666667</v>
      </c>
      <c r="AH12" t="n">
        <v>3399179.55710876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0.8748</v>
      </c>
      <c r="E13" t="n">
        <v>114.32</v>
      </c>
      <c r="F13" t="n">
        <v>109.38</v>
      </c>
      <c r="G13" t="n">
        <v>81.02</v>
      </c>
      <c r="H13" t="n">
        <v>1.22</v>
      </c>
      <c r="I13" t="n">
        <v>81</v>
      </c>
      <c r="J13" t="n">
        <v>175.02</v>
      </c>
      <c r="K13" t="n">
        <v>50.28</v>
      </c>
      <c r="L13" t="n">
        <v>12</v>
      </c>
      <c r="M13" t="n">
        <v>79</v>
      </c>
      <c r="N13" t="n">
        <v>32.74</v>
      </c>
      <c r="O13" t="n">
        <v>21819.6</v>
      </c>
      <c r="P13" t="n">
        <v>1327.09</v>
      </c>
      <c r="Q13" t="n">
        <v>1150.9</v>
      </c>
      <c r="R13" t="n">
        <v>301.75</v>
      </c>
      <c r="S13" t="n">
        <v>164.43</v>
      </c>
      <c r="T13" t="n">
        <v>62012.14</v>
      </c>
      <c r="U13" t="n">
        <v>0.54</v>
      </c>
      <c r="V13" t="n">
        <v>0.87</v>
      </c>
      <c r="W13" t="n">
        <v>19.1</v>
      </c>
      <c r="X13" t="n">
        <v>3.65</v>
      </c>
      <c r="Y13" t="n">
        <v>0.5</v>
      </c>
      <c r="Z13" t="n">
        <v>10</v>
      </c>
      <c r="AA13" t="n">
        <v>2727.767781463551</v>
      </c>
      <c r="AB13" t="n">
        <v>3732.252219219947</v>
      </c>
      <c r="AC13" t="n">
        <v>3376.051305666344</v>
      </c>
      <c r="AD13" t="n">
        <v>2727767.781463551</v>
      </c>
      <c r="AE13" t="n">
        <v>3732252.219219947</v>
      </c>
      <c r="AF13" t="n">
        <v>3.605595298586727e-06</v>
      </c>
      <c r="AG13" t="n">
        <v>47.63333333333333</v>
      </c>
      <c r="AH13" t="n">
        <v>3376051.305666344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0.8789</v>
      </c>
      <c r="E14" t="n">
        <v>113.78</v>
      </c>
      <c r="F14" t="n">
        <v>109.07</v>
      </c>
      <c r="G14" t="n">
        <v>88.43000000000001</v>
      </c>
      <c r="H14" t="n">
        <v>1.31</v>
      </c>
      <c r="I14" t="n">
        <v>74</v>
      </c>
      <c r="J14" t="n">
        <v>176.49</v>
      </c>
      <c r="K14" t="n">
        <v>50.28</v>
      </c>
      <c r="L14" t="n">
        <v>13</v>
      </c>
      <c r="M14" t="n">
        <v>72</v>
      </c>
      <c r="N14" t="n">
        <v>33.21</v>
      </c>
      <c r="O14" t="n">
        <v>22001.54</v>
      </c>
      <c r="P14" t="n">
        <v>1321.6</v>
      </c>
      <c r="Q14" t="n">
        <v>1150.91</v>
      </c>
      <c r="R14" t="n">
        <v>290.26</v>
      </c>
      <c r="S14" t="n">
        <v>164.43</v>
      </c>
      <c r="T14" t="n">
        <v>56301.73</v>
      </c>
      <c r="U14" t="n">
        <v>0.57</v>
      </c>
      <c r="V14" t="n">
        <v>0.88</v>
      </c>
      <c r="W14" t="n">
        <v>19.11</v>
      </c>
      <c r="X14" t="n">
        <v>3.33</v>
      </c>
      <c r="Y14" t="n">
        <v>0.5</v>
      </c>
      <c r="Z14" t="n">
        <v>10</v>
      </c>
      <c r="AA14" t="n">
        <v>2701.253890613066</v>
      </c>
      <c r="AB14" t="n">
        <v>3695.974744048002</v>
      </c>
      <c r="AC14" t="n">
        <v>3343.236101809054</v>
      </c>
      <c r="AD14" t="n">
        <v>2701253.890613066</v>
      </c>
      <c r="AE14" t="n">
        <v>3695974.744048002</v>
      </c>
      <c r="AF14" t="n">
        <v>3.622493950534835e-06</v>
      </c>
      <c r="AG14" t="n">
        <v>47.40833333333333</v>
      </c>
      <c r="AH14" t="n">
        <v>3343236.101809054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0.8819</v>
      </c>
      <c r="E15" t="n">
        <v>113.4</v>
      </c>
      <c r="F15" t="n">
        <v>108.85</v>
      </c>
      <c r="G15" t="n">
        <v>94.65000000000001</v>
      </c>
      <c r="H15" t="n">
        <v>1.4</v>
      </c>
      <c r="I15" t="n">
        <v>69</v>
      </c>
      <c r="J15" t="n">
        <v>177.97</v>
      </c>
      <c r="K15" t="n">
        <v>50.28</v>
      </c>
      <c r="L15" t="n">
        <v>14</v>
      </c>
      <c r="M15" t="n">
        <v>67</v>
      </c>
      <c r="N15" t="n">
        <v>33.69</v>
      </c>
      <c r="O15" t="n">
        <v>22184.13</v>
      </c>
      <c r="P15" t="n">
        <v>1317.21</v>
      </c>
      <c r="Q15" t="n">
        <v>1150.89</v>
      </c>
      <c r="R15" t="n">
        <v>282.86</v>
      </c>
      <c r="S15" t="n">
        <v>164.43</v>
      </c>
      <c r="T15" t="n">
        <v>52626.06</v>
      </c>
      <c r="U15" t="n">
        <v>0.58</v>
      </c>
      <c r="V15" t="n">
        <v>0.88</v>
      </c>
      <c r="W15" t="n">
        <v>19.1</v>
      </c>
      <c r="X15" t="n">
        <v>3.11</v>
      </c>
      <c r="Y15" t="n">
        <v>0.5</v>
      </c>
      <c r="Z15" t="n">
        <v>10</v>
      </c>
      <c r="AA15" t="n">
        <v>2688.734858625929</v>
      </c>
      <c r="AB15" t="n">
        <v>3678.845652182487</v>
      </c>
      <c r="AC15" t="n">
        <v>3327.741786430353</v>
      </c>
      <c r="AD15" t="n">
        <v>2688734.858625928</v>
      </c>
      <c r="AE15" t="n">
        <v>3678845.652182487</v>
      </c>
      <c r="AF15" t="n">
        <v>3.63485881781394e-06</v>
      </c>
      <c r="AG15" t="n">
        <v>47.25</v>
      </c>
      <c r="AH15" t="n">
        <v>3327741.786430353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0.8851</v>
      </c>
      <c r="E16" t="n">
        <v>112.98</v>
      </c>
      <c r="F16" t="n">
        <v>108.59</v>
      </c>
      <c r="G16" t="n">
        <v>101.8</v>
      </c>
      <c r="H16" t="n">
        <v>1.48</v>
      </c>
      <c r="I16" t="n">
        <v>64</v>
      </c>
      <c r="J16" t="n">
        <v>179.46</v>
      </c>
      <c r="K16" t="n">
        <v>50.28</v>
      </c>
      <c r="L16" t="n">
        <v>15</v>
      </c>
      <c r="M16" t="n">
        <v>62</v>
      </c>
      <c r="N16" t="n">
        <v>34.18</v>
      </c>
      <c r="O16" t="n">
        <v>22367.38</v>
      </c>
      <c r="P16" t="n">
        <v>1312.13</v>
      </c>
      <c r="Q16" t="n">
        <v>1150.94</v>
      </c>
      <c r="R16" t="n">
        <v>274.31</v>
      </c>
      <c r="S16" t="n">
        <v>164.43</v>
      </c>
      <c r="T16" t="n">
        <v>48379.11</v>
      </c>
      <c r="U16" t="n">
        <v>0.6</v>
      </c>
      <c r="V16" t="n">
        <v>0.88</v>
      </c>
      <c r="W16" t="n">
        <v>19.08</v>
      </c>
      <c r="X16" t="n">
        <v>2.85</v>
      </c>
      <c r="Y16" t="n">
        <v>0.5</v>
      </c>
      <c r="Z16" t="n">
        <v>10</v>
      </c>
      <c r="AA16" t="n">
        <v>2674.92489292946</v>
      </c>
      <c r="AB16" t="n">
        <v>3659.950247863891</v>
      </c>
      <c r="AC16" t="n">
        <v>3310.649732980057</v>
      </c>
      <c r="AD16" t="n">
        <v>2674924.89292946</v>
      </c>
      <c r="AE16" t="n">
        <v>3659950.247863891</v>
      </c>
      <c r="AF16" t="n">
        <v>3.648048009578317e-06</v>
      </c>
      <c r="AG16" t="n">
        <v>47.075</v>
      </c>
      <c r="AH16" t="n">
        <v>3310649.732980057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0.8873</v>
      </c>
      <c r="E17" t="n">
        <v>112.7</v>
      </c>
      <c r="F17" t="n">
        <v>108.44</v>
      </c>
      <c r="G17" t="n">
        <v>108.44</v>
      </c>
      <c r="H17" t="n">
        <v>1.57</v>
      </c>
      <c r="I17" t="n">
        <v>60</v>
      </c>
      <c r="J17" t="n">
        <v>180.95</v>
      </c>
      <c r="K17" t="n">
        <v>50.28</v>
      </c>
      <c r="L17" t="n">
        <v>16</v>
      </c>
      <c r="M17" t="n">
        <v>58</v>
      </c>
      <c r="N17" t="n">
        <v>34.67</v>
      </c>
      <c r="O17" t="n">
        <v>22551.28</v>
      </c>
      <c r="P17" t="n">
        <v>1308.3</v>
      </c>
      <c r="Q17" t="n">
        <v>1150.91</v>
      </c>
      <c r="R17" t="n">
        <v>269.36</v>
      </c>
      <c r="S17" t="n">
        <v>164.43</v>
      </c>
      <c r="T17" t="n">
        <v>45920.34</v>
      </c>
      <c r="U17" t="n">
        <v>0.61</v>
      </c>
      <c r="V17" t="n">
        <v>0.88</v>
      </c>
      <c r="W17" t="n">
        <v>19.08</v>
      </c>
      <c r="X17" t="n">
        <v>2.71</v>
      </c>
      <c r="Y17" t="n">
        <v>0.5</v>
      </c>
      <c r="Z17" t="n">
        <v>10</v>
      </c>
      <c r="AA17" t="n">
        <v>2665.235639950121</v>
      </c>
      <c r="AB17" t="n">
        <v>3646.692984477885</v>
      </c>
      <c r="AC17" t="n">
        <v>3298.657724204926</v>
      </c>
      <c r="AD17" t="n">
        <v>2665235.639950121</v>
      </c>
      <c r="AE17" t="n">
        <v>3646692.984477885</v>
      </c>
      <c r="AF17" t="n">
        <v>3.657115578916326e-06</v>
      </c>
      <c r="AG17" t="n">
        <v>46.95833333333334</v>
      </c>
      <c r="AH17" t="n">
        <v>3298657.724204926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0.8901</v>
      </c>
      <c r="E18" t="n">
        <v>112.35</v>
      </c>
      <c r="F18" t="n">
        <v>108.22</v>
      </c>
      <c r="G18" t="n">
        <v>115.95</v>
      </c>
      <c r="H18" t="n">
        <v>1.65</v>
      </c>
      <c r="I18" t="n">
        <v>56</v>
      </c>
      <c r="J18" t="n">
        <v>182.45</v>
      </c>
      <c r="K18" t="n">
        <v>50.28</v>
      </c>
      <c r="L18" t="n">
        <v>17</v>
      </c>
      <c r="M18" t="n">
        <v>54</v>
      </c>
      <c r="N18" t="n">
        <v>35.17</v>
      </c>
      <c r="O18" t="n">
        <v>22735.98</v>
      </c>
      <c r="P18" t="n">
        <v>1303.16</v>
      </c>
      <c r="Q18" t="n">
        <v>1150.89</v>
      </c>
      <c r="R18" t="n">
        <v>261.88</v>
      </c>
      <c r="S18" t="n">
        <v>164.43</v>
      </c>
      <c r="T18" t="n">
        <v>42203.53</v>
      </c>
      <c r="U18" t="n">
        <v>0.63</v>
      </c>
      <c r="V18" t="n">
        <v>0.88</v>
      </c>
      <c r="W18" t="n">
        <v>19.07</v>
      </c>
      <c r="X18" t="n">
        <v>2.49</v>
      </c>
      <c r="Y18" t="n">
        <v>0.5</v>
      </c>
      <c r="Z18" t="n">
        <v>10</v>
      </c>
      <c r="AA18" t="n">
        <v>2643.048127003461</v>
      </c>
      <c r="AB18" t="n">
        <v>3616.335050420274</v>
      </c>
      <c r="AC18" t="n">
        <v>3271.197108766147</v>
      </c>
      <c r="AD18" t="n">
        <v>2643048.127003461</v>
      </c>
      <c r="AE18" t="n">
        <v>3616335.050420274</v>
      </c>
      <c r="AF18" t="n">
        <v>3.668656121710157e-06</v>
      </c>
      <c r="AG18" t="n">
        <v>46.8125</v>
      </c>
      <c r="AH18" t="n">
        <v>3271197.108766147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0.892</v>
      </c>
      <c r="E19" t="n">
        <v>112.11</v>
      </c>
      <c r="F19" t="n">
        <v>108.07</v>
      </c>
      <c r="G19" t="n">
        <v>122.35</v>
      </c>
      <c r="H19" t="n">
        <v>1.74</v>
      </c>
      <c r="I19" t="n">
        <v>53</v>
      </c>
      <c r="J19" t="n">
        <v>183.95</v>
      </c>
      <c r="K19" t="n">
        <v>50.28</v>
      </c>
      <c r="L19" t="n">
        <v>18</v>
      </c>
      <c r="M19" t="n">
        <v>51</v>
      </c>
      <c r="N19" t="n">
        <v>35.67</v>
      </c>
      <c r="O19" t="n">
        <v>22921.24</v>
      </c>
      <c r="P19" t="n">
        <v>1299.71</v>
      </c>
      <c r="Q19" t="n">
        <v>1150.88</v>
      </c>
      <c r="R19" t="n">
        <v>257.19</v>
      </c>
      <c r="S19" t="n">
        <v>164.43</v>
      </c>
      <c r="T19" t="n">
        <v>39872.34</v>
      </c>
      <c r="U19" t="n">
        <v>0.64</v>
      </c>
      <c r="V19" t="n">
        <v>0.88</v>
      </c>
      <c r="W19" t="n">
        <v>19.06</v>
      </c>
      <c r="X19" t="n">
        <v>2.34</v>
      </c>
      <c r="Y19" t="n">
        <v>0.5</v>
      </c>
      <c r="Z19" t="n">
        <v>10</v>
      </c>
      <c r="AA19" t="n">
        <v>2634.592358879762</v>
      </c>
      <c r="AB19" t="n">
        <v>3604.765495431268</v>
      </c>
      <c r="AC19" t="n">
        <v>3260.73173586732</v>
      </c>
      <c r="AD19" t="n">
        <v>2634592.358879762</v>
      </c>
      <c r="AE19" t="n">
        <v>3604765.495431268</v>
      </c>
      <c r="AF19" t="n">
        <v>3.676487204320256e-06</v>
      </c>
      <c r="AG19" t="n">
        <v>46.7125</v>
      </c>
      <c r="AH19" t="n">
        <v>3260731.735867321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0.8937</v>
      </c>
      <c r="E20" t="n">
        <v>111.89</v>
      </c>
      <c r="F20" t="n">
        <v>107.96</v>
      </c>
      <c r="G20" t="n">
        <v>129.55</v>
      </c>
      <c r="H20" t="n">
        <v>1.82</v>
      </c>
      <c r="I20" t="n">
        <v>50</v>
      </c>
      <c r="J20" t="n">
        <v>185.46</v>
      </c>
      <c r="K20" t="n">
        <v>50.28</v>
      </c>
      <c r="L20" t="n">
        <v>19</v>
      </c>
      <c r="M20" t="n">
        <v>48</v>
      </c>
      <c r="N20" t="n">
        <v>36.18</v>
      </c>
      <c r="O20" t="n">
        <v>23107.19</v>
      </c>
      <c r="P20" t="n">
        <v>1296.3</v>
      </c>
      <c r="Q20" t="n">
        <v>1150.91</v>
      </c>
      <c r="R20" t="n">
        <v>253.41</v>
      </c>
      <c r="S20" t="n">
        <v>164.43</v>
      </c>
      <c r="T20" t="n">
        <v>37998.57</v>
      </c>
      <c r="U20" t="n">
        <v>0.65</v>
      </c>
      <c r="V20" t="n">
        <v>0.89</v>
      </c>
      <c r="W20" t="n">
        <v>19.05</v>
      </c>
      <c r="X20" t="n">
        <v>2.22</v>
      </c>
      <c r="Y20" t="n">
        <v>0.5</v>
      </c>
      <c r="Z20" t="n">
        <v>10</v>
      </c>
      <c r="AA20" t="n">
        <v>2626.89278941276</v>
      </c>
      <c r="AB20" t="n">
        <v>3594.230604805484</v>
      </c>
      <c r="AC20" t="n">
        <v>3251.202280417049</v>
      </c>
      <c r="AD20" t="n">
        <v>2626892.78941276</v>
      </c>
      <c r="AE20" t="n">
        <v>3594230.604805484</v>
      </c>
      <c r="AF20" t="n">
        <v>3.683493962445082e-06</v>
      </c>
      <c r="AG20" t="n">
        <v>46.62083333333334</v>
      </c>
      <c r="AH20" t="n">
        <v>3251202.280417049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0.8949</v>
      </c>
      <c r="E21" t="n">
        <v>111.74</v>
      </c>
      <c r="F21" t="n">
        <v>107.87</v>
      </c>
      <c r="G21" t="n">
        <v>134.84</v>
      </c>
      <c r="H21" t="n">
        <v>1.9</v>
      </c>
      <c r="I21" t="n">
        <v>48</v>
      </c>
      <c r="J21" t="n">
        <v>186.97</v>
      </c>
      <c r="K21" t="n">
        <v>50.28</v>
      </c>
      <c r="L21" t="n">
        <v>20</v>
      </c>
      <c r="M21" t="n">
        <v>46</v>
      </c>
      <c r="N21" t="n">
        <v>36.69</v>
      </c>
      <c r="O21" t="n">
        <v>23293.82</v>
      </c>
      <c r="P21" t="n">
        <v>1295.24</v>
      </c>
      <c r="Q21" t="n">
        <v>1150.89</v>
      </c>
      <c r="R21" t="n">
        <v>250.25</v>
      </c>
      <c r="S21" t="n">
        <v>164.43</v>
      </c>
      <c r="T21" t="n">
        <v>36428.73</v>
      </c>
      <c r="U21" t="n">
        <v>0.66</v>
      </c>
      <c r="V21" t="n">
        <v>0.89</v>
      </c>
      <c r="W21" t="n">
        <v>19.05</v>
      </c>
      <c r="X21" t="n">
        <v>2.14</v>
      </c>
      <c r="Y21" t="n">
        <v>0.5</v>
      </c>
      <c r="Z21" t="n">
        <v>10</v>
      </c>
      <c r="AA21" t="n">
        <v>2622.709382932927</v>
      </c>
      <c r="AB21" t="n">
        <v>3588.506683500908</v>
      </c>
      <c r="AC21" t="n">
        <v>3246.024642128208</v>
      </c>
      <c r="AD21" t="n">
        <v>2622709.382932927</v>
      </c>
      <c r="AE21" t="n">
        <v>3588506.683500908</v>
      </c>
      <c r="AF21" t="n">
        <v>3.688439909356723e-06</v>
      </c>
      <c r="AG21" t="n">
        <v>46.55833333333333</v>
      </c>
      <c r="AH21" t="n">
        <v>3246024.642128208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0.8968</v>
      </c>
      <c r="E22" t="n">
        <v>111.5</v>
      </c>
      <c r="F22" t="n">
        <v>107.73</v>
      </c>
      <c r="G22" t="n">
        <v>143.64</v>
      </c>
      <c r="H22" t="n">
        <v>1.98</v>
      </c>
      <c r="I22" t="n">
        <v>45</v>
      </c>
      <c r="J22" t="n">
        <v>188.49</v>
      </c>
      <c r="K22" t="n">
        <v>50.28</v>
      </c>
      <c r="L22" t="n">
        <v>21</v>
      </c>
      <c r="M22" t="n">
        <v>43</v>
      </c>
      <c r="N22" t="n">
        <v>37.21</v>
      </c>
      <c r="O22" t="n">
        <v>23481.16</v>
      </c>
      <c r="P22" t="n">
        <v>1289.71</v>
      </c>
      <c r="Q22" t="n">
        <v>1150.9</v>
      </c>
      <c r="R22" t="n">
        <v>245.44</v>
      </c>
      <c r="S22" t="n">
        <v>164.43</v>
      </c>
      <c r="T22" t="n">
        <v>34034.89</v>
      </c>
      <c r="U22" t="n">
        <v>0.67</v>
      </c>
      <c r="V22" t="n">
        <v>0.89</v>
      </c>
      <c r="W22" t="n">
        <v>19.05</v>
      </c>
      <c r="X22" t="n">
        <v>2</v>
      </c>
      <c r="Y22" t="n">
        <v>0.5</v>
      </c>
      <c r="Z22" t="n">
        <v>10</v>
      </c>
      <c r="AA22" t="n">
        <v>2612.282925836977</v>
      </c>
      <c r="AB22" t="n">
        <v>3574.240744919405</v>
      </c>
      <c r="AC22" t="n">
        <v>3233.120224702554</v>
      </c>
      <c r="AD22" t="n">
        <v>2612282.925836977</v>
      </c>
      <c r="AE22" t="n">
        <v>3574240.744919405</v>
      </c>
      <c r="AF22" t="n">
        <v>3.696270991966822e-06</v>
      </c>
      <c r="AG22" t="n">
        <v>46.45833333333334</v>
      </c>
      <c r="AH22" t="n">
        <v>3233120.224702554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0.8979</v>
      </c>
      <c r="E23" t="n">
        <v>111.37</v>
      </c>
      <c r="F23" t="n">
        <v>107.66</v>
      </c>
      <c r="G23" t="n">
        <v>150.23</v>
      </c>
      <c r="H23" t="n">
        <v>2.05</v>
      </c>
      <c r="I23" t="n">
        <v>43</v>
      </c>
      <c r="J23" t="n">
        <v>190.01</v>
      </c>
      <c r="K23" t="n">
        <v>50.28</v>
      </c>
      <c r="L23" t="n">
        <v>22</v>
      </c>
      <c r="M23" t="n">
        <v>41</v>
      </c>
      <c r="N23" t="n">
        <v>37.74</v>
      </c>
      <c r="O23" t="n">
        <v>23669.2</v>
      </c>
      <c r="P23" t="n">
        <v>1288.26</v>
      </c>
      <c r="Q23" t="n">
        <v>1150.89</v>
      </c>
      <c r="R23" t="n">
        <v>243.11</v>
      </c>
      <c r="S23" t="n">
        <v>164.43</v>
      </c>
      <c r="T23" t="n">
        <v>32884.36</v>
      </c>
      <c r="U23" t="n">
        <v>0.68</v>
      </c>
      <c r="V23" t="n">
        <v>0.89</v>
      </c>
      <c r="W23" t="n">
        <v>19.05</v>
      </c>
      <c r="X23" t="n">
        <v>1.93</v>
      </c>
      <c r="Y23" t="n">
        <v>0.5</v>
      </c>
      <c r="Z23" t="n">
        <v>10</v>
      </c>
      <c r="AA23" t="n">
        <v>2608.092206720776</v>
      </c>
      <c r="AB23" t="n">
        <v>3568.50681814314</v>
      </c>
      <c r="AC23" t="n">
        <v>3227.933535850199</v>
      </c>
      <c r="AD23" t="n">
        <v>2608092.206720776</v>
      </c>
      <c r="AE23" t="n">
        <v>3568506.81814314</v>
      </c>
      <c r="AF23" t="n">
        <v>3.700804776635828e-06</v>
      </c>
      <c r="AG23" t="n">
        <v>46.40416666666667</v>
      </c>
      <c r="AH23" t="n">
        <v>3227933.535850199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0.8992</v>
      </c>
      <c r="E24" t="n">
        <v>111.22</v>
      </c>
      <c r="F24" t="n">
        <v>107.57</v>
      </c>
      <c r="G24" t="n">
        <v>157.42</v>
      </c>
      <c r="H24" t="n">
        <v>2.13</v>
      </c>
      <c r="I24" t="n">
        <v>41</v>
      </c>
      <c r="J24" t="n">
        <v>191.55</v>
      </c>
      <c r="K24" t="n">
        <v>50.28</v>
      </c>
      <c r="L24" t="n">
        <v>23</v>
      </c>
      <c r="M24" t="n">
        <v>39</v>
      </c>
      <c r="N24" t="n">
        <v>38.27</v>
      </c>
      <c r="O24" t="n">
        <v>23857.96</v>
      </c>
      <c r="P24" t="n">
        <v>1285.53</v>
      </c>
      <c r="Q24" t="n">
        <v>1150.89</v>
      </c>
      <c r="R24" t="n">
        <v>240.32</v>
      </c>
      <c r="S24" t="n">
        <v>164.43</v>
      </c>
      <c r="T24" t="n">
        <v>31497.84</v>
      </c>
      <c r="U24" t="n">
        <v>0.68</v>
      </c>
      <c r="V24" t="n">
        <v>0.89</v>
      </c>
      <c r="W24" t="n">
        <v>19.03</v>
      </c>
      <c r="X24" t="n">
        <v>1.84</v>
      </c>
      <c r="Y24" t="n">
        <v>0.5</v>
      </c>
      <c r="Z24" t="n">
        <v>10</v>
      </c>
      <c r="AA24" t="n">
        <v>2602.123662968947</v>
      </c>
      <c r="AB24" t="n">
        <v>3560.340393268319</v>
      </c>
      <c r="AC24" t="n">
        <v>3220.546503103782</v>
      </c>
      <c r="AD24" t="n">
        <v>2602123.662968947</v>
      </c>
      <c r="AE24" t="n">
        <v>3560340.393268319</v>
      </c>
      <c r="AF24" t="n">
        <v>3.706162885790106e-06</v>
      </c>
      <c r="AG24" t="n">
        <v>46.34166666666667</v>
      </c>
      <c r="AH24" t="n">
        <v>3220546.503103781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0.8998</v>
      </c>
      <c r="E25" t="n">
        <v>111.14</v>
      </c>
      <c r="F25" t="n">
        <v>107.53</v>
      </c>
      <c r="G25" t="n">
        <v>161.29</v>
      </c>
      <c r="H25" t="n">
        <v>2.21</v>
      </c>
      <c r="I25" t="n">
        <v>40</v>
      </c>
      <c r="J25" t="n">
        <v>193.08</v>
      </c>
      <c r="K25" t="n">
        <v>50.28</v>
      </c>
      <c r="L25" t="n">
        <v>24</v>
      </c>
      <c r="M25" t="n">
        <v>38</v>
      </c>
      <c r="N25" t="n">
        <v>38.8</v>
      </c>
      <c r="O25" t="n">
        <v>24047.45</v>
      </c>
      <c r="P25" t="n">
        <v>1284.27</v>
      </c>
      <c r="Q25" t="n">
        <v>1150.88</v>
      </c>
      <c r="R25" t="n">
        <v>238.58</v>
      </c>
      <c r="S25" t="n">
        <v>164.43</v>
      </c>
      <c r="T25" t="n">
        <v>30633.73</v>
      </c>
      <c r="U25" t="n">
        <v>0.6899999999999999</v>
      </c>
      <c r="V25" t="n">
        <v>0.89</v>
      </c>
      <c r="W25" t="n">
        <v>19.04</v>
      </c>
      <c r="X25" t="n">
        <v>1.79</v>
      </c>
      <c r="Y25" t="n">
        <v>0.5</v>
      </c>
      <c r="Z25" t="n">
        <v>10</v>
      </c>
      <c r="AA25" t="n">
        <v>2599.384265203092</v>
      </c>
      <c r="AB25" t="n">
        <v>3556.592228391377</v>
      </c>
      <c r="AC25" t="n">
        <v>3217.156057822113</v>
      </c>
      <c r="AD25" t="n">
        <v>2599384.265203092</v>
      </c>
      <c r="AE25" t="n">
        <v>3556592.228391377</v>
      </c>
      <c r="AF25" t="n">
        <v>3.708635859245927e-06</v>
      </c>
      <c r="AG25" t="n">
        <v>46.30833333333334</v>
      </c>
      <c r="AH25" t="n">
        <v>3217156.057822113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0.9012</v>
      </c>
      <c r="E26" t="n">
        <v>110.96</v>
      </c>
      <c r="F26" t="n">
        <v>107.41</v>
      </c>
      <c r="G26" t="n">
        <v>169.6</v>
      </c>
      <c r="H26" t="n">
        <v>2.28</v>
      </c>
      <c r="I26" t="n">
        <v>38</v>
      </c>
      <c r="J26" t="n">
        <v>194.62</v>
      </c>
      <c r="K26" t="n">
        <v>50.28</v>
      </c>
      <c r="L26" t="n">
        <v>25</v>
      </c>
      <c r="M26" t="n">
        <v>36</v>
      </c>
      <c r="N26" t="n">
        <v>39.34</v>
      </c>
      <c r="O26" t="n">
        <v>24237.67</v>
      </c>
      <c r="P26" t="n">
        <v>1282.03</v>
      </c>
      <c r="Q26" t="n">
        <v>1150.88</v>
      </c>
      <c r="R26" t="n">
        <v>234.68</v>
      </c>
      <c r="S26" t="n">
        <v>164.43</v>
      </c>
      <c r="T26" t="n">
        <v>28694.06</v>
      </c>
      <c r="U26" t="n">
        <v>0.7</v>
      </c>
      <c r="V26" t="n">
        <v>0.89</v>
      </c>
      <c r="W26" t="n">
        <v>19.04</v>
      </c>
      <c r="X26" t="n">
        <v>1.68</v>
      </c>
      <c r="Y26" t="n">
        <v>0.5</v>
      </c>
      <c r="Z26" t="n">
        <v>10</v>
      </c>
      <c r="AA26" t="n">
        <v>2593.518467027285</v>
      </c>
      <c r="AB26" t="n">
        <v>3548.566384546485</v>
      </c>
      <c r="AC26" t="n">
        <v>3209.896189249435</v>
      </c>
      <c r="AD26" t="n">
        <v>2593518.467027285</v>
      </c>
      <c r="AE26" t="n">
        <v>3548566.384546485</v>
      </c>
      <c r="AF26" t="n">
        <v>3.714406130642842e-06</v>
      </c>
      <c r="AG26" t="n">
        <v>46.23333333333333</v>
      </c>
      <c r="AH26" t="n">
        <v>3209896.189249435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0.9016999999999999</v>
      </c>
      <c r="E27" t="n">
        <v>110.9</v>
      </c>
      <c r="F27" t="n">
        <v>107.38</v>
      </c>
      <c r="G27" t="n">
        <v>174.13</v>
      </c>
      <c r="H27" t="n">
        <v>2.35</v>
      </c>
      <c r="I27" t="n">
        <v>37</v>
      </c>
      <c r="J27" t="n">
        <v>196.17</v>
      </c>
      <c r="K27" t="n">
        <v>50.28</v>
      </c>
      <c r="L27" t="n">
        <v>26</v>
      </c>
      <c r="M27" t="n">
        <v>35</v>
      </c>
      <c r="N27" t="n">
        <v>39.89</v>
      </c>
      <c r="O27" t="n">
        <v>24428.62</v>
      </c>
      <c r="P27" t="n">
        <v>1276.77</v>
      </c>
      <c r="Q27" t="n">
        <v>1150.9</v>
      </c>
      <c r="R27" t="n">
        <v>233.63</v>
      </c>
      <c r="S27" t="n">
        <v>164.43</v>
      </c>
      <c r="T27" t="n">
        <v>28169.77</v>
      </c>
      <c r="U27" t="n">
        <v>0.7</v>
      </c>
      <c r="V27" t="n">
        <v>0.89</v>
      </c>
      <c r="W27" t="n">
        <v>19.04</v>
      </c>
      <c r="X27" t="n">
        <v>1.65</v>
      </c>
      <c r="Y27" t="n">
        <v>0.5</v>
      </c>
      <c r="Z27" t="n">
        <v>10</v>
      </c>
      <c r="AA27" t="n">
        <v>2587.200428226008</v>
      </c>
      <c r="AB27" t="n">
        <v>3539.921765126377</v>
      </c>
      <c r="AC27" t="n">
        <v>3202.076600173983</v>
      </c>
      <c r="AD27" t="n">
        <v>2587200.428226008</v>
      </c>
      <c r="AE27" t="n">
        <v>3539921.765126377</v>
      </c>
      <c r="AF27" t="n">
        <v>3.716466941856026e-06</v>
      </c>
      <c r="AG27" t="n">
        <v>46.20833333333334</v>
      </c>
      <c r="AH27" t="n">
        <v>3202076.600173983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0.9031</v>
      </c>
      <c r="E28" t="n">
        <v>110.73</v>
      </c>
      <c r="F28" t="n">
        <v>107.28</v>
      </c>
      <c r="G28" t="n">
        <v>183.91</v>
      </c>
      <c r="H28" t="n">
        <v>2.42</v>
      </c>
      <c r="I28" t="n">
        <v>35</v>
      </c>
      <c r="J28" t="n">
        <v>197.73</v>
      </c>
      <c r="K28" t="n">
        <v>50.28</v>
      </c>
      <c r="L28" t="n">
        <v>27</v>
      </c>
      <c r="M28" t="n">
        <v>33</v>
      </c>
      <c r="N28" t="n">
        <v>40.45</v>
      </c>
      <c r="O28" t="n">
        <v>24620.33</v>
      </c>
      <c r="P28" t="n">
        <v>1276.12</v>
      </c>
      <c r="Q28" t="n">
        <v>1150.88</v>
      </c>
      <c r="R28" t="n">
        <v>230.34</v>
      </c>
      <c r="S28" t="n">
        <v>164.43</v>
      </c>
      <c r="T28" t="n">
        <v>26537.69</v>
      </c>
      <c r="U28" t="n">
        <v>0.71</v>
      </c>
      <c r="V28" t="n">
        <v>0.89</v>
      </c>
      <c r="W28" t="n">
        <v>19.03</v>
      </c>
      <c r="X28" t="n">
        <v>1.55</v>
      </c>
      <c r="Y28" t="n">
        <v>0.5</v>
      </c>
      <c r="Z28" t="n">
        <v>10</v>
      </c>
      <c r="AA28" t="n">
        <v>2573.409642199441</v>
      </c>
      <c r="AB28" t="n">
        <v>3521.052603278287</v>
      </c>
      <c r="AC28" t="n">
        <v>3185.008284649641</v>
      </c>
      <c r="AD28" t="n">
        <v>2573409.642199441</v>
      </c>
      <c r="AE28" t="n">
        <v>3521052.603278287</v>
      </c>
      <c r="AF28" t="n">
        <v>3.722237213252941e-06</v>
      </c>
      <c r="AG28" t="n">
        <v>46.1375</v>
      </c>
      <c r="AH28" t="n">
        <v>3185008.284649641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0.9036</v>
      </c>
      <c r="E29" t="n">
        <v>110.67</v>
      </c>
      <c r="F29" t="n">
        <v>107.25</v>
      </c>
      <c r="G29" t="n">
        <v>189.26</v>
      </c>
      <c r="H29" t="n">
        <v>2.49</v>
      </c>
      <c r="I29" t="n">
        <v>34</v>
      </c>
      <c r="J29" t="n">
        <v>199.29</v>
      </c>
      <c r="K29" t="n">
        <v>50.28</v>
      </c>
      <c r="L29" t="n">
        <v>28</v>
      </c>
      <c r="M29" t="n">
        <v>32</v>
      </c>
      <c r="N29" t="n">
        <v>41.01</v>
      </c>
      <c r="O29" t="n">
        <v>24812.8</v>
      </c>
      <c r="P29" t="n">
        <v>1273.92</v>
      </c>
      <c r="Q29" t="n">
        <v>1150.9</v>
      </c>
      <c r="R29" t="n">
        <v>228.94</v>
      </c>
      <c r="S29" t="n">
        <v>164.43</v>
      </c>
      <c r="T29" t="n">
        <v>25841.84</v>
      </c>
      <c r="U29" t="n">
        <v>0.72</v>
      </c>
      <c r="V29" t="n">
        <v>0.89</v>
      </c>
      <c r="W29" t="n">
        <v>19.04</v>
      </c>
      <c r="X29" t="n">
        <v>1.52</v>
      </c>
      <c r="Y29" t="n">
        <v>0.5</v>
      </c>
      <c r="Z29" t="n">
        <v>10</v>
      </c>
      <c r="AA29" t="n">
        <v>2570.059327492193</v>
      </c>
      <c r="AB29" t="n">
        <v>3516.468554890375</v>
      </c>
      <c r="AC29" t="n">
        <v>3180.86173140612</v>
      </c>
      <c r="AD29" t="n">
        <v>2570059.327492192</v>
      </c>
      <c r="AE29" t="n">
        <v>3516468.554890375</v>
      </c>
      <c r="AF29" t="n">
        <v>3.724298024466125e-06</v>
      </c>
      <c r="AG29" t="n">
        <v>46.1125</v>
      </c>
      <c r="AH29" t="n">
        <v>3180861.73140612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0.9043</v>
      </c>
      <c r="E30" t="n">
        <v>110.58</v>
      </c>
      <c r="F30" t="n">
        <v>107.19</v>
      </c>
      <c r="G30" t="n">
        <v>194.89</v>
      </c>
      <c r="H30" t="n">
        <v>2.56</v>
      </c>
      <c r="I30" t="n">
        <v>33</v>
      </c>
      <c r="J30" t="n">
        <v>200.85</v>
      </c>
      <c r="K30" t="n">
        <v>50.28</v>
      </c>
      <c r="L30" t="n">
        <v>29</v>
      </c>
      <c r="M30" t="n">
        <v>31</v>
      </c>
      <c r="N30" t="n">
        <v>41.57</v>
      </c>
      <c r="O30" t="n">
        <v>25006.03</v>
      </c>
      <c r="P30" t="n">
        <v>1271.87</v>
      </c>
      <c r="Q30" t="n">
        <v>1150.88</v>
      </c>
      <c r="R30" t="n">
        <v>227.27</v>
      </c>
      <c r="S30" t="n">
        <v>164.43</v>
      </c>
      <c r="T30" t="n">
        <v>25009.99</v>
      </c>
      <c r="U30" t="n">
        <v>0.72</v>
      </c>
      <c r="V30" t="n">
        <v>0.89</v>
      </c>
      <c r="W30" t="n">
        <v>19.03</v>
      </c>
      <c r="X30" t="n">
        <v>1.46</v>
      </c>
      <c r="Y30" t="n">
        <v>0.5</v>
      </c>
      <c r="Z30" t="n">
        <v>10</v>
      </c>
      <c r="AA30" t="n">
        <v>2566.256282939274</v>
      </c>
      <c r="AB30" t="n">
        <v>3511.265061554588</v>
      </c>
      <c r="AC30" t="n">
        <v>3176.154852171151</v>
      </c>
      <c r="AD30" t="n">
        <v>2566256.282939274</v>
      </c>
      <c r="AE30" t="n">
        <v>3511265.061554587</v>
      </c>
      <c r="AF30" t="n">
        <v>3.727183160164582e-06</v>
      </c>
      <c r="AG30" t="n">
        <v>46.075</v>
      </c>
      <c r="AH30" t="n">
        <v>3176154.852171151</v>
      </c>
    </row>
    <row r="31">
      <c r="A31" t="n">
        <v>29</v>
      </c>
      <c r="B31" t="n">
        <v>80</v>
      </c>
      <c r="C31" t="inlineStr">
        <is>
          <t xml:space="preserve">CONCLUIDO	</t>
        </is>
      </c>
      <c r="D31" t="n">
        <v>0.905</v>
      </c>
      <c r="E31" t="n">
        <v>110.5</v>
      </c>
      <c r="F31" t="n">
        <v>107.15</v>
      </c>
      <c r="G31" t="n">
        <v>200.9</v>
      </c>
      <c r="H31" t="n">
        <v>2.63</v>
      </c>
      <c r="I31" t="n">
        <v>32</v>
      </c>
      <c r="J31" t="n">
        <v>202.43</v>
      </c>
      <c r="K31" t="n">
        <v>50.28</v>
      </c>
      <c r="L31" t="n">
        <v>30</v>
      </c>
      <c r="M31" t="n">
        <v>30</v>
      </c>
      <c r="N31" t="n">
        <v>42.15</v>
      </c>
      <c r="O31" t="n">
        <v>25200.04</v>
      </c>
      <c r="P31" t="n">
        <v>1271.5</v>
      </c>
      <c r="Q31" t="n">
        <v>1150.87</v>
      </c>
      <c r="R31" t="n">
        <v>225.82</v>
      </c>
      <c r="S31" t="n">
        <v>164.43</v>
      </c>
      <c r="T31" t="n">
        <v>24291.42</v>
      </c>
      <c r="U31" t="n">
        <v>0.73</v>
      </c>
      <c r="V31" t="n">
        <v>0.89</v>
      </c>
      <c r="W31" t="n">
        <v>19.02</v>
      </c>
      <c r="X31" t="n">
        <v>1.41</v>
      </c>
      <c r="Y31" t="n">
        <v>0.5</v>
      </c>
      <c r="Z31" t="n">
        <v>10</v>
      </c>
      <c r="AA31" t="n">
        <v>2564.198237179149</v>
      </c>
      <c r="AB31" t="n">
        <v>3508.449152551013</v>
      </c>
      <c r="AC31" t="n">
        <v>3173.607689570725</v>
      </c>
      <c r="AD31" t="n">
        <v>2564198.237179148</v>
      </c>
      <c r="AE31" t="n">
        <v>3508449.152551014</v>
      </c>
      <c r="AF31" t="n">
        <v>3.73006829586304e-06</v>
      </c>
      <c r="AG31" t="n">
        <v>46.04166666666666</v>
      </c>
      <c r="AH31" t="n">
        <v>3173607.689570725</v>
      </c>
    </row>
    <row r="32">
      <c r="A32" t="n">
        <v>30</v>
      </c>
      <c r="B32" t="n">
        <v>80</v>
      </c>
      <c r="C32" t="inlineStr">
        <is>
          <t xml:space="preserve">CONCLUIDO	</t>
        </is>
      </c>
      <c r="D32" t="n">
        <v>0.9055</v>
      </c>
      <c r="E32" t="n">
        <v>110.44</v>
      </c>
      <c r="F32" t="n">
        <v>107.12</v>
      </c>
      <c r="G32" t="n">
        <v>207.32</v>
      </c>
      <c r="H32" t="n">
        <v>2.7</v>
      </c>
      <c r="I32" t="n">
        <v>31</v>
      </c>
      <c r="J32" t="n">
        <v>204.01</v>
      </c>
      <c r="K32" t="n">
        <v>50.28</v>
      </c>
      <c r="L32" t="n">
        <v>31</v>
      </c>
      <c r="M32" t="n">
        <v>29</v>
      </c>
      <c r="N32" t="n">
        <v>42.73</v>
      </c>
      <c r="O32" t="n">
        <v>25394.96</v>
      </c>
      <c r="P32" t="n">
        <v>1268.85</v>
      </c>
      <c r="Q32" t="n">
        <v>1150.87</v>
      </c>
      <c r="R32" t="n">
        <v>224.79</v>
      </c>
      <c r="S32" t="n">
        <v>164.43</v>
      </c>
      <c r="T32" t="n">
        <v>23782.37</v>
      </c>
      <c r="U32" t="n">
        <v>0.73</v>
      </c>
      <c r="V32" t="n">
        <v>0.89</v>
      </c>
      <c r="W32" t="n">
        <v>19.02</v>
      </c>
      <c r="X32" t="n">
        <v>1.38</v>
      </c>
      <c r="Y32" t="n">
        <v>0.5</v>
      </c>
      <c r="Z32" t="n">
        <v>10</v>
      </c>
      <c r="AA32" t="n">
        <v>2560.427326429528</v>
      </c>
      <c r="AB32" t="n">
        <v>3503.289626102541</v>
      </c>
      <c r="AC32" t="n">
        <v>3168.940581085053</v>
      </c>
      <c r="AD32" t="n">
        <v>2560427.326429528</v>
      </c>
      <c r="AE32" t="n">
        <v>3503289.626102541</v>
      </c>
      <c r="AF32" t="n">
        <v>3.732129107076224e-06</v>
      </c>
      <c r="AG32" t="n">
        <v>46.01666666666667</v>
      </c>
      <c r="AH32" t="n">
        <v>3168940.581085053</v>
      </c>
    </row>
    <row r="33">
      <c r="A33" t="n">
        <v>31</v>
      </c>
      <c r="B33" t="n">
        <v>80</v>
      </c>
      <c r="C33" t="inlineStr">
        <is>
          <t xml:space="preserve">CONCLUIDO	</t>
        </is>
      </c>
      <c r="D33" t="n">
        <v>0.9063</v>
      </c>
      <c r="E33" t="n">
        <v>110.34</v>
      </c>
      <c r="F33" t="n">
        <v>107.05</v>
      </c>
      <c r="G33" t="n">
        <v>214.09</v>
      </c>
      <c r="H33" t="n">
        <v>2.76</v>
      </c>
      <c r="I33" t="n">
        <v>30</v>
      </c>
      <c r="J33" t="n">
        <v>205.59</v>
      </c>
      <c r="K33" t="n">
        <v>50.28</v>
      </c>
      <c r="L33" t="n">
        <v>32</v>
      </c>
      <c r="M33" t="n">
        <v>28</v>
      </c>
      <c r="N33" t="n">
        <v>43.31</v>
      </c>
      <c r="O33" t="n">
        <v>25590.57</v>
      </c>
      <c r="P33" t="n">
        <v>1265.32</v>
      </c>
      <c r="Q33" t="n">
        <v>1150.88</v>
      </c>
      <c r="R33" t="n">
        <v>222.45</v>
      </c>
      <c r="S33" t="n">
        <v>164.43</v>
      </c>
      <c r="T33" t="n">
        <v>22617.38</v>
      </c>
      <c r="U33" t="n">
        <v>0.74</v>
      </c>
      <c r="V33" t="n">
        <v>0.89</v>
      </c>
      <c r="W33" t="n">
        <v>19.02</v>
      </c>
      <c r="X33" t="n">
        <v>1.31</v>
      </c>
      <c r="Y33" t="n">
        <v>0.5</v>
      </c>
      <c r="Z33" t="n">
        <v>10</v>
      </c>
      <c r="AA33" t="n">
        <v>2554.848313262205</v>
      </c>
      <c r="AB33" t="n">
        <v>3495.656174158321</v>
      </c>
      <c r="AC33" t="n">
        <v>3162.035655080773</v>
      </c>
      <c r="AD33" t="n">
        <v>2554848.313262206</v>
      </c>
      <c r="AE33" t="n">
        <v>3495656.174158321</v>
      </c>
      <c r="AF33" t="n">
        <v>3.735426405017319e-06</v>
      </c>
      <c r="AG33" t="n">
        <v>45.975</v>
      </c>
      <c r="AH33" t="n">
        <v>3162035.655080773</v>
      </c>
    </row>
    <row r="34">
      <c r="A34" t="n">
        <v>32</v>
      </c>
      <c r="B34" t="n">
        <v>80</v>
      </c>
      <c r="C34" t="inlineStr">
        <is>
          <t xml:space="preserve">CONCLUIDO	</t>
        </is>
      </c>
      <c r="D34" t="n">
        <v>0.907</v>
      </c>
      <c r="E34" t="n">
        <v>110.25</v>
      </c>
      <c r="F34" t="n">
        <v>106.99</v>
      </c>
      <c r="G34" t="n">
        <v>221.36</v>
      </c>
      <c r="H34" t="n">
        <v>2.83</v>
      </c>
      <c r="I34" t="n">
        <v>29</v>
      </c>
      <c r="J34" t="n">
        <v>207.19</v>
      </c>
      <c r="K34" t="n">
        <v>50.28</v>
      </c>
      <c r="L34" t="n">
        <v>33</v>
      </c>
      <c r="M34" t="n">
        <v>27</v>
      </c>
      <c r="N34" t="n">
        <v>43.91</v>
      </c>
      <c r="O34" t="n">
        <v>25786.97</v>
      </c>
      <c r="P34" t="n">
        <v>1266.06</v>
      </c>
      <c r="Q34" t="n">
        <v>1150.89</v>
      </c>
      <c r="R34" t="n">
        <v>220.7</v>
      </c>
      <c r="S34" t="n">
        <v>164.43</v>
      </c>
      <c r="T34" t="n">
        <v>21745.28</v>
      </c>
      <c r="U34" t="n">
        <v>0.75</v>
      </c>
      <c r="V34" t="n">
        <v>0.89</v>
      </c>
      <c r="W34" t="n">
        <v>19.02</v>
      </c>
      <c r="X34" t="n">
        <v>1.26</v>
      </c>
      <c r="Y34" t="n">
        <v>0.5</v>
      </c>
      <c r="Z34" t="n">
        <v>10</v>
      </c>
      <c r="AA34" t="n">
        <v>2553.746630555909</v>
      </c>
      <c r="AB34" t="n">
        <v>3494.148803276755</v>
      </c>
      <c r="AC34" t="n">
        <v>3160.672145560536</v>
      </c>
      <c r="AD34" t="n">
        <v>2553746.630555909</v>
      </c>
      <c r="AE34" t="n">
        <v>3494148.803276755</v>
      </c>
      <c r="AF34" t="n">
        <v>3.738311540715776e-06</v>
      </c>
      <c r="AG34" t="n">
        <v>45.9375</v>
      </c>
      <c r="AH34" t="n">
        <v>3160672.145560536</v>
      </c>
    </row>
    <row r="35">
      <c r="A35" t="n">
        <v>33</v>
      </c>
      <c r="B35" t="n">
        <v>80</v>
      </c>
      <c r="C35" t="inlineStr">
        <is>
          <t xml:space="preserve">CONCLUIDO	</t>
        </is>
      </c>
      <c r="D35" t="n">
        <v>0.9076</v>
      </c>
      <c r="E35" t="n">
        <v>110.18</v>
      </c>
      <c r="F35" t="n">
        <v>106.96</v>
      </c>
      <c r="G35" t="n">
        <v>229.19</v>
      </c>
      <c r="H35" t="n">
        <v>2.89</v>
      </c>
      <c r="I35" t="n">
        <v>28</v>
      </c>
      <c r="J35" t="n">
        <v>208.78</v>
      </c>
      <c r="K35" t="n">
        <v>50.28</v>
      </c>
      <c r="L35" t="n">
        <v>34</v>
      </c>
      <c r="M35" t="n">
        <v>26</v>
      </c>
      <c r="N35" t="n">
        <v>44.5</v>
      </c>
      <c r="O35" t="n">
        <v>25984.2</v>
      </c>
      <c r="P35" t="n">
        <v>1263.02</v>
      </c>
      <c r="Q35" t="n">
        <v>1150.88</v>
      </c>
      <c r="R35" t="n">
        <v>219.33</v>
      </c>
      <c r="S35" t="n">
        <v>164.43</v>
      </c>
      <c r="T35" t="n">
        <v>21068.65</v>
      </c>
      <c r="U35" t="n">
        <v>0.75</v>
      </c>
      <c r="V35" t="n">
        <v>0.89</v>
      </c>
      <c r="W35" t="n">
        <v>19.02</v>
      </c>
      <c r="X35" t="n">
        <v>1.22</v>
      </c>
      <c r="Y35" t="n">
        <v>0.5</v>
      </c>
      <c r="Z35" t="n">
        <v>10</v>
      </c>
      <c r="AA35" t="n">
        <v>2549.409883838073</v>
      </c>
      <c r="AB35" t="n">
        <v>3488.215075093649</v>
      </c>
      <c r="AC35" t="n">
        <v>3155.304724067185</v>
      </c>
      <c r="AD35" t="n">
        <v>2549409.883838073</v>
      </c>
      <c r="AE35" t="n">
        <v>3488215.075093649</v>
      </c>
      <c r="AF35" t="n">
        <v>3.740784514171597e-06</v>
      </c>
      <c r="AG35" t="n">
        <v>45.90833333333334</v>
      </c>
      <c r="AH35" t="n">
        <v>3155304.724067185</v>
      </c>
    </row>
    <row r="36">
      <c r="A36" t="n">
        <v>34</v>
      </c>
      <c r="B36" t="n">
        <v>80</v>
      </c>
      <c r="C36" t="inlineStr">
        <is>
          <t xml:space="preserve">CONCLUIDO	</t>
        </is>
      </c>
      <c r="D36" t="n">
        <v>0.9084</v>
      </c>
      <c r="E36" t="n">
        <v>110.09</v>
      </c>
      <c r="F36" t="n">
        <v>106.89</v>
      </c>
      <c r="G36" t="n">
        <v>237.54</v>
      </c>
      <c r="H36" t="n">
        <v>2.96</v>
      </c>
      <c r="I36" t="n">
        <v>27</v>
      </c>
      <c r="J36" t="n">
        <v>210.39</v>
      </c>
      <c r="K36" t="n">
        <v>50.28</v>
      </c>
      <c r="L36" t="n">
        <v>35</v>
      </c>
      <c r="M36" t="n">
        <v>25</v>
      </c>
      <c r="N36" t="n">
        <v>45.11</v>
      </c>
      <c r="O36" t="n">
        <v>26182.25</v>
      </c>
      <c r="P36" t="n">
        <v>1260.01</v>
      </c>
      <c r="Q36" t="n">
        <v>1150.9</v>
      </c>
      <c r="R36" t="n">
        <v>217.24</v>
      </c>
      <c r="S36" t="n">
        <v>164.43</v>
      </c>
      <c r="T36" t="n">
        <v>20027.21</v>
      </c>
      <c r="U36" t="n">
        <v>0.76</v>
      </c>
      <c r="V36" t="n">
        <v>0.89</v>
      </c>
      <c r="W36" t="n">
        <v>19.01</v>
      </c>
      <c r="X36" t="n">
        <v>1.16</v>
      </c>
      <c r="Y36" t="n">
        <v>0.5</v>
      </c>
      <c r="Z36" t="n">
        <v>10</v>
      </c>
      <c r="AA36" t="n">
        <v>2544.453058811524</v>
      </c>
      <c r="AB36" t="n">
        <v>3481.432928412637</v>
      </c>
      <c r="AC36" t="n">
        <v>3149.169855946607</v>
      </c>
      <c r="AD36" t="n">
        <v>2544453.058811524</v>
      </c>
      <c r="AE36" t="n">
        <v>3481432.928412638</v>
      </c>
      <c r="AF36" t="n">
        <v>3.744081812112691e-06</v>
      </c>
      <c r="AG36" t="n">
        <v>45.87083333333334</v>
      </c>
      <c r="AH36" t="n">
        <v>3149169.855946607</v>
      </c>
    </row>
    <row r="37">
      <c r="A37" t="n">
        <v>35</v>
      </c>
      <c r="B37" t="n">
        <v>80</v>
      </c>
      <c r="C37" t="inlineStr">
        <is>
          <t xml:space="preserve">CONCLUIDO	</t>
        </is>
      </c>
      <c r="D37" t="n">
        <v>0.9089</v>
      </c>
      <c r="E37" t="n">
        <v>110.02</v>
      </c>
      <c r="F37" t="n">
        <v>106.86</v>
      </c>
      <c r="G37" t="n">
        <v>246.6</v>
      </c>
      <c r="H37" t="n">
        <v>3.02</v>
      </c>
      <c r="I37" t="n">
        <v>26</v>
      </c>
      <c r="J37" t="n">
        <v>212</v>
      </c>
      <c r="K37" t="n">
        <v>50.28</v>
      </c>
      <c r="L37" t="n">
        <v>36</v>
      </c>
      <c r="M37" t="n">
        <v>24</v>
      </c>
      <c r="N37" t="n">
        <v>45.72</v>
      </c>
      <c r="O37" t="n">
        <v>26381.14</v>
      </c>
      <c r="P37" t="n">
        <v>1258.2</v>
      </c>
      <c r="Q37" t="n">
        <v>1150.88</v>
      </c>
      <c r="R37" t="n">
        <v>216.03</v>
      </c>
      <c r="S37" t="n">
        <v>164.43</v>
      </c>
      <c r="T37" t="n">
        <v>19426.04</v>
      </c>
      <c r="U37" t="n">
        <v>0.76</v>
      </c>
      <c r="V37" t="n">
        <v>0.89</v>
      </c>
      <c r="W37" t="n">
        <v>19.02</v>
      </c>
      <c r="X37" t="n">
        <v>1.13</v>
      </c>
      <c r="Y37" t="n">
        <v>0.5</v>
      </c>
      <c r="Z37" t="n">
        <v>10</v>
      </c>
      <c r="AA37" t="n">
        <v>2541.511768674202</v>
      </c>
      <c r="AB37" t="n">
        <v>3477.408525486191</v>
      </c>
      <c r="AC37" t="n">
        <v>3145.529536387176</v>
      </c>
      <c r="AD37" t="n">
        <v>2541511.768674202</v>
      </c>
      <c r="AE37" t="n">
        <v>3477408.525486191</v>
      </c>
      <c r="AF37" t="n">
        <v>3.746142623325875e-06</v>
      </c>
      <c r="AG37" t="n">
        <v>45.84166666666667</v>
      </c>
      <c r="AH37" t="n">
        <v>3145529.536387176</v>
      </c>
    </row>
    <row r="38">
      <c r="A38" t="n">
        <v>36</v>
      </c>
      <c r="B38" t="n">
        <v>80</v>
      </c>
      <c r="C38" t="inlineStr">
        <is>
          <t xml:space="preserve">CONCLUIDO	</t>
        </is>
      </c>
      <c r="D38" t="n">
        <v>0.9087</v>
      </c>
      <c r="E38" t="n">
        <v>110.04</v>
      </c>
      <c r="F38" t="n">
        <v>106.88</v>
      </c>
      <c r="G38" t="n">
        <v>246.65</v>
      </c>
      <c r="H38" t="n">
        <v>3.08</v>
      </c>
      <c r="I38" t="n">
        <v>26</v>
      </c>
      <c r="J38" t="n">
        <v>213.62</v>
      </c>
      <c r="K38" t="n">
        <v>50.28</v>
      </c>
      <c r="L38" t="n">
        <v>37</v>
      </c>
      <c r="M38" t="n">
        <v>24</v>
      </c>
      <c r="N38" t="n">
        <v>46.34</v>
      </c>
      <c r="O38" t="n">
        <v>26580.87</v>
      </c>
      <c r="P38" t="n">
        <v>1258.96</v>
      </c>
      <c r="Q38" t="n">
        <v>1150.89</v>
      </c>
      <c r="R38" t="n">
        <v>216.79</v>
      </c>
      <c r="S38" t="n">
        <v>164.43</v>
      </c>
      <c r="T38" t="n">
        <v>19807.88</v>
      </c>
      <c r="U38" t="n">
        <v>0.76</v>
      </c>
      <c r="V38" t="n">
        <v>0.89</v>
      </c>
      <c r="W38" t="n">
        <v>19.02</v>
      </c>
      <c r="X38" t="n">
        <v>1.15</v>
      </c>
      <c r="Y38" t="n">
        <v>0.5</v>
      </c>
      <c r="Z38" t="n">
        <v>10</v>
      </c>
      <c r="AA38" t="n">
        <v>2542.771296943779</v>
      </c>
      <c r="AB38" t="n">
        <v>3479.131867631092</v>
      </c>
      <c r="AC38" t="n">
        <v>3147.088405176494</v>
      </c>
      <c r="AD38" t="n">
        <v>2542771.29694378</v>
      </c>
      <c r="AE38" t="n">
        <v>3479131.867631092</v>
      </c>
      <c r="AF38" t="n">
        <v>3.745318298840601e-06</v>
      </c>
      <c r="AG38" t="n">
        <v>45.85</v>
      </c>
      <c r="AH38" t="n">
        <v>3147088.405176494</v>
      </c>
    </row>
    <row r="39">
      <c r="A39" t="n">
        <v>37</v>
      </c>
      <c r="B39" t="n">
        <v>80</v>
      </c>
      <c r="C39" t="inlineStr">
        <is>
          <t xml:space="preserve">CONCLUIDO	</t>
        </is>
      </c>
      <c r="D39" t="n">
        <v>0.9095</v>
      </c>
      <c r="E39" t="n">
        <v>109.95</v>
      </c>
      <c r="F39" t="n">
        <v>106.82</v>
      </c>
      <c r="G39" t="n">
        <v>256.38</v>
      </c>
      <c r="H39" t="n">
        <v>3.14</v>
      </c>
      <c r="I39" t="n">
        <v>25</v>
      </c>
      <c r="J39" t="n">
        <v>215.25</v>
      </c>
      <c r="K39" t="n">
        <v>50.28</v>
      </c>
      <c r="L39" t="n">
        <v>38</v>
      </c>
      <c r="M39" t="n">
        <v>23</v>
      </c>
      <c r="N39" t="n">
        <v>46.97</v>
      </c>
      <c r="O39" t="n">
        <v>26781.46</v>
      </c>
      <c r="P39" t="n">
        <v>1256.11</v>
      </c>
      <c r="Q39" t="n">
        <v>1150.88</v>
      </c>
      <c r="R39" t="n">
        <v>214.69</v>
      </c>
      <c r="S39" t="n">
        <v>164.43</v>
      </c>
      <c r="T39" t="n">
        <v>18760.33</v>
      </c>
      <c r="U39" t="n">
        <v>0.77</v>
      </c>
      <c r="V39" t="n">
        <v>0.89</v>
      </c>
      <c r="W39" t="n">
        <v>19.02</v>
      </c>
      <c r="X39" t="n">
        <v>1.09</v>
      </c>
      <c r="Y39" t="n">
        <v>0.5</v>
      </c>
      <c r="Z39" t="n">
        <v>10</v>
      </c>
      <c r="AA39" t="n">
        <v>2538.040561095363</v>
      </c>
      <c r="AB39" t="n">
        <v>3472.659066137952</v>
      </c>
      <c r="AC39" t="n">
        <v>3141.233358773225</v>
      </c>
      <c r="AD39" t="n">
        <v>2538040.561095363</v>
      </c>
      <c r="AE39" t="n">
        <v>3472659.066137952</v>
      </c>
      <c r="AF39" t="n">
        <v>3.748615596781696e-06</v>
      </c>
      <c r="AG39" t="n">
        <v>45.8125</v>
      </c>
      <c r="AH39" t="n">
        <v>3141233.358773225</v>
      </c>
    </row>
    <row r="40">
      <c r="A40" t="n">
        <v>38</v>
      </c>
      <c r="B40" t="n">
        <v>80</v>
      </c>
      <c r="C40" t="inlineStr">
        <is>
          <t xml:space="preserve">CONCLUIDO	</t>
        </is>
      </c>
      <c r="D40" t="n">
        <v>0.91</v>
      </c>
      <c r="E40" t="n">
        <v>109.89</v>
      </c>
      <c r="F40" t="n">
        <v>106.79</v>
      </c>
      <c r="G40" t="n">
        <v>266.97</v>
      </c>
      <c r="H40" t="n">
        <v>3.2</v>
      </c>
      <c r="I40" t="n">
        <v>24</v>
      </c>
      <c r="J40" t="n">
        <v>216.88</v>
      </c>
      <c r="K40" t="n">
        <v>50.28</v>
      </c>
      <c r="L40" t="n">
        <v>39</v>
      </c>
      <c r="M40" t="n">
        <v>22</v>
      </c>
      <c r="N40" t="n">
        <v>47.6</v>
      </c>
      <c r="O40" t="n">
        <v>26982.93</v>
      </c>
      <c r="P40" t="n">
        <v>1252.26</v>
      </c>
      <c r="Q40" t="n">
        <v>1150.87</v>
      </c>
      <c r="R40" t="n">
        <v>213.58</v>
      </c>
      <c r="S40" t="n">
        <v>164.43</v>
      </c>
      <c r="T40" t="n">
        <v>18214.12</v>
      </c>
      <c r="U40" t="n">
        <v>0.77</v>
      </c>
      <c r="V40" t="n">
        <v>0.9</v>
      </c>
      <c r="W40" t="n">
        <v>19.02</v>
      </c>
      <c r="X40" t="n">
        <v>1.06</v>
      </c>
      <c r="Y40" t="n">
        <v>0.5</v>
      </c>
      <c r="Z40" t="n">
        <v>10</v>
      </c>
      <c r="AA40" t="n">
        <v>2533.154420839089</v>
      </c>
      <c r="AB40" t="n">
        <v>3465.973633478024</v>
      </c>
      <c r="AC40" t="n">
        <v>3135.185974423297</v>
      </c>
      <c r="AD40" t="n">
        <v>2533154.420839089</v>
      </c>
      <c r="AE40" t="n">
        <v>3465973.633478024</v>
      </c>
      <c r="AF40" t="n">
        <v>3.75067640799488e-06</v>
      </c>
      <c r="AG40" t="n">
        <v>45.7875</v>
      </c>
      <c r="AH40" t="n">
        <v>3135185.974423297</v>
      </c>
    </row>
    <row r="41">
      <c r="A41" t="n">
        <v>39</v>
      </c>
      <c r="B41" t="n">
        <v>80</v>
      </c>
      <c r="C41" t="inlineStr">
        <is>
          <t xml:space="preserve">CONCLUIDO	</t>
        </is>
      </c>
      <c r="D41" t="n">
        <v>0.9102</v>
      </c>
      <c r="E41" t="n">
        <v>109.87</v>
      </c>
      <c r="F41" t="n">
        <v>106.77</v>
      </c>
      <c r="G41" t="n">
        <v>266.92</v>
      </c>
      <c r="H41" t="n">
        <v>3.25</v>
      </c>
      <c r="I41" t="n">
        <v>24</v>
      </c>
      <c r="J41" t="n">
        <v>218.52</v>
      </c>
      <c r="K41" t="n">
        <v>50.28</v>
      </c>
      <c r="L41" t="n">
        <v>40</v>
      </c>
      <c r="M41" t="n">
        <v>22</v>
      </c>
      <c r="N41" t="n">
        <v>48.24</v>
      </c>
      <c r="O41" t="n">
        <v>27185.27</v>
      </c>
      <c r="P41" t="n">
        <v>1255.12</v>
      </c>
      <c r="Q41" t="n">
        <v>1150.89</v>
      </c>
      <c r="R41" t="n">
        <v>213.09</v>
      </c>
      <c r="S41" t="n">
        <v>164.43</v>
      </c>
      <c r="T41" t="n">
        <v>17969.02</v>
      </c>
      <c r="U41" t="n">
        <v>0.77</v>
      </c>
      <c r="V41" t="n">
        <v>0.9</v>
      </c>
      <c r="W41" t="n">
        <v>19.01</v>
      </c>
      <c r="X41" t="n">
        <v>1.04</v>
      </c>
      <c r="Y41" t="n">
        <v>0.5</v>
      </c>
      <c r="Z41" t="n">
        <v>10</v>
      </c>
      <c r="AA41" t="n">
        <v>2535.361760471021</v>
      </c>
      <c r="AB41" t="n">
        <v>3468.993812943384</v>
      </c>
      <c r="AC41" t="n">
        <v>3137.917912199332</v>
      </c>
      <c r="AD41" t="n">
        <v>2535361.760471021</v>
      </c>
      <c r="AE41" t="n">
        <v>3468993.812943384</v>
      </c>
      <c r="AF41" t="n">
        <v>3.751500732480154e-06</v>
      </c>
      <c r="AG41" t="n">
        <v>45.77916666666667</v>
      </c>
      <c r="AH41" t="n">
        <v>3137917.912199332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0.6195000000000001</v>
      </c>
      <c r="E2" t="n">
        <v>161.41</v>
      </c>
      <c r="F2" t="n">
        <v>145.21</v>
      </c>
      <c r="G2" t="n">
        <v>10.48</v>
      </c>
      <c r="H2" t="n">
        <v>0.22</v>
      </c>
      <c r="I2" t="n">
        <v>831</v>
      </c>
      <c r="J2" t="n">
        <v>80.84</v>
      </c>
      <c r="K2" t="n">
        <v>35.1</v>
      </c>
      <c r="L2" t="n">
        <v>1</v>
      </c>
      <c r="M2" t="n">
        <v>829</v>
      </c>
      <c r="N2" t="n">
        <v>9.74</v>
      </c>
      <c r="O2" t="n">
        <v>10204.21</v>
      </c>
      <c r="P2" t="n">
        <v>1141.94</v>
      </c>
      <c r="Q2" t="n">
        <v>1151.47</v>
      </c>
      <c r="R2" t="n">
        <v>1515.83</v>
      </c>
      <c r="S2" t="n">
        <v>164.43</v>
      </c>
      <c r="T2" t="n">
        <v>665303.88</v>
      </c>
      <c r="U2" t="n">
        <v>0.11</v>
      </c>
      <c r="V2" t="n">
        <v>0.66</v>
      </c>
      <c r="W2" t="n">
        <v>20.33</v>
      </c>
      <c r="X2" t="n">
        <v>39.44</v>
      </c>
      <c r="Y2" t="n">
        <v>0.5</v>
      </c>
      <c r="Z2" t="n">
        <v>10</v>
      </c>
      <c r="AA2" t="n">
        <v>3499.748046859633</v>
      </c>
      <c r="AB2" t="n">
        <v>4788.509675700589</v>
      </c>
      <c r="AC2" t="n">
        <v>4331.501032967083</v>
      </c>
      <c r="AD2" t="n">
        <v>3499748.046859633</v>
      </c>
      <c r="AE2" t="n">
        <v>4788509.675700588</v>
      </c>
      <c r="AF2" t="n">
        <v>3.563916184687055e-06</v>
      </c>
      <c r="AG2" t="n">
        <v>67.25416666666666</v>
      </c>
      <c r="AH2" t="n">
        <v>4331501.032967083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0.773</v>
      </c>
      <c r="E3" t="n">
        <v>129.36</v>
      </c>
      <c r="F3" t="n">
        <v>121.56</v>
      </c>
      <c r="G3" t="n">
        <v>21.26</v>
      </c>
      <c r="H3" t="n">
        <v>0.43</v>
      </c>
      <c r="I3" t="n">
        <v>343</v>
      </c>
      <c r="J3" t="n">
        <v>82.04000000000001</v>
      </c>
      <c r="K3" t="n">
        <v>35.1</v>
      </c>
      <c r="L3" t="n">
        <v>2</v>
      </c>
      <c r="M3" t="n">
        <v>341</v>
      </c>
      <c r="N3" t="n">
        <v>9.94</v>
      </c>
      <c r="O3" t="n">
        <v>10352.53</v>
      </c>
      <c r="P3" t="n">
        <v>948.39</v>
      </c>
      <c r="Q3" t="n">
        <v>1151.19</v>
      </c>
      <c r="R3" t="n">
        <v>713.9299999999999</v>
      </c>
      <c r="S3" t="n">
        <v>164.43</v>
      </c>
      <c r="T3" t="n">
        <v>266791.76</v>
      </c>
      <c r="U3" t="n">
        <v>0.23</v>
      </c>
      <c r="V3" t="n">
        <v>0.79</v>
      </c>
      <c r="W3" t="n">
        <v>19.52</v>
      </c>
      <c r="X3" t="n">
        <v>15.82</v>
      </c>
      <c r="Y3" t="n">
        <v>0.5</v>
      </c>
      <c r="Z3" t="n">
        <v>10</v>
      </c>
      <c r="AA3" t="n">
        <v>2467.517520498702</v>
      </c>
      <c r="AB3" t="n">
        <v>3376.166330736626</v>
      </c>
      <c r="AC3" t="n">
        <v>3053.9497546102</v>
      </c>
      <c r="AD3" t="n">
        <v>2467517.520498702</v>
      </c>
      <c r="AE3" t="n">
        <v>3376166.330736625</v>
      </c>
      <c r="AF3" t="n">
        <v>4.446985005267302e-06</v>
      </c>
      <c r="AG3" t="n">
        <v>53.90000000000001</v>
      </c>
      <c r="AH3" t="n">
        <v>3053949.7546102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0.8253</v>
      </c>
      <c r="E4" t="n">
        <v>121.17</v>
      </c>
      <c r="F4" t="n">
        <v>115.58</v>
      </c>
      <c r="G4" t="n">
        <v>32.25</v>
      </c>
      <c r="H4" t="n">
        <v>0.63</v>
      </c>
      <c r="I4" t="n">
        <v>215</v>
      </c>
      <c r="J4" t="n">
        <v>83.25</v>
      </c>
      <c r="K4" t="n">
        <v>35.1</v>
      </c>
      <c r="L4" t="n">
        <v>3</v>
      </c>
      <c r="M4" t="n">
        <v>213</v>
      </c>
      <c r="N4" t="n">
        <v>10.15</v>
      </c>
      <c r="O4" t="n">
        <v>10501.19</v>
      </c>
      <c r="P4" t="n">
        <v>893.1900000000001</v>
      </c>
      <c r="Q4" t="n">
        <v>1151.06</v>
      </c>
      <c r="R4" t="n">
        <v>510.95</v>
      </c>
      <c r="S4" t="n">
        <v>164.43</v>
      </c>
      <c r="T4" t="n">
        <v>165944.31</v>
      </c>
      <c r="U4" t="n">
        <v>0.32</v>
      </c>
      <c r="V4" t="n">
        <v>0.83</v>
      </c>
      <c r="W4" t="n">
        <v>19.32</v>
      </c>
      <c r="X4" t="n">
        <v>9.84</v>
      </c>
      <c r="Y4" t="n">
        <v>0.5</v>
      </c>
      <c r="Z4" t="n">
        <v>10</v>
      </c>
      <c r="AA4" t="n">
        <v>2225.937020095403</v>
      </c>
      <c r="AB4" t="n">
        <v>3045.625232305324</v>
      </c>
      <c r="AC4" t="n">
        <v>2754.955034695849</v>
      </c>
      <c r="AD4" t="n">
        <v>2225937.020095403</v>
      </c>
      <c r="AE4" t="n">
        <v>3045625.232305324</v>
      </c>
      <c r="AF4" t="n">
        <v>4.747861222311907e-06</v>
      </c>
      <c r="AG4" t="n">
        <v>50.4875</v>
      </c>
      <c r="AH4" t="n">
        <v>2754955.034695849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0.8514</v>
      </c>
      <c r="E5" t="n">
        <v>117.46</v>
      </c>
      <c r="F5" t="n">
        <v>112.88</v>
      </c>
      <c r="G5" t="n">
        <v>43.41</v>
      </c>
      <c r="H5" t="n">
        <v>0.83</v>
      </c>
      <c r="I5" t="n">
        <v>156</v>
      </c>
      <c r="J5" t="n">
        <v>84.45999999999999</v>
      </c>
      <c r="K5" t="n">
        <v>35.1</v>
      </c>
      <c r="L5" t="n">
        <v>4</v>
      </c>
      <c r="M5" t="n">
        <v>154</v>
      </c>
      <c r="N5" t="n">
        <v>10.36</v>
      </c>
      <c r="O5" t="n">
        <v>10650.22</v>
      </c>
      <c r="P5" t="n">
        <v>864.21</v>
      </c>
      <c r="Q5" t="n">
        <v>1150.98</v>
      </c>
      <c r="R5" t="n">
        <v>419.11</v>
      </c>
      <c r="S5" t="n">
        <v>164.43</v>
      </c>
      <c r="T5" t="n">
        <v>120314.52</v>
      </c>
      <c r="U5" t="n">
        <v>0.39</v>
      </c>
      <c r="V5" t="n">
        <v>0.85</v>
      </c>
      <c r="W5" t="n">
        <v>19.24</v>
      </c>
      <c r="X5" t="n">
        <v>7.14</v>
      </c>
      <c r="Y5" t="n">
        <v>0.5</v>
      </c>
      <c r="Z5" t="n">
        <v>10</v>
      </c>
      <c r="AA5" t="n">
        <v>2118.825577663854</v>
      </c>
      <c r="AB5" t="n">
        <v>2899.070631346967</v>
      </c>
      <c r="AC5" t="n">
        <v>2622.387399162398</v>
      </c>
      <c r="AD5" t="n">
        <v>2118825.577663854</v>
      </c>
      <c r="AE5" t="n">
        <v>2899070.631346967</v>
      </c>
      <c r="AF5" t="n">
        <v>4.898011686267245e-06</v>
      </c>
      <c r="AG5" t="n">
        <v>48.94166666666666</v>
      </c>
      <c r="AH5" t="n">
        <v>2622387.399162398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0.8673</v>
      </c>
      <c r="E6" t="n">
        <v>115.3</v>
      </c>
      <c r="F6" t="n">
        <v>111.31</v>
      </c>
      <c r="G6" t="n">
        <v>54.74</v>
      </c>
      <c r="H6" t="n">
        <v>1.02</v>
      </c>
      <c r="I6" t="n">
        <v>122</v>
      </c>
      <c r="J6" t="n">
        <v>85.67</v>
      </c>
      <c r="K6" t="n">
        <v>35.1</v>
      </c>
      <c r="L6" t="n">
        <v>5</v>
      </c>
      <c r="M6" t="n">
        <v>120</v>
      </c>
      <c r="N6" t="n">
        <v>10.57</v>
      </c>
      <c r="O6" t="n">
        <v>10799.59</v>
      </c>
      <c r="P6" t="n">
        <v>843.84</v>
      </c>
      <c r="Q6" t="n">
        <v>1150.94</v>
      </c>
      <c r="R6" t="n">
        <v>366.01</v>
      </c>
      <c r="S6" t="n">
        <v>164.43</v>
      </c>
      <c r="T6" t="n">
        <v>93937.52</v>
      </c>
      <c r="U6" t="n">
        <v>0.45</v>
      </c>
      <c r="V6" t="n">
        <v>0.86</v>
      </c>
      <c r="W6" t="n">
        <v>19.19</v>
      </c>
      <c r="X6" t="n">
        <v>5.57</v>
      </c>
      <c r="Y6" t="n">
        <v>0.5</v>
      </c>
      <c r="Z6" t="n">
        <v>10</v>
      </c>
      <c r="AA6" t="n">
        <v>2046.618962102189</v>
      </c>
      <c r="AB6" t="n">
        <v>2800.274354404442</v>
      </c>
      <c r="AC6" t="n">
        <v>2533.020100229821</v>
      </c>
      <c r="AD6" t="n">
        <v>2046618.962102189</v>
      </c>
      <c r="AE6" t="n">
        <v>2800274.354404442</v>
      </c>
      <c r="AF6" t="n">
        <v>4.989482658561877e-06</v>
      </c>
      <c r="AG6" t="n">
        <v>48.04166666666666</v>
      </c>
      <c r="AH6" t="n">
        <v>2533020.100229821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0.8783</v>
      </c>
      <c r="E7" t="n">
        <v>113.86</v>
      </c>
      <c r="F7" t="n">
        <v>110.24</v>
      </c>
      <c r="G7" t="n">
        <v>66.14</v>
      </c>
      <c r="H7" t="n">
        <v>1.21</v>
      </c>
      <c r="I7" t="n">
        <v>100</v>
      </c>
      <c r="J7" t="n">
        <v>86.88</v>
      </c>
      <c r="K7" t="n">
        <v>35.1</v>
      </c>
      <c r="L7" t="n">
        <v>6</v>
      </c>
      <c r="M7" t="n">
        <v>98</v>
      </c>
      <c r="N7" t="n">
        <v>10.78</v>
      </c>
      <c r="O7" t="n">
        <v>10949.33</v>
      </c>
      <c r="P7" t="n">
        <v>828.17</v>
      </c>
      <c r="Q7" t="n">
        <v>1150.97</v>
      </c>
      <c r="R7" t="n">
        <v>330.03</v>
      </c>
      <c r="S7" t="n">
        <v>164.43</v>
      </c>
      <c r="T7" t="n">
        <v>76055.03</v>
      </c>
      <c r="U7" t="n">
        <v>0.5</v>
      </c>
      <c r="V7" t="n">
        <v>0.87</v>
      </c>
      <c r="W7" t="n">
        <v>19.14</v>
      </c>
      <c r="X7" t="n">
        <v>4.5</v>
      </c>
      <c r="Y7" t="n">
        <v>0.5</v>
      </c>
      <c r="Z7" t="n">
        <v>10</v>
      </c>
      <c r="AA7" t="n">
        <v>1999.738506639917</v>
      </c>
      <c r="AB7" t="n">
        <v>2736.130447021234</v>
      </c>
      <c r="AC7" t="n">
        <v>2474.997997340728</v>
      </c>
      <c r="AD7" t="n">
        <v>1999738.506639917</v>
      </c>
      <c r="AE7" t="n">
        <v>2736130.447021234</v>
      </c>
      <c r="AF7" t="n">
        <v>5.052764463294012e-06</v>
      </c>
      <c r="AG7" t="n">
        <v>47.44166666666666</v>
      </c>
      <c r="AH7" t="n">
        <v>2474997.997340728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0.8855</v>
      </c>
      <c r="E8" t="n">
        <v>112.93</v>
      </c>
      <c r="F8" t="n">
        <v>109.57</v>
      </c>
      <c r="G8" t="n">
        <v>77.34</v>
      </c>
      <c r="H8" t="n">
        <v>1.39</v>
      </c>
      <c r="I8" t="n">
        <v>85</v>
      </c>
      <c r="J8" t="n">
        <v>88.09999999999999</v>
      </c>
      <c r="K8" t="n">
        <v>35.1</v>
      </c>
      <c r="L8" t="n">
        <v>7</v>
      </c>
      <c r="M8" t="n">
        <v>83</v>
      </c>
      <c r="N8" t="n">
        <v>11</v>
      </c>
      <c r="O8" t="n">
        <v>11099.43</v>
      </c>
      <c r="P8" t="n">
        <v>814.53</v>
      </c>
      <c r="Q8" t="n">
        <v>1150.91</v>
      </c>
      <c r="R8" t="n">
        <v>307.78</v>
      </c>
      <c r="S8" t="n">
        <v>164.43</v>
      </c>
      <c r="T8" t="n">
        <v>65009.17</v>
      </c>
      <c r="U8" t="n">
        <v>0.53</v>
      </c>
      <c r="V8" t="n">
        <v>0.87</v>
      </c>
      <c r="W8" t="n">
        <v>19.11</v>
      </c>
      <c r="X8" t="n">
        <v>3.83</v>
      </c>
      <c r="Y8" t="n">
        <v>0.5</v>
      </c>
      <c r="Z8" t="n">
        <v>10</v>
      </c>
      <c r="AA8" t="n">
        <v>1972.577542483086</v>
      </c>
      <c r="AB8" t="n">
        <v>2698.967617604688</v>
      </c>
      <c r="AC8" t="n">
        <v>2441.381936205339</v>
      </c>
      <c r="AD8" t="n">
        <v>1972577.542483086</v>
      </c>
      <c r="AE8" t="n">
        <v>2698967.617604688</v>
      </c>
      <c r="AF8" t="n">
        <v>5.094185280936864e-06</v>
      </c>
      <c r="AG8" t="n">
        <v>47.05416666666667</v>
      </c>
      <c r="AH8" t="n">
        <v>2441381.936205339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0.8913</v>
      </c>
      <c r="E9" t="n">
        <v>112.2</v>
      </c>
      <c r="F9" t="n">
        <v>109.05</v>
      </c>
      <c r="G9" t="n">
        <v>89.63</v>
      </c>
      <c r="H9" t="n">
        <v>1.57</v>
      </c>
      <c r="I9" t="n">
        <v>73</v>
      </c>
      <c r="J9" t="n">
        <v>89.31999999999999</v>
      </c>
      <c r="K9" t="n">
        <v>35.1</v>
      </c>
      <c r="L9" t="n">
        <v>8</v>
      </c>
      <c r="M9" t="n">
        <v>71</v>
      </c>
      <c r="N9" t="n">
        <v>11.22</v>
      </c>
      <c r="O9" t="n">
        <v>11249.89</v>
      </c>
      <c r="P9" t="n">
        <v>801.05</v>
      </c>
      <c r="Q9" t="n">
        <v>1150.93</v>
      </c>
      <c r="R9" t="n">
        <v>290.13</v>
      </c>
      <c r="S9" t="n">
        <v>164.43</v>
      </c>
      <c r="T9" t="n">
        <v>56241.62</v>
      </c>
      <c r="U9" t="n">
        <v>0.57</v>
      </c>
      <c r="V9" t="n">
        <v>0.88</v>
      </c>
      <c r="W9" t="n">
        <v>19.1</v>
      </c>
      <c r="X9" t="n">
        <v>3.32</v>
      </c>
      <c r="Y9" t="n">
        <v>0.5</v>
      </c>
      <c r="Z9" t="n">
        <v>10</v>
      </c>
      <c r="AA9" t="n">
        <v>1939.281771527937</v>
      </c>
      <c r="AB9" t="n">
        <v>2653.410874878109</v>
      </c>
      <c r="AC9" t="n">
        <v>2400.173065065293</v>
      </c>
      <c r="AD9" t="n">
        <v>1939281.771527937</v>
      </c>
      <c r="AE9" t="n">
        <v>2653410.874878109</v>
      </c>
      <c r="AF9" t="n">
        <v>5.127552050704716e-06</v>
      </c>
      <c r="AG9" t="n">
        <v>46.75</v>
      </c>
      <c r="AH9" t="n">
        <v>2400173.065065294</v>
      </c>
    </row>
    <row r="10">
      <c r="A10" t="n">
        <v>8</v>
      </c>
      <c r="B10" t="n">
        <v>35</v>
      </c>
      <c r="C10" t="inlineStr">
        <is>
          <t xml:space="preserve">CONCLUIDO	</t>
        </is>
      </c>
      <c r="D10" t="n">
        <v>0.896</v>
      </c>
      <c r="E10" t="n">
        <v>111.6</v>
      </c>
      <c r="F10" t="n">
        <v>108.61</v>
      </c>
      <c r="G10" t="n">
        <v>101.82</v>
      </c>
      <c r="H10" t="n">
        <v>1.75</v>
      </c>
      <c r="I10" t="n">
        <v>64</v>
      </c>
      <c r="J10" t="n">
        <v>90.54000000000001</v>
      </c>
      <c r="K10" t="n">
        <v>35.1</v>
      </c>
      <c r="L10" t="n">
        <v>9</v>
      </c>
      <c r="M10" t="n">
        <v>62</v>
      </c>
      <c r="N10" t="n">
        <v>11.44</v>
      </c>
      <c r="O10" t="n">
        <v>11400.71</v>
      </c>
      <c r="P10" t="n">
        <v>789.66</v>
      </c>
      <c r="Q10" t="n">
        <v>1150.91</v>
      </c>
      <c r="R10" t="n">
        <v>275.59</v>
      </c>
      <c r="S10" t="n">
        <v>164.43</v>
      </c>
      <c r="T10" t="n">
        <v>49018.24</v>
      </c>
      <c r="U10" t="n">
        <v>0.6</v>
      </c>
      <c r="V10" t="n">
        <v>0.88</v>
      </c>
      <c r="W10" t="n">
        <v>19.07</v>
      </c>
      <c r="X10" t="n">
        <v>2.87</v>
      </c>
      <c r="Y10" t="n">
        <v>0.5</v>
      </c>
      <c r="Z10" t="n">
        <v>10</v>
      </c>
      <c r="AA10" t="n">
        <v>1919.498195932026</v>
      </c>
      <c r="AB10" t="n">
        <v>2626.342113958027</v>
      </c>
      <c r="AC10" t="n">
        <v>2375.68770869618</v>
      </c>
      <c r="AD10" t="n">
        <v>1919498.195932026</v>
      </c>
      <c r="AE10" t="n">
        <v>2626342.113958027</v>
      </c>
      <c r="AF10" t="n">
        <v>5.154590639999356e-06</v>
      </c>
      <c r="AG10" t="n">
        <v>46.5</v>
      </c>
      <c r="AH10" t="n">
        <v>2375687.70869618</v>
      </c>
    </row>
    <row r="11">
      <c r="A11" t="n">
        <v>9</v>
      </c>
      <c r="B11" t="n">
        <v>35</v>
      </c>
      <c r="C11" t="inlineStr">
        <is>
          <t xml:space="preserve">CONCLUIDO	</t>
        </is>
      </c>
      <c r="D11" t="n">
        <v>0.8997000000000001</v>
      </c>
      <c r="E11" t="n">
        <v>111.15</v>
      </c>
      <c r="F11" t="n">
        <v>108.27</v>
      </c>
      <c r="G11" t="n">
        <v>113.97</v>
      </c>
      <c r="H11" t="n">
        <v>1.91</v>
      </c>
      <c r="I11" t="n">
        <v>57</v>
      </c>
      <c r="J11" t="n">
        <v>91.77</v>
      </c>
      <c r="K11" t="n">
        <v>35.1</v>
      </c>
      <c r="L11" t="n">
        <v>10</v>
      </c>
      <c r="M11" t="n">
        <v>55</v>
      </c>
      <c r="N11" t="n">
        <v>11.67</v>
      </c>
      <c r="O11" t="n">
        <v>11551.91</v>
      </c>
      <c r="P11" t="n">
        <v>778.39</v>
      </c>
      <c r="Q11" t="n">
        <v>1150.88</v>
      </c>
      <c r="R11" t="n">
        <v>264.24</v>
      </c>
      <c r="S11" t="n">
        <v>164.43</v>
      </c>
      <c r="T11" t="n">
        <v>43378.1</v>
      </c>
      <c r="U11" t="n">
        <v>0.62</v>
      </c>
      <c r="V11" t="n">
        <v>0.88</v>
      </c>
      <c r="W11" t="n">
        <v>19.06</v>
      </c>
      <c r="X11" t="n">
        <v>2.54</v>
      </c>
      <c r="Y11" t="n">
        <v>0.5</v>
      </c>
      <c r="Z11" t="n">
        <v>10</v>
      </c>
      <c r="AA11" t="n">
        <v>1901.947489718152</v>
      </c>
      <c r="AB11" t="n">
        <v>2602.328463433693</v>
      </c>
      <c r="AC11" t="n">
        <v>2353.965887274519</v>
      </c>
      <c r="AD11" t="n">
        <v>1901947.489718152</v>
      </c>
      <c r="AE11" t="n">
        <v>2602328.463433693</v>
      </c>
      <c r="AF11" t="n">
        <v>5.175876337954711e-06</v>
      </c>
      <c r="AG11" t="n">
        <v>46.3125</v>
      </c>
      <c r="AH11" t="n">
        <v>2353965.887274519</v>
      </c>
    </row>
    <row r="12">
      <c r="A12" t="n">
        <v>10</v>
      </c>
      <c r="B12" t="n">
        <v>35</v>
      </c>
      <c r="C12" t="inlineStr">
        <is>
          <t xml:space="preserve">CONCLUIDO	</t>
        </is>
      </c>
      <c r="D12" t="n">
        <v>0.9025</v>
      </c>
      <c r="E12" t="n">
        <v>110.81</v>
      </c>
      <c r="F12" t="n">
        <v>108.04</v>
      </c>
      <c r="G12" t="n">
        <v>127.1</v>
      </c>
      <c r="H12" t="n">
        <v>2.08</v>
      </c>
      <c r="I12" t="n">
        <v>51</v>
      </c>
      <c r="J12" t="n">
        <v>93</v>
      </c>
      <c r="K12" t="n">
        <v>35.1</v>
      </c>
      <c r="L12" t="n">
        <v>11</v>
      </c>
      <c r="M12" t="n">
        <v>49</v>
      </c>
      <c r="N12" t="n">
        <v>11.9</v>
      </c>
      <c r="O12" t="n">
        <v>11703.47</v>
      </c>
      <c r="P12" t="n">
        <v>765.6900000000001</v>
      </c>
      <c r="Q12" t="n">
        <v>1150.9</v>
      </c>
      <c r="R12" t="n">
        <v>255.54</v>
      </c>
      <c r="S12" t="n">
        <v>164.43</v>
      </c>
      <c r="T12" t="n">
        <v>39057.11</v>
      </c>
      <c r="U12" t="n">
        <v>0.64</v>
      </c>
      <c r="V12" t="n">
        <v>0.88</v>
      </c>
      <c r="W12" t="n">
        <v>19.07</v>
      </c>
      <c r="X12" t="n">
        <v>2.3</v>
      </c>
      <c r="Y12" t="n">
        <v>0.5</v>
      </c>
      <c r="Z12" t="n">
        <v>10</v>
      </c>
      <c r="AA12" t="n">
        <v>1875.57032358878</v>
      </c>
      <c r="AB12" t="n">
        <v>2566.238061057044</v>
      </c>
      <c r="AC12" t="n">
        <v>2321.3199022475</v>
      </c>
      <c r="AD12" t="n">
        <v>1875570.32358878</v>
      </c>
      <c r="AE12" t="n">
        <v>2566238.061057045</v>
      </c>
      <c r="AF12" t="n">
        <v>5.191984433704709e-06</v>
      </c>
      <c r="AG12" t="n">
        <v>46.17083333333333</v>
      </c>
      <c r="AH12" t="n">
        <v>2321319.9022475</v>
      </c>
    </row>
    <row r="13">
      <c r="A13" t="n">
        <v>11</v>
      </c>
      <c r="B13" t="n">
        <v>35</v>
      </c>
      <c r="C13" t="inlineStr">
        <is>
          <t xml:space="preserve">CONCLUIDO	</t>
        </is>
      </c>
      <c r="D13" t="n">
        <v>0.9048</v>
      </c>
      <c r="E13" t="n">
        <v>110.52</v>
      </c>
      <c r="F13" t="n">
        <v>107.82</v>
      </c>
      <c r="G13" t="n">
        <v>137.64</v>
      </c>
      <c r="H13" t="n">
        <v>2.24</v>
      </c>
      <c r="I13" t="n">
        <v>47</v>
      </c>
      <c r="J13" t="n">
        <v>94.23</v>
      </c>
      <c r="K13" t="n">
        <v>35.1</v>
      </c>
      <c r="L13" t="n">
        <v>12</v>
      </c>
      <c r="M13" t="n">
        <v>45</v>
      </c>
      <c r="N13" t="n">
        <v>12.13</v>
      </c>
      <c r="O13" t="n">
        <v>11855.41</v>
      </c>
      <c r="P13" t="n">
        <v>755.38</v>
      </c>
      <c r="Q13" t="n">
        <v>1150.9</v>
      </c>
      <c r="R13" t="n">
        <v>248.34</v>
      </c>
      <c r="S13" t="n">
        <v>164.43</v>
      </c>
      <c r="T13" t="n">
        <v>35475.75</v>
      </c>
      <c r="U13" t="n">
        <v>0.66</v>
      </c>
      <c r="V13" t="n">
        <v>0.89</v>
      </c>
      <c r="W13" t="n">
        <v>19.05</v>
      </c>
      <c r="X13" t="n">
        <v>2.08</v>
      </c>
      <c r="Y13" t="n">
        <v>0.5</v>
      </c>
      <c r="Z13" t="n">
        <v>10</v>
      </c>
      <c r="AA13" t="n">
        <v>1861.592094150739</v>
      </c>
      <c r="AB13" t="n">
        <v>2547.112430863956</v>
      </c>
      <c r="AC13" t="n">
        <v>2304.019595357048</v>
      </c>
      <c r="AD13" t="n">
        <v>1861592.094150739</v>
      </c>
      <c r="AE13" t="n">
        <v>2547112.430863956</v>
      </c>
      <c r="AF13" t="n">
        <v>5.205216083785065e-06</v>
      </c>
      <c r="AG13" t="n">
        <v>46.05</v>
      </c>
      <c r="AH13" t="n">
        <v>2304019.595357048</v>
      </c>
    </row>
    <row r="14">
      <c r="A14" t="n">
        <v>12</v>
      </c>
      <c r="B14" t="n">
        <v>35</v>
      </c>
      <c r="C14" t="inlineStr">
        <is>
          <t xml:space="preserve">CONCLUIDO	</t>
        </is>
      </c>
      <c r="D14" t="n">
        <v>0.9074</v>
      </c>
      <c r="E14" t="n">
        <v>110.21</v>
      </c>
      <c r="F14" t="n">
        <v>107.59</v>
      </c>
      <c r="G14" t="n">
        <v>153.71</v>
      </c>
      <c r="H14" t="n">
        <v>2.39</v>
      </c>
      <c r="I14" t="n">
        <v>42</v>
      </c>
      <c r="J14" t="n">
        <v>95.45999999999999</v>
      </c>
      <c r="K14" t="n">
        <v>35.1</v>
      </c>
      <c r="L14" t="n">
        <v>13</v>
      </c>
      <c r="M14" t="n">
        <v>39</v>
      </c>
      <c r="N14" t="n">
        <v>12.36</v>
      </c>
      <c r="O14" t="n">
        <v>12007.73</v>
      </c>
      <c r="P14" t="n">
        <v>744.4400000000001</v>
      </c>
      <c r="Q14" t="n">
        <v>1150.88</v>
      </c>
      <c r="R14" t="n">
        <v>240.59</v>
      </c>
      <c r="S14" t="n">
        <v>164.43</v>
      </c>
      <c r="T14" t="n">
        <v>31625.62</v>
      </c>
      <c r="U14" t="n">
        <v>0.68</v>
      </c>
      <c r="V14" t="n">
        <v>0.89</v>
      </c>
      <c r="W14" t="n">
        <v>19.05</v>
      </c>
      <c r="X14" t="n">
        <v>1.86</v>
      </c>
      <c r="Y14" t="n">
        <v>0.5</v>
      </c>
      <c r="Z14" t="n">
        <v>10</v>
      </c>
      <c r="AA14" t="n">
        <v>1846.542344191255</v>
      </c>
      <c r="AB14" t="n">
        <v>2526.520699021281</v>
      </c>
      <c r="AC14" t="n">
        <v>2285.393109500761</v>
      </c>
      <c r="AD14" t="n">
        <v>1846542.344191255</v>
      </c>
      <c r="AE14" t="n">
        <v>2526520.699021281</v>
      </c>
      <c r="AF14" t="n">
        <v>5.220173601267205e-06</v>
      </c>
      <c r="AG14" t="n">
        <v>45.92083333333333</v>
      </c>
      <c r="AH14" t="n">
        <v>2285393.109500761</v>
      </c>
    </row>
    <row r="15">
      <c r="A15" t="n">
        <v>13</v>
      </c>
      <c r="B15" t="n">
        <v>35</v>
      </c>
      <c r="C15" t="inlineStr">
        <is>
          <t xml:space="preserve">CONCLUIDO	</t>
        </is>
      </c>
      <c r="D15" t="n">
        <v>0.9091</v>
      </c>
      <c r="E15" t="n">
        <v>110</v>
      </c>
      <c r="F15" t="n">
        <v>107.44</v>
      </c>
      <c r="G15" t="n">
        <v>165.29</v>
      </c>
      <c r="H15" t="n">
        <v>2.55</v>
      </c>
      <c r="I15" t="n">
        <v>39</v>
      </c>
      <c r="J15" t="n">
        <v>96.7</v>
      </c>
      <c r="K15" t="n">
        <v>35.1</v>
      </c>
      <c r="L15" t="n">
        <v>14</v>
      </c>
      <c r="M15" t="n">
        <v>37</v>
      </c>
      <c r="N15" t="n">
        <v>12.6</v>
      </c>
      <c r="O15" t="n">
        <v>12160.43</v>
      </c>
      <c r="P15" t="n">
        <v>732.24</v>
      </c>
      <c r="Q15" t="n">
        <v>1150.87</v>
      </c>
      <c r="R15" t="n">
        <v>235.5</v>
      </c>
      <c r="S15" t="n">
        <v>164.43</v>
      </c>
      <c r="T15" t="n">
        <v>29096.36</v>
      </c>
      <c r="U15" t="n">
        <v>0.7</v>
      </c>
      <c r="V15" t="n">
        <v>0.89</v>
      </c>
      <c r="W15" t="n">
        <v>19.04</v>
      </c>
      <c r="X15" t="n">
        <v>1.71</v>
      </c>
      <c r="Y15" t="n">
        <v>0.5</v>
      </c>
      <c r="Z15" t="n">
        <v>10</v>
      </c>
      <c r="AA15" t="n">
        <v>1831.982575085113</v>
      </c>
      <c r="AB15" t="n">
        <v>2506.599380598578</v>
      </c>
      <c r="AC15" t="n">
        <v>2267.373053748575</v>
      </c>
      <c r="AD15" t="n">
        <v>1831982.575085113</v>
      </c>
      <c r="AE15" t="n">
        <v>2506599.380598578</v>
      </c>
      <c r="AF15" t="n">
        <v>5.229953516543989e-06</v>
      </c>
      <c r="AG15" t="n">
        <v>45.83333333333334</v>
      </c>
      <c r="AH15" t="n">
        <v>2267373.053748575</v>
      </c>
    </row>
    <row r="16">
      <c r="A16" t="n">
        <v>14</v>
      </c>
      <c r="B16" t="n">
        <v>35</v>
      </c>
      <c r="C16" t="inlineStr">
        <is>
          <t xml:space="preserve">CONCLUIDO	</t>
        </is>
      </c>
      <c r="D16" t="n">
        <v>0.9097</v>
      </c>
      <c r="E16" t="n">
        <v>109.92</v>
      </c>
      <c r="F16" t="n">
        <v>107.39</v>
      </c>
      <c r="G16" t="n">
        <v>174.15</v>
      </c>
      <c r="H16" t="n">
        <v>2.69</v>
      </c>
      <c r="I16" t="n">
        <v>37</v>
      </c>
      <c r="J16" t="n">
        <v>97.94</v>
      </c>
      <c r="K16" t="n">
        <v>35.1</v>
      </c>
      <c r="L16" t="n">
        <v>15</v>
      </c>
      <c r="M16" t="n">
        <v>26</v>
      </c>
      <c r="N16" t="n">
        <v>12.84</v>
      </c>
      <c r="O16" t="n">
        <v>12313.51</v>
      </c>
      <c r="P16" t="n">
        <v>725.39</v>
      </c>
      <c r="Q16" t="n">
        <v>1150.91</v>
      </c>
      <c r="R16" t="n">
        <v>233.85</v>
      </c>
      <c r="S16" t="n">
        <v>164.43</v>
      </c>
      <c r="T16" t="n">
        <v>28279.44</v>
      </c>
      <c r="U16" t="n">
        <v>0.7</v>
      </c>
      <c r="V16" t="n">
        <v>0.89</v>
      </c>
      <c r="W16" t="n">
        <v>19.04</v>
      </c>
      <c r="X16" t="n">
        <v>1.66</v>
      </c>
      <c r="Y16" t="n">
        <v>0.5</v>
      </c>
      <c r="Z16" t="n">
        <v>10</v>
      </c>
      <c r="AA16" t="n">
        <v>1824.434607373361</v>
      </c>
      <c r="AB16" t="n">
        <v>2496.271918182525</v>
      </c>
      <c r="AC16" t="n">
        <v>2258.031229850826</v>
      </c>
      <c r="AD16" t="n">
        <v>1824434.607373361</v>
      </c>
      <c r="AE16" t="n">
        <v>2496271.918182525</v>
      </c>
      <c r="AF16" t="n">
        <v>5.23340525134756e-06</v>
      </c>
      <c r="AG16" t="n">
        <v>45.8</v>
      </c>
      <c r="AH16" t="n">
        <v>2258031.229850826</v>
      </c>
    </row>
    <row r="17">
      <c r="A17" t="n">
        <v>15</v>
      </c>
      <c r="B17" t="n">
        <v>35</v>
      </c>
      <c r="C17" t="inlineStr">
        <is>
          <t xml:space="preserve">CONCLUIDO	</t>
        </is>
      </c>
      <c r="D17" t="n">
        <v>0.9108000000000001</v>
      </c>
      <c r="E17" t="n">
        <v>109.8</v>
      </c>
      <c r="F17" t="n">
        <v>107.3</v>
      </c>
      <c r="G17" t="n">
        <v>183.95</v>
      </c>
      <c r="H17" t="n">
        <v>2.84</v>
      </c>
      <c r="I17" t="n">
        <v>35</v>
      </c>
      <c r="J17" t="n">
        <v>99.19</v>
      </c>
      <c r="K17" t="n">
        <v>35.1</v>
      </c>
      <c r="L17" t="n">
        <v>16</v>
      </c>
      <c r="M17" t="n">
        <v>13</v>
      </c>
      <c r="N17" t="n">
        <v>13.09</v>
      </c>
      <c r="O17" t="n">
        <v>12466.97</v>
      </c>
      <c r="P17" t="n">
        <v>724.86</v>
      </c>
      <c r="Q17" t="n">
        <v>1150.92</v>
      </c>
      <c r="R17" t="n">
        <v>230.33</v>
      </c>
      <c r="S17" t="n">
        <v>164.43</v>
      </c>
      <c r="T17" t="n">
        <v>26532.8</v>
      </c>
      <c r="U17" t="n">
        <v>0.71</v>
      </c>
      <c r="V17" t="n">
        <v>0.89</v>
      </c>
      <c r="W17" t="n">
        <v>19.05</v>
      </c>
      <c r="X17" t="n">
        <v>1.57</v>
      </c>
      <c r="Y17" t="n">
        <v>0.5</v>
      </c>
      <c r="Z17" t="n">
        <v>10</v>
      </c>
      <c r="AA17" t="n">
        <v>1822.128713455553</v>
      </c>
      <c r="AB17" t="n">
        <v>2493.116892395321</v>
      </c>
      <c r="AC17" t="n">
        <v>2255.177315296645</v>
      </c>
      <c r="AD17" t="n">
        <v>1822128.713455553</v>
      </c>
      <c r="AE17" t="n">
        <v>2493116.89239532</v>
      </c>
      <c r="AF17" t="n">
        <v>5.239733431820775e-06</v>
      </c>
      <c r="AG17" t="n">
        <v>45.75</v>
      </c>
      <c r="AH17" t="n">
        <v>2255177.315296645</v>
      </c>
    </row>
    <row r="18">
      <c r="A18" t="n">
        <v>16</v>
      </c>
      <c r="B18" t="n">
        <v>35</v>
      </c>
      <c r="C18" t="inlineStr">
        <is>
          <t xml:space="preserve">CONCLUIDO	</t>
        </is>
      </c>
      <c r="D18" t="n">
        <v>0.9113</v>
      </c>
      <c r="E18" t="n">
        <v>109.74</v>
      </c>
      <c r="F18" t="n">
        <v>107.26</v>
      </c>
      <c r="G18" t="n">
        <v>189.28</v>
      </c>
      <c r="H18" t="n">
        <v>2.98</v>
      </c>
      <c r="I18" t="n">
        <v>34</v>
      </c>
      <c r="J18" t="n">
        <v>100.43</v>
      </c>
      <c r="K18" t="n">
        <v>35.1</v>
      </c>
      <c r="L18" t="n">
        <v>17</v>
      </c>
      <c r="M18" t="n">
        <v>0</v>
      </c>
      <c r="N18" t="n">
        <v>13.33</v>
      </c>
      <c r="O18" t="n">
        <v>12620.82</v>
      </c>
      <c r="P18" t="n">
        <v>728.1</v>
      </c>
      <c r="Q18" t="n">
        <v>1150.93</v>
      </c>
      <c r="R18" t="n">
        <v>227.8</v>
      </c>
      <c r="S18" t="n">
        <v>164.43</v>
      </c>
      <c r="T18" t="n">
        <v>25272.84</v>
      </c>
      <c r="U18" t="n">
        <v>0.72</v>
      </c>
      <c r="V18" t="n">
        <v>0.89</v>
      </c>
      <c r="W18" t="n">
        <v>19.08</v>
      </c>
      <c r="X18" t="n">
        <v>1.53</v>
      </c>
      <c r="Y18" t="n">
        <v>0.5</v>
      </c>
      <c r="Z18" t="n">
        <v>10</v>
      </c>
      <c r="AA18" t="n">
        <v>1824.41226994801</v>
      </c>
      <c r="AB18" t="n">
        <v>2496.241355131703</v>
      </c>
      <c r="AC18" t="n">
        <v>2258.003583694679</v>
      </c>
      <c r="AD18" t="n">
        <v>1824412.26994801</v>
      </c>
      <c r="AE18" t="n">
        <v>2496241.355131702</v>
      </c>
      <c r="AF18" t="n">
        <v>5.242609877490417e-06</v>
      </c>
      <c r="AG18" t="n">
        <v>45.72499999999999</v>
      </c>
      <c r="AH18" t="n">
        <v>2258003.583694679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0.5381</v>
      </c>
      <c r="E2" t="n">
        <v>185.83</v>
      </c>
      <c r="F2" t="n">
        <v>159.17</v>
      </c>
      <c r="G2" t="n">
        <v>8.619999999999999</v>
      </c>
      <c r="H2" t="n">
        <v>0.16</v>
      </c>
      <c r="I2" t="n">
        <v>1108</v>
      </c>
      <c r="J2" t="n">
        <v>107.41</v>
      </c>
      <c r="K2" t="n">
        <v>41.65</v>
      </c>
      <c r="L2" t="n">
        <v>1</v>
      </c>
      <c r="M2" t="n">
        <v>1106</v>
      </c>
      <c r="N2" t="n">
        <v>14.77</v>
      </c>
      <c r="O2" t="n">
        <v>13481.73</v>
      </c>
      <c r="P2" t="n">
        <v>1518.52</v>
      </c>
      <c r="Q2" t="n">
        <v>1151.68</v>
      </c>
      <c r="R2" t="n">
        <v>1989.43</v>
      </c>
      <c r="S2" t="n">
        <v>164.43</v>
      </c>
      <c r="T2" t="n">
        <v>900716.16</v>
      </c>
      <c r="U2" t="n">
        <v>0.08</v>
      </c>
      <c r="V2" t="n">
        <v>0.6</v>
      </c>
      <c r="W2" t="n">
        <v>20.83</v>
      </c>
      <c r="X2" t="n">
        <v>53.4</v>
      </c>
      <c r="Y2" t="n">
        <v>0.5</v>
      </c>
      <c r="Z2" t="n">
        <v>10</v>
      </c>
      <c r="AA2" t="n">
        <v>4944.049424404314</v>
      </c>
      <c r="AB2" t="n">
        <v>6764.666538537113</v>
      </c>
      <c r="AC2" t="n">
        <v>6119.056258367992</v>
      </c>
      <c r="AD2" t="n">
        <v>4944049.424404314</v>
      </c>
      <c r="AE2" t="n">
        <v>6764666.538537113</v>
      </c>
      <c r="AF2" t="n">
        <v>2.680813906906083e-06</v>
      </c>
      <c r="AG2" t="n">
        <v>77.42916666666667</v>
      </c>
      <c r="AH2" t="n">
        <v>6119056.258367992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0.727</v>
      </c>
      <c r="E3" t="n">
        <v>137.55</v>
      </c>
      <c r="F3" t="n">
        <v>125.89</v>
      </c>
      <c r="G3" t="n">
        <v>17.44</v>
      </c>
      <c r="H3" t="n">
        <v>0.32</v>
      </c>
      <c r="I3" t="n">
        <v>433</v>
      </c>
      <c r="J3" t="n">
        <v>108.68</v>
      </c>
      <c r="K3" t="n">
        <v>41.65</v>
      </c>
      <c r="L3" t="n">
        <v>2</v>
      </c>
      <c r="M3" t="n">
        <v>431</v>
      </c>
      <c r="N3" t="n">
        <v>15.03</v>
      </c>
      <c r="O3" t="n">
        <v>13638.32</v>
      </c>
      <c r="P3" t="n">
        <v>1196.33</v>
      </c>
      <c r="Q3" t="n">
        <v>1151.21</v>
      </c>
      <c r="R3" t="n">
        <v>859.54</v>
      </c>
      <c r="S3" t="n">
        <v>164.43</v>
      </c>
      <c r="T3" t="n">
        <v>339145.27</v>
      </c>
      <c r="U3" t="n">
        <v>0.19</v>
      </c>
      <c r="V3" t="n">
        <v>0.76</v>
      </c>
      <c r="W3" t="n">
        <v>19.7</v>
      </c>
      <c r="X3" t="n">
        <v>20.14</v>
      </c>
      <c r="Y3" t="n">
        <v>0.5</v>
      </c>
      <c r="Z3" t="n">
        <v>10</v>
      </c>
      <c r="AA3" t="n">
        <v>3060.211205203216</v>
      </c>
      <c r="AB3" t="n">
        <v>4187.115977949337</v>
      </c>
      <c r="AC3" t="n">
        <v>3787.503505667878</v>
      </c>
      <c r="AD3" t="n">
        <v>3060211.205203216</v>
      </c>
      <c r="AE3" t="n">
        <v>4187115.977949338</v>
      </c>
      <c r="AF3" t="n">
        <v>3.621913604015466e-06</v>
      </c>
      <c r="AG3" t="n">
        <v>57.3125</v>
      </c>
      <c r="AH3" t="n">
        <v>3787503.505667878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0.7929</v>
      </c>
      <c r="E4" t="n">
        <v>126.11</v>
      </c>
      <c r="F4" t="n">
        <v>118.1</v>
      </c>
      <c r="G4" t="n">
        <v>26.34</v>
      </c>
      <c r="H4" t="n">
        <v>0.48</v>
      </c>
      <c r="I4" t="n">
        <v>269</v>
      </c>
      <c r="J4" t="n">
        <v>109.96</v>
      </c>
      <c r="K4" t="n">
        <v>41.65</v>
      </c>
      <c r="L4" t="n">
        <v>3</v>
      </c>
      <c r="M4" t="n">
        <v>267</v>
      </c>
      <c r="N4" t="n">
        <v>15.31</v>
      </c>
      <c r="O4" t="n">
        <v>13795.21</v>
      </c>
      <c r="P4" t="n">
        <v>1117.06</v>
      </c>
      <c r="Q4" t="n">
        <v>1151.02</v>
      </c>
      <c r="R4" t="n">
        <v>596.9</v>
      </c>
      <c r="S4" t="n">
        <v>164.43</v>
      </c>
      <c r="T4" t="n">
        <v>208644.63</v>
      </c>
      <c r="U4" t="n">
        <v>0.28</v>
      </c>
      <c r="V4" t="n">
        <v>0.8100000000000001</v>
      </c>
      <c r="W4" t="n">
        <v>19.4</v>
      </c>
      <c r="X4" t="n">
        <v>12.36</v>
      </c>
      <c r="Y4" t="n">
        <v>0.5</v>
      </c>
      <c r="Z4" t="n">
        <v>10</v>
      </c>
      <c r="AA4" t="n">
        <v>2675.969850702606</v>
      </c>
      <c r="AB4" t="n">
        <v>3661.380005189392</v>
      </c>
      <c r="AC4" t="n">
        <v>3311.94303627309</v>
      </c>
      <c r="AD4" t="n">
        <v>2675969.850702606</v>
      </c>
      <c r="AE4" t="n">
        <v>3661380.005189392</v>
      </c>
      <c r="AF4" t="n">
        <v>3.950227368120857e-06</v>
      </c>
      <c r="AG4" t="n">
        <v>52.54583333333333</v>
      </c>
      <c r="AH4" t="n">
        <v>3311943.03627309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0.8262</v>
      </c>
      <c r="E5" t="n">
        <v>121.04</v>
      </c>
      <c r="F5" t="n">
        <v>114.67</v>
      </c>
      <c r="G5" t="n">
        <v>35.28</v>
      </c>
      <c r="H5" t="n">
        <v>0.63</v>
      </c>
      <c r="I5" t="n">
        <v>195</v>
      </c>
      <c r="J5" t="n">
        <v>111.23</v>
      </c>
      <c r="K5" t="n">
        <v>41.65</v>
      </c>
      <c r="L5" t="n">
        <v>4</v>
      </c>
      <c r="M5" t="n">
        <v>193</v>
      </c>
      <c r="N5" t="n">
        <v>15.58</v>
      </c>
      <c r="O5" t="n">
        <v>13952.52</v>
      </c>
      <c r="P5" t="n">
        <v>1078.69</v>
      </c>
      <c r="Q5" t="n">
        <v>1150.97</v>
      </c>
      <c r="R5" t="n">
        <v>480.16</v>
      </c>
      <c r="S5" t="n">
        <v>164.43</v>
      </c>
      <c r="T5" t="n">
        <v>150644.54</v>
      </c>
      <c r="U5" t="n">
        <v>0.34</v>
      </c>
      <c r="V5" t="n">
        <v>0.83</v>
      </c>
      <c r="W5" t="n">
        <v>19.3</v>
      </c>
      <c r="X5" t="n">
        <v>8.93</v>
      </c>
      <c r="Y5" t="n">
        <v>0.5</v>
      </c>
      <c r="Z5" t="n">
        <v>10</v>
      </c>
      <c r="AA5" t="n">
        <v>2510.672076279115</v>
      </c>
      <c r="AB5" t="n">
        <v>3435.212297800024</v>
      </c>
      <c r="AC5" t="n">
        <v>3107.360457448602</v>
      </c>
      <c r="AD5" t="n">
        <v>2510672.076279115</v>
      </c>
      <c r="AE5" t="n">
        <v>3435212.297800025</v>
      </c>
      <c r="AF5" t="n">
        <v>4.116127949982914e-06</v>
      </c>
      <c r="AG5" t="n">
        <v>50.43333333333334</v>
      </c>
      <c r="AH5" t="n">
        <v>3107360.457448602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0.8466</v>
      </c>
      <c r="E6" t="n">
        <v>118.11</v>
      </c>
      <c r="F6" t="n">
        <v>112.68</v>
      </c>
      <c r="G6" t="n">
        <v>44.19</v>
      </c>
      <c r="H6" t="n">
        <v>0.78</v>
      </c>
      <c r="I6" t="n">
        <v>153</v>
      </c>
      <c r="J6" t="n">
        <v>112.51</v>
      </c>
      <c r="K6" t="n">
        <v>41.65</v>
      </c>
      <c r="L6" t="n">
        <v>5</v>
      </c>
      <c r="M6" t="n">
        <v>151</v>
      </c>
      <c r="N6" t="n">
        <v>15.86</v>
      </c>
      <c r="O6" t="n">
        <v>14110.24</v>
      </c>
      <c r="P6" t="n">
        <v>1054.87</v>
      </c>
      <c r="Q6" t="n">
        <v>1150.97</v>
      </c>
      <c r="R6" t="n">
        <v>412.88</v>
      </c>
      <c r="S6" t="n">
        <v>164.43</v>
      </c>
      <c r="T6" t="n">
        <v>117215.34</v>
      </c>
      <c r="U6" t="n">
        <v>0.4</v>
      </c>
      <c r="V6" t="n">
        <v>0.85</v>
      </c>
      <c r="W6" t="n">
        <v>19.22</v>
      </c>
      <c r="X6" t="n">
        <v>6.94</v>
      </c>
      <c r="Y6" t="n">
        <v>0.5</v>
      </c>
      <c r="Z6" t="n">
        <v>10</v>
      </c>
      <c r="AA6" t="n">
        <v>2413.576788739507</v>
      </c>
      <c r="AB6" t="n">
        <v>3302.362241846556</v>
      </c>
      <c r="AC6" t="n">
        <v>2987.189424379113</v>
      </c>
      <c r="AD6" t="n">
        <v>2413576.788739507</v>
      </c>
      <c r="AE6" t="n">
        <v>3302362.241846556</v>
      </c>
      <c r="AF6" t="n">
        <v>4.21776073887138e-06</v>
      </c>
      <c r="AG6" t="n">
        <v>49.2125</v>
      </c>
      <c r="AH6" t="n">
        <v>2987189.424379113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0.8599</v>
      </c>
      <c r="E7" t="n">
        <v>116.3</v>
      </c>
      <c r="F7" t="n">
        <v>111.46</v>
      </c>
      <c r="G7" t="n">
        <v>53.08</v>
      </c>
      <c r="H7" t="n">
        <v>0.93</v>
      </c>
      <c r="I7" t="n">
        <v>126</v>
      </c>
      <c r="J7" t="n">
        <v>113.79</v>
      </c>
      <c r="K7" t="n">
        <v>41.65</v>
      </c>
      <c r="L7" t="n">
        <v>6</v>
      </c>
      <c r="M7" t="n">
        <v>124</v>
      </c>
      <c r="N7" t="n">
        <v>16.14</v>
      </c>
      <c r="O7" t="n">
        <v>14268.39</v>
      </c>
      <c r="P7" t="n">
        <v>1038.61</v>
      </c>
      <c r="Q7" t="n">
        <v>1150.95</v>
      </c>
      <c r="R7" t="n">
        <v>371.68</v>
      </c>
      <c r="S7" t="n">
        <v>164.43</v>
      </c>
      <c r="T7" t="n">
        <v>96754.03</v>
      </c>
      <c r="U7" t="n">
        <v>0.44</v>
      </c>
      <c r="V7" t="n">
        <v>0.86</v>
      </c>
      <c r="W7" t="n">
        <v>19.18</v>
      </c>
      <c r="X7" t="n">
        <v>5.72</v>
      </c>
      <c r="Y7" t="n">
        <v>0.5</v>
      </c>
      <c r="Z7" t="n">
        <v>10</v>
      </c>
      <c r="AA7" t="n">
        <v>2354.733801569618</v>
      </c>
      <c r="AB7" t="n">
        <v>3221.850670831331</v>
      </c>
      <c r="AC7" t="n">
        <v>2914.361764702884</v>
      </c>
      <c r="AD7" t="n">
        <v>2354733.801569618</v>
      </c>
      <c r="AE7" t="n">
        <v>3221850.670831331</v>
      </c>
      <c r="AF7" t="n">
        <v>4.284021331627096e-06</v>
      </c>
      <c r="AG7" t="n">
        <v>48.45833333333334</v>
      </c>
      <c r="AH7" t="n">
        <v>2914361.764702884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0.8699</v>
      </c>
      <c r="E8" t="n">
        <v>114.96</v>
      </c>
      <c r="F8" t="n">
        <v>110.56</v>
      </c>
      <c r="G8" t="n">
        <v>62.58</v>
      </c>
      <c r="H8" t="n">
        <v>1.07</v>
      </c>
      <c r="I8" t="n">
        <v>106</v>
      </c>
      <c r="J8" t="n">
        <v>115.08</v>
      </c>
      <c r="K8" t="n">
        <v>41.65</v>
      </c>
      <c r="L8" t="n">
        <v>7</v>
      </c>
      <c r="M8" t="n">
        <v>104</v>
      </c>
      <c r="N8" t="n">
        <v>16.43</v>
      </c>
      <c r="O8" t="n">
        <v>14426.96</v>
      </c>
      <c r="P8" t="n">
        <v>1025.03</v>
      </c>
      <c r="Q8" t="n">
        <v>1150.97</v>
      </c>
      <c r="R8" t="n">
        <v>341.38</v>
      </c>
      <c r="S8" t="n">
        <v>164.43</v>
      </c>
      <c r="T8" t="n">
        <v>81700.67999999999</v>
      </c>
      <c r="U8" t="n">
        <v>0.48</v>
      </c>
      <c r="V8" t="n">
        <v>0.86</v>
      </c>
      <c r="W8" t="n">
        <v>19.15</v>
      </c>
      <c r="X8" t="n">
        <v>4.83</v>
      </c>
      <c r="Y8" t="n">
        <v>0.5</v>
      </c>
      <c r="Z8" t="n">
        <v>10</v>
      </c>
      <c r="AA8" t="n">
        <v>2307.933223846053</v>
      </c>
      <c r="AB8" t="n">
        <v>3157.816055694174</v>
      </c>
      <c r="AC8" t="n">
        <v>2856.438523361273</v>
      </c>
      <c r="AD8" t="n">
        <v>2307933.223846053</v>
      </c>
      <c r="AE8" t="n">
        <v>3157816.055694174</v>
      </c>
      <c r="AF8" t="n">
        <v>4.333841326180267e-06</v>
      </c>
      <c r="AG8" t="n">
        <v>47.9</v>
      </c>
      <c r="AH8" t="n">
        <v>2856438.523361273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0.8772</v>
      </c>
      <c r="E9" t="n">
        <v>114</v>
      </c>
      <c r="F9" t="n">
        <v>109.92</v>
      </c>
      <c r="G9" t="n">
        <v>71.69</v>
      </c>
      <c r="H9" t="n">
        <v>1.21</v>
      </c>
      <c r="I9" t="n">
        <v>92</v>
      </c>
      <c r="J9" t="n">
        <v>116.37</v>
      </c>
      <c r="K9" t="n">
        <v>41.65</v>
      </c>
      <c r="L9" t="n">
        <v>8</v>
      </c>
      <c r="M9" t="n">
        <v>90</v>
      </c>
      <c r="N9" t="n">
        <v>16.72</v>
      </c>
      <c r="O9" t="n">
        <v>14585.96</v>
      </c>
      <c r="P9" t="n">
        <v>1013.15</v>
      </c>
      <c r="Q9" t="n">
        <v>1150.91</v>
      </c>
      <c r="R9" t="n">
        <v>319.62</v>
      </c>
      <c r="S9" t="n">
        <v>164.43</v>
      </c>
      <c r="T9" t="n">
        <v>70891.42999999999</v>
      </c>
      <c r="U9" t="n">
        <v>0.51</v>
      </c>
      <c r="V9" t="n">
        <v>0.87</v>
      </c>
      <c r="W9" t="n">
        <v>19.12</v>
      </c>
      <c r="X9" t="n">
        <v>4.19</v>
      </c>
      <c r="Y9" t="n">
        <v>0.5</v>
      </c>
      <c r="Z9" t="n">
        <v>10</v>
      </c>
      <c r="AA9" t="n">
        <v>2269.873351145955</v>
      </c>
      <c r="AB9" t="n">
        <v>3105.740858782818</v>
      </c>
      <c r="AC9" t="n">
        <v>2809.33331015514</v>
      </c>
      <c r="AD9" t="n">
        <v>2269873.351145955</v>
      </c>
      <c r="AE9" t="n">
        <v>3105740.858782818</v>
      </c>
      <c r="AF9" t="n">
        <v>4.370209922204081e-06</v>
      </c>
      <c r="AG9" t="n">
        <v>47.5</v>
      </c>
      <c r="AH9" t="n">
        <v>2809333.31015514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0.8833</v>
      </c>
      <c r="E10" t="n">
        <v>113.21</v>
      </c>
      <c r="F10" t="n">
        <v>109.37</v>
      </c>
      <c r="G10" t="n">
        <v>81.02</v>
      </c>
      <c r="H10" t="n">
        <v>1.35</v>
      </c>
      <c r="I10" t="n">
        <v>81</v>
      </c>
      <c r="J10" t="n">
        <v>117.66</v>
      </c>
      <c r="K10" t="n">
        <v>41.65</v>
      </c>
      <c r="L10" t="n">
        <v>9</v>
      </c>
      <c r="M10" t="n">
        <v>79</v>
      </c>
      <c r="N10" t="n">
        <v>17.01</v>
      </c>
      <c r="O10" t="n">
        <v>14745.39</v>
      </c>
      <c r="P10" t="n">
        <v>1002.66</v>
      </c>
      <c r="Q10" t="n">
        <v>1150.91</v>
      </c>
      <c r="R10" t="n">
        <v>301.49</v>
      </c>
      <c r="S10" t="n">
        <v>164.43</v>
      </c>
      <c r="T10" t="n">
        <v>61880.61</v>
      </c>
      <c r="U10" t="n">
        <v>0.55</v>
      </c>
      <c r="V10" t="n">
        <v>0.87</v>
      </c>
      <c r="W10" t="n">
        <v>19.09</v>
      </c>
      <c r="X10" t="n">
        <v>3.64</v>
      </c>
      <c r="Y10" t="n">
        <v>0.5</v>
      </c>
      <c r="Z10" t="n">
        <v>10</v>
      </c>
      <c r="AA10" t="n">
        <v>2245.749266614328</v>
      </c>
      <c r="AB10" t="n">
        <v>3072.733222047147</v>
      </c>
      <c r="AC10" t="n">
        <v>2779.475875943014</v>
      </c>
      <c r="AD10" t="n">
        <v>2245749.266614328</v>
      </c>
      <c r="AE10" t="n">
        <v>3072733.222047147</v>
      </c>
      <c r="AF10" t="n">
        <v>4.400600118881514e-06</v>
      </c>
      <c r="AG10" t="n">
        <v>47.17083333333333</v>
      </c>
      <c r="AH10" t="n">
        <v>2779475.875943014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0.8873</v>
      </c>
      <c r="E11" t="n">
        <v>112.7</v>
      </c>
      <c r="F11" t="n">
        <v>109.04</v>
      </c>
      <c r="G11" t="n">
        <v>89.62</v>
      </c>
      <c r="H11" t="n">
        <v>1.48</v>
      </c>
      <c r="I11" t="n">
        <v>73</v>
      </c>
      <c r="J11" t="n">
        <v>118.96</v>
      </c>
      <c r="K11" t="n">
        <v>41.65</v>
      </c>
      <c r="L11" t="n">
        <v>10</v>
      </c>
      <c r="M11" t="n">
        <v>71</v>
      </c>
      <c r="N11" t="n">
        <v>17.31</v>
      </c>
      <c r="O11" t="n">
        <v>14905.25</v>
      </c>
      <c r="P11" t="n">
        <v>994.25</v>
      </c>
      <c r="Q11" t="n">
        <v>1150.94</v>
      </c>
      <c r="R11" t="n">
        <v>289.46</v>
      </c>
      <c r="S11" t="n">
        <v>164.43</v>
      </c>
      <c r="T11" t="n">
        <v>55908.64</v>
      </c>
      <c r="U11" t="n">
        <v>0.57</v>
      </c>
      <c r="V11" t="n">
        <v>0.88</v>
      </c>
      <c r="W11" t="n">
        <v>19.1</v>
      </c>
      <c r="X11" t="n">
        <v>3.3</v>
      </c>
      <c r="Y11" t="n">
        <v>0.5</v>
      </c>
      <c r="Z11" t="n">
        <v>10</v>
      </c>
      <c r="AA11" t="n">
        <v>2228.664869062629</v>
      </c>
      <c r="AB11" t="n">
        <v>3049.357595606486</v>
      </c>
      <c r="AC11" t="n">
        <v>2758.331186481953</v>
      </c>
      <c r="AD11" t="n">
        <v>2228664.86906263</v>
      </c>
      <c r="AE11" t="n">
        <v>3049357.595606486</v>
      </c>
      <c r="AF11" t="n">
        <v>4.420528116702783e-06</v>
      </c>
      <c r="AG11" t="n">
        <v>46.95833333333334</v>
      </c>
      <c r="AH11" t="n">
        <v>2758331.186481954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0.8915</v>
      </c>
      <c r="E12" t="n">
        <v>112.17</v>
      </c>
      <c r="F12" t="n">
        <v>108.67</v>
      </c>
      <c r="G12" t="n">
        <v>98.79000000000001</v>
      </c>
      <c r="H12" t="n">
        <v>1.61</v>
      </c>
      <c r="I12" t="n">
        <v>66</v>
      </c>
      <c r="J12" t="n">
        <v>120.26</v>
      </c>
      <c r="K12" t="n">
        <v>41.65</v>
      </c>
      <c r="L12" t="n">
        <v>11</v>
      </c>
      <c r="M12" t="n">
        <v>64</v>
      </c>
      <c r="N12" t="n">
        <v>17.61</v>
      </c>
      <c r="O12" t="n">
        <v>15065.56</v>
      </c>
      <c r="P12" t="n">
        <v>985.84</v>
      </c>
      <c r="Q12" t="n">
        <v>1150.91</v>
      </c>
      <c r="R12" t="n">
        <v>276.99</v>
      </c>
      <c r="S12" t="n">
        <v>164.43</v>
      </c>
      <c r="T12" t="n">
        <v>49704.95</v>
      </c>
      <c r="U12" t="n">
        <v>0.59</v>
      </c>
      <c r="V12" t="n">
        <v>0.88</v>
      </c>
      <c r="W12" t="n">
        <v>19.08</v>
      </c>
      <c r="X12" t="n">
        <v>2.93</v>
      </c>
      <c r="Y12" t="n">
        <v>0.5</v>
      </c>
      <c r="Z12" t="n">
        <v>10</v>
      </c>
      <c r="AA12" t="n">
        <v>2201.872142793629</v>
      </c>
      <c r="AB12" t="n">
        <v>3012.698605513576</v>
      </c>
      <c r="AC12" t="n">
        <v>2725.170878952296</v>
      </c>
      <c r="AD12" t="n">
        <v>2201872.142793629</v>
      </c>
      <c r="AE12" t="n">
        <v>3012698.605513576</v>
      </c>
      <c r="AF12" t="n">
        <v>4.441452514415114e-06</v>
      </c>
      <c r="AG12" t="n">
        <v>46.7375</v>
      </c>
      <c r="AH12" t="n">
        <v>2725170.878952296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0.8944</v>
      </c>
      <c r="E13" t="n">
        <v>111.81</v>
      </c>
      <c r="F13" t="n">
        <v>108.44</v>
      </c>
      <c r="G13" t="n">
        <v>108.44</v>
      </c>
      <c r="H13" t="n">
        <v>1.74</v>
      </c>
      <c r="I13" t="n">
        <v>60</v>
      </c>
      <c r="J13" t="n">
        <v>121.56</v>
      </c>
      <c r="K13" t="n">
        <v>41.65</v>
      </c>
      <c r="L13" t="n">
        <v>12</v>
      </c>
      <c r="M13" t="n">
        <v>58</v>
      </c>
      <c r="N13" t="n">
        <v>17.91</v>
      </c>
      <c r="O13" t="n">
        <v>15226.31</v>
      </c>
      <c r="P13" t="n">
        <v>978.62</v>
      </c>
      <c r="Q13" t="n">
        <v>1150.88</v>
      </c>
      <c r="R13" t="n">
        <v>269.19</v>
      </c>
      <c r="S13" t="n">
        <v>164.43</v>
      </c>
      <c r="T13" t="n">
        <v>45835.93</v>
      </c>
      <c r="U13" t="n">
        <v>0.61</v>
      </c>
      <c r="V13" t="n">
        <v>0.88</v>
      </c>
      <c r="W13" t="n">
        <v>19.08</v>
      </c>
      <c r="X13" t="n">
        <v>2.71</v>
      </c>
      <c r="Y13" t="n">
        <v>0.5</v>
      </c>
      <c r="Z13" t="n">
        <v>10</v>
      </c>
      <c r="AA13" t="n">
        <v>2188.723199222576</v>
      </c>
      <c r="AB13" t="n">
        <v>2994.707640829039</v>
      </c>
      <c r="AC13" t="n">
        <v>2708.896946686888</v>
      </c>
      <c r="AD13" t="n">
        <v>2188723.199222576</v>
      </c>
      <c r="AE13" t="n">
        <v>2994707.640829039</v>
      </c>
      <c r="AF13" t="n">
        <v>4.455900312835533e-06</v>
      </c>
      <c r="AG13" t="n">
        <v>46.5875</v>
      </c>
      <c r="AH13" t="n">
        <v>2708896.946686888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0.8972</v>
      </c>
      <c r="E14" t="n">
        <v>111.45</v>
      </c>
      <c r="F14" t="n">
        <v>108.19</v>
      </c>
      <c r="G14" t="n">
        <v>118.03</v>
      </c>
      <c r="H14" t="n">
        <v>1.87</v>
      </c>
      <c r="I14" t="n">
        <v>55</v>
      </c>
      <c r="J14" t="n">
        <v>122.87</v>
      </c>
      <c r="K14" t="n">
        <v>41.65</v>
      </c>
      <c r="L14" t="n">
        <v>13</v>
      </c>
      <c r="M14" t="n">
        <v>53</v>
      </c>
      <c r="N14" t="n">
        <v>18.22</v>
      </c>
      <c r="O14" t="n">
        <v>15387.5</v>
      </c>
      <c r="P14" t="n">
        <v>969.89</v>
      </c>
      <c r="Q14" t="n">
        <v>1150.89</v>
      </c>
      <c r="R14" t="n">
        <v>261.12</v>
      </c>
      <c r="S14" t="n">
        <v>164.43</v>
      </c>
      <c r="T14" t="n">
        <v>41827.89</v>
      </c>
      <c r="U14" t="n">
        <v>0.63</v>
      </c>
      <c r="V14" t="n">
        <v>0.88</v>
      </c>
      <c r="W14" t="n">
        <v>19.06</v>
      </c>
      <c r="X14" t="n">
        <v>2.46</v>
      </c>
      <c r="Y14" t="n">
        <v>0.5</v>
      </c>
      <c r="Z14" t="n">
        <v>10</v>
      </c>
      <c r="AA14" t="n">
        <v>2174.156729112695</v>
      </c>
      <c r="AB14" t="n">
        <v>2974.777153797393</v>
      </c>
      <c r="AC14" t="n">
        <v>2690.868597364928</v>
      </c>
      <c r="AD14" t="n">
        <v>2174156.729112695</v>
      </c>
      <c r="AE14" t="n">
        <v>2974777.153797393</v>
      </c>
      <c r="AF14" t="n">
        <v>4.469849911310421e-06</v>
      </c>
      <c r="AG14" t="n">
        <v>46.4375</v>
      </c>
      <c r="AH14" t="n">
        <v>2690868.597364928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0.8996</v>
      </c>
      <c r="E15" t="n">
        <v>111.16</v>
      </c>
      <c r="F15" t="n">
        <v>107.99</v>
      </c>
      <c r="G15" t="n">
        <v>127.05</v>
      </c>
      <c r="H15" t="n">
        <v>1.99</v>
      </c>
      <c r="I15" t="n">
        <v>51</v>
      </c>
      <c r="J15" t="n">
        <v>124.18</v>
      </c>
      <c r="K15" t="n">
        <v>41.65</v>
      </c>
      <c r="L15" t="n">
        <v>14</v>
      </c>
      <c r="M15" t="n">
        <v>49</v>
      </c>
      <c r="N15" t="n">
        <v>18.53</v>
      </c>
      <c r="O15" t="n">
        <v>15549.15</v>
      </c>
      <c r="P15" t="n">
        <v>962.01</v>
      </c>
      <c r="Q15" t="n">
        <v>1150.89</v>
      </c>
      <c r="R15" t="n">
        <v>254.47</v>
      </c>
      <c r="S15" t="n">
        <v>164.43</v>
      </c>
      <c r="T15" t="n">
        <v>38523.77</v>
      </c>
      <c r="U15" t="n">
        <v>0.65</v>
      </c>
      <c r="V15" t="n">
        <v>0.89</v>
      </c>
      <c r="W15" t="n">
        <v>19.05</v>
      </c>
      <c r="X15" t="n">
        <v>2.26</v>
      </c>
      <c r="Y15" t="n">
        <v>0.5</v>
      </c>
      <c r="Z15" t="n">
        <v>10</v>
      </c>
      <c r="AA15" t="n">
        <v>2161.51842853207</v>
      </c>
      <c r="AB15" t="n">
        <v>2957.484873380512</v>
      </c>
      <c r="AC15" t="n">
        <v>2675.226667921164</v>
      </c>
      <c r="AD15" t="n">
        <v>2161518.42853207</v>
      </c>
      <c r="AE15" t="n">
        <v>2957484.873380512</v>
      </c>
      <c r="AF15" t="n">
        <v>4.481806710003181e-06</v>
      </c>
      <c r="AG15" t="n">
        <v>46.31666666666666</v>
      </c>
      <c r="AH15" t="n">
        <v>2675226.667921164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0.9015</v>
      </c>
      <c r="E16" t="n">
        <v>110.92</v>
      </c>
      <c r="F16" t="n">
        <v>107.84</v>
      </c>
      <c r="G16" t="n">
        <v>137.67</v>
      </c>
      <c r="H16" t="n">
        <v>2.11</v>
      </c>
      <c r="I16" t="n">
        <v>47</v>
      </c>
      <c r="J16" t="n">
        <v>125.49</v>
      </c>
      <c r="K16" t="n">
        <v>41.65</v>
      </c>
      <c r="L16" t="n">
        <v>15</v>
      </c>
      <c r="M16" t="n">
        <v>45</v>
      </c>
      <c r="N16" t="n">
        <v>18.84</v>
      </c>
      <c r="O16" t="n">
        <v>15711.24</v>
      </c>
      <c r="P16" t="n">
        <v>956.46</v>
      </c>
      <c r="Q16" t="n">
        <v>1150.88</v>
      </c>
      <c r="R16" t="n">
        <v>249.46</v>
      </c>
      <c r="S16" t="n">
        <v>164.43</v>
      </c>
      <c r="T16" t="n">
        <v>36035.51</v>
      </c>
      <c r="U16" t="n">
        <v>0.66</v>
      </c>
      <c r="V16" t="n">
        <v>0.89</v>
      </c>
      <c r="W16" t="n">
        <v>19.05</v>
      </c>
      <c r="X16" t="n">
        <v>2.11</v>
      </c>
      <c r="Y16" t="n">
        <v>0.5</v>
      </c>
      <c r="Z16" t="n">
        <v>10</v>
      </c>
      <c r="AA16" t="n">
        <v>2152.268139468076</v>
      </c>
      <c r="AB16" t="n">
        <v>2944.828219789203</v>
      </c>
      <c r="AC16" t="n">
        <v>2663.777947584886</v>
      </c>
      <c r="AD16" t="n">
        <v>2152268.139468076</v>
      </c>
      <c r="AE16" t="n">
        <v>2944828.219789203</v>
      </c>
      <c r="AF16" t="n">
        <v>4.491272508968284e-06</v>
      </c>
      <c r="AG16" t="n">
        <v>46.21666666666667</v>
      </c>
      <c r="AH16" t="n">
        <v>2663777.947584886</v>
      </c>
    </row>
    <row r="17">
      <c r="A17" t="n">
        <v>15</v>
      </c>
      <c r="B17" t="n">
        <v>50</v>
      </c>
      <c r="C17" t="inlineStr">
        <is>
          <t xml:space="preserve">CONCLUIDO	</t>
        </is>
      </c>
      <c r="D17" t="n">
        <v>0.9034</v>
      </c>
      <c r="E17" t="n">
        <v>110.7</v>
      </c>
      <c r="F17" t="n">
        <v>107.68</v>
      </c>
      <c r="G17" t="n">
        <v>146.84</v>
      </c>
      <c r="H17" t="n">
        <v>2.23</v>
      </c>
      <c r="I17" t="n">
        <v>44</v>
      </c>
      <c r="J17" t="n">
        <v>126.81</v>
      </c>
      <c r="K17" t="n">
        <v>41.65</v>
      </c>
      <c r="L17" t="n">
        <v>16</v>
      </c>
      <c r="M17" t="n">
        <v>42</v>
      </c>
      <c r="N17" t="n">
        <v>19.16</v>
      </c>
      <c r="O17" t="n">
        <v>15873.8</v>
      </c>
      <c r="P17" t="n">
        <v>950.17</v>
      </c>
      <c r="Q17" t="n">
        <v>1150.91</v>
      </c>
      <c r="R17" t="n">
        <v>244</v>
      </c>
      <c r="S17" t="n">
        <v>164.43</v>
      </c>
      <c r="T17" t="n">
        <v>33320.91</v>
      </c>
      <c r="U17" t="n">
        <v>0.67</v>
      </c>
      <c r="V17" t="n">
        <v>0.89</v>
      </c>
      <c r="W17" t="n">
        <v>19.04</v>
      </c>
      <c r="X17" t="n">
        <v>1.95</v>
      </c>
      <c r="Y17" t="n">
        <v>0.5</v>
      </c>
      <c r="Z17" t="n">
        <v>10</v>
      </c>
      <c r="AA17" t="n">
        <v>2132.878424087332</v>
      </c>
      <c r="AB17" t="n">
        <v>2918.298355791399</v>
      </c>
      <c r="AC17" t="n">
        <v>2639.780056572135</v>
      </c>
      <c r="AD17" t="n">
        <v>2132878.424087332</v>
      </c>
      <c r="AE17" t="n">
        <v>2918298.355791399</v>
      </c>
      <c r="AF17" t="n">
        <v>4.500738307933386e-06</v>
      </c>
      <c r="AG17" t="n">
        <v>46.125</v>
      </c>
      <c r="AH17" t="n">
        <v>2639780.056572135</v>
      </c>
    </row>
    <row r="18">
      <c r="A18" t="n">
        <v>16</v>
      </c>
      <c r="B18" t="n">
        <v>50</v>
      </c>
      <c r="C18" t="inlineStr">
        <is>
          <t xml:space="preserve">CONCLUIDO	</t>
        </is>
      </c>
      <c r="D18" t="n">
        <v>0.9049</v>
      </c>
      <c r="E18" t="n">
        <v>110.52</v>
      </c>
      <c r="F18" t="n">
        <v>107.57</v>
      </c>
      <c r="G18" t="n">
        <v>157.42</v>
      </c>
      <c r="H18" t="n">
        <v>2.34</v>
      </c>
      <c r="I18" t="n">
        <v>41</v>
      </c>
      <c r="J18" t="n">
        <v>128.13</v>
      </c>
      <c r="K18" t="n">
        <v>41.65</v>
      </c>
      <c r="L18" t="n">
        <v>17</v>
      </c>
      <c r="M18" t="n">
        <v>39</v>
      </c>
      <c r="N18" t="n">
        <v>19.48</v>
      </c>
      <c r="O18" t="n">
        <v>16036.82</v>
      </c>
      <c r="P18" t="n">
        <v>943.02</v>
      </c>
      <c r="Q18" t="n">
        <v>1150.91</v>
      </c>
      <c r="R18" t="n">
        <v>239.9</v>
      </c>
      <c r="S18" t="n">
        <v>164.43</v>
      </c>
      <c r="T18" t="n">
        <v>31287.09</v>
      </c>
      <c r="U18" t="n">
        <v>0.6899999999999999</v>
      </c>
      <c r="V18" t="n">
        <v>0.89</v>
      </c>
      <c r="W18" t="n">
        <v>19.05</v>
      </c>
      <c r="X18" t="n">
        <v>1.83</v>
      </c>
      <c r="Y18" t="n">
        <v>0.5</v>
      </c>
      <c r="Z18" t="n">
        <v>10</v>
      </c>
      <c r="AA18" t="n">
        <v>2123.013809314636</v>
      </c>
      <c r="AB18" t="n">
        <v>2904.801154663307</v>
      </c>
      <c r="AC18" t="n">
        <v>2627.571009376266</v>
      </c>
      <c r="AD18" t="n">
        <v>2123013.809314636</v>
      </c>
      <c r="AE18" t="n">
        <v>2904801.154663307</v>
      </c>
      <c r="AF18" t="n">
        <v>4.508211307116362e-06</v>
      </c>
      <c r="AG18" t="n">
        <v>46.05</v>
      </c>
      <c r="AH18" t="n">
        <v>2627571.009376266</v>
      </c>
    </row>
    <row r="19">
      <c r="A19" t="n">
        <v>17</v>
      </c>
      <c r="B19" t="n">
        <v>50</v>
      </c>
      <c r="C19" t="inlineStr">
        <is>
          <t xml:space="preserve">CONCLUIDO	</t>
        </is>
      </c>
      <c r="D19" t="n">
        <v>0.9062</v>
      </c>
      <c r="E19" t="n">
        <v>110.35</v>
      </c>
      <c r="F19" t="n">
        <v>107.45</v>
      </c>
      <c r="G19" t="n">
        <v>165.31</v>
      </c>
      <c r="H19" t="n">
        <v>2.46</v>
      </c>
      <c r="I19" t="n">
        <v>39</v>
      </c>
      <c r="J19" t="n">
        <v>129.46</v>
      </c>
      <c r="K19" t="n">
        <v>41.65</v>
      </c>
      <c r="L19" t="n">
        <v>18</v>
      </c>
      <c r="M19" t="n">
        <v>37</v>
      </c>
      <c r="N19" t="n">
        <v>19.81</v>
      </c>
      <c r="O19" t="n">
        <v>16200.3</v>
      </c>
      <c r="P19" t="n">
        <v>937.04</v>
      </c>
      <c r="Q19" t="n">
        <v>1150.88</v>
      </c>
      <c r="R19" t="n">
        <v>236.07</v>
      </c>
      <c r="S19" t="n">
        <v>164.43</v>
      </c>
      <c r="T19" t="n">
        <v>29383.27</v>
      </c>
      <c r="U19" t="n">
        <v>0.7</v>
      </c>
      <c r="V19" t="n">
        <v>0.89</v>
      </c>
      <c r="W19" t="n">
        <v>19.04</v>
      </c>
      <c r="X19" t="n">
        <v>1.72</v>
      </c>
      <c r="Y19" t="n">
        <v>0.5</v>
      </c>
      <c r="Z19" t="n">
        <v>10</v>
      </c>
      <c r="AA19" t="n">
        <v>2114.472494367042</v>
      </c>
      <c r="AB19" t="n">
        <v>2893.114550735788</v>
      </c>
      <c r="AC19" t="n">
        <v>2616.999758525338</v>
      </c>
      <c r="AD19" t="n">
        <v>2114472.494367042</v>
      </c>
      <c r="AE19" t="n">
        <v>2893114.550735788</v>
      </c>
      <c r="AF19" t="n">
        <v>4.514687906408274e-06</v>
      </c>
      <c r="AG19" t="n">
        <v>45.97916666666666</v>
      </c>
      <c r="AH19" t="n">
        <v>2616999.758525338</v>
      </c>
    </row>
    <row r="20">
      <c r="A20" t="n">
        <v>18</v>
      </c>
      <c r="B20" t="n">
        <v>50</v>
      </c>
      <c r="C20" t="inlineStr">
        <is>
          <t xml:space="preserve">CONCLUIDO	</t>
        </is>
      </c>
      <c r="D20" t="n">
        <v>0.9077</v>
      </c>
      <c r="E20" t="n">
        <v>110.17</v>
      </c>
      <c r="F20" t="n">
        <v>107.34</v>
      </c>
      <c r="G20" t="n">
        <v>178.9</v>
      </c>
      <c r="H20" t="n">
        <v>2.57</v>
      </c>
      <c r="I20" t="n">
        <v>36</v>
      </c>
      <c r="J20" t="n">
        <v>130.79</v>
      </c>
      <c r="K20" t="n">
        <v>41.65</v>
      </c>
      <c r="L20" t="n">
        <v>19</v>
      </c>
      <c r="M20" t="n">
        <v>34</v>
      </c>
      <c r="N20" t="n">
        <v>20.14</v>
      </c>
      <c r="O20" t="n">
        <v>16364.25</v>
      </c>
      <c r="P20" t="n">
        <v>928.71</v>
      </c>
      <c r="Q20" t="n">
        <v>1150.91</v>
      </c>
      <c r="R20" t="n">
        <v>232.17</v>
      </c>
      <c r="S20" t="n">
        <v>164.43</v>
      </c>
      <c r="T20" t="n">
        <v>27445.56</v>
      </c>
      <c r="U20" t="n">
        <v>0.71</v>
      </c>
      <c r="V20" t="n">
        <v>0.89</v>
      </c>
      <c r="W20" t="n">
        <v>19.03</v>
      </c>
      <c r="X20" t="n">
        <v>1.6</v>
      </c>
      <c r="Y20" t="n">
        <v>0.5</v>
      </c>
      <c r="Z20" t="n">
        <v>10</v>
      </c>
      <c r="AA20" t="n">
        <v>2103.536639989478</v>
      </c>
      <c r="AB20" t="n">
        <v>2878.151632320561</v>
      </c>
      <c r="AC20" t="n">
        <v>2603.464880043073</v>
      </c>
      <c r="AD20" t="n">
        <v>2103536.639989479</v>
      </c>
      <c r="AE20" t="n">
        <v>2878151.632320561</v>
      </c>
      <c r="AF20" t="n">
        <v>4.522160905591249e-06</v>
      </c>
      <c r="AG20" t="n">
        <v>45.90416666666667</v>
      </c>
      <c r="AH20" t="n">
        <v>2603464.880043073</v>
      </c>
    </row>
    <row r="21">
      <c r="A21" t="n">
        <v>19</v>
      </c>
      <c r="B21" t="n">
        <v>50</v>
      </c>
      <c r="C21" t="inlineStr">
        <is>
          <t xml:space="preserve">CONCLUIDO	</t>
        </is>
      </c>
      <c r="D21" t="n">
        <v>0.9082</v>
      </c>
      <c r="E21" t="n">
        <v>110.11</v>
      </c>
      <c r="F21" t="n">
        <v>107.3</v>
      </c>
      <c r="G21" t="n">
        <v>183.94</v>
      </c>
      <c r="H21" t="n">
        <v>2.67</v>
      </c>
      <c r="I21" t="n">
        <v>35</v>
      </c>
      <c r="J21" t="n">
        <v>132.12</v>
      </c>
      <c r="K21" t="n">
        <v>41.65</v>
      </c>
      <c r="L21" t="n">
        <v>20</v>
      </c>
      <c r="M21" t="n">
        <v>33</v>
      </c>
      <c r="N21" t="n">
        <v>20.47</v>
      </c>
      <c r="O21" t="n">
        <v>16528.68</v>
      </c>
      <c r="P21" t="n">
        <v>923.7</v>
      </c>
      <c r="Q21" t="n">
        <v>1150.89</v>
      </c>
      <c r="R21" t="n">
        <v>230.77</v>
      </c>
      <c r="S21" t="n">
        <v>164.43</v>
      </c>
      <c r="T21" t="n">
        <v>26750.21</v>
      </c>
      <c r="U21" t="n">
        <v>0.71</v>
      </c>
      <c r="V21" t="n">
        <v>0.89</v>
      </c>
      <c r="W21" t="n">
        <v>19.03</v>
      </c>
      <c r="X21" t="n">
        <v>1.56</v>
      </c>
      <c r="Y21" t="n">
        <v>0.5</v>
      </c>
      <c r="Z21" t="n">
        <v>10</v>
      </c>
      <c r="AA21" t="n">
        <v>2097.741364358567</v>
      </c>
      <c r="AB21" t="n">
        <v>2870.222280532831</v>
      </c>
      <c r="AC21" t="n">
        <v>2596.292294461048</v>
      </c>
      <c r="AD21" t="n">
        <v>2097741.364358567</v>
      </c>
      <c r="AE21" t="n">
        <v>2870222.280532831</v>
      </c>
      <c r="AF21" t="n">
        <v>4.524651905318908e-06</v>
      </c>
      <c r="AG21" t="n">
        <v>45.87916666666666</v>
      </c>
      <c r="AH21" t="n">
        <v>2596292.294461048</v>
      </c>
    </row>
    <row r="22">
      <c r="A22" t="n">
        <v>20</v>
      </c>
      <c r="B22" t="n">
        <v>50</v>
      </c>
      <c r="C22" t="inlineStr">
        <is>
          <t xml:space="preserve">CONCLUIDO	</t>
        </is>
      </c>
      <c r="D22" t="n">
        <v>0.9095</v>
      </c>
      <c r="E22" t="n">
        <v>109.95</v>
      </c>
      <c r="F22" t="n">
        <v>107.18</v>
      </c>
      <c r="G22" t="n">
        <v>194.88</v>
      </c>
      <c r="H22" t="n">
        <v>2.78</v>
      </c>
      <c r="I22" t="n">
        <v>33</v>
      </c>
      <c r="J22" t="n">
        <v>133.46</v>
      </c>
      <c r="K22" t="n">
        <v>41.65</v>
      </c>
      <c r="L22" t="n">
        <v>21</v>
      </c>
      <c r="M22" t="n">
        <v>31</v>
      </c>
      <c r="N22" t="n">
        <v>20.81</v>
      </c>
      <c r="O22" t="n">
        <v>16693.59</v>
      </c>
      <c r="P22" t="n">
        <v>916.3099999999999</v>
      </c>
      <c r="Q22" t="n">
        <v>1150.88</v>
      </c>
      <c r="R22" t="n">
        <v>227.24</v>
      </c>
      <c r="S22" t="n">
        <v>164.43</v>
      </c>
      <c r="T22" t="n">
        <v>24998.97</v>
      </c>
      <c r="U22" t="n">
        <v>0.72</v>
      </c>
      <c r="V22" t="n">
        <v>0.89</v>
      </c>
      <c r="W22" t="n">
        <v>19.02</v>
      </c>
      <c r="X22" t="n">
        <v>1.45</v>
      </c>
      <c r="Y22" t="n">
        <v>0.5</v>
      </c>
      <c r="Z22" t="n">
        <v>10</v>
      </c>
      <c r="AA22" t="n">
        <v>2088.018266724344</v>
      </c>
      <c r="AB22" t="n">
        <v>2856.918709396893</v>
      </c>
      <c r="AC22" t="n">
        <v>2584.258397482645</v>
      </c>
      <c r="AD22" t="n">
        <v>2088018.266724344</v>
      </c>
      <c r="AE22" t="n">
        <v>2856918.709396893</v>
      </c>
      <c r="AF22" t="n">
        <v>4.53112850461082e-06</v>
      </c>
      <c r="AG22" t="n">
        <v>45.8125</v>
      </c>
      <c r="AH22" t="n">
        <v>2584258.397482645</v>
      </c>
    </row>
    <row r="23">
      <c r="A23" t="n">
        <v>21</v>
      </c>
      <c r="B23" t="n">
        <v>50</v>
      </c>
      <c r="C23" t="inlineStr">
        <is>
          <t xml:space="preserve">CONCLUIDO	</t>
        </is>
      </c>
      <c r="D23" t="n">
        <v>0.9106</v>
      </c>
      <c r="E23" t="n">
        <v>109.82</v>
      </c>
      <c r="F23" t="n">
        <v>107.09</v>
      </c>
      <c r="G23" t="n">
        <v>207.27</v>
      </c>
      <c r="H23" t="n">
        <v>2.88</v>
      </c>
      <c r="I23" t="n">
        <v>31</v>
      </c>
      <c r="J23" t="n">
        <v>134.8</v>
      </c>
      <c r="K23" t="n">
        <v>41.65</v>
      </c>
      <c r="L23" t="n">
        <v>22</v>
      </c>
      <c r="M23" t="n">
        <v>29</v>
      </c>
      <c r="N23" t="n">
        <v>21.15</v>
      </c>
      <c r="O23" t="n">
        <v>16859.1</v>
      </c>
      <c r="P23" t="n">
        <v>910.79</v>
      </c>
      <c r="Q23" t="n">
        <v>1150.9</v>
      </c>
      <c r="R23" t="n">
        <v>223.82</v>
      </c>
      <c r="S23" t="n">
        <v>164.43</v>
      </c>
      <c r="T23" t="n">
        <v>23297.36</v>
      </c>
      <c r="U23" t="n">
        <v>0.73</v>
      </c>
      <c r="V23" t="n">
        <v>0.89</v>
      </c>
      <c r="W23" t="n">
        <v>19.02</v>
      </c>
      <c r="X23" t="n">
        <v>1.36</v>
      </c>
      <c r="Y23" t="n">
        <v>0.5</v>
      </c>
      <c r="Z23" t="n">
        <v>10</v>
      </c>
      <c r="AA23" t="n">
        <v>2080.571914014065</v>
      </c>
      <c r="AB23" t="n">
        <v>2846.730281108794</v>
      </c>
      <c r="AC23" t="n">
        <v>2575.042338490813</v>
      </c>
      <c r="AD23" t="n">
        <v>2080571.914014066</v>
      </c>
      <c r="AE23" t="n">
        <v>2846730.281108794</v>
      </c>
      <c r="AF23" t="n">
        <v>4.536608704011669e-06</v>
      </c>
      <c r="AG23" t="n">
        <v>45.75833333333333</v>
      </c>
      <c r="AH23" t="n">
        <v>2575042.338490813</v>
      </c>
    </row>
    <row r="24">
      <c r="A24" t="n">
        <v>22</v>
      </c>
      <c r="B24" t="n">
        <v>50</v>
      </c>
      <c r="C24" t="inlineStr">
        <is>
          <t xml:space="preserve">CONCLUIDO	</t>
        </is>
      </c>
      <c r="D24" t="n">
        <v>0.9118000000000001</v>
      </c>
      <c r="E24" t="n">
        <v>109.68</v>
      </c>
      <c r="F24" t="n">
        <v>107</v>
      </c>
      <c r="G24" t="n">
        <v>221.37</v>
      </c>
      <c r="H24" t="n">
        <v>2.99</v>
      </c>
      <c r="I24" t="n">
        <v>29</v>
      </c>
      <c r="J24" t="n">
        <v>136.14</v>
      </c>
      <c r="K24" t="n">
        <v>41.65</v>
      </c>
      <c r="L24" t="n">
        <v>23</v>
      </c>
      <c r="M24" t="n">
        <v>27</v>
      </c>
      <c r="N24" t="n">
        <v>21.49</v>
      </c>
      <c r="O24" t="n">
        <v>17024.98</v>
      </c>
      <c r="P24" t="n">
        <v>899.88</v>
      </c>
      <c r="Q24" t="n">
        <v>1150.89</v>
      </c>
      <c r="R24" t="n">
        <v>220.69</v>
      </c>
      <c r="S24" t="n">
        <v>164.43</v>
      </c>
      <c r="T24" t="n">
        <v>21740.89</v>
      </c>
      <c r="U24" t="n">
        <v>0.75</v>
      </c>
      <c r="V24" t="n">
        <v>0.89</v>
      </c>
      <c r="W24" t="n">
        <v>19.02</v>
      </c>
      <c r="X24" t="n">
        <v>1.26</v>
      </c>
      <c r="Y24" t="n">
        <v>0.5</v>
      </c>
      <c r="Z24" t="n">
        <v>10</v>
      </c>
      <c r="AA24" t="n">
        <v>2067.842434168609</v>
      </c>
      <c r="AB24" t="n">
        <v>2829.313245199224</v>
      </c>
      <c r="AC24" t="n">
        <v>2559.287560043489</v>
      </c>
      <c r="AD24" t="n">
        <v>2067842.434168609</v>
      </c>
      <c r="AE24" t="n">
        <v>2829313.245199224</v>
      </c>
      <c r="AF24" t="n">
        <v>4.54258710335805e-06</v>
      </c>
      <c r="AG24" t="n">
        <v>45.70000000000001</v>
      </c>
      <c r="AH24" t="n">
        <v>2559287.560043489</v>
      </c>
    </row>
    <row r="25">
      <c r="A25" t="n">
        <v>23</v>
      </c>
      <c r="B25" t="n">
        <v>50</v>
      </c>
      <c r="C25" t="inlineStr">
        <is>
          <t xml:space="preserve">CONCLUIDO	</t>
        </is>
      </c>
      <c r="D25" t="n">
        <v>0.9124</v>
      </c>
      <c r="E25" t="n">
        <v>109.6</v>
      </c>
      <c r="F25" t="n">
        <v>106.94</v>
      </c>
      <c r="G25" t="n">
        <v>229.16</v>
      </c>
      <c r="H25" t="n">
        <v>3.09</v>
      </c>
      <c r="I25" t="n">
        <v>28</v>
      </c>
      <c r="J25" t="n">
        <v>137.49</v>
      </c>
      <c r="K25" t="n">
        <v>41.65</v>
      </c>
      <c r="L25" t="n">
        <v>24</v>
      </c>
      <c r="M25" t="n">
        <v>26</v>
      </c>
      <c r="N25" t="n">
        <v>21.84</v>
      </c>
      <c r="O25" t="n">
        <v>17191.35</v>
      </c>
      <c r="P25" t="n">
        <v>897.2</v>
      </c>
      <c r="Q25" t="n">
        <v>1150.88</v>
      </c>
      <c r="R25" t="n">
        <v>218.81</v>
      </c>
      <c r="S25" t="n">
        <v>164.43</v>
      </c>
      <c r="T25" t="n">
        <v>20807.13</v>
      </c>
      <c r="U25" t="n">
        <v>0.75</v>
      </c>
      <c r="V25" t="n">
        <v>0.89</v>
      </c>
      <c r="W25" t="n">
        <v>19.02</v>
      </c>
      <c r="X25" t="n">
        <v>1.21</v>
      </c>
      <c r="Y25" t="n">
        <v>0.5</v>
      </c>
      <c r="Z25" t="n">
        <v>10</v>
      </c>
      <c r="AA25" t="n">
        <v>2064.062909492168</v>
      </c>
      <c r="AB25" t="n">
        <v>2824.141932796056</v>
      </c>
      <c r="AC25" t="n">
        <v>2554.609790438097</v>
      </c>
      <c r="AD25" t="n">
        <v>2064062.909492168</v>
      </c>
      <c r="AE25" t="n">
        <v>2824141.932796056</v>
      </c>
      <c r="AF25" t="n">
        <v>4.54557630303124e-06</v>
      </c>
      <c r="AG25" t="n">
        <v>45.66666666666666</v>
      </c>
      <c r="AH25" t="n">
        <v>2554609.790438097</v>
      </c>
    </row>
    <row r="26">
      <c r="A26" t="n">
        <v>24</v>
      </c>
      <c r="B26" t="n">
        <v>50</v>
      </c>
      <c r="C26" t="inlineStr">
        <is>
          <t xml:space="preserve">CONCLUIDO	</t>
        </is>
      </c>
      <c r="D26" t="n">
        <v>0.9127</v>
      </c>
      <c r="E26" t="n">
        <v>109.57</v>
      </c>
      <c r="F26" t="n">
        <v>106.93</v>
      </c>
      <c r="G26" t="n">
        <v>237.63</v>
      </c>
      <c r="H26" t="n">
        <v>3.18</v>
      </c>
      <c r="I26" t="n">
        <v>27</v>
      </c>
      <c r="J26" t="n">
        <v>138.85</v>
      </c>
      <c r="K26" t="n">
        <v>41.65</v>
      </c>
      <c r="L26" t="n">
        <v>25</v>
      </c>
      <c r="M26" t="n">
        <v>24</v>
      </c>
      <c r="N26" t="n">
        <v>22.2</v>
      </c>
      <c r="O26" t="n">
        <v>17358.22</v>
      </c>
      <c r="P26" t="n">
        <v>893.0599999999999</v>
      </c>
      <c r="Q26" t="n">
        <v>1150.89</v>
      </c>
      <c r="R26" t="n">
        <v>218.57</v>
      </c>
      <c r="S26" t="n">
        <v>164.43</v>
      </c>
      <c r="T26" t="n">
        <v>20689.88</v>
      </c>
      <c r="U26" t="n">
        <v>0.75</v>
      </c>
      <c r="V26" t="n">
        <v>0.89</v>
      </c>
      <c r="W26" t="n">
        <v>19.02</v>
      </c>
      <c r="X26" t="n">
        <v>1.2</v>
      </c>
      <c r="Y26" t="n">
        <v>0.5</v>
      </c>
      <c r="Z26" t="n">
        <v>10</v>
      </c>
      <c r="AA26" t="n">
        <v>2059.604524029823</v>
      </c>
      <c r="AB26" t="n">
        <v>2818.041773116391</v>
      </c>
      <c r="AC26" t="n">
        <v>2549.091821436631</v>
      </c>
      <c r="AD26" t="n">
        <v>2059604.524029823</v>
      </c>
      <c r="AE26" t="n">
        <v>2818041.773116391</v>
      </c>
      <c r="AF26" t="n">
        <v>4.547070902867834e-06</v>
      </c>
      <c r="AG26" t="n">
        <v>45.65416666666666</v>
      </c>
      <c r="AH26" t="n">
        <v>2549091.821436631</v>
      </c>
    </row>
    <row r="27">
      <c r="A27" t="n">
        <v>25</v>
      </c>
      <c r="B27" t="n">
        <v>50</v>
      </c>
      <c r="C27" t="inlineStr">
        <is>
          <t xml:space="preserve">CONCLUIDO	</t>
        </is>
      </c>
      <c r="D27" t="n">
        <v>0.9134</v>
      </c>
      <c r="E27" t="n">
        <v>109.48</v>
      </c>
      <c r="F27" t="n">
        <v>106.87</v>
      </c>
      <c r="G27" t="n">
        <v>246.62</v>
      </c>
      <c r="H27" t="n">
        <v>3.28</v>
      </c>
      <c r="I27" t="n">
        <v>26</v>
      </c>
      <c r="J27" t="n">
        <v>140.2</v>
      </c>
      <c r="K27" t="n">
        <v>41.65</v>
      </c>
      <c r="L27" t="n">
        <v>26</v>
      </c>
      <c r="M27" t="n">
        <v>19</v>
      </c>
      <c r="N27" t="n">
        <v>22.55</v>
      </c>
      <c r="O27" t="n">
        <v>17525.59</v>
      </c>
      <c r="P27" t="n">
        <v>886.62</v>
      </c>
      <c r="Q27" t="n">
        <v>1150.87</v>
      </c>
      <c r="R27" t="n">
        <v>216.13</v>
      </c>
      <c r="S27" t="n">
        <v>164.43</v>
      </c>
      <c r="T27" t="n">
        <v>19477.21</v>
      </c>
      <c r="U27" t="n">
        <v>0.76</v>
      </c>
      <c r="V27" t="n">
        <v>0.89</v>
      </c>
      <c r="W27" t="n">
        <v>19.02</v>
      </c>
      <c r="X27" t="n">
        <v>1.14</v>
      </c>
      <c r="Y27" t="n">
        <v>0.5</v>
      </c>
      <c r="Z27" t="n">
        <v>10</v>
      </c>
      <c r="AA27" t="n">
        <v>2052.098044975158</v>
      </c>
      <c r="AB27" t="n">
        <v>2807.771077311314</v>
      </c>
      <c r="AC27" t="n">
        <v>2539.801346424179</v>
      </c>
      <c r="AD27" t="n">
        <v>2052098.044975158</v>
      </c>
      <c r="AE27" t="n">
        <v>2807771.077311315</v>
      </c>
      <c r="AF27" t="n">
        <v>4.550558302486557e-06</v>
      </c>
      <c r="AG27" t="n">
        <v>45.61666666666667</v>
      </c>
      <c r="AH27" t="n">
        <v>2539801.346424179</v>
      </c>
    </row>
    <row r="28">
      <c r="A28" t="n">
        <v>26</v>
      </c>
      <c r="B28" t="n">
        <v>50</v>
      </c>
      <c r="C28" t="inlineStr">
        <is>
          <t xml:space="preserve">CONCLUIDO	</t>
        </is>
      </c>
      <c r="D28" t="n">
        <v>0.9139</v>
      </c>
      <c r="E28" t="n">
        <v>109.43</v>
      </c>
      <c r="F28" t="n">
        <v>106.83</v>
      </c>
      <c r="G28" t="n">
        <v>256.4</v>
      </c>
      <c r="H28" t="n">
        <v>3.37</v>
      </c>
      <c r="I28" t="n">
        <v>25</v>
      </c>
      <c r="J28" t="n">
        <v>141.56</v>
      </c>
      <c r="K28" t="n">
        <v>41.65</v>
      </c>
      <c r="L28" t="n">
        <v>27</v>
      </c>
      <c r="M28" t="n">
        <v>14</v>
      </c>
      <c r="N28" t="n">
        <v>22.91</v>
      </c>
      <c r="O28" t="n">
        <v>17693.46</v>
      </c>
      <c r="P28" t="n">
        <v>883.24</v>
      </c>
      <c r="Q28" t="n">
        <v>1150.89</v>
      </c>
      <c r="R28" t="n">
        <v>214.81</v>
      </c>
      <c r="S28" t="n">
        <v>164.43</v>
      </c>
      <c r="T28" t="n">
        <v>18820.32</v>
      </c>
      <c r="U28" t="n">
        <v>0.77</v>
      </c>
      <c r="V28" t="n">
        <v>0.89</v>
      </c>
      <c r="W28" t="n">
        <v>19.03</v>
      </c>
      <c r="X28" t="n">
        <v>1.1</v>
      </c>
      <c r="Y28" t="n">
        <v>0.5</v>
      </c>
      <c r="Z28" t="n">
        <v>10</v>
      </c>
      <c r="AA28" t="n">
        <v>2047.920030710771</v>
      </c>
      <c r="AB28" t="n">
        <v>2802.054533873799</v>
      </c>
      <c r="AC28" t="n">
        <v>2534.630381869121</v>
      </c>
      <c r="AD28" t="n">
        <v>2047920.030710771</v>
      </c>
      <c r="AE28" t="n">
        <v>2802054.533873799</v>
      </c>
      <c r="AF28" t="n">
        <v>4.553049302214215e-06</v>
      </c>
      <c r="AG28" t="n">
        <v>45.59583333333334</v>
      </c>
      <c r="AH28" t="n">
        <v>2534630.381869121</v>
      </c>
    </row>
    <row r="29">
      <c r="A29" t="n">
        <v>27</v>
      </c>
      <c r="B29" t="n">
        <v>50</v>
      </c>
      <c r="C29" t="inlineStr">
        <is>
          <t xml:space="preserve">CONCLUIDO	</t>
        </is>
      </c>
      <c r="D29" t="n">
        <v>0.9137999999999999</v>
      </c>
      <c r="E29" t="n">
        <v>109.44</v>
      </c>
      <c r="F29" t="n">
        <v>106.84</v>
      </c>
      <c r="G29" t="n">
        <v>256.43</v>
      </c>
      <c r="H29" t="n">
        <v>3.47</v>
      </c>
      <c r="I29" t="n">
        <v>25</v>
      </c>
      <c r="J29" t="n">
        <v>142.93</v>
      </c>
      <c r="K29" t="n">
        <v>41.65</v>
      </c>
      <c r="L29" t="n">
        <v>28</v>
      </c>
      <c r="M29" t="n">
        <v>6</v>
      </c>
      <c r="N29" t="n">
        <v>23.28</v>
      </c>
      <c r="O29" t="n">
        <v>17861.84</v>
      </c>
      <c r="P29" t="n">
        <v>885.74</v>
      </c>
      <c r="Q29" t="n">
        <v>1150.93</v>
      </c>
      <c r="R29" t="n">
        <v>214.8</v>
      </c>
      <c r="S29" t="n">
        <v>164.43</v>
      </c>
      <c r="T29" t="n">
        <v>18815.45</v>
      </c>
      <c r="U29" t="n">
        <v>0.77</v>
      </c>
      <c r="V29" t="n">
        <v>0.89</v>
      </c>
      <c r="W29" t="n">
        <v>19.04</v>
      </c>
      <c r="X29" t="n">
        <v>1.11</v>
      </c>
      <c r="Y29" t="n">
        <v>0.5</v>
      </c>
      <c r="Z29" t="n">
        <v>10</v>
      </c>
      <c r="AA29" t="n">
        <v>2050.503322751316</v>
      </c>
      <c r="AB29" t="n">
        <v>2805.589108010475</v>
      </c>
      <c r="AC29" t="n">
        <v>2537.827621210999</v>
      </c>
      <c r="AD29" t="n">
        <v>2050503.322751316</v>
      </c>
      <c r="AE29" t="n">
        <v>2805589.108010475</v>
      </c>
      <c r="AF29" t="n">
        <v>4.552551102268683e-06</v>
      </c>
      <c r="AG29" t="n">
        <v>45.6</v>
      </c>
      <c r="AH29" t="n">
        <v>2537827.621210999</v>
      </c>
    </row>
    <row r="30">
      <c r="A30" t="n">
        <v>28</v>
      </c>
      <c r="B30" t="n">
        <v>50</v>
      </c>
      <c r="C30" t="inlineStr">
        <is>
          <t xml:space="preserve">CONCLUIDO	</t>
        </is>
      </c>
      <c r="D30" t="n">
        <v>0.9137999999999999</v>
      </c>
      <c r="E30" t="n">
        <v>109.44</v>
      </c>
      <c r="F30" t="n">
        <v>106.85</v>
      </c>
      <c r="G30" t="n">
        <v>256.43</v>
      </c>
      <c r="H30" t="n">
        <v>3.56</v>
      </c>
      <c r="I30" t="n">
        <v>25</v>
      </c>
      <c r="J30" t="n">
        <v>144.3</v>
      </c>
      <c r="K30" t="n">
        <v>41.65</v>
      </c>
      <c r="L30" t="n">
        <v>29</v>
      </c>
      <c r="M30" t="n">
        <v>3</v>
      </c>
      <c r="N30" t="n">
        <v>23.65</v>
      </c>
      <c r="O30" t="n">
        <v>18030.73</v>
      </c>
      <c r="P30" t="n">
        <v>889.3099999999999</v>
      </c>
      <c r="Q30" t="n">
        <v>1150.93</v>
      </c>
      <c r="R30" t="n">
        <v>214.69</v>
      </c>
      <c r="S30" t="n">
        <v>164.43</v>
      </c>
      <c r="T30" t="n">
        <v>18760.18</v>
      </c>
      <c r="U30" t="n">
        <v>0.77</v>
      </c>
      <c r="V30" t="n">
        <v>0.89</v>
      </c>
      <c r="W30" t="n">
        <v>19.04</v>
      </c>
      <c r="X30" t="n">
        <v>1.11</v>
      </c>
      <c r="Y30" t="n">
        <v>0.5</v>
      </c>
      <c r="Z30" t="n">
        <v>10</v>
      </c>
      <c r="AA30" t="n">
        <v>2053.955285868737</v>
      </c>
      <c r="AB30" t="n">
        <v>2810.312236237594</v>
      </c>
      <c r="AC30" t="n">
        <v>2542.099980709074</v>
      </c>
      <c r="AD30" t="n">
        <v>2053955.285868736</v>
      </c>
      <c r="AE30" t="n">
        <v>2810312.236237594</v>
      </c>
      <c r="AF30" t="n">
        <v>4.552551102268683e-06</v>
      </c>
      <c r="AG30" t="n">
        <v>45.6</v>
      </c>
      <c r="AH30" t="n">
        <v>2542099.980709074</v>
      </c>
    </row>
    <row r="31">
      <c r="A31" t="n">
        <v>29</v>
      </c>
      <c r="B31" t="n">
        <v>50</v>
      </c>
      <c r="C31" t="inlineStr">
        <is>
          <t xml:space="preserve">CONCLUIDO	</t>
        </is>
      </c>
      <c r="D31" t="n">
        <v>0.9137</v>
      </c>
      <c r="E31" t="n">
        <v>109.44</v>
      </c>
      <c r="F31" t="n">
        <v>106.85</v>
      </c>
      <c r="G31" t="n">
        <v>256.44</v>
      </c>
      <c r="H31" t="n">
        <v>3.64</v>
      </c>
      <c r="I31" t="n">
        <v>25</v>
      </c>
      <c r="J31" t="n">
        <v>145.67</v>
      </c>
      <c r="K31" t="n">
        <v>41.65</v>
      </c>
      <c r="L31" t="n">
        <v>30</v>
      </c>
      <c r="M31" t="n">
        <v>0</v>
      </c>
      <c r="N31" t="n">
        <v>24.02</v>
      </c>
      <c r="O31" t="n">
        <v>18200.14</v>
      </c>
      <c r="P31" t="n">
        <v>895.75</v>
      </c>
      <c r="Q31" t="n">
        <v>1150.92</v>
      </c>
      <c r="R31" t="n">
        <v>214.42</v>
      </c>
      <c r="S31" t="n">
        <v>164.43</v>
      </c>
      <c r="T31" t="n">
        <v>18627.11</v>
      </c>
      <c r="U31" t="n">
        <v>0.77</v>
      </c>
      <c r="V31" t="n">
        <v>0.89</v>
      </c>
      <c r="W31" t="n">
        <v>19.05</v>
      </c>
      <c r="X31" t="n">
        <v>1.12</v>
      </c>
      <c r="Y31" t="n">
        <v>0.5</v>
      </c>
      <c r="Z31" t="n">
        <v>10</v>
      </c>
      <c r="AA31" t="n">
        <v>2060.243859043218</v>
      </c>
      <c r="AB31" t="n">
        <v>2818.916539487189</v>
      </c>
      <c r="AC31" t="n">
        <v>2549.883101332743</v>
      </c>
      <c r="AD31" t="n">
        <v>2060243.859043218</v>
      </c>
      <c r="AE31" t="n">
        <v>2818916.539487189</v>
      </c>
      <c r="AF31" t="n">
        <v>4.552052902323151e-06</v>
      </c>
      <c r="AG31" t="n">
        <v>45.6</v>
      </c>
      <c r="AH31" t="n">
        <v>2549883.101332743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0.6823</v>
      </c>
      <c r="E2" t="n">
        <v>146.56</v>
      </c>
      <c r="F2" t="n">
        <v>135.86</v>
      </c>
      <c r="G2" t="n">
        <v>12.72</v>
      </c>
      <c r="H2" t="n">
        <v>0.28</v>
      </c>
      <c r="I2" t="n">
        <v>641</v>
      </c>
      <c r="J2" t="n">
        <v>61.76</v>
      </c>
      <c r="K2" t="n">
        <v>28.92</v>
      </c>
      <c r="L2" t="n">
        <v>1</v>
      </c>
      <c r="M2" t="n">
        <v>639</v>
      </c>
      <c r="N2" t="n">
        <v>6.84</v>
      </c>
      <c r="O2" t="n">
        <v>7851.41</v>
      </c>
      <c r="P2" t="n">
        <v>883.21</v>
      </c>
      <c r="Q2" t="n">
        <v>1151.39</v>
      </c>
      <c r="R2" t="n">
        <v>1198.48</v>
      </c>
      <c r="S2" t="n">
        <v>164.43</v>
      </c>
      <c r="T2" t="n">
        <v>507576.51</v>
      </c>
      <c r="U2" t="n">
        <v>0.14</v>
      </c>
      <c r="V2" t="n">
        <v>0.7</v>
      </c>
      <c r="W2" t="n">
        <v>20.02</v>
      </c>
      <c r="X2" t="n">
        <v>30.11</v>
      </c>
      <c r="Y2" t="n">
        <v>0.5</v>
      </c>
      <c r="Z2" t="n">
        <v>10</v>
      </c>
      <c r="AA2" t="n">
        <v>2686.367361699261</v>
      </c>
      <c r="AB2" t="n">
        <v>3675.606338440827</v>
      </c>
      <c r="AC2" t="n">
        <v>3324.811628245792</v>
      </c>
      <c r="AD2" t="n">
        <v>2686367.361699261</v>
      </c>
      <c r="AE2" t="n">
        <v>3675606.338440827</v>
      </c>
      <c r="AF2" t="n">
        <v>4.495778617751818e-06</v>
      </c>
      <c r="AG2" t="n">
        <v>61.06666666666666</v>
      </c>
      <c r="AH2" t="n">
        <v>3324811.628245792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0.8066</v>
      </c>
      <c r="E3" t="n">
        <v>123.98</v>
      </c>
      <c r="F3" t="n">
        <v>118.38</v>
      </c>
      <c r="G3" t="n">
        <v>25.92</v>
      </c>
      <c r="H3" t="n">
        <v>0.55</v>
      </c>
      <c r="I3" t="n">
        <v>274</v>
      </c>
      <c r="J3" t="n">
        <v>62.92</v>
      </c>
      <c r="K3" t="n">
        <v>28.92</v>
      </c>
      <c r="L3" t="n">
        <v>2</v>
      </c>
      <c r="M3" t="n">
        <v>272</v>
      </c>
      <c r="N3" t="n">
        <v>7</v>
      </c>
      <c r="O3" t="n">
        <v>7994.37</v>
      </c>
      <c r="P3" t="n">
        <v>758.5</v>
      </c>
      <c r="Q3" t="n">
        <v>1151.09</v>
      </c>
      <c r="R3" t="n">
        <v>605.3</v>
      </c>
      <c r="S3" t="n">
        <v>164.43</v>
      </c>
      <c r="T3" t="n">
        <v>212821.12</v>
      </c>
      <c r="U3" t="n">
        <v>0.27</v>
      </c>
      <c r="V3" t="n">
        <v>0.8100000000000001</v>
      </c>
      <c r="W3" t="n">
        <v>19.44</v>
      </c>
      <c r="X3" t="n">
        <v>12.64</v>
      </c>
      <c r="Y3" t="n">
        <v>0.5</v>
      </c>
      <c r="Z3" t="n">
        <v>10</v>
      </c>
      <c r="AA3" t="n">
        <v>2065.637835272922</v>
      </c>
      <c r="AB3" t="n">
        <v>2826.296815730106</v>
      </c>
      <c r="AC3" t="n">
        <v>2556.559014369319</v>
      </c>
      <c r="AD3" t="n">
        <v>2065637.835272922</v>
      </c>
      <c r="AE3" t="n">
        <v>2826296.815730106</v>
      </c>
      <c r="AF3" t="n">
        <v>5.314810249272484e-06</v>
      </c>
      <c r="AG3" t="n">
        <v>51.65833333333333</v>
      </c>
      <c r="AH3" t="n">
        <v>2556559.014369319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0.8485</v>
      </c>
      <c r="E4" t="n">
        <v>117.85</v>
      </c>
      <c r="F4" t="n">
        <v>113.65</v>
      </c>
      <c r="G4" t="n">
        <v>39.42</v>
      </c>
      <c r="H4" t="n">
        <v>0.8100000000000001</v>
      </c>
      <c r="I4" t="n">
        <v>173</v>
      </c>
      <c r="J4" t="n">
        <v>64.08</v>
      </c>
      <c r="K4" t="n">
        <v>28.92</v>
      </c>
      <c r="L4" t="n">
        <v>3</v>
      </c>
      <c r="M4" t="n">
        <v>171</v>
      </c>
      <c r="N4" t="n">
        <v>7.16</v>
      </c>
      <c r="O4" t="n">
        <v>8137.65</v>
      </c>
      <c r="P4" t="n">
        <v>716.4299999999999</v>
      </c>
      <c r="Q4" t="n">
        <v>1150.96</v>
      </c>
      <c r="R4" t="n">
        <v>445.77</v>
      </c>
      <c r="S4" t="n">
        <v>164.43</v>
      </c>
      <c r="T4" t="n">
        <v>133560.48</v>
      </c>
      <c r="U4" t="n">
        <v>0.37</v>
      </c>
      <c r="V4" t="n">
        <v>0.84</v>
      </c>
      <c r="W4" t="n">
        <v>19.26</v>
      </c>
      <c r="X4" t="n">
        <v>7.92</v>
      </c>
      <c r="Y4" t="n">
        <v>0.5</v>
      </c>
      <c r="Z4" t="n">
        <v>10</v>
      </c>
      <c r="AA4" t="n">
        <v>1900.241058558027</v>
      </c>
      <c r="AB4" t="n">
        <v>2599.99364903798</v>
      </c>
      <c r="AC4" t="n">
        <v>2351.8539042878</v>
      </c>
      <c r="AD4" t="n">
        <v>1900241.058558027</v>
      </c>
      <c r="AE4" t="n">
        <v>2599993.64903798</v>
      </c>
      <c r="AF4" t="n">
        <v>5.590895730855075e-06</v>
      </c>
      <c r="AG4" t="n">
        <v>49.10416666666666</v>
      </c>
      <c r="AH4" t="n">
        <v>2351853.9042878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0.8699</v>
      </c>
      <c r="E5" t="n">
        <v>114.96</v>
      </c>
      <c r="F5" t="n">
        <v>111.42</v>
      </c>
      <c r="G5" t="n">
        <v>53.48</v>
      </c>
      <c r="H5" t="n">
        <v>1.07</v>
      </c>
      <c r="I5" t="n">
        <v>125</v>
      </c>
      <c r="J5" t="n">
        <v>65.25</v>
      </c>
      <c r="K5" t="n">
        <v>28.92</v>
      </c>
      <c r="L5" t="n">
        <v>4</v>
      </c>
      <c r="M5" t="n">
        <v>123</v>
      </c>
      <c r="N5" t="n">
        <v>7.33</v>
      </c>
      <c r="O5" t="n">
        <v>8281.25</v>
      </c>
      <c r="P5" t="n">
        <v>690.15</v>
      </c>
      <c r="Q5" t="n">
        <v>1150.98</v>
      </c>
      <c r="R5" t="n">
        <v>370.51</v>
      </c>
      <c r="S5" t="n">
        <v>164.43</v>
      </c>
      <c r="T5" t="n">
        <v>96173.38</v>
      </c>
      <c r="U5" t="n">
        <v>0.44</v>
      </c>
      <c r="V5" t="n">
        <v>0.86</v>
      </c>
      <c r="W5" t="n">
        <v>19.17</v>
      </c>
      <c r="X5" t="n">
        <v>5.69</v>
      </c>
      <c r="Y5" t="n">
        <v>0.5</v>
      </c>
      <c r="Z5" t="n">
        <v>10</v>
      </c>
      <c r="AA5" t="n">
        <v>1816.823025840516</v>
      </c>
      <c r="AB5" t="n">
        <v>2485.857416530008</v>
      </c>
      <c r="AC5" t="n">
        <v>2248.61067361918</v>
      </c>
      <c r="AD5" t="n">
        <v>1816823.025840516</v>
      </c>
      <c r="AE5" t="n">
        <v>2485857.416530008</v>
      </c>
      <c r="AF5" t="n">
        <v>5.731903590183653e-06</v>
      </c>
      <c r="AG5" t="n">
        <v>47.9</v>
      </c>
      <c r="AH5" t="n">
        <v>2248610.67361918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0.8831</v>
      </c>
      <c r="E6" t="n">
        <v>113.24</v>
      </c>
      <c r="F6" t="n">
        <v>110.09</v>
      </c>
      <c r="G6" t="n">
        <v>68.09999999999999</v>
      </c>
      <c r="H6" t="n">
        <v>1.31</v>
      </c>
      <c r="I6" t="n">
        <v>97</v>
      </c>
      <c r="J6" t="n">
        <v>66.42</v>
      </c>
      <c r="K6" t="n">
        <v>28.92</v>
      </c>
      <c r="L6" t="n">
        <v>5</v>
      </c>
      <c r="M6" t="n">
        <v>95</v>
      </c>
      <c r="N6" t="n">
        <v>7.49</v>
      </c>
      <c r="O6" t="n">
        <v>8425.16</v>
      </c>
      <c r="P6" t="n">
        <v>668.9400000000001</v>
      </c>
      <c r="Q6" t="n">
        <v>1150.95</v>
      </c>
      <c r="R6" t="n">
        <v>324.96</v>
      </c>
      <c r="S6" t="n">
        <v>164.43</v>
      </c>
      <c r="T6" t="n">
        <v>73539.14999999999</v>
      </c>
      <c r="U6" t="n">
        <v>0.51</v>
      </c>
      <c r="V6" t="n">
        <v>0.87</v>
      </c>
      <c r="W6" t="n">
        <v>19.14</v>
      </c>
      <c r="X6" t="n">
        <v>4.36</v>
      </c>
      <c r="Y6" t="n">
        <v>0.5</v>
      </c>
      <c r="Z6" t="n">
        <v>10</v>
      </c>
      <c r="AA6" t="n">
        <v>1764.414844428535</v>
      </c>
      <c r="AB6" t="n">
        <v>2414.150230636352</v>
      </c>
      <c r="AC6" t="n">
        <v>2183.747120905547</v>
      </c>
      <c r="AD6" t="n">
        <v>1764414.844428535</v>
      </c>
      <c r="AE6" t="n">
        <v>2414150.230636352</v>
      </c>
      <c r="AF6" t="n">
        <v>5.818880400610626e-06</v>
      </c>
      <c r="AG6" t="n">
        <v>47.18333333333333</v>
      </c>
      <c r="AH6" t="n">
        <v>2183747.120905547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0.8911</v>
      </c>
      <c r="E7" t="n">
        <v>112.22</v>
      </c>
      <c r="F7" t="n">
        <v>109.32</v>
      </c>
      <c r="G7" t="n">
        <v>83.03</v>
      </c>
      <c r="H7" t="n">
        <v>1.55</v>
      </c>
      <c r="I7" t="n">
        <v>79</v>
      </c>
      <c r="J7" t="n">
        <v>67.59</v>
      </c>
      <c r="K7" t="n">
        <v>28.92</v>
      </c>
      <c r="L7" t="n">
        <v>6</v>
      </c>
      <c r="M7" t="n">
        <v>77</v>
      </c>
      <c r="N7" t="n">
        <v>7.66</v>
      </c>
      <c r="O7" t="n">
        <v>8569.4</v>
      </c>
      <c r="P7" t="n">
        <v>652.09</v>
      </c>
      <c r="Q7" t="n">
        <v>1150.93</v>
      </c>
      <c r="R7" t="n">
        <v>299.54</v>
      </c>
      <c r="S7" t="n">
        <v>164.43</v>
      </c>
      <c r="T7" t="n">
        <v>60915.04</v>
      </c>
      <c r="U7" t="n">
        <v>0.55</v>
      </c>
      <c r="V7" t="n">
        <v>0.87</v>
      </c>
      <c r="W7" t="n">
        <v>19.1</v>
      </c>
      <c r="X7" t="n">
        <v>3.59</v>
      </c>
      <c r="Y7" t="n">
        <v>0.5</v>
      </c>
      <c r="Z7" t="n">
        <v>10</v>
      </c>
      <c r="AA7" t="n">
        <v>1725.853177673129</v>
      </c>
      <c r="AB7" t="n">
        <v>2361.388456960934</v>
      </c>
      <c r="AC7" t="n">
        <v>2136.020856858097</v>
      </c>
      <c r="AD7" t="n">
        <v>1725853.177673129</v>
      </c>
      <c r="AE7" t="n">
        <v>2361388.456960934</v>
      </c>
      <c r="AF7" t="n">
        <v>5.871593619051216e-06</v>
      </c>
      <c r="AG7" t="n">
        <v>46.75833333333333</v>
      </c>
      <c r="AH7" t="n">
        <v>2136020.856858097</v>
      </c>
    </row>
    <row r="8">
      <c r="A8" t="n">
        <v>6</v>
      </c>
      <c r="B8" t="n">
        <v>25</v>
      </c>
      <c r="C8" t="inlineStr">
        <is>
          <t xml:space="preserve">CONCLUIDO	</t>
        </is>
      </c>
      <c r="D8" t="n">
        <v>0.8976</v>
      </c>
      <c r="E8" t="n">
        <v>111.41</v>
      </c>
      <c r="F8" t="n">
        <v>108.7</v>
      </c>
      <c r="G8" t="n">
        <v>98.81999999999999</v>
      </c>
      <c r="H8" t="n">
        <v>1.78</v>
      </c>
      <c r="I8" t="n">
        <v>66</v>
      </c>
      <c r="J8" t="n">
        <v>68.76000000000001</v>
      </c>
      <c r="K8" t="n">
        <v>28.92</v>
      </c>
      <c r="L8" t="n">
        <v>7</v>
      </c>
      <c r="M8" t="n">
        <v>64</v>
      </c>
      <c r="N8" t="n">
        <v>7.83</v>
      </c>
      <c r="O8" t="n">
        <v>8713.950000000001</v>
      </c>
      <c r="P8" t="n">
        <v>634.84</v>
      </c>
      <c r="Q8" t="n">
        <v>1150.9</v>
      </c>
      <c r="R8" t="n">
        <v>278.3</v>
      </c>
      <c r="S8" t="n">
        <v>164.43</v>
      </c>
      <c r="T8" t="n">
        <v>50362.39</v>
      </c>
      <c r="U8" t="n">
        <v>0.59</v>
      </c>
      <c r="V8" t="n">
        <v>0.88</v>
      </c>
      <c r="W8" t="n">
        <v>19.08</v>
      </c>
      <c r="X8" t="n">
        <v>2.96</v>
      </c>
      <c r="Y8" t="n">
        <v>0.5</v>
      </c>
      <c r="Z8" t="n">
        <v>10</v>
      </c>
      <c r="AA8" t="n">
        <v>1698.917201195406</v>
      </c>
      <c r="AB8" t="n">
        <v>2324.533465612699</v>
      </c>
      <c r="AC8" t="n">
        <v>2102.683254157832</v>
      </c>
      <c r="AD8" t="n">
        <v>1698917.201195406</v>
      </c>
      <c r="AE8" t="n">
        <v>2324533.465612699</v>
      </c>
      <c r="AF8" t="n">
        <v>5.914423109034195e-06</v>
      </c>
      <c r="AG8" t="n">
        <v>46.42083333333333</v>
      </c>
      <c r="AH8" t="n">
        <v>2102683.254157832</v>
      </c>
    </row>
    <row r="9">
      <c r="A9" t="n">
        <v>7</v>
      </c>
      <c r="B9" t="n">
        <v>25</v>
      </c>
      <c r="C9" t="inlineStr">
        <is>
          <t xml:space="preserve">CONCLUIDO	</t>
        </is>
      </c>
      <c r="D9" t="n">
        <v>0.902</v>
      </c>
      <c r="E9" t="n">
        <v>110.87</v>
      </c>
      <c r="F9" t="n">
        <v>108.28</v>
      </c>
      <c r="G9" t="n">
        <v>113.98</v>
      </c>
      <c r="H9" t="n">
        <v>2</v>
      </c>
      <c r="I9" t="n">
        <v>57</v>
      </c>
      <c r="J9" t="n">
        <v>69.93000000000001</v>
      </c>
      <c r="K9" t="n">
        <v>28.92</v>
      </c>
      <c r="L9" t="n">
        <v>8</v>
      </c>
      <c r="M9" t="n">
        <v>53</v>
      </c>
      <c r="N9" t="n">
        <v>8.01</v>
      </c>
      <c r="O9" t="n">
        <v>8858.84</v>
      </c>
      <c r="P9" t="n">
        <v>617.65</v>
      </c>
      <c r="Q9" t="n">
        <v>1150.89</v>
      </c>
      <c r="R9" t="n">
        <v>263.79</v>
      </c>
      <c r="S9" t="n">
        <v>164.43</v>
      </c>
      <c r="T9" t="n">
        <v>43154.2</v>
      </c>
      <c r="U9" t="n">
        <v>0.62</v>
      </c>
      <c r="V9" t="n">
        <v>0.88</v>
      </c>
      <c r="W9" t="n">
        <v>19.07</v>
      </c>
      <c r="X9" t="n">
        <v>2.55</v>
      </c>
      <c r="Y9" t="n">
        <v>0.5</v>
      </c>
      <c r="Z9" t="n">
        <v>10</v>
      </c>
      <c r="AA9" t="n">
        <v>1666.465875081344</v>
      </c>
      <c r="AB9" t="n">
        <v>2280.132129571973</v>
      </c>
      <c r="AC9" t="n">
        <v>2062.519519311166</v>
      </c>
      <c r="AD9" t="n">
        <v>1666465.875081344</v>
      </c>
      <c r="AE9" t="n">
        <v>2280132.129571973</v>
      </c>
      <c r="AF9" t="n">
        <v>5.943415379176521e-06</v>
      </c>
      <c r="AG9" t="n">
        <v>46.19583333333333</v>
      </c>
      <c r="AH9" t="n">
        <v>2062519.519311166</v>
      </c>
    </row>
    <row r="10">
      <c r="A10" t="n">
        <v>8</v>
      </c>
      <c r="B10" t="n">
        <v>25</v>
      </c>
      <c r="C10" t="inlineStr">
        <is>
          <t xml:space="preserve">CONCLUIDO	</t>
        </is>
      </c>
      <c r="D10" t="n">
        <v>0.9052</v>
      </c>
      <c r="E10" t="n">
        <v>110.48</v>
      </c>
      <c r="F10" t="n">
        <v>107.99</v>
      </c>
      <c r="G10" t="n">
        <v>129.59</v>
      </c>
      <c r="H10" t="n">
        <v>2.21</v>
      </c>
      <c r="I10" t="n">
        <v>50</v>
      </c>
      <c r="J10" t="n">
        <v>71.11</v>
      </c>
      <c r="K10" t="n">
        <v>28.92</v>
      </c>
      <c r="L10" t="n">
        <v>9</v>
      </c>
      <c r="M10" t="n">
        <v>35</v>
      </c>
      <c r="N10" t="n">
        <v>8.19</v>
      </c>
      <c r="O10" t="n">
        <v>9004.040000000001</v>
      </c>
      <c r="P10" t="n">
        <v>606.16</v>
      </c>
      <c r="Q10" t="n">
        <v>1150.9</v>
      </c>
      <c r="R10" t="n">
        <v>253.56</v>
      </c>
      <c r="S10" t="n">
        <v>164.43</v>
      </c>
      <c r="T10" t="n">
        <v>38073.32</v>
      </c>
      <c r="U10" t="n">
        <v>0.65</v>
      </c>
      <c r="V10" t="n">
        <v>0.89</v>
      </c>
      <c r="W10" t="n">
        <v>19.08</v>
      </c>
      <c r="X10" t="n">
        <v>2.25</v>
      </c>
      <c r="Y10" t="n">
        <v>0.5</v>
      </c>
      <c r="Z10" t="n">
        <v>10</v>
      </c>
      <c r="AA10" t="n">
        <v>1650.71806715601</v>
      </c>
      <c r="AB10" t="n">
        <v>2258.585284024277</v>
      </c>
      <c r="AC10" t="n">
        <v>2043.029074461355</v>
      </c>
      <c r="AD10" t="n">
        <v>1650718.06715601</v>
      </c>
      <c r="AE10" t="n">
        <v>2258585.284024277</v>
      </c>
      <c r="AF10" t="n">
        <v>5.964500666552756e-06</v>
      </c>
      <c r="AG10" t="n">
        <v>46.03333333333333</v>
      </c>
      <c r="AH10" t="n">
        <v>2043029.074461355</v>
      </c>
    </row>
    <row r="11">
      <c r="A11" t="n">
        <v>9</v>
      </c>
      <c r="B11" t="n">
        <v>25</v>
      </c>
      <c r="C11" t="inlineStr">
        <is>
          <t xml:space="preserve">CONCLUIDO	</t>
        </is>
      </c>
      <c r="D11" t="n">
        <v>0.9061</v>
      </c>
      <c r="E11" t="n">
        <v>110.36</v>
      </c>
      <c r="F11" t="n">
        <v>107.9</v>
      </c>
      <c r="G11" t="n">
        <v>134.88</v>
      </c>
      <c r="H11" t="n">
        <v>2.42</v>
      </c>
      <c r="I11" t="n">
        <v>48</v>
      </c>
      <c r="J11" t="n">
        <v>72.29000000000001</v>
      </c>
      <c r="K11" t="n">
        <v>28.92</v>
      </c>
      <c r="L11" t="n">
        <v>10</v>
      </c>
      <c r="M11" t="n">
        <v>5</v>
      </c>
      <c r="N11" t="n">
        <v>8.369999999999999</v>
      </c>
      <c r="O11" t="n">
        <v>9149.58</v>
      </c>
      <c r="P11" t="n">
        <v>605.1</v>
      </c>
      <c r="Q11" t="n">
        <v>1150.94</v>
      </c>
      <c r="R11" t="n">
        <v>249.74</v>
      </c>
      <c r="S11" t="n">
        <v>164.43</v>
      </c>
      <c r="T11" t="n">
        <v>36172.74</v>
      </c>
      <c r="U11" t="n">
        <v>0.66</v>
      </c>
      <c r="V11" t="n">
        <v>0.89</v>
      </c>
      <c r="W11" t="n">
        <v>19.1</v>
      </c>
      <c r="X11" t="n">
        <v>2.17</v>
      </c>
      <c r="Y11" t="n">
        <v>0.5</v>
      </c>
      <c r="Z11" t="n">
        <v>10</v>
      </c>
      <c r="AA11" t="n">
        <v>1648.261950015558</v>
      </c>
      <c r="AB11" t="n">
        <v>2255.224716196471</v>
      </c>
      <c r="AC11" t="n">
        <v>2039.989234510447</v>
      </c>
      <c r="AD11" t="n">
        <v>1648261.950015558</v>
      </c>
      <c r="AE11" t="n">
        <v>2255224.71619647</v>
      </c>
      <c r="AF11" t="n">
        <v>5.970430903627322e-06</v>
      </c>
      <c r="AG11" t="n">
        <v>45.98333333333333</v>
      </c>
      <c r="AH11" t="n">
        <v>2039989.234510447</v>
      </c>
    </row>
    <row r="12">
      <c r="A12" t="n">
        <v>10</v>
      </c>
      <c r="B12" t="n">
        <v>25</v>
      </c>
      <c r="C12" t="inlineStr">
        <is>
          <t xml:space="preserve">CONCLUIDO	</t>
        </is>
      </c>
      <c r="D12" t="n">
        <v>0.906</v>
      </c>
      <c r="E12" t="n">
        <v>110.38</v>
      </c>
      <c r="F12" t="n">
        <v>107.91</v>
      </c>
      <c r="G12" t="n">
        <v>134.89</v>
      </c>
      <c r="H12" t="n">
        <v>2.62</v>
      </c>
      <c r="I12" t="n">
        <v>48</v>
      </c>
      <c r="J12" t="n">
        <v>73.47</v>
      </c>
      <c r="K12" t="n">
        <v>28.92</v>
      </c>
      <c r="L12" t="n">
        <v>11</v>
      </c>
      <c r="M12" t="n">
        <v>0</v>
      </c>
      <c r="N12" t="n">
        <v>8.550000000000001</v>
      </c>
      <c r="O12" t="n">
        <v>9295.440000000001</v>
      </c>
      <c r="P12" t="n">
        <v>613.34</v>
      </c>
      <c r="Q12" t="n">
        <v>1150.98</v>
      </c>
      <c r="R12" t="n">
        <v>249.27</v>
      </c>
      <c r="S12" t="n">
        <v>164.43</v>
      </c>
      <c r="T12" t="n">
        <v>35934.76</v>
      </c>
      <c r="U12" t="n">
        <v>0.66</v>
      </c>
      <c r="V12" t="n">
        <v>0.89</v>
      </c>
      <c r="W12" t="n">
        <v>19.12</v>
      </c>
      <c r="X12" t="n">
        <v>2.18</v>
      </c>
      <c r="Y12" t="n">
        <v>0.5</v>
      </c>
      <c r="Z12" t="n">
        <v>10</v>
      </c>
      <c r="AA12" t="n">
        <v>1656.329224998103</v>
      </c>
      <c r="AB12" t="n">
        <v>2266.262717730642</v>
      </c>
      <c r="AC12" t="n">
        <v>2049.97378467013</v>
      </c>
      <c r="AD12" t="n">
        <v>1656329.224998103</v>
      </c>
      <c r="AE12" t="n">
        <v>2266262.717730642</v>
      </c>
      <c r="AF12" t="n">
        <v>5.969771988396815e-06</v>
      </c>
      <c r="AG12" t="n">
        <v>45.99166666666667</v>
      </c>
      <c r="AH12" t="n">
        <v>2049973.78467013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0.3772</v>
      </c>
      <c r="E2" t="n">
        <v>265.13</v>
      </c>
      <c r="F2" t="n">
        <v>199.32</v>
      </c>
      <c r="G2" t="n">
        <v>6.39</v>
      </c>
      <c r="H2" t="n">
        <v>0.11</v>
      </c>
      <c r="I2" t="n">
        <v>1872</v>
      </c>
      <c r="J2" t="n">
        <v>167.88</v>
      </c>
      <c r="K2" t="n">
        <v>51.39</v>
      </c>
      <c r="L2" t="n">
        <v>1</v>
      </c>
      <c r="M2" t="n">
        <v>1870</v>
      </c>
      <c r="N2" t="n">
        <v>30.49</v>
      </c>
      <c r="O2" t="n">
        <v>20939.59</v>
      </c>
      <c r="P2" t="n">
        <v>2544.88</v>
      </c>
      <c r="Q2" t="n">
        <v>1152.2</v>
      </c>
      <c r="R2" t="n">
        <v>3360.71</v>
      </c>
      <c r="S2" t="n">
        <v>164.43</v>
      </c>
      <c r="T2" t="n">
        <v>1582537.16</v>
      </c>
      <c r="U2" t="n">
        <v>0.05</v>
      </c>
      <c r="V2" t="n">
        <v>0.48</v>
      </c>
      <c r="W2" t="n">
        <v>22.02</v>
      </c>
      <c r="X2" t="n">
        <v>93.52</v>
      </c>
      <c r="Y2" t="n">
        <v>0.5</v>
      </c>
      <c r="Z2" t="n">
        <v>10</v>
      </c>
      <c r="AA2" t="n">
        <v>10525.48893635792</v>
      </c>
      <c r="AB2" t="n">
        <v>14401.43831452531</v>
      </c>
      <c r="AC2" t="n">
        <v>13026.98525433209</v>
      </c>
      <c r="AD2" t="n">
        <v>10525488.93635792</v>
      </c>
      <c r="AE2" t="n">
        <v>14401438.3145253</v>
      </c>
      <c r="AF2" t="n">
        <v>1.517118963214659e-06</v>
      </c>
      <c r="AG2" t="n">
        <v>110.4708333333333</v>
      </c>
      <c r="AH2" t="n">
        <v>13026985.25433209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0.63</v>
      </c>
      <c r="E3" t="n">
        <v>158.73</v>
      </c>
      <c r="F3" t="n">
        <v>135.14</v>
      </c>
      <c r="G3" t="n">
        <v>12.95</v>
      </c>
      <c r="H3" t="n">
        <v>0.21</v>
      </c>
      <c r="I3" t="n">
        <v>626</v>
      </c>
      <c r="J3" t="n">
        <v>169.33</v>
      </c>
      <c r="K3" t="n">
        <v>51.39</v>
      </c>
      <c r="L3" t="n">
        <v>2</v>
      </c>
      <c r="M3" t="n">
        <v>624</v>
      </c>
      <c r="N3" t="n">
        <v>30.94</v>
      </c>
      <c r="O3" t="n">
        <v>21118.46</v>
      </c>
      <c r="P3" t="n">
        <v>1724.92</v>
      </c>
      <c r="Q3" t="n">
        <v>1151.38</v>
      </c>
      <c r="R3" t="n">
        <v>1174.17</v>
      </c>
      <c r="S3" t="n">
        <v>164.43</v>
      </c>
      <c r="T3" t="n">
        <v>495497.08</v>
      </c>
      <c r="U3" t="n">
        <v>0.14</v>
      </c>
      <c r="V3" t="n">
        <v>0.71</v>
      </c>
      <c r="W3" t="n">
        <v>20</v>
      </c>
      <c r="X3" t="n">
        <v>29.39</v>
      </c>
      <c r="Y3" t="n">
        <v>0.5</v>
      </c>
      <c r="Z3" t="n">
        <v>10</v>
      </c>
      <c r="AA3" t="n">
        <v>4593.156369587284</v>
      </c>
      <c r="AB3" t="n">
        <v>6284.559180627391</v>
      </c>
      <c r="AC3" t="n">
        <v>5684.769672862284</v>
      </c>
      <c r="AD3" t="n">
        <v>4593156.369587284</v>
      </c>
      <c r="AE3" t="n">
        <v>6284559.180627392</v>
      </c>
      <c r="AF3" t="n">
        <v>2.533894344711653e-06</v>
      </c>
      <c r="AG3" t="n">
        <v>66.1375</v>
      </c>
      <c r="AH3" t="n">
        <v>5684769.672862284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0.7221</v>
      </c>
      <c r="E4" t="n">
        <v>138.49</v>
      </c>
      <c r="F4" t="n">
        <v>123.27</v>
      </c>
      <c r="G4" t="n">
        <v>19.52</v>
      </c>
      <c r="H4" t="n">
        <v>0.31</v>
      </c>
      <c r="I4" t="n">
        <v>379</v>
      </c>
      <c r="J4" t="n">
        <v>170.79</v>
      </c>
      <c r="K4" t="n">
        <v>51.39</v>
      </c>
      <c r="L4" t="n">
        <v>3</v>
      </c>
      <c r="M4" t="n">
        <v>377</v>
      </c>
      <c r="N4" t="n">
        <v>31.4</v>
      </c>
      <c r="O4" t="n">
        <v>21297.94</v>
      </c>
      <c r="P4" t="n">
        <v>1571.6</v>
      </c>
      <c r="Q4" t="n">
        <v>1151.24</v>
      </c>
      <c r="R4" t="n">
        <v>771.27</v>
      </c>
      <c r="S4" t="n">
        <v>164.43</v>
      </c>
      <c r="T4" t="n">
        <v>295280.68</v>
      </c>
      <c r="U4" t="n">
        <v>0.21</v>
      </c>
      <c r="V4" t="n">
        <v>0.78</v>
      </c>
      <c r="W4" t="n">
        <v>19.61</v>
      </c>
      <c r="X4" t="n">
        <v>17.53</v>
      </c>
      <c r="Y4" t="n">
        <v>0.5</v>
      </c>
      <c r="Z4" t="n">
        <v>10</v>
      </c>
      <c r="AA4" t="n">
        <v>3727.843655303246</v>
      </c>
      <c r="AB4" t="n">
        <v>5100.6001500412</v>
      </c>
      <c r="AC4" t="n">
        <v>4613.806030458347</v>
      </c>
      <c r="AD4" t="n">
        <v>3727843.655303246</v>
      </c>
      <c r="AE4" t="n">
        <v>5100600.1500412</v>
      </c>
      <c r="AF4" t="n">
        <v>2.904325565581404e-06</v>
      </c>
      <c r="AG4" t="n">
        <v>57.70416666666667</v>
      </c>
      <c r="AH4" t="n">
        <v>4613806.030458347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0.7699</v>
      </c>
      <c r="E5" t="n">
        <v>129.89</v>
      </c>
      <c r="F5" t="n">
        <v>118.3</v>
      </c>
      <c r="G5" t="n">
        <v>26.09</v>
      </c>
      <c r="H5" t="n">
        <v>0.41</v>
      </c>
      <c r="I5" t="n">
        <v>272</v>
      </c>
      <c r="J5" t="n">
        <v>172.25</v>
      </c>
      <c r="K5" t="n">
        <v>51.39</v>
      </c>
      <c r="L5" t="n">
        <v>4</v>
      </c>
      <c r="M5" t="n">
        <v>270</v>
      </c>
      <c r="N5" t="n">
        <v>31.86</v>
      </c>
      <c r="O5" t="n">
        <v>21478.05</v>
      </c>
      <c r="P5" t="n">
        <v>1506.42</v>
      </c>
      <c r="Q5" t="n">
        <v>1151.04</v>
      </c>
      <c r="R5" t="n">
        <v>602.91</v>
      </c>
      <c r="S5" t="n">
        <v>164.43</v>
      </c>
      <c r="T5" t="n">
        <v>211634.88</v>
      </c>
      <c r="U5" t="n">
        <v>0.27</v>
      </c>
      <c r="V5" t="n">
        <v>0.8100000000000001</v>
      </c>
      <c r="W5" t="n">
        <v>19.42</v>
      </c>
      <c r="X5" t="n">
        <v>12.56</v>
      </c>
      <c r="Y5" t="n">
        <v>0.5</v>
      </c>
      <c r="Z5" t="n">
        <v>10</v>
      </c>
      <c r="AA5" t="n">
        <v>3390.477707614725</v>
      </c>
      <c r="AB5" t="n">
        <v>4639.001176878554</v>
      </c>
      <c r="AC5" t="n">
        <v>4196.261415436134</v>
      </c>
      <c r="AD5" t="n">
        <v>3390477.707614725</v>
      </c>
      <c r="AE5" t="n">
        <v>4639001.176878555</v>
      </c>
      <c r="AF5" t="n">
        <v>3.096579771418257e-06</v>
      </c>
      <c r="AG5" t="n">
        <v>54.12083333333333</v>
      </c>
      <c r="AH5" t="n">
        <v>4196261.415436134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0.7999000000000001</v>
      </c>
      <c r="E6" t="n">
        <v>125.01</v>
      </c>
      <c r="F6" t="n">
        <v>115.46</v>
      </c>
      <c r="G6" t="n">
        <v>32.68</v>
      </c>
      <c r="H6" t="n">
        <v>0.51</v>
      </c>
      <c r="I6" t="n">
        <v>212</v>
      </c>
      <c r="J6" t="n">
        <v>173.71</v>
      </c>
      <c r="K6" t="n">
        <v>51.39</v>
      </c>
      <c r="L6" t="n">
        <v>5</v>
      </c>
      <c r="M6" t="n">
        <v>210</v>
      </c>
      <c r="N6" t="n">
        <v>32.32</v>
      </c>
      <c r="O6" t="n">
        <v>21658.78</v>
      </c>
      <c r="P6" t="n">
        <v>1468.28</v>
      </c>
      <c r="Q6" t="n">
        <v>1151.02</v>
      </c>
      <c r="R6" t="n">
        <v>506.29</v>
      </c>
      <c r="S6" t="n">
        <v>164.43</v>
      </c>
      <c r="T6" t="n">
        <v>163624.96</v>
      </c>
      <c r="U6" t="n">
        <v>0.32</v>
      </c>
      <c r="V6" t="n">
        <v>0.83</v>
      </c>
      <c r="W6" t="n">
        <v>19.33</v>
      </c>
      <c r="X6" t="n">
        <v>9.720000000000001</v>
      </c>
      <c r="Y6" t="n">
        <v>0.5</v>
      </c>
      <c r="Z6" t="n">
        <v>10</v>
      </c>
      <c r="AA6" t="n">
        <v>3193.08055022318</v>
      </c>
      <c r="AB6" t="n">
        <v>4368.913677587462</v>
      </c>
      <c r="AC6" t="n">
        <v>3951.950688007208</v>
      </c>
      <c r="AD6" t="n">
        <v>3193080.55022318</v>
      </c>
      <c r="AE6" t="n">
        <v>4368913.677587463</v>
      </c>
      <c r="AF6" t="n">
        <v>3.217241406880716e-06</v>
      </c>
      <c r="AG6" t="n">
        <v>52.08750000000001</v>
      </c>
      <c r="AH6" t="n">
        <v>3951950.688007208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0.8199</v>
      </c>
      <c r="E7" t="n">
        <v>121.96</v>
      </c>
      <c r="F7" t="n">
        <v>113.69</v>
      </c>
      <c r="G7" t="n">
        <v>39.21</v>
      </c>
      <c r="H7" t="n">
        <v>0.61</v>
      </c>
      <c r="I7" t="n">
        <v>174</v>
      </c>
      <c r="J7" t="n">
        <v>175.18</v>
      </c>
      <c r="K7" t="n">
        <v>51.39</v>
      </c>
      <c r="L7" t="n">
        <v>6</v>
      </c>
      <c r="M7" t="n">
        <v>172</v>
      </c>
      <c r="N7" t="n">
        <v>32.79</v>
      </c>
      <c r="O7" t="n">
        <v>21840.16</v>
      </c>
      <c r="P7" t="n">
        <v>1444.01</v>
      </c>
      <c r="Q7" t="n">
        <v>1151.07</v>
      </c>
      <c r="R7" t="n">
        <v>447.33</v>
      </c>
      <c r="S7" t="n">
        <v>164.43</v>
      </c>
      <c r="T7" t="n">
        <v>134335.31</v>
      </c>
      <c r="U7" t="n">
        <v>0.37</v>
      </c>
      <c r="V7" t="n">
        <v>0.84</v>
      </c>
      <c r="W7" t="n">
        <v>19.25</v>
      </c>
      <c r="X7" t="n">
        <v>7.95</v>
      </c>
      <c r="Y7" t="n">
        <v>0.5</v>
      </c>
      <c r="Z7" t="n">
        <v>10</v>
      </c>
      <c r="AA7" t="n">
        <v>3076.401320010577</v>
      </c>
      <c r="AB7" t="n">
        <v>4209.268007286227</v>
      </c>
      <c r="AC7" t="n">
        <v>3807.541376415422</v>
      </c>
      <c r="AD7" t="n">
        <v>3076401.320010577</v>
      </c>
      <c r="AE7" t="n">
        <v>4209268.007286226</v>
      </c>
      <c r="AF7" t="n">
        <v>3.297682497189022e-06</v>
      </c>
      <c r="AG7" t="n">
        <v>50.81666666666666</v>
      </c>
      <c r="AH7" t="n">
        <v>3807541.376415422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0.8343</v>
      </c>
      <c r="E8" t="n">
        <v>119.87</v>
      </c>
      <c r="F8" t="n">
        <v>112.48</v>
      </c>
      <c r="G8" t="n">
        <v>45.6</v>
      </c>
      <c r="H8" t="n">
        <v>0.7</v>
      </c>
      <c r="I8" t="n">
        <v>148</v>
      </c>
      <c r="J8" t="n">
        <v>176.66</v>
      </c>
      <c r="K8" t="n">
        <v>51.39</v>
      </c>
      <c r="L8" t="n">
        <v>7</v>
      </c>
      <c r="M8" t="n">
        <v>146</v>
      </c>
      <c r="N8" t="n">
        <v>33.27</v>
      </c>
      <c r="O8" t="n">
        <v>22022.17</v>
      </c>
      <c r="P8" t="n">
        <v>1426.65</v>
      </c>
      <c r="Q8" t="n">
        <v>1150.95</v>
      </c>
      <c r="R8" t="n">
        <v>406.19</v>
      </c>
      <c r="S8" t="n">
        <v>164.43</v>
      </c>
      <c r="T8" t="n">
        <v>113898.38</v>
      </c>
      <c r="U8" t="n">
        <v>0.4</v>
      </c>
      <c r="V8" t="n">
        <v>0.85</v>
      </c>
      <c r="W8" t="n">
        <v>19.21</v>
      </c>
      <c r="X8" t="n">
        <v>6.74</v>
      </c>
      <c r="Y8" t="n">
        <v>0.5</v>
      </c>
      <c r="Z8" t="n">
        <v>10</v>
      </c>
      <c r="AA8" t="n">
        <v>3000.091613533107</v>
      </c>
      <c r="AB8" t="n">
        <v>4104.857700337095</v>
      </c>
      <c r="AC8" t="n">
        <v>3713.095842620733</v>
      </c>
      <c r="AD8" t="n">
        <v>3000091.613533107</v>
      </c>
      <c r="AE8" t="n">
        <v>4104857.700337094</v>
      </c>
      <c r="AF8" t="n">
        <v>3.355600082211003e-06</v>
      </c>
      <c r="AG8" t="n">
        <v>49.94583333333333</v>
      </c>
      <c r="AH8" t="n">
        <v>3713095.842620733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0.8454</v>
      </c>
      <c r="E9" t="n">
        <v>118.29</v>
      </c>
      <c r="F9" t="n">
        <v>111.58</v>
      </c>
      <c r="G9" t="n">
        <v>52.3</v>
      </c>
      <c r="H9" t="n">
        <v>0.8</v>
      </c>
      <c r="I9" t="n">
        <v>128</v>
      </c>
      <c r="J9" t="n">
        <v>178.14</v>
      </c>
      <c r="K9" t="n">
        <v>51.39</v>
      </c>
      <c r="L9" t="n">
        <v>8</v>
      </c>
      <c r="M9" t="n">
        <v>126</v>
      </c>
      <c r="N9" t="n">
        <v>33.75</v>
      </c>
      <c r="O9" t="n">
        <v>22204.83</v>
      </c>
      <c r="P9" t="n">
        <v>1413.33</v>
      </c>
      <c r="Q9" t="n">
        <v>1150.97</v>
      </c>
      <c r="R9" t="n">
        <v>375.16</v>
      </c>
      <c r="S9" t="n">
        <v>164.43</v>
      </c>
      <c r="T9" t="n">
        <v>98483.64</v>
      </c>
      <c r="U9" t="n">
        <v>0.44</v>
      </c>
      <c r="V9" t="n">
        <v>0.86</v>
      </c>
      <c r="W9" t="n">
        <v>19.2</v>
      </c>
      <c r="X9" t="n">
        <v>5.84</v>
      </c>
      <c r="Y9" t="n">
        <v>0.5</v>
      </c>
      <c r="Z9" t="n">
        <v>10</v>
      </c>
      <c r="AA9" t="n">
        <v>2940.944365995963</v>
      </c>
      <c r="AB9" t="n">
        <v>4023.92982686437</v>
      </c>
      <c r="AC9" t="n">
        <v>3639.891611809265</v>
      </c>
      <c r="AD9" t="n">
        <v>2940944.365995963</v>
      </c>
      <c r="AE9" t="n">
        <v>4023929.82686437</v>
      </c>
      <c r="AF9" t="n">
        <v>3.400244887332113e-06</v>
      </c>
      <c r="AG9" t="n">
        <v>49.2875</v>
      </c>
      <c r="AH9" t="n">
        <v>3639891.611809265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0.8542</v>
      </c>
      <c r="E10" t="n">
        <v>117.07</v>
      </c>
      <c r="F10" t="n">
        <v>110.87</v>
      </c>
      <c r="G10" t="n">
        <v>58.87</v>
      </c>
      <c r="H10" t="n">
        <v>0.89</v>
      </c>
      <c r="I10" t="n">
        <v>113</v>
      </c>
      <c r="J10" t="n">
        <v>179.63</v>
      </c>
      <c r="K10" t="n">
        <v>51.39</v>
      </c>
      <c r="L10" t="n">
        <v>9</v>
      </c>
      <c r="M10" t="n">
        <v>111</v>
      </c>
      <c r="N10" t="n">
        <v>34.24</v>
      </c>
      <c r="O10" t="n">
        <v>22388.15</v>
      </c>
      <c r="P10" t="n">
        <v>1403.05</v>
      </c>
      <c r="Q10" t="n">
        <v>1150.94</v>
      </c>
      <c r="R10" t="n">
        <v>351.35</v>
      </c>
      <c r="S10" t="n">
        <v>164.43</v>
      </c>
      <c r="T10" t="n">
        <v>86650.3</v>
      </c>
      <c r="U10" t="n">
        <v>0.47</v>
      </c>
      <c r="V10" t="n">
        <v>0.86</v>
      </c>
      <c r="W10" t="n">
        <v>19.16</v>
      </c>
      <c r="X10" t="n">
        <v>5.13</v>
      </c>
      <c r="Y10" t="n">
        <v>0.5</v>
      </c>
      <c r="Z10" t="n">
        <v>10</v>
      </c>
      <c r="AA10" t="n">
        <v>2893.255537005056</v>
      </c>
      <c r="AB10" t="n">
        <v>3958.679867156356</v>
      </c>
      <c r="AC10" t="n">
        <v>3580.869016676892</v>
      </c>
      <c r="AD10" t="n">
        <v>2893255.537005056</v>
      </c>
      <c r="AE10" t="n">
        <v>3958679.867156356</v>
      </c>
      <c r="AF10" t="n">
        <v>3.435638967067768e-06</v>
      </c>
      <c r="AG10" t="n">
        <v>48.77916666666666</v>
      </c>
      <c r="AH10" t="n">
        <v>3580869.016676893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0.8613</v>
      </c>
      <c r="E11" t="n">
        <v>116.1</v>
      </c>
      <c r="F11" t="n">
        <v>110.3</v>
      </c>
      <c r="G11" t="n">
        <v>65.53</v>
      </c>
      <c r="H11" t="n">
        <v>0.98</v>
      </c>
      <c r="I11" t="n">
        <v>101</v>
      </c>
      <c r="J11" t="n">
        <v>181.12</v>
      </c>
      <c r="K11" t="n">
        <v>51.39</v>
      </c>
      <c r="L11" t="n">
        <v>10</v>
      </c>
      <c r="M11" t="n">
        <v>99</v>
      </c>
      <c r="N11" t="n">
        <v>34.73</v>
      </c>
      <c r="O11" t="n">
        <v>22572.13</v>
      </c>
      <c r="P11" t="n">
        <v>1393.71</v>
      </c>
      <c r="Q11" t="n">
        <v>1150.92</v>
      </c>
      <c r="R11" t="n">
        <v>332.28</v>
      </c>
      <c r="S11" t="n">
        <v>164.43</v>
      </c>
      <c r="T11" t="n">
        <v>77175.37</v>
      </c>
      <c r="U11" t="n">
        <v>0.49</v>
      </c>
      <c r="V11" t="n">
        <v>0.87</v>
      </c>
      <c r="W11" t="n">
        <v>19.15</v>
      </c>
      <c r="X11" t="n">
        <v>4.57</v>
      </c>
      <c r="Y11" t="n">
        <v>0.5</v>
      </c>
      <c r="Z11" t="n">
        <v>10</v>
      </c>
      <c r="AA11" t="n">
        <v>2862.064551467738</v>
      </c>
      <c r="AB11" t="n">
        <v>3916.00298469503</v>
      </c>
      <c r="AC11" t="n">
        <v>3542.265155980297</v>
      </c>
      <c r="AD11" t="n">
        <v>2862064.551467738</v>
      </c>
      <c r="AE11" t="n">
        <v>3916002.98469503</v>
      </c>
      <c r="AF11" t="n">
        <v>3.464195554127217e-06</v>
      </c>
      <c r="AG11" t="n">
        <v>48.375</v>
      </c>
      <c r="AH11" t="n">
        <v>3542265.155980296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0.867</v>
      </c>
      <c r="E12" t="n">
        <v>115.34</v>
      </c>
      <c r="F12" t="n">
        <v>109.85</v>
      </c>
      <c r="G12" t="n">
        <v>71.64</v>
      </c>
      <c r="H12" t="n">
        <v>1.07</v>
      </c>
      <c r="I12" t="n">
        <v>92</v>
      </c>
      <c r="J12" t="n">
        <v>182.62</v>
      </c>
      <c r="K12" t="n">
        <v>51.39</v>
      </c>
      <c r="L12" t="n">
        <v>11</v>
      </c>
      <c r="M12" t="n">
        <v>90</v>
      </c>
      <c r="N12" t="n">
        <v>35.22</v>
      </c>
      <c r="O12" t="n">
        <v>22756.91</v>
      </c>
      <c r="P12" t="n">
        <v>1386.29</v>
      </c>
      <c r="Q12" t="n">
        <v>1150.99</v>
      </c>
      <c r="R12" t="n">
        <v>317.4</v>
      </c>
      <c r="S12" t="n">
        <v>164.43</v>
      </c>
      <c r="T12" t="n">
        <v>69784.28999999999</v>
      </c>
      <c r="U12" t="n">
        <v>0.52</v>
      </c>
      <c r="V12" t="n">
        <v>0.87</v>
      </c>
      <c r="W12" t="n">
        <v>19.11</v>
      </c>
      <c r="X12" t="n">
        <v>4.12</v>
      </c>
      <c r="Y12" t="n">
        <v>0.5</v>
      </c>
      <c r="Z12" t="n">
        <v>10</v>
      </c>
      <c r="AA12" t="n">
        <v>2827.961845993176</v>
      </c>
      <c r="AB12" t="n">
        <v>3869.342158559549</v>
      </c>
      <c r="AC12" t="n">
        <v>3500.057573602307</v>
      </c>
      <c r="AD12" t="n">
        <v>2827961.845993176</v>
      </c>
      <c r="AE12" t="n">
        <v>3869342.158559549</v>
      </c>
      <c r="AF12" t="n">
        <v>3.487121264865084e-06</v>
      </c>
      <c r="AG12" t="n">
        <v>48.05833333333334</v>
      </c>
      <c r="AH12" t="n">
        <v>3500057.573602307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0.8715000000000001</v>
      </c>
      <c r="E13" t="n">
        <v>114.75</v>
      </c>
      <c r="F13" t="n">
        <v>109.53</v>
      </c>
      <c r="G13" t="n">
        <v>78.23</v>
      </c>
      <c r="H13" t="n">
        <v>1.16</v>
      </c>
      <c r="I13" t="n">
        <v>84</v>
      </c>
      <c r="J13" t="n">
        <v>184.12</v>
      </c>
      <c r="K13" t="n">
        <v>51.39</v>
      </c>
      <c r="L13" t="n">
        <v>12</v>
      </c>
      <c r="M13" t="n">
        <v>82</v>
      </c>
      <c r="N13" t="n">
        <v>35.73</v>
      </c>
      <c r="O13" t="n">
        <v>22942.24</v>
      </c>
      <c r="P13" t="n">
        <v>1381.35</v>
      </c>
      <c r="Q13" t="n">
        <v>1150.93</v>
      </c>
      <c r="R13" t="n">
        <v>305.61</v>
      </c>
      <c r="S13" t="n">
        <v>164.43</v>
      </c>
      <c r="T13" t="n">
        <v>63924.68</v>
      </c>
      <c r="U13" t="n">
        <v>0.54</v>
      </c>
      <c r="V13" t="n">
        <v>0.87</v>
      </c>
      <c r="W13" t="n">
        <v>19.12</v>
      </c>
      <c r="X13" t="n">
        <v>3.79</v>
      </c>
      <c r="Y13" t="n">
        <v>0.5</v>
      </c>
      <c r="Z13" t="n">
        <v>10</v>
      </c>
      <c r="AA13" t="n">
        <v>2809.921602344459</v>
      </c>
      <c r="AB13" t="n">
        <v>3844.658701319995</v>
      </c>
      <c r="AC13" t="n">
        <v>3477.729870878246</v>
      </c>
      <c r="AD13" t="n">
        <v>2809921.602344459</v>
      </c>
      <c r="AE13" t="n">
        <v>3844658.701319995</v>
      </c>
      <c r="AF13" t="n">
        <v>3.505220510184453e-06</v>
      </c>
      <c r="AG13" t="n">
        <v>47.8125</v>
      </c>
      <c r="AH13" t="n">
        <v>3477729.870878247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0.8758</v>
      </c>
      <c r="E14" t="n">
        <v>114.18</v>
      </c>
      <c r="F14" t="n">
        <v>109.2</v>
      </c>
      <c r="G14" t="n">
        <v>85.09</v>
      </c>
      <c r="H14" t="n">
        <v>1.24</v>
      </c>
      <c r="I14" t="n">
        <v>77</v>
      </c>
      <c r="J14" t="n">
        <v>185.63</v>
      </c>
      <c r="K14" t="n">
        <v>51.39</v>
      </c>
      <c r="L14" t="n">
        <v>13</v>
      </c>
      <c r="M14" t="n">
        <v>75</v>
      </c>
      <c r="N14" t="n">
        <v>36.24</v>
      </c>
      <c r="O14" t="n">
        <v>23128.27</v>
      </c>
      <c r="P14" t="n">
        <v>1375.11</v>
      </c>
      <c r="Q14" t="n">
        <v>1150.92</v>
      </c>
      <c r="R14" t="n">
        <v>295.44</v>
      </c>
      <c r="S14" t="n">
        <v>164.43</v>
      </c>
      <c r="T14" t="n">
        <v>58875.9</v>
      </c>
      <c r="U14" t="n">
        <v>0.5600000000000001</v>
      </c>
      <c r="V14" t="n">
        <v>0.88</v>
      </c>
      <c r="W14" t="n">
        <v>19.09</v>
      </c>
      <c r="X14" t="n">
        <v>3.47</v>
      </c>
      <c r="Y14" t="n">
        <v>0.5</v>
      </c>
      <c r="Z14" t="n">
        <v>10</v>
      </c>
      <c r="AA14" t="n">
        <v>2791.284187859054</v>
      </c>
      <c r="AB14" t="n">
        <v>3819.158168596363</v>
      </c>
      <c r="AC14" t="n">
        <v>3454.663073207538</v>
      </c>
      <c r="AD14" t="n">
        <v>2791284.187859054</v>
      </c>
      <c r="AE14" t="n">
        <v>3819158.168596363</v>
      </c>
      <c r="AF14" t="n">
        <v>3.522515344600739e-06</v>
      </c>
      <c r="AG14" t="n">
        <v>47.57500000000001</v>
      </c>
      <c r="AH14" t="n">
        <v>3454663.073207538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0.8789</v>
      </c>
      <c r="E15" t="n">
        <v>113.78</v>
      </c>
      <c r="F15" t="n">
        <v>108.96</v>
      </c>
      <c r="G15" t="n">
        <v>90.8</v>
      </c>
      <c r="H15" t="n">
        <v>1.33</v>
      </c>
      <c r="I15" t="n">
        <v>72</v>
      </c>
      <c r="J15" t="n">
        <v>187.14</v>
      </c>
      <c r="K15" t="n">
        <v>51.39</v>
      </c>
      <c r="L15" t="n">
        <v>14</v>
      </c>
      <c r="M15" t="n">
        <v>70</v>
      </c>
      <c r="N15" t="n">
        <v>36.75</v>
      </c>
      <c r="O15" t="n">
        <v>23314.98</v>
      </c>
      <c r="P15" t="n">
        <v>1369.71</v>
      </c>
      <c r="Q15" t="n">
        <v>1150.89</v>
      </c>
      <c r="R15" t="n">
        <v>287.13</v>
      </c>
      <c r="S15" t="n">
        <v>164.43</v>
      </c>
      <c r="T15" t="n">
        <v>54746.36</v>
      </c>
      <c r="U15" t="n">
        <v>0.57</v>
      </c>
      <c r="V15" t="n">
        <v>0.88</v>
      </c>
      <c r="W15" t="n">
        <v>19.09</v>
      </c>
      <c r="X15" t="n">
        <v>3.23</v>
      </c>
      <c r="Y15" t="n">
        <v>0.5</v>
      </c>
      <c r="Z15" t="n">
        <v>10</v>
      </c>
      <c r="AA15" t="n">
        <v>2767.312401927878</v>
      </c>
      <c r="AB15" t="n">
        <v>3786.358913524771</v>
      </c>
      <c r="AC15" t="n">
        <v>3424.994133005935</v>
      </c>
      <c r="AD15" t="n">
        <v>2767312.401927878</v>
      </c>
      <c r="AE15" t="n">
        <v>3786358.913524771</v>
      </c>
      <c r="AF15" t="n">
        <v>3.534983713598526e-06</v>
      </c>
      <c r="AG15" t="n">
        <v>47.40833333333333</v>
      </c>
      <c r="AH15" t="n">
        <v>3424994.133005935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0.8818</v>
      </c>
      <c r="E16" t="n">
        <v>113.4</v>
      </c>
      <c r="F16" t="n">
        <v>108.76</v>
      </c>
      <c r="G16" t="n">
        <v>97.39</v>
      </c>
      <c r="H16" t="n">
        <v>1.41</v>
      </c>
      <c r="I16" t="n">
        <v>67</v>
      </c>
      <c r="J16" t="n">
        <v>188.66</v>
      </c>
      <c r="K16" t="n">
        <v>51.39</v>
      </c>
      <c r="L16" t="n">
        <v>15</v>
      </c>
      <c r="M16" t="n">
        <v>65</v>
      </c>
      <c r="N16" t="n">
        <v>37.27</v>
      </c>
      <c r="O16" t="n">
        <v>23502.4</v>
      </c>
      <c r="P16" t="n">
        <v>1366.49</v>
      </c>
      <c r="Q16" t="n">
        <v>1150.93</v>
      </c>
      <c r="R16" t="n">
        <v>279.83</v>
      </c>
      <c r="S16" t="n">
        <v>164.43</v>
      </c>
      <c r="T16" t="n">
        <v>51120.31</v>
      </c>
      <c r="U16" t="n">
        <v>0.59</v>
      </c>
      <c r="V16" t="n">
        <v>0.88</v>
      </c>
      <c r="W16" t="n">
        <v>19.09</v>
      </c>
      <c r="X16" t="n">
        <v>3.02</v>
      </c>
      <c r="Y16" t="n">
        <v>0.5</v>
      </c>
      <c r="Z16" t="n">
        <v>10</v>
      </c>
      <c r="AA16" t="n">
        <v>2756.05817213319</v>
      </c>
      <c r="AB16" t="n">
        <v>3770.960379818101</v>
      </c>
      <c r="AC16" t="n">
        <v>3411.065213744252</v>
      </c>
      <c r="AD16" t="n">
        <v>2756058.17213319</v>
      </c>
      <c r="AE16" t="n">
        <v>3770960.3798181</v>
      </c>
      <c r="AF16" t="n">
        <v>3.546647671693231e-06</v>
      </c>
      <c r="AG16" t="n">
        <v>47.25</v>
      </c>
      <c r="AH16" t="n">
        <v>3411065.213744252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0.8853</v>
      </c>
      <c r="E17" t="n">
        <v>112.96</v>
      </c>
      <c r="F17" t="n">
        <v>108.48</v>
      </c>
      <c r="G17" t="n">
        <v>104.98</v>
      </c>
      <c r="H17" t="n">
        <v>1.49</v>
      </c>
      <c r="I17" t="n">
        <v>62</v>
      </c>
      <c r="J17" t="n">
        <v>190.19</v>
      </c>
      <c r="K17" t="n">
        <v>51.39</v>
      </c>
      <c r="L17" t="n">
        <v>16</v>
      </c>
      <c r="M17" t="n">
        <v>60</v>
      </c>
      <c r="N17" t="n">
        <v>37.79</v>
      </c>
      <c r="O17" t="n">
        <v>23690.52</v>
      </c>
      <c r="P17" t="n">
        <v>1361.13</v>
      </c>
      <c r="Q17" t="n">
        <v>1150.89</v>
      </c>
      <c r="R17" t="n">
        <v>271.03</v>
      </c>
      <c r="S17" t="n">
        <v>164.43</v>
      </c>
      <c r="T17" t="n">
        <v>46744.92</v>
      </c>
      <c r="U17" t="n">
        <v>0.61</v>
      </c>
      <c r="V17" t="n">
        <v>0.88</v>
      </c>
      <c r="W17" t="n">
        <v>19.07</v>
      </c>
      <c r="X17" t="n">
        <v>2.75</v>
      </c>
      <c r="Y17" t="n">
        <v>0.5</v>
      </c>
      <c r="Z17" t="n">
        <v>10</v>
      </c>
      <c r="AA17" t="n">
        <v>2740.875827326312</v>
      </c>
      <c r="AB17" t="n">
        <v>3750.187225855549</v>
      </c>
      <c r="AC17" t="n">
        <v>3392.274620440583</v>
      </c>
      <c r="AD17" t="n">
        <v>2740875.827326313</v>
      </c>
      <c r="AE17" t="n">
        <v>3750187.225855549</v>
      </c>
      <c r="AF17" t="n">
        <v>3.560724862497184e-06</v>
      </c>
      <c r="AG17" t="n">
        <v>47.06666666666666</v>
      </c>
      <c r="AH17" t="n">
        <v>3392274.620440583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0.8871</v>
      </c>
      <c r="E18" t="n">
        <v>112.72</v>
      </c>
      <c r="F18" t="n">
        <v>108.35</v>
      </c>
      <c r="G18" t="n">
        <v>110.19</v>
      </c>
      <c r="H18" t="n">
        <v>1.57</v>
      </c>
      <c r="I18" t="n">
        <v>59</v>
      </c>
      <c r="J18" t="n">
        <v>191.72</v>
      </c>
      <c r="K18" t="n">
        <v>51.39</v>
      </c>
      <c r="L18" t="n">
        <v>17</v>
      </c>
      <c r="M18" t="n">
        <v>57</v>
      </c>
      <c r="N18" t="n">
        <v>38.33</v>
      </c>
      <c r="O18" t="n">
        <v>23879.37</v>
      </c>
      <c r="P18" t="n">
        <v>1357.72</v>
      </c>
      <c r="Q18" t="n">
        <v>1150.89</v>
      </c>
      <c r="R18" t="n">
        <v>266.41</v>
      </c>
      <c r="S18" t="n">
        <v>164.43</v>
      </c>
      <c r="T18" t="n">
        <v>44451.99</v>
      </c>
      <c r="U18" t="n">
        <v>0.62</v>
      </c>
      <c r="V18" t="n">
        <v>0.88</v>
      </c>
      <c r="W18" t="n">
        <v>19.07</v>
      </c>
      <c r="X18" t="n">
        <v>2.62</v>
      </c>
      <c r="Y18" t="n">
        <v>0.5</v>
      </c>
      <c r="Z18" t="n">
        <v>10</v>
      </c>
      <c r="AA18" t="n">
        <v>2732.461409055576</v>
      </c>
      <c r="AB18" t="n">
        <v>3738.674247559591</v>
      </c>
      <c r="AC18" t="n">
        <v>3381.860424634625</v>
      </c>
      <c r="AD18" t="n">
        <v>2732461.409055576</v>
      </c>
      <c r="AE18" t="n">
        <v>3738674.247559591</v>
      </c>
      <c r="AF18" t="n">
        <v>3.567964560624932e-06</v>
      </c>
      <c r="AG18" t="n">
        <v>46.96666666666667</v>
      </c>
      <c r="AH18" t="n">
        <v>3381860.424634625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0.8895</v>
      </c>
      <c r="E19" t="n">
        <v>112.42</v>
      </c>
      <c r="F19" t="n">
        <v>108.18</v>
      </c>
      <c r="G19" t="n">
        <v>118.02</v>
      </c>
      <c r="H19" t="n">
        <v>1.65</v>
      </c>
      <c r="I19" t="n">
        <v>55</v>
      </c>
      <c r="J19" t="n">
        <v>193.26</v>
      </c>
      <c r="K19" t="n">
        <v>51.39</v>
      </c>
      <c r="L19" t="n">
        <v>18</v>
      </c>
      <c r="M19" t="n">
        <v>53</v>
      </c>
      <c r="N19" t="n">
        <v>38.86</v>
      </c>
      <c r="O19" t="n">
        <v>24068.93</v>
      </c>
      <c r="P19" t="n">
        <v>1354.4</v>
      </c>
      <c r="Q19" t="n">
        <v>1150.89</v>
      </c>
      <c r="R19" t="n">
        <v>260.96</v>
      </c>
      <c r="S19" t="n">
        <v>164.43</v>
      </c>
      <c r="T19" t="n">
        <v>41749.05</v>
      </c>
      <c r="U19" t="n">
        <v>0.63</v>
      </c>
      <c r="V19" t="n">
        <v>0.88</v>
      </c>
      <c r="W19" t="n">
        <v>19.06</v>
      </c>
      <c r="X19" t="n">
        <v>2.45</v>
      </c>
      <c r="Y19" t="n">
        <v>0.5</v>
      </c>
      <c r="Z19" t="n">
        <v>10</v>
      </c>
      <c r="AA19" t="n">
        <v>2713.011327394764</v>
      </c>
      <c r="AB19" t="n">
        <v>3712.061787754224</v>
      </c>
      <c r="AC19" t="n">
        <v>3357.787820642262</v>
      </c>
      <c r="AD19" t="n">
        <v>2713011.327394764</v>
      </c>
      <c r="AE19" t="n">
        <v>3712061.787754224</v>
      </c>
      <c r="AF19" t="n">
        <v>3.577617491461928e-06</v>
      </c>
      <c r="AG19" t="n">
        <v>46.84166666666667</v>
      </c>
      <c r="AH19" t="n">
        <v>3357787.820642262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0.8912</v>
      </c>
      <c r="E20" t="n">
        <v>112.2</v>
      </c>
      <c r="F20" t="n">
        <v>108.07</v>
      </c>
      <c r="G20" t="n">
        <v>124.69</v>
      </c>
      <c r="H20" t="n">
        <v>1.73</v>
      </c>
      <c r="I20" t="n">
        <v>52</v>
      </c>
      <c r="J20" t="n">
        <v>194.8</v>
      </c>
      <c r="K20" t="n">
        <v>51.39</v>
      </c>
      <c r="L20" t="n">
        <v>19</v>
      </c>
      <c r="M20" t="n">
        <v>50</v>
      </c>
      <c r="N20" t="n">
        <v>39.41</v>
      </c>
      <c r="O20" t="n">
        <v>24259.23</v>
      </c>
      <c r="P20" t="n">
        <v>1351.29</v>
      </c>
      <c r="Q20" t="n">
        <v>1150.89</v>
      </c>
      <c r="R20" t="n">
        <v>256.87</v>
      </c>
      <c r="S20" t="n">
        <v>164.43</v>
      </c>
      <c r="T20" t="n">
        <v>39714.49</v>
      </c>
      <c r="U20" t="n">
        <v>0.64</v>
      </c>
      <c r="V20" t="n">
        <v>0.88</v>
      </c>
      <c r="W20" t="n">
        <v>19.06</v>
      </c>
      <c r="X20" t="n">
        <v>2.33</v>
      </c>
      <c r="Y20" t="n">
        <v>0.5</v>
      </c>
      <c r="Z20" t="n">
        <v>10</v>
      </c>
      <c r="AA20" t="n">
        <v>2705.420545239706</v>
      </c>
      <c r="AB20" t="n">
        <v>3701.675744727999</v>
      </c>
      <c r="AC20" t="n">
        <v>3348.393006985557</v>
      </c>
      <c r="AD20" t="n">
        <v>2705420.545239707</v>
      </c>
      <c r="AE20" t="n">
        <v>3701675.744727999</v>
      </c>
      <c r="AF20" t="n">
        <v>3.584454984138135e-06</v>
      </c>
      <c r="AG20" t="n">
        <v>46.75</v>
      </c>
      <c r="AH20" t="n">
        <v>3348393.006985557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0.8925999999999999</v>
      </c>
      <c r="E21" t="n">
        <v>112.04</v>
      </c>
      <c r="F21" t="n">
        <v>107.97</v>
      </c>
      <c r="G21" t="n">
        <v>129.56</v>
      </c>
      <c r="H21" t="n">
        <v>1.81</v>
      </c>
      <c r="I21" t="n">
        <v>50</v>
      </c>
      <c r="J21" t="n">
        <v>196.35</v>
      </c>
      <c r="K21" t="n">
        <v>51.39</v>
      </c>
      <c r="L21" t="n">
        <v>20</v>
      </c>
      <c r="M21" t="n">
        <v>48</v>
      </c>
      <c r="N21" t="n">
        <v>39.96</v>
      </c>
      <c r="O21" t="n">
        <v>24450.27</v>
      </c>
      <c r="P21" t="n">
        <v>1349.37</v>
      </c>
      <c r="Q21" t="n">
        <v>1150.9</v>
      </c>
      <c r="R21" t="n">
        <v>253.53</v>
      </c>
      <c r="S21" t="n">
        <v>164.43</v>
      </c>
      <c r="T21" t="n">
        <v>38056.05</v>
      </c>
      <c r="U21" t="n">
        <v>0.65</v>
      </c>
      <c r="V21" t="n">
        <v>0.89</v>
      </c>
      <c r="W21" t="n">
        <v>19.06</v>
      </c>
      <c r="X21" t="n">
        <v>2.24</v>
      </c>
      <c r="Y21" t="n">
        <v>0.5</v>
      </c>
      <c r="Z21" t="n">
        <v>10</v>
      </c>
      <c r="AA21" t="n">
        <v>2699.756454427408</v>
      </c>
      <c r="AB21" t="n">
        <v>3693.925885796562</v>
      </c>
      <c r="AC21" t="n">
        <v>3341.382783713541</v>
      </c>
      <c r="AD21" t="n">
        <v>2699756.454427408</v>
      </c>
      <c r="AE21" t="n">
        <v>3693925.885796562</v>
      </c>
      <c r="AF21" t="n">
        <v>3.590085860459716e-06</v>
      </c>
      <c r="AG21" t="n">
        <v>46.68333333333334</v>
      </c>
      <c r="AH21" t="n">
        <v>3341382.783713541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0.8943</v>
      </c>
      <c r="E22" t="n">
        <v>111.82</v>
      </c>
      <c r="F22" t="n">
        <v>107.85</v>
      </c>
      <c r="G22" t="n">
        <v>137.68</v>
      </c>
      <c r="H22" t="n">
        <v>1.88</v>
      </c>
      <c r="I22" t="n">
        <v>47</v>
      </c>
      <c r="J22" t="n">
        <v>197.9</v>
      </c>
      <c r="K22" t="n">
        <v>51.39</v>
      </c>
      <c r="L22" t="n">
        <v>21</v>
      </c>
      <c r="M22" t="n">
        <v>45</v>
      </c>
      <c r="N22" t="n">
        <v>40.51</v>
      </c>
      <c r="O22" t="n">
        <v>24642.07</v>
      </c>
      <c r="P22" t="n">
        <v>1345.61</v>
      </c>
      <c r="Q22" t="n">
        <v>1150.91</v>
      </c>
      <c r="R22" t="n">
        <v>249.68</v>
      </c>
      <c r="S22" t="n">
        <v>164.43</v>
      </c>
      <c r="T22" t="n">
        <v>36147</v>
      </c>
      <c r="U22" t="n">
        <v>0.66</v>
      </c>
      <c r="V22" t="n">
        <v>0.89</v>
      </c>
      <c r="W22" t="n">
        <v>19.05</v>
      </c>
      <c r="X22" t="n">
        <v>2.12</v>
      </c>
      <c r="Y22" t="n">
        <v>0.5</v>
      </c>
      <c r="Z22" t="n">
        <v>10</v>
      </c>
      <c r="AA22" t="n">
        <v>2691.520670868765</v>
      </c>
      <c r="AB22" t="n">
        <v>3682.657323394497</v>
      </c>
      <c r="AC22" t="n">
        <v>3331.189677091603</v>
      </c>
      <c r="AD22" t="n">
        <v>2691520.670868765</v>
      </c>
      <c r="AE22" t="n">
        <v>3682657.323394497</v>
      </c>
      <c r="AF22" t="n">
        <v>3.596923353135922e-06</v>
      </c>
      <c r="AG22" t="n">
        <v>46.59166666666666</v>
      </c>
      <c r="AH22" t="n">
        <v>3331189.677091603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0.8958</v>
      </c>
      <c r="E23" t="n">
        <v>111.64</v>
      </c>
      <c r="F23" t="n">
        <v>107.74</v>
      </c>
      <c r="G23" t="n">
        <v>143.65</v>
      </c>
      <c r="H23" t="n">
        <v>1.96</v>
      </c>
      <c r="I23" t="n">
        <v>45</v>
      </c>
      <c r="J23" t="n">
        <v>199.46</v>
      </c>
      <c r="K23" t="n">
        <v>51.39</v>
      </c>
      <c r="L23" t="n">
        <v>22</v>
      </c>
      <c r="M23" t="n">
        <v>43</v>
      </c>
      <c r="N23" t="n">
        <v>41.07</v>
      </c>
      <c r="O23" t="n">
        <v>24834.62</v>
      </c>
      <c r="P23" t="n">
        <v>1343.26</v>
      </c>
      <c r="Q23" t="n">
        <v>1150.89</v>
      </c>
      <c r="R23" t="n">
        <v>245.58</v>
      </c>
      <c r="S23" t="n">
        <v>164.43</v>
      </c>
      <c r="T23" t="n">
        <v>34106.39</v>
      </c>
      <c r="U23" t="n">
        <v>0.67</v>
      </c>
      <c r="V23" t="n">
        <v>0.89</v>
      </c>
      <c r="W23" t="n">
        <v>19.05</v>
      </c>
      <c r="X23" t="n">
        <v>2.01</v>
      </c>
      <c r="Y23" t="n">
        <v>0.5</v>
      </c>
      <c r="Z23" t="n">
        <v>10</v>
      </c>
      <c r="AA23" t="n">
        <v>2685.194143707412</v>
      </c>
      <c r="AB23" t="n">
        <v>3674.001089825655</v>
      </c>
      <c r="AC23" t="n">
        <v>3323.359582305471</v>
      </c>
      <c r="AD23" t="n">
        <v>2685194.143707412</v>
      </c>
      <c r="AE23" t="n">
        <v>3674001.089825655</v>
      </c>
      <c r="AF23" t="n">
        <v>3.602956434909045e-06</v>
      </c>
      <c r="AG23" t="n">
        <v>46.51666666666667</v>
      </c>
      <c r="AH23" t="n">
        <v>3323359.582305471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0.8972</v>
      </c>
      <c r="E24" t="n">
        <v>111.46</v>
      </c>
      <c r="F24" t="n">
        <v>107.63</v>
      </c>
      <c r="G24" t="n">
        <v>150.18</v>
      </c>
      <c r="H24" t="n">
        <v>2.03</v>
      </c>
      <c r="I24" t="n">
        <v>43</v>
      </c>
      <c r="J24" t="n">
        <v>201.03</v>
      </c>
      <c r="K24" t="n">
        <v>51.39</v>
      </c>
      <c r="L24" t="n">
        <v>23</v>
      </c>
      <c r="M24" t="n">
        <v>41</v>
      </c>
      <c r="N24" t="n">
        <v>41.64</v>
      </c>
      <c r="O24" t="n">
        <v>25027.94</v>
      </c>
      <c r="P24" t="n">
        <v>1341.56</v>
      </c>
      <c r="Q24" t="n">
        <v>1150.89</v>
      </c>
      <c r="R24" t="n">
        <v>242.06</v>
      </c>
      <c r="S24" t="n">
        <v>164.43</v>
      </c>
      <c r="T24" t="n">
        <v>32357.64</v>
      </c>
      <c r="U24" t="n">
        <v>0.68</v>
      </c>
      <c r="V24" t="n">
        <v>0.89</v>
      </c>
      <c r="W24" t="n">
        <v>19.04</v>
      </c>
      <c r="X24" t="n">
        <v>1.89</v>
      </c>
      <c r="Y24" t="n">
        <v>0.5</v>
      </c>
      <c r="Z24" t="n">
        <v>10</v>
      </c>
      <c r="AA24" t="n">
        <v>2679.639226327179</v>
      </c>
      <c r="AB24" t="n">
        <v>3666.400606800359</v>
      </c>
      <c r="AC24" t="n">
        <v>3316.484478712765</v>
      </c>
      <c r="AD24" t="n">
        <v>2679639.226327179</v>
      </c>
      <c r="AE24" t="n">
        <v>3666400.606800359</v>
      </c>
      <c r="AF24" t="n">
        <v>3.608587311230627e-06</v>
      </c>
      <c r="AG24" t="n">
        <v>46.44166666666666</v>
      </c>
      <c r="AH24" t="n">
        <v>3316484.478712765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0.8982</v>
      </c>
      <c r="E25" t="n">
        <v>111.33</v>
      </c>
      <c r="F25" t="n">
        <v>107.57</v>
      </c>
      <c r="G25" t="n">
        <v>157.42</v>
      </c>
      <c r="H25" t="n">
        <v>2.1</v>
      </c>
      <c r="I25" t="n">
        <v>41</v>
      </c>
      <c r="J25" t="n">
        <v>202.61</v>
      </c>
      <c r="K25" t="n">
        <v>51.39</v>
      </c>
      <c r="L25" t="n">
        <v>24</v>
      </c>
      <c r="M25" t="n">
        <v>39</v>
      </c>
      <c r="N25" t="n">
        <v>42.21</v>
      </c>
      <c r="O25" t="n">
        <v>25222.04</v>
      </c>
      <c r="P25" t="n">
        <v>1339.05</v>
      </c>
      <c r="Q25" t="n">
        <v>1150.88</v>
      </c>
      <c r="R25" t="n">
        <v>239.99</v>
      </c>
      <c r="S25" t="n">
        <v>164.43</v>
      </c>
      <c r="T25" t="n">
        <v>31329.79</v>
      </c>
      <c r="U25" t="n">
        <v>0.6899999999999999</v>
      </c>
      <c r="V25" t="n">
        <v>0.89</v>
      </c>
      <c r="W25" t="n">
        <v>19.04</v>
      </c>
      <c r="X25" t="n">
        <v>1.84</v>
      </c>
      <c r="Y25" t="n">
        <v>0.5</v>
      </c>
      <c r="Z25" t="n">
        <v>10</v>
      </c>
      <c r="AA25" t="n">
        <v>2674.615964272885</v>
      </c>
      <c r="AB25" t="n">
        <v>3659.527558046994</v>
      </c>
      <c r="AC25" t="n">
        <v>3310.267384086038</v>
      </c>
      <c r="AD25" t="n">
        <v>2674615.964272885</v>
      </c>
      <c r="AE25" t="n">
        <v>3659527.558046994</v>
      </c>
      <c r="AF25" t="n">
        <v>3.612609365746042e-06</v>
      </c>
      <c r="AG25" t="n">
        <v>46.3875</v>
      </c>
      <c r="AH25" t="n">
        <v>3310267.384086038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0.8989</v>
      </c>
      <c r="E26" t="n">
        <v>111.25</v>
      </c>
      <c r="F26" t="n">
        <v>107.52</v>
      </c>
      <c r="G26" t="n">
        <v>161.28</v>
      </c>
      <c r="H26" t="n">
        <v>2.17</v>
      </c>
      <c r="I26" t="n">
        <v>40</v>
      </c>
      <c r="J26" t="n">
        <v>204.19</v>
      </c>
      <c r="K26" t="n">
        <v>51.39</v>
      </c>
      <c r="L26" t="n">
        <v>25</v>
      </c>
      <c r="M26" t="n">
        <v>38</v>
      </c>
      <c r="N26" t="n">
        <v>42.79</v>
      </c>
      <c r="O26" t="n">
        <v>25417.05</v>
      </c>
      <c r="P26" t="n">
        <v>1338.63</v>
      </c>
      <c r="Q26" t="n">
        <v>1150.87</v>
      </c>
      <c r="R26" t="n">
        <v>238.63</v>
      </c>
      <c r="S26" t="n">
        <v>164.43</v>
      </c>
      <c r="T26" t="n">
        <v>30655.89</v>
      </c>
      <c r="U26" t="n">
        <v>0.6899999999999999</v>
      </c>
      <c r="V26" t="n">
        <v>0.89</v>
      </c>
      <c r="W26" t="n">
        <v>19.03</v>
      </c>
      <c r="X26" t="n">
        <v>1.79</v>
      </c>
      <c r="Y26" t="n">
        <v>0.5</v>
      </c>
      <c r="Z26" t="n">
        <v>10</v>
      </c>
      <c r="AA26" t="n">
        <v>2672.350744179077</v>
      </c>
      <c r="AB26" t="n">
        <v>3656.428183980187</v>
      </c>
      <c r="AC26" t="n">
        <v>3307.463809930168</v>
      </c>
      <c r="AD26" t="n">
        <v>2672350.744179077</v>
      </c>
      <c r="AE26" t="n">
        <v>3656428.183980187</v>
      </c>
      <c r="AF26" t="n">
        <v>3.615424803906833e-06</v>
      </c>
      <c r="AG26" t="n">
        <v>46.35416666666666</v>
      </c>
      <c r="AH26" t="n">
        <v>3307463.809930168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0.9004</v>
      </c>
      <c r="E27" t="n">
        <v>111.06</v>
      </c>
      <c r="F27" t="n">
        <v>107.4</v>
      </c>
      <c r="G27" t="n">
        <v>169.59</v>
      </c>
      <c r="H27" t="n">
        <v>2.24</v>
      </c>
      <c r="I27" t="n">
        <v>38</v>
      </c>
      <c r="J27" t="n">
        <v>205.77</v>
      </c>
      <c r="K27" t="n">
        <v>51.39</v>
      </c>
      <c r="L27" t="n">
        <v>26</v>
      </c>
      <c r="M27" t="n">
        <v>36</v>
      </c>
      <c r="N27" t="n">
        <v>43.38</v>
      </c>
      <c r="O27" t="n">
        <v>25612.75</v>
      </c>
      <c r="P27" t="n">
        <v>1335.94</v>
      </c>
      <c r="Q27" t="n">
        <v>1150.87</v>
      </c>
      <c r="R27" t="n">
        <v>234.6</v>
      </c>
      <c r="S27" t="n">
        <v>164.43</v>
      </c>
      <c r="T27" t="n">
        <v>28651.3</v>
      </c>
      <c r="U27" t="n">
        <v>0.7</v>
      </c>
      <c r="V27" t="n">
        <v>0.89</v>
      </c>
      <c r="W27" t="n">
        <v>19.03</v>
      </c>
      <c r="X27" t="n">
        <v>1.67</v>
      </c>
      <c r="Y27" t="n">
        <v>0.5</v>
      </c>
      <c r="Z27" t="n">
        <v>10</v>
      </c>
      <c r="AA27" t="n">
        <v>2665.696292060045</v>
      </c>
      <c r="AB27" t="n">
        <v>3647.32326901722</v>
      </c>
      <c r="AC27" t="n">
        <v>3299.227855272438</v>
      </c>
      <c r="AD27" t="n">
        <v>2665696.292060046</v>
      </c>
      <c r="AE27" t="n">
        <v>3647323.26901722</v>
      </c>
      <c r="AF27" t="n">
        <v>3.621457885679956e-06</v>
      </c>
      <c r="AG27" t="n">
        <v>46.275</v>
      </c>
      <c r="AH27" t="n">
        <v>3299227.855272438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0.9009</v>
      </c>
      <c r="E28" t="n">
        <v>111</v>
      </c>
      <c r="F28" t="n">
        <v>107.37</v>
      </c>
      <c r="G28" t="n">
        <v>174.11</v>
      </c>
      <c r="H28" t="n">
        <v>2.31</v>
      </c>
      <c r="I28" t="n">
        <v>37</v>
      </c>
      <c r="J28" t="n">
        <v>207.37</v>
      </c>
      <c r="K28" t="n">
        <v>51.39</v>
      </c>
      <c r="L28" t="n">
        <v>27</v>
      </c>
      <c r="M28" t="n">
        <v>35</v>
      </c>
      <c r="N28" t="n">
        <v>43.97</v>
      </c>
      <c r="O28" t="n">
        <v>25809.25</v>
      </c>
      <c r="P28" t="n">
        <v>1332.45</v>
      </c>
      <c r="Q28" t="n">
        <v>1150.88</v>
      </c>
      <c r="R28" t="n">
        <v>233.52</v>
      </c>
      <c r="S28" t="n">
        <v>164.43</v>
      </c>
      <c r="T28" t="n">
        <v>28116.47</v>
      </c>
      <c r="U28" t="n">
        <v>0.7</v>
      </c>
      <c r="V28" t="n">
        <v>0.89</v>
      </c>
      <c r="W28" t="n">
        <v>19.03</v>
      </c>
      <c r="X28" t="n">
        <v>1.64</v>
      </c>
      <c r="Y28" t="n">
        <v>0.5</v>
      </c>
      <c r="Z28" t="n">
        <v>10</v>
      </c>
      <c r="AA28" t="n">
        <v>2661.039815309026</v>
      </c>
      <c r="AB28" t="n">
        <v>3640.952072097219</v>
      </c>
      <c r="AC28" t="n">
        <v>3293.464716444451</v>
      </c>
      <c r="AD28" t="n">
        <v>2661039.815309026</v>
      </c>
      <c r="AE28" t="n">
        <v>3640952.072097219</v>
      </c>
      <c r="AF28" t="n">
        <v>3.623468912937664e-06</v>
      </c>
      <c r="AG28" t="n">
        <v>46.25</v>
      </c>
      <c r="AH28" t="n">
        <v>3293464.716444451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0.9014</v>
      </c>
      <c r="E29" t="n">
        <v>110.93</v>
      </c>
      <c r="F29" t="n">
        <v>107.34</v>
      </c>
      <c r="G29" t="n">
        <v>178.9</v>
      </c>
      <c r="H29" t="n">
        <v>2.38</v>
      </c>
      <c r="I29" t="n">
        <v>36</v>
      </c>
      <c r="J29" t="n">
        <v>208.97</v>
      </c>
      <c r="K29" t="n">
        <v>51.39</v>
      </c>
      <c r="L29" t="n">
        <v>28</v>
      </c>
      <c r="M29" t="n">
        <v>34</v>
      </c>
      <c r="N29" t="n">
        <v>44.57</v>
      </c>
      <c r="O29" t="n">
        <v>26006.56</v>
      </c>
      <c r="P29" t="n">
        <v>1332.05</v>
      </c>
      <c r="Q29" t="n">
        <v>1150.87</v>
      </c>
      <c r="R29" t="n">
        <v>232.12</v>
      </c>
      <c r="S29" t="n">
        <v>164.43</v>
      </c>
      <c r="T29" t="n">
        <v>27419.98</v>
      </c>
      <c r="U29" t="n">
        <v>0.71</v>
      </c>
      <c r="V29" t="n">
        <v>0.89</v>
      </c>
      <c r="W29" t="n">
        <v>19.04</v>
      </c>
      <c r="X29" t="n">
        <v>1.61</v>
      </c>
      <c r="Y29" t="n">
        <v>0.5</v>
      </c>
      <c r="Z29" t="n">
        <v>10</v>
      </c>
      <c r="AA29" t="n">
        <v>2659.373310592902</v>
      </c>
      <c r="AB29" t="n">
        <v>3638.671886823619</v>
      </c>
      <c r="AC29" t="n">
        <v>3291.402148853103</v>
      </c>
      <c r="AD29" t="n">
        <v>2659373.310592902</v>
      </c>
      <c r="AE29" t="n">
        <v>3638671.886823619</v>
      </c>
      <c r="AF29" t="n">
        <v>3.625479940195371e-06</v>
      </c>
      <c r="AG29" t="n">
        <v>46.22083333333334</v>
      </c>
      <c r="AH29" t="n">
        <v>3291402.148853103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0.9028</v>
      </c>
      <c r="E30" t="n">
        <v>110.77</v>
      </c>
      <c r="F30" t="n">
        <v>107.24</v>
      </c>
      <c r="G30" t="n">
        <v>189.25</v>
      </c>
      <c r="H30" t="n">
        <v>2.45</v>
      </c>
      <c r="I30" t="n">
        <v>34</v>
      </c>
      <c r="J30" t="n">
        <v>210.57</v>
      </c>
      <c r="K30" t="n">
        <v>51.39</v>
      </c>
      <c r="L30" t="n">
        <v>29</v>
      </c>
      <c r="M30" t="n">
        <v>32</v>
      </c>
      <c r="N30" t="n">
        <v>45.18</v>
      </c>
      <c r="O30" t="n">
        <v>26204.71</v>
      </c>
      <c r="P30" t="n">
        <v>1330.79</v>
      </c>
      <c r="Q30" t="n">
        <v>1150.9</v>
      </c>
      <c r="R30" t="n">
        <v>228.9</v>
      </c>
      <c r="S30" t="n">
        <v>164.43</v>
      </c>
      <c r="T30" t="n">
        <v>25824.2</v>
      </c>
      <c r="U30" t="n">
        <v>0.72</v>
      </c>
      <c r="V30" t="n">
        <v>0.89</v>
      </c>
      <c r="W30" t="n">
        <v>19.03</v>
      </c>
      <c r="X30" t="n">
        <v>1.51</v>
      </c>
      <c r="Y30" t="n">
        <v>0.5</v>
      </c>
      <c r="Z30" t="n">
        <v>10</v>
      </c>
      <c r="AA30" t="n">
        <v>2644.840408140146</v>
      </c>
      <c r="AB30" t="n">
        <v>3618.787328541351</v>
      </c>
      <c r="AC30" t="n">
        <v>3273.415344905142</v>
      </c>
      <c r="AD30" t="n">
        <v>2644840.408140146</v>
      </c>
      <c r="AE30" t="n">
        <v>3618787.328541351</v>
      </c>
      <c r="AF30" t="n">
        <v>3.631110816516953e-06</v>
      </c>
      <c r="AG30" t="n">
        <v>46.15416666666667</v>
      </c>
      <c r="AH30" t="n">
        <v>3273415.344905142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0.9034</v>
      </c>
      <c r="E31" t="n">
        <v>110.7</v>
      </c>
      <c r="F31" t="n">
        <v>107.21</v>
      </c>
      <c r="G31" t="n">
        <v>194.92</v>
      </c>
      <c r="H31" t="n">
        <v>2.51</v>
      </c>
      <c r="I31" t="n">
        <v>33</v>
      </c>
      <c r="J31" t="n">
        <v>212.19</v>
      </c>
      <c r="K31" t="n">
        <v>51.39</v>
      </c>
      <c r="L31" t="n">
        <v>30</v>
      </c>
      <c r="M31" t="n">
        <v>31</v>
      </c>
      <c r="N31" t="n">
        <v>45.79</v>
      </c>
      <c r="O31" t="n">
        <v>26403.69</v>
      </c>
      <c r="P31" t="n">
        <v>1329.19</v>
      </c>
      <c r="Q31" t="n">
        <v>1150.89</v>
      </c>
      <c r="R31" t="n">
        <v>227.89</v>
      </c>
      <c r="S31" t="n">
        <v>164.43</v>
      </c>
      <c r="T31" t="n">
        <v>25320.01</v>
      </c>
      <c r="U31" t="n">
        <v>0.72</v>
      </c>
      <c r="V31" t="n">
        <v>0.89</v>
      </c>
      <c r="W31" t="n">
        <v>19.02</v>
      </c>
      <c r="X31" t="n">
        <v>1.47</v>
      </c>
      <c r="Y31" t="n">
        <v>0.5</v>
      </c>
      <c r="Z31" t="n">
        <v>10</v>
      </c>
      <c r="AA31" t="n">
        <v>2641.807717142628</v>
      </c>
      <c r="AB31" t="n">
        <v>3614.637866925662</v>
      </c>
      <c r="AC31" t="n">
        <v>3269.661902082249</v>
      </c>
      <c r="AD31" t="n">
        <v>2641807.717142628</v>
      </c>
      <c r="AE31" t="n">
        <v>3614637.866925662</v>
      </c>
      <c r="AF31" t="n">
        <v>3.633524049226202e-06</v>
      </c>
      <c r="AG31" t="n">
        <v>46.125</v>
      </c>
      <c r="AH31" t="n">
        <v>3269661.902082249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0.9041</v>
      </c>
      <c r="E32" t="n">
        <v>110.61</v>
      </c>
      <c r="F32" t="n">
        <v>107.16</v>
      </c>
      <c r="G32" t="n">
        <v>200.92</v>
      </c>
      <c r="H32" t="n">
        <v>2.58</v>
      </c>
      <c r="I32" t="n">
        <v>32</v>
      </c>
      <c r="J32" t="n">
        <v>213.81</v>
      </c>
      <c r="K32" t="n">
        <v>51.39</v>
      </c>
      <c r="L32" t="n">
        <v>31</v>
      </c>
      <c r="M32" t="n">
        <v>30</v>
      </c>
      <c r="N32" t="n">
        <v>46.41</v>
      </c>
      <c r="O32" t="n">
        <v>26603.52</v>
      </c>
      <c r="P32" t="n">
        <v>1329.32</v>
      </c>
      <c r="Q32" t="n">
        <v>1150.87</v>
      </c>
      <c r="R32" t="n">
        <v>225.83</v>
      </c>
      <c r="S32" t="n">
        <v>164.43</v>
      </c>
      <c r="T32" t="n">
        <v>24297.66</v>
      </c>
      <c r="U32" t="n">
        <v>0.73</v>
      </c>
      <c r="V32" t="n">
        <v>0.89</v>
      </c>
      <c r="W32" t="n">
        <v>19.03</v>
      </c>
      <c r="X32" t="n">
        <v>1.42</v>
      </c>
      <c r="Y32" t="n">
        <v>0.5</v>
      </c>
      <c r="Z32" t="n">
        <v>10</v>
      </c>
      <c r="AA32" t="n">
        <v>2640.103152786976</v>
      </c>
      <c r="AB32" t="n">
        <v>3612.305606774187</v>
      </c>
      <c r="AC32" t="n">
        <v>3267.552229566283</v>
      </c>
      <c r="AD32" t="n">
        <v>2640103.152786976</v>
      </c>
      <c r="AE32" t="n">
        <v>3612305.606774187</v>
      </c>
      <c r="AF32" t="n">
        <v>3.636339487386992e-06</v>
      </c>
      <c r="AG32" t="n">
        <v>46.0875</v>
      </c>
      <c r="AH32" t="n">
        <v>3267552.229566283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0.9048</v>
      </c>
      <c r="E33" t="n">
        <v>110.53</v>
      </c>
      <c r="F33" t="n">
        <v>107.1</v>
      </c>
      <c r="G33" t="n">
        <v>207.3</v>
      </c>
      <c r="H33" t="n">
        <v>2.64</v>
      </c>
      <c r="I33" t="n">
        <v>31</v>
      </c>
      <c r="J33" t="n">
        <v>215.43</v>
      </c>
      <c r="K33" t="n">
        <v>51.39</v>
      </c>
      <c r="L33" t="n">
        <v>32</v>
      </c>
      <c r="M33" t="n">
        <v>29</v>
      </c>
      <c r="N33" t="n">
        <v>47.04</v>
      </c>
      <c r="O33" t="n">
        <v>26804.21</v>
      </c>
      <c r="P33" t="n">
        <v>1325.32</v>
      </c>
      <c r="Q33" t="n">
        <v>1150.9</v>
      </c>
      <c r="R33" t="n">
        <v>224.47</v>
      </c>
      <c r="S33" t="n">
        <v>164.43</v>
      </c>
      <c r="T33" t="n">
        <v>23624.3</v>
      </c>
      <c r="U33" t="n">
        <v>0.73</v>
      </c>
      <c r="V33" t="n">
        <v>0.89</v>
      </c>
      <c r="W33" t="n">
        <v>19.02</v>
      </c>
      <c r="X33" t="n">
        <v>1.37</v>
      </c>
      <c r="Y33" t="n">
        <v>0.5</v>
      </c>
      <c r="Z33" t="n">
        <v>10</v>
      </c>
      <c r="AA33" t="n">
        <v>2634.363900540147</v>
      </c>
      <c r="AB33" t="n">
        <v>3604.452908652137</v>
      </c>
      <c r="AC33" t="n">
        <v>3260.44898193167</v>
      </c>
      <c r="AD33" t="n">
        <v>2634363.900540147</v>
      </c>
      <c r="AE33" t="n">
        <v>3604452.908652137</v>
      </c>
      <c r="AF33" t="n">
        <v>3.639154925547784e-06</v>
      </c>
      <c r="AG33" t="n">
        <v>46.05416666666667</v>
      </c>
      <c r="AH33" t="n">
        <v>3260448.981931671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0.9054</v>
      </c>
      <c r="E34" t="n">
        <v>110.45</v>
      </c>
      <c r="F34" t="n">
        <v>107.06</v>
      </c>
      <c r="G34" t="n">
        <v>214.13</v>
      </c>
      <c r="H34" t="n">
        <v>2.7</v>
      </c>
      <c r="I34" t="n">
        <v>30</v>
      </c>
      <c r="J34" t="n">
        <v>217.07</v>
      </c>
      <c r="K34" t="n">
        <v>51.39</v>
      </c>
      <c r="L34" t="n">
        <v>33</v>
      </c>
      <c r="M34" t="n">
        <v>28</v>
      </c>
      <c r="N34" t="n">
        <v>47.68</v>
      </c>
      <c r="O34" t="n">
        <v>27005.77</v>
      </c>
      <c r="P34" t="n">
        <v>1325.24</v>
      </c>
      <c r="Q34" t="n">
        <v>1150.89</v>
      </c>
      <c r="R34" t="n">
        <v>222.6</v>
      </c>
      <c r="S34" t="n">
        <v>164.43</v>
      </c>
      <c r="T34" t="n">
        <v>22692.97</v>
      </c>
      <c r="U34" t="n">
        <v>0.74</v>
      </c>
      <c r="V34" t="n">
        <v>0.89</v>
      </c>
      <c r="W34" t="n">
        <v>19.03</v>
      </c>
      <c r="X34" t="n">
        <v>1.33</v>
      </c>
      <c r="Y34" t="n">
        <v>0.5</v>
      </c>
      <c r="Z34" t="n">
        <v>10</v>
      </c>
      <c r="AA34" t="n">
        <v>2632.743745258392</v>
      </c>
      <c r="AB34" t="n">
        <v>3602.236140719432</v>
      </c>
      <c r="AC34" t="n">
        <v>3258.44377921921</v>
      </c>
      <c r="AD34" t="n">
        <v>2632743.745258392</v>
      </c>
      <c r="AE34" t="n">
        <v>3602236.140719431</v>
      </c>
      <c r="AF34" t="n">
        <v>3.641568158257032e-06</v>
      </c>
      <c r="AG34" t="n">
        <v>46.02083333333334</v>
      </c>
      <c r="AH34" t="n">
        <v>3258443.77921921</v>
      </c>
    </row>
    <row r="35">
      <c r="A35" t="n">
        <v>33</v>
      </c>
      <c r="B35" t="n">
        <v>85</v>
      </c>
      <c r="C35" t="inlineStr">
        <is>
          <t xml:space="preserve">CONCLUIDO	</t>
        </is>
      </c>
      <c r="D35" t="n">
        <v>0.9062</v>
      </c>
      <c r="E35" t="n">
        <v>110.35</v>
      </c>
      <c r="F35" t="n">
        <v>106.99</v>
      </c>
      <c r="G35" t="n">
        <v>221.37</v>
      </c>
      <c r="H35" t="n">
        <v>2.76</v>
      </c>
      <c r="I35" t="n">
        <v>29</v>
      </c>
      <c r="J35" t="n">
        <v>218.71</v>
      </c>
      <c r="K35" t="n">
        <v>51.39</v>
      </c>
      <c r="L35" t="n">
        <v>34</v>
      </c>
      <c r="M35" t="n">
        <v>27</v>
      </c>
      <c r="N35" t="n">
        <v>48.32</v>
      </c>
      <c r="O35" t="n">
        <v>27208.22</v>
      </c>
      <c r="P35" t="n">
        <v>1323.69</v>
      </c>
      <c r="Q35" t="n">
        <v>1150.89</v>
      </c>
      <c r="R35" t="n">
        <v>220.63</v>
      </c>
      <c r="S35" t="n">
        <v>164.43</v>
      </c>
      <c r="T35" t="n">
        <v>21713.8</v>
      </c>
      <c r="U35" t="n">
        <v>0.75</v>
      </c>
      <c r="V35" t="n">
        <v>0.89</v>
      </c>
      <c r="W35" t="n">
        <v>19.02</v>
      </c>
      <c r="X35" t="n">
        <v>1.26</v>
      </c>
      <c r="Y35" t="n">
        <v>0.5</v>
      </c>
      <c r="Z35" t="n">
        <v>10</v>
      </c>
      <c r="AA35" t="n">
        <v>2628.993880808827</v>
      </c>
      <c r="AB35" t="n">
        <v>3597.105410747193</v>
      </c>
      <c r="AC35" t="n">
        <v>3253.802718914498</v>
      </c>
      <c r="AD35" t="n">
        <v>2628993.880808827</v>
      </c>
      <c r="AE35" t="n">
        <v>3597105.410747193</v>
      </c>
      <c r="AF35" t="n">
        <v>3.644785801869365e-06</v>
      </c>
      <c r="AG35" t="n">
        <v>45.97916666666666</v>
      </c>
      <c r="AH35" t="n">
        <v>3253802.718914498</v>
      </c>
    </row>
    <row r="36">
      <c r="A36" t="n">
        <v>34</v>
      </c>
      <c r="B36" t="n">
        <v>85</v>
      </c>
      <c r="C36" t="inlineStr">
        <is>
          <t xml:space="preserve">CONCLUIDO	</t>
        </is>
      </c>
      <c r="D36" t="n">
        <v>0.906</v>
      </c>
      <c r="E36" t="n">
        <v>110.38</v>
      </c>
      <c r="F36" t="n">
        <v>107.02</v>
      </c>
      <c r="G36" t="n">
        <v>221.43</v>
      </c>
      <c r="H36" t="n">
        <v>2.82</v>
      </c>
      <c r="I36" t="n">
        <v>29</v>
      </c>
      <c r="J36" t="n">
        <v>220.36</v>
      </c>
      <c r="K36" t="n">
        <v>51.39</v>
      </c>
      <c r="L36" t="n">
        <v>35</v>
      </c>
      <c r="M36" t="n">
        <v>27</v>
      </c>
      <c r="N36" t="n">
        <v>48.97</v>
      </c>
      <c r="O36" t="n">
        <v>27411.55</v>
      </c>
      <c r="P36" t="n">
        <v>1323.6</v>
      </c>
      <c r="Q36" t="n">
        <v>1150.89</v>
      </c>
      <c r="R36" t="n">
        <v>221.83</v>
      </c>
      <c r="S36" t="n">
        <v>164.43</v>
      </c>
      <c r="T36" t="n">
        <v>22310.82</v>
      </c>
      <c r="U36" t="n">
        <v>0.74</v>
      </c>
      <c r="V36" t="n">
        <v>0.89</v>
      </c>
      <c r="W36" t="n">
        <v>19.01</v>
      </c>
      <c r="X36" t="n">
        <v>1.29</v>
      </c>
      <c r="Y36" t="n">
        <v>0.5</v>
      </c>
      <c r="Z36" t="n">
        <v>10</v>
      </c>
      <c r="AA36" t="n">
        <v>2629.525009085718</v>
      </c>
      <c r="AB36" t="n">
        <v>3597.832123887362</v>
      </c>
      <c r="AC36" t="n">
        <v>3254.460075572517</v>
      </c>
      <c r="AD36" t="n">
        <v>2629525.009085719</v>
      </c>
      <c r="AE36" t="n">
        <v>3597832.123887362</v>
      </c>
      <c r="AF36" t="n">
        <v>3.643981390966282e-06</v>
      </c>
      <c r="AG36" t="n">
        <v>45.99166666666667</v>
      </c>
      <c r="AH36" t="n">
        <v>3254460.075572517</v>
      </c>
    </row>
    <row r="37">
      <c r="A37" t="n">
        <v>35</v>
      </c>
      <c r="B37" t="n">
        <v>85</v>
      </c>
      <c r="C37" t="inlineStr">
        <is>
          <t xml:space="preserve">CONCLUIDO	</t>
        </is>
      </c>
      <c r="D37" t="n">
        <v>0.9067</v>
      </c>
      <c r="E37" t="n">
        <v>110.29</v>
      </c>
      <c r="F37" t="n">
        <v>106.97</v>
      </c>
      <c r="G37" t="n">
        <v>229.22</v>
      </c>
      <c r="H37" t="n">
        <v>2.88</v>
      </c>
      <c r="I37" t="n">
        <v>28</v>
      </c>
      <c r="J37" t="n">
        <v>222.01</v>
      </c>
      <c r="K37" t="n">
        <v>51.39</v>
      </c>
      <c r="L37" t="n">
        <v>36</v>
      </c>
      <c r="M37" t="n">
        <v>26</v>
      </c>
      <c r="N37" t="n">
        <v>49.62</v>
      </c>
      <c r="O37" t="n">
        <v>27615.8</v>
      </c>
      <c r="P37" t="n">
        <v>1319.36</v>
      </c>
      <c r="Q37" t="n">
        <v>1150.89</v>
      </c>
      <c r="R37" t="n">
        <v>219.61</v>
      </c>
      <c r="S37" t="n">
        <v>164.43</v>
      </c>
      <c r="T37" t="n">
        <v>21204.75</v>
      </c>
      <c r="U37" t="n">
        <v>0.75</v>
      </c>
      <c r="V37" t="n">
        <v>0.89</v>
      </c>
      <c r="W37" t="n">
        <v>19.02</v>
      </c>
      <c r="X37" t="n">
        <v>1.24</v>
      </c>
      <c r="Y37" t="n">
        <v>0.5</v>
      </c>
      <c r="Z37" t="n">
        <v>10</v>
      </c>
      <c r="AA37" t="n">
        <v>2623.638180798544</v>
      </c>
      <c r="AB37" t="n">
        <v>3589.777505716315</v>
      </c>
      <c r="AC37" t="n">
        <v>3247.174178854988</v>
      </c>
      <c r="AD37" t="n">
        <v>2623638.180798545</v>
      </c>
      <c r="AE37" t="n">
        <v>3589777.505716315</v>
      </c>
      <c r="AF37" t="n">
        <v>3.646796829127072e-06</v>
      </c>
      <c r="AG37" t="n">
        <v>45.95416666666667</v>
      </c>
      <c r="AH37" t="n">
        <v>3247174.178854987</v>
      </c>
    </row>
    <row r="38">
      <c r="A38" t="n">
        <v>36</v>
      </c>
      <c r="B38" t="n">
        <v>85</v>
      </c>
      <c r="C38" t="inlineStr">
        <is>
          <t xml:space="preserve">CONCLUIDO	</t>
        </is>
      </c>
      <c r="D38" t="n">
        <v>0.9072</v>
      </c>
      <c r="E38" t="n">
        <v>110.23</v>
      </c>
      <c r="F38" t="n">
        <v>106.94</v>
      </c>
      <c r="G38" t="n">
        <v>237.65</v>
      </c>
      <c r="H38" t="n">
        <v>2.94</v>
      </c>
      <c r="I38" t="n">
        <v>27</v>
      </c>
      <c r="J38" t="n">
        <v>223.68</v>
      </c>
      <c r="K38" t="n">
        <v>51.39</v>
      </c>
      <c r="L38" t="n">
        <v>37</v>
      </c>
      <c r="M38" t="n">
        <v>25</v>
      </c>
      <c r="N38" t="n">
        <v>50.29</v>
      </c>
      <c r="O38" t="n">
        <v>27821.09</v>
      </c>
      <c r="P38" t="n">
        <v>1321.9</v>
      </c>
      <c r="Q38" t="n">
        <v>1150.88</v>
      </c>
      <c r="R38" t="n">
        <v>218.74</v>
      </c>
      <c r="S38" t="n">
        <v>164.43</v>
      </c>
      <c r="T38" t="n">
        <v>20775.75</v>
      </c>
      <c r="U38" t="n">
        <v>0.75</v>
      </c>
      <c r="V38" t="n">
        <v>0.89</v>
      </c>
      <c r="W38" t="n">
        <v>19.02</v>
      </c>
      <c r="X38" t="n">
        <v>1.21</v>
      </c>
      <c r="Y38" t="n">
        <v>0.5</v>
      </c>
      <c r="Z38" t="n">
        <v>10</v>
      </c>
      <c r="AA38" t="n">
        <v>2624.819331299531</v>
      </c>
      <c r="AB38" t="n">
        <v>3591.393607940447</v>
      </c>
      <c r="AC38" t="n">
        <v>3248.636042551062</v>
      </c>
      <c r="AD38" t="n">
        <v>2624819.331299531</v>
      </c>
      <c r="AE38" t="n">
        <v>3591393.607940447</v>
      </c>
      <c r="AF38" t="n">
        <v>3.64880785638478e-06</v>
      </c>
      <c r="AG38" t="n">
        <v>45.92916666666667</v>
      </c>
      <c r="AH38" t="n">
        <v>3248636.042551062</v>
      </c>
    </row>
    <row r="39">
      <c r="A39" t="n">
        <v>37</v>
      </c>
      <c r="B39" t="n">
        <v>85</v>
      </c>
      <c r="C39" t="inlineStr">
        <is>
          <t xml:space="preserve">CONCLUIDO	</t>
        </is>
      </c>
      <c r="D39" t="n">
        <v>0.9081</v>
      </c>
      <c r="E39" t="n">
        <v>110.12</v>
      </c>
      <c r="F39" t="n">
        <v>106.86</v>
      </c>
      <c r="G39" t="n">
        <v>246.61</v>
      </c>
      <c r="H39" t="n">
        <v>3</v>
      </c>
      <c r="I39" t="n">
        <v>26</v>
      </c>
      <c r="J39" t="n">
        <v>225.35</v>
      </c>
      <c r="K39" t="n">
        <v>51.39</v>
      </c>
      <c r="L39" t="n">
        <v>38</v>
      </c>
      <c r="M39" t="n">
        <v>24</v>
      </c>
      <c r="N39" t="n">
        <v>50.96</v>
      </c>
      <c r="O39" t="n">
        <v>28027.19</v>
      </c>
      <c r="P39" t="n">
        <v>1317.79</v>
      </c>
      <c r="Q39" t="n">
        <v>1150.87</v>
      </c>
      <c r="R39" t="n">
        <v>216.2</v>
      </c>
      <c r="S39" t="n">
        <v>164.43</v>
      </c>
      <c r="T39" t="n">
        <v>19511.78</v>
      </c>
      <c r="U39" t="n">
        <v>0.76</v>
      </c>
      <c r="V39" t="n">
        <v>0.89</v>
      </c>
      <c r="W39" t="n">
        <v>19.02</v>
      </c>
      <c r="X39" t="n">
        <v>1.13</v>
      </c>
      <c r="Y39" t="n">
        <v>0.5</v>
      </c>
      <c r="Z39" t="n">
        <v>10</v>
      </c>
      <c r="AA39" t="n">
        <v>2618.454578510561</v>
      </c>
      <c r="AB39" t="n">
        <v>3582.685072381502</v>
      </c>
      <c r="AC39" t="n">
        <v>3240.758637403356</v>
      </c>
      <c r="AD39" t="n">
        <v>2618454.578510561</v>
      </c>
      <c r="AE39" t="n">
        <v>3582685.072381502</v>
      </c>
      <c r="AF39" t="n">
        <v>3.652427705448654e-06</v>
      </c>
      <c r="AG39" t="n">
        <v>45.88333333333333</v>
      </c>
      <c r="AH39" t="n">
        <v>3240758.637403356</v>
      </c>
    </row>
    <row r="40">
      <c r="A40" t="n">
        <v>38</v>
      </c>
      <c r="B40" t="n">
        <v>85</v>
      </c>
      <c r="C40" t="inlineStr">
        <is>
          <t xml:space="preserve">CONCLUIDO	</t>
        </is>
      </c>
      <c r="D40" t="n">
        <v>0.908</v>
      </c>
      <c r="E40" t="n">
        <v>110.13</v>
      </c>
      <c r="F40" t="n">
        <v>106.88</v>
      </c>
      <c r="G40" t="n">
        <v>246.64</v>
      </c>
      <c r="H40" t="n">
        <v>3.05</v>
      </c>
      <c r="I40" t="n">
        <v>26</v>
      </c>
      <c r="J40" t="n">
        <v>227.03</v>
      </c>
      <c r="K40" t="n">
        <v>51.39</v>
      </c>
      <c r="L40" t="n">
        <v>39</v>
      </c>
      <c r="M40" t="n">
        <v>24</v>
      </c>
      <c r="N40" t="n">
        <v>51.64</v>
      </c>
      <c r="O40" t="n">
        <v>28234.24</v>
      </c>
      <c r="P40" t="n">
        <v>1317.1</v>
      </c>
      <c r="Q40" t="n">
        <v>1150.89</v>
      </c>
      <c r="R40" t="n">
        <v>216.61</v>
      </c>
      <c r="S40" t="n">
        <v>164.43</v>
      </c>
      <c r="T40" t="n">
        <v>19716.03</v>
      </c>
      <c r="U40" t="n">
        <v>0.76</v>
      </c>
      <c r="V40" t="n">
        <v>0.89</v>
      </c>
      <c r="W40" t="n">
        <v>19.02</v>
      </c>
      <c r="X40" t="n">
        <v>1.15</v>
      </c>
      <c r="Y40" t="n">
        <v>0.5</v>
      </c>
      <c r="Z40" t="n">
        <v>10</v>
      </c>
      <c r="AA40" t="n">
        <v>2618.131230428607</v>
      </c>
      <c r="AB40" t="n">
        <v>3582.242653270663</v>
      </c>
      <c r="AC40" t="n">
        <v>3240.358442151516</v>
      </c>
      <c r="AD40" t="n">
        <v>2618131.230428607</v>
      </c>
      <c r="AE40" t="n">
        <v>3582242.653270663</v>
      </c>
      <c r="AF40" t="n">
        <v>3.652025499997112e-06</v>
      </c>
      <c r="AG40" t="n">
        <v>45.8875</v>
      </c>
      <c r="AH40" t="n">
        <v>3240358.442151516</v>
      </c>
    </row>
    <row r="41">
      <c r="A41" t="n">
        <v>39</v>
      </c>
      <c r="B41" t="n">
        <v>85</v>
      </c>
      <c r="C41" t="inlineStr">
        <is>
          <t xml:space="preserve">CONCLUIDO	</t>
        </is>
      </c>
      <c r="D41" t="n">
        <v>0.9088000000000001</v>
      </c>
      <c r="E41" t="n">
        <v>110.04</v>
      </c>
      <c r="F41" t="n">
        <v>106.82</v>
      </c>
      <c r="G41" t="n">
        <v>256.36</v>
      </c>
      <c r="H41" t="n">
        <v>3.11</v>
      </c>
      <c r="I41" t="n">
        <v>25</v>
      </c>
      <c r="J41" t="n">
        <v>228.71</v>
      </c>
      <c r="K41" t="n">
        <v>51.39</v>
      </c>
      <c r="L41" t="n">
        <v>40</v>
      </c>
      <c r="M41" t="n">
        <v>23</v>
      </c>
      <c r="N41" t="n">
        <v>52.32</v>
      </c>
      <c r="O41" t="n">
        <v>28442.24</v>
      </c>
      <c r="P41" t="n">
        <v>1316.85</v>
      </c>
      <c r="Q41" t="n">
        <v>1150.89</v>
      </c>
      <c r="R41" t="n">
        <v>214.68</v>
      </c>
      <c r="S41" t="n">
        <v>164.43</v>
      </c>
      <c r="T41" t="n">
        <v>18758.73</v>
      </c>
      <c r="U41" t="n">
        <v>0.77</v>
      </c>
      <c r="V41" t="n">
        <v>0.89</v>
      </c>
      <c r="W41" t="n">
        <v>19.01</v>
      </c>
      <c r="X41" t="n">
        <v>1.08</v>
      </c>
      <c r="Y41" t="n">
        <v>0.5</v>
      </c>
      <c r="Z41" t="n">
        <v>10</v>
      </c>
      <c r="AA41" t="n">
        <v>2615.81421978451</v>
      </c>
      <c r="AB41" t="n">
        <v>3579.072417088113</v>
      </c>
      <c r="AC41" t="n">
        <v>3237.490768860774</v>
      </c>
      <c r="AD41" t="n">
        <v>2615814.219784509</v>
      </c>
      <c r="AE41" t="n">
        <v>3579072.417088113</v>
      </c>
      <c r="AF41" t="n">
        <v>3.655243143609445e-06</v>
      </c>
      <c r="AG41" t="n">
        <v>45.85</v>
      </c>
      <c r="AH41" t="n">
        <v>3237490.768860774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0.7186</v>
      </c>
      <c r="E2" t="n">
        <v>139.17</v>
      </c>
      <c r="F2" t="n">
        <v>130.84</v>
      </c>
      <c r="G2" t="n">
        <v>14.59</v>
      </c>
      <c r="H2" t="n">
        <v>0.34</v>
      </c>
      <c r="I2" t="n">
        <v>538</v>
      </c>
      <c r="J2" t="n">
        <v>51.33</v>
      </c>
      <c r="K2" t="n">
        <v>24.83</v>
      </c>
      <c r="L2" t="n">
        <v>1</v>
      </c>
      <c r="M2" t="n">
        <v>536</v>
      </c>
      <c r="N2" t="n">
        <v>5.51</v>
      </c>
      <c r="O2" t="n">
        <v>6564.78</v>
      </c>
      <c r="P2" t="n">
        <v>742.09</v>
      </c>
      <c r="Q2" t="n">
        <v>1151.31</v>
      </c>
      <c r="R2" t="n">
        <v>1028.09</v>
      </c>
      <c r="S2" t="n">
        <v>164.43</v>
      </c>
      <c r="T2" t="n">
        <v>422897.04</v>
      </c>
      <c r="U2" t="n">
        <v>0.16</v>
      </c>
      <c r="V2" t="n">
        <v>0.73</v>
      </c>
      <c r="W2" t="n">
        <v>19.86</v>
      </c>
      <c r="X2" t="n">
        <v>25.09</v>
      </c>
      <c r="Y2" t="n">
        <v>0.5</v>
      </c>
      <c r="Z2" t="n">
        <v>10</v>
      </c>
      <c r="AA2" t="n">
        <v>2292.698614981655</v>
      </c>
      <c r="AB2" t="n">
        <v>3136.971391742395</v>
      </c>
      <c r="AC2" t="n">
        <v>2837.583244881382</v>
      </c>
      <c r="AD2" t="n">
        <v>2292698.614981655</v>
      </c>
      <c r="AE2" t="n">
        <v>3136971.391742395</v>
      </c>
      <c r="AF2" t="n">
        <v>5.180923243691387e-06</v>
      </c>
      <c r="AG2" t="n">
        <v>57.98749999999999</v>
      </c>
      <c r="AH2" t="n">
        <v>2837583.244881382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0.8259</v>
      </c>
      <c r="E3" t="n">
        <v>121.08</v>
      </c>
      <c r="F3" t="n">
        <v>116.48</v>
      </c>
      <c r="G3" t="n">
        <v>29.87</v>
      </c>
      <c r="H3" t="n">
        <v>0.66</v>
      </c>
      <c r="I3" t="n">
        <v>234</v>
      </c>
      <c r="J3" t="n">
        <v>52.47</v>
      </c>
      <c r="K3" t="n">
        <v>24.83</v>
      </c>
      <c r="L3" t="n">
        <v>2</v>
      </c>
      <c r="M3" t="n">
        <v>232</v>
      </c>
      <c r="N3" t="n">
        <v>5.64</v>
      </c>
      <c r="O3" t="n">
        <v>6705.1</v>
      </c>
      <c r="P3" t="n">
        <v>646.29</v>
      </c>
      <c r="Q3" t="n">
        <v>1150.99</v>
      </c>
      <c r="R3" t="n">
        <v>541.88</v>
      </c>
      <c r="S3" t="n">
        <v>164.43</v>
      </c>
      <c r="T3" t="n">
        <v>181311.77</v>
      </c>
      <c r="U3" t="n">
        <v>0.3</v>
      </c>
      <c r="V3" t="n">
        <v>0.82</v>
      </c>
      <c r="W3" t="n">
        <v>19.35</v>
      </c>
      <c r="X3" t="n">
        <v>10.74</v>
      </c>
      <c r="Y3" t="n">
        <v>0.5</v>
      </c>
      <c r="Z3" t="n">
        <v>10</v>
      </c>
      <c r="AA3" t="n">
        <v>1842.688189237206</v>
      </c>
      <c r="AB3" t="n">
        <v>2521.247274179835</v>
      </c>
      <c r="AC3" t="n">
        <v>2280.622972924885</v>
      </c>
      <c r="AD3" t="n">
        <v>1842688.189237206</v>
      </c>
      <c r="AE3" t="n">
        <v>2521247.274179835</v>
      </c>
      <c r="AF3" t="n">
        <v>5.954528954863228e-06</v>
      </c>
      <c r="AG3" t="n">
        <v>50.45</v>
      </c>
      <c r="AH3" t="n">
        <v>2280622.972924885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0.8623</v>
      </c>
      <c r="E4" t="n">
        <v>115.97</v>
      </c>
      <c r="F4" t="n">
        <v>112.42</v>
      </c>
      <c r="G4" t="n">
        <v>45.89</v>
      </c>
      <c r="H4" t="n">
        <v>0.97</v>
      </c>
      <c r="I4" t="n">
        <v>147</v>
      </c>
      <c r="J4" t="n">
        <v>53.61</v>
      </c>
      <c r="K4" t="n">
        <v>24.83</v>
      </c>
      <c r="L4" t="n">
        <v>3</v>
      </c>
      <c r="M4" t="n">
        <v>145</v>
      </c>
      <c r="N4" t="n">
        <v>5.78</v>
      </c>
      <c r="O4" t="n">
        <v>6845.59</v>
      </c>
      <c r="P4" t="n">
        <v>608.75</v>
      </c>
      <c r="Q4" t="n">
        <v>1150.94</v>
      </c>
      <c r="R4" t="n">
        <v>404.45</v>
      </c>
      <c r="S4" t="n">
        <v>164.43</v>
      </c>
      <c r="T4" t="n">
        <v>113031.51</v>
      </c>
      <c r="U4" t="n">
        <v>0.41</v>
      </c>
      <c r="V4" t="n">
        <v>0.85</v>
      </c>
      <c r="W4" t="n">
        <v>19.21</v>
      </c>
      <c r="X4" t="n">
        <v>6.69</v>
      </c>
      <c r="Y4" t="n">
        <v>0.5</v>
      </c>
      <c r="Z4" t="n">
        <v>10</v>
      </c>
      <c r="AA4" t="n">
        <v>1714.392106851087</v>
      </c>
      <c r="AB4" t="n">
        <v>2345.706914235457</v>
      </c>
      <c r="AC4" t="n">
        <v>2121.835938561156</v>
      </c>
      <c r="AD4" t="n">
        <v>1714392.106851087</v>
      </c>
      <c r="AE4" t="n">
        <v>2345706.914235457</v>
      </c>
      <c r="AF4" t="n">
        <v>6.216963697516118e-06</v>
      </c>
      <c r="AG4" t="n">
        <v>48.32083333333333</v>
      </c>
      <c r="AH4" t="n">
        <v>2121835.938561156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0.8808</v>
      </c>
      <c r="E5" t="n">
        <v>113.53</v>
      </c>
      <c r="F5" t="n">
        <v>110.49</v>
      </c>
      <c r="G5" t="n">
        <v>62.54</v>
      </c>
      <c r="H5" t="n">
        <v>1.27</v>
      </c>
      <c r="I5" t="n">
        <v>106</v>
      </c>
      <c r="J5" t="n">
        <v>54.75</v>
      </c>
      <c r="K5" t="n">
        <v>24.83</v>
      </c>
      <c r="L5" t="n">
        <v>4</v>
      </c>
      <c r="M5" t="n">
        <v>104</v>
      </c>
      <c r="N5" t="n">
        <v>5.92</v>
      </c>
      <c r="O5" t="n">
        <v>6986.39</v>
      </c>
      <c r="P5" t="n">
        <v>581.86</v>
      </c>
      <c r="Q5" t="n">
        <v>1150.97</v>
      </c>
      <c r="R5" t="n">
        <v>339.32</v>
      </c>
      <c r="S5" t="n">
        <v>164.43</v>
      </c>
      <c r="T5" t="n">
        <v>80670.14999999999</v>
      </c>
      <c r="U5" t="n">
        <v>0.48</v>
      </c>
      <c r="V5" t="n">
        <v>0.87</v>
      </c>
      <c r="W5" t="n">
        <v>19.13</v>
      </c>
      <c r="X5" t="n">
        <v>4.75</v>
      </c>
      <c r="Y5" t="n">
        <v>0.5</v>
      </c>
      <c r="Z5" t="n">
        <v>10</v>
      </c>
      <c r="AA5" t="n">
        <v>1640.799522176192</v>
      </c>
      <c r="AB5" t="n">
        <v>2245.014293207568</v>
      </c>
      <c r="AC5" t="n">
        <v>2030.753279961187</v>
      </c>
      <c r="AD5" t="n">
        <v>1640799.522176192</v>
      </c>
      <c r="AE5" t="n">
        <v>2245014.293207568</v>
      </c>
      <c r="AF5" t="n">
        <v>6.350343992545746e-06</v>
      </c>
      <c r="AG5" t="n">
        <v>47.30416666666667</v>
      </c>
      <c r="AH5" t="n">
        <v>2030753.279961187</v>
      </c>
    </row>
    <row r="6">
      <c r="A6" t="n">
        <v>4</v>
      </c>
      <c r="B6" t="n">
        <v>20</v>
      </c>
      <c r="C6" t="inlineStr">
        <is>
          <t xml:space="preserve">CONCLUIDO	</t>
        </is>
      </c>
      <c r="D6" t="n">
        <v>0.8913</v>
      </c>
      <c r="E6" t="n">
        <v>112.2</v>
      </c>
      <c r="F6" t="n">
        <v>109.45</v>
      </c>
      <c r="G6" t="n">
        <v>80.08</v>
      </c>
      <c r="H6" t="n">
        <v>1.55</v>
      </c>
      <c r="I6" t="n">
        <v>82</v>
      </c>
      <c r="J6" t="n">
        <v>55.89</v>
      </c>
      <c r="K6" t="n">
        <v>24.83</v>
      </c>
      <c r="L6" t="n">
        <v>5</v>
      </c>
      <c r="M6" t="n">
        <v>80</v>
      </c>
      <c r="N6" t="n">
        <v>6.07</v>
      </c>
      <c r="O6" t="n">
        <v>7127.49</v>
      </c>
      <c r="P6" t="n">
        <v>560.47</v>
      </c>
      <c r="Q6" t="n">
        <v>1150.92</v>
      </c>
      <c r="R6" t="n">
        <v>303.33</v>
      </c>
      <c r="S6" t="n">
        <v>164.43</v>
      </c>
      <c r="T6" t="n">
        <v>62795.19</v>
      </c>
      <c r="U6" t="n">
        <v>0.54</v>
      </c>
      <c r="V6" t="n">
        <v>0.87</v>
      </c>
      <c r="W6" t="n">
        <v>19.11</v>
      </c>
      <c r="X6" t="n">
        <v>3.71</v>
      </c>
      <c r="Y6" t="n">
        <v>0.5</v>
      </c>
      <c r="Z6" t="n">
        <v>10</v>
      </c>
      <c r="AA6" t="n">
        <v>1595.506300981311</v>
      </c>
      <c r="AB6" t="n">
        <v>2183.042109772838</v>
      </c>
      <c r="AC6" t="n">
        <v>1974.695634734962</v>
      </c>
      <c r="AD6" t="n">
        <v>1595506.300981311</v>
      </c>
      <c r="AE6" t="n">
        <v>2183042.109772838</v>
      </c>
      <c r="AF6" t="n">
        <v>6.426046322157157e-06</v>
      </c>
      <c r="AG6" t="n">
        <v>46.75</v>
      </c>
      <c r="AH6" t="n">
        <v>1974695.634734962</v>
      </c>
    </row>
    <row r="7">
      <c r="A7" t="n">
        <v>5</v>
      </c>
      <c r="B7" t="n">
        <v>20</v>
      </c>
      <c r="C7" t="inlineStr">
        <is>
          <t xml:space="preserve">CONCLUIDO	</t>
        </is>
      </c>
      <c r="D7" t="n">
        <v>0.8988</v>
      </c>
      <c r="E7" t="n">
        <v>111.26</v>
      </c>
      <c r="F7" t="n">
        <v>108.7</v>
      </c>
      <c r="G7" t="n">
        <v>98.81999999999999</v>
      </c>
      <c r="H7" t="n">
        <v>1.82</v>
      </c>
      <c r="I7" t="n">
        <v>66</v>
      </c>
      <c r="J7" t="n">
        <v>57.04</v>
      </c>
      <c r="K7" t="n">
        <v>24.83</v>
      </c>
      <c r="L7" t="n">
        <v>6</v>
      </c>
      <c r="M7" t="n">
        <v>57</v>
      </c>
      <c r="N7" t="n">
        <v>6.21</v>
      </c>
      <c r="O7" t="n">
        <v>7268.89</v>
      </c>
      <c r="P7" t="n">
        <v>539.62</v>
      </c>
      <c r="Q7" t="n">
        <v>1150.89</v>
      </c>
      <c r="R7" t="n">
        <v>278.14</v>
      </c>
      <c r="S7" t="n">
        <v>164.43</v>
      </c>
      <c r="T7" t="n">
        <v>50281.15</v>
      </c>
      <c r="U7" t="n">
        <v>0.59</v>
      </c>
      <c r="V7" t="n">
        <v>0.88</v>
      </c>
      <c r="W7" t="n">
        <v>19.09</v>
      </c>
      <c r="X7" t="n">
        <v>2.97</v>
      </c>
      <c r="Y7" t="n">
        <v>0.5</v>
      </c>
      <c r="Z7" t="n">
        <v>10</v>
      </c>
      <c r="AA7" t="n">
        <v>1564.733555522633</v>
      </c>
      <c r="AB7" t="n">
        <v>2140.937481838561</v>
      </c>
      <c r="AC7" t="n">
        <v>1936.609413396516</v>
      </c>
      <c r="AD7" t="n">
        <v>1564733.555522633</v>
      </c>
      <c r="AE7" t="n">
        <v>2140937.481838561</v>
      </c>
      <c r="AF7" t="n">
        <v>6.480119414736736e-06</v>
      </c>
      <c r="AG7" t="n">
        <v>46.35833333333334</v>
      </c>
      <c r="AH7" t="n">
        <v>1936609.413396516</v>
      </c>
    </row>
    <row r="8">
      <c r="A8" t="n">
        <v>6</v>
      </c>
      <c r="B8" t="n">
        <v>20</v>
      </c>
      <c r="C8" t="inlineStr">
        <is>
          <t xml:space="preserve">CONCLUIDO	</t>
        </is>
      </c>
      <c r="D8" t="n">
        <v>0.9012</v>
      </c>
      <c r="E8" t="n">
        <v>110.96</v>
      </c>
      <c r="F8" t="n">
        <v>108.48</v>
      </c>
      <c r="G8" t="n">
        <v>108.48</v>
      </c>
      <c r="H8" t="n">
        <v>2.09</v>
      </c>
      <c r="I8" t="n">
        <v>60</v>
      </c>
      <c r="J8" t="n">
        <v>58.19</v>
      </c>
      <c r="K8" t="n">
        <v>24.83</v>
      </c>
      <c r="L8" t="n">
        <v>7</v>
      </c>
      <c r="M8" t="n">
        <v>12</v>
      </c>
      <c r="N8" t="n">
        <v>6.36</v>
      </c>
      <c r="O8" t="n">
        <v>7410.59</v>
      </c>
      <c r="P8" t="n">
        <v>533.37</v>
      </c>
      <c r="Q8" t="n">
        <v>1151.08</v>
      </c>
      <c r="R8" t="n">
        <v>268.06</v>
      </c>
      <c r="S8" t="n">
        <v>164.43</v>
      </c>
      <c r="T8" t="n">
        <v>45272.49</v>
      </c>
      <c r="U8" t="n">
        <v>0.61</v>
      </c>
      <c r="V8" t="n">
        <v>0.88</v>
      </c>
      <c r="W8" t="n">
        <v>19.14</v>
      </c>
      <c r="X8" t="n">
        <v>2.74</v>
      </c>
      <c r="Y8" t="n">
        <v>0.5</v>
      </c>
      <c r="Z8" t="n">
        <v>10</v>
      </c>
      <c r="AA8" t="n">
        <v>1555.504772250089</v>
      </c>
      <c r="AB8" t="n">
        <v>2128.310253419883</v>
      </c>
      <c r="AC8" t="n">
        <v>1925.18730993569</v>
      </c>
      <c r="AD8" t="n">
        <v>1555504.772250089</v>
      </c>
      <c r="AE8" t="n">
        <v>2128310.253419884</v>
      </c>
      <c r="AF8" t="n">
        <v>6.497422804362201e-06</v>
      </c>
      <c r="AG8" t="n">
        <v>46.23333333333333</v>
      </c>
      <c r="AH8" t="n">
        <v>1925187.30993569</v>
      </c>
    </row>
    <row r="9">
      <c r="A9" t="n">
        <v>7</v>
      </c>
      <c r="B9" t="n">
        <v>20</v>
      </c>
      <c r="C9" t="inlineStr">
        <is>
          <t xml:space="preserve">CONCLUIDO	</t>
        </is>
      </c>
      <c r="D9" t="n">
        <v>0.9014</v>
      </c>
      <c r="E9" t="n">
        <v>110.93</v>
      </c>
      <c r="F9" t="n">
        <v>108.46</v>
      </c>
      <c r="G9" t="n">
        <v>110.3</v>
      </c>
      <c r="H9" t="n">
        <v>2.34</v>
      </c>
      <c r="I9" t="n">
        <v>59</v>
      </c>
      <c r="J9" t="n">
        <v>59.34</v>
      </c>
      <c r="K9" t="n">
        <v>24.83</v>
      </c>
      <c r="L9" t="n">
        <v>8</v>
      </c>
      <c r="M9" t="n">
        <v>0</v>
      </c>
      <c r="N9" t="n">
        <v>6.52</v>
      </c>
      <c r="O9" t="n">
        <v>7552.59</v>
      </c>
      <c r="P9" t="n">
        <v>542.01</v>
      </c>
      <c r="Q9" t="n">
        <v>1151.05</v>
      </c>
      <c r="R9" t="n">
        <v>267.33</v>
      </c>
      <c r="S9" t="n">
        <v>164.43</v>
      </c>
      <c r="T9" t="n">
        <v>44910.26</v>
      </c>
      <c r="U9" t="n">
        <v>0.62</v>
      </c>
      <c r="V9" t="n">
        <v>0.88</v>
      </c>
      <c r="W9" t="n">
        <v>19.15</v>
      </c>
      <c r="X9" t="n">
        <v>2.73</v>
      </c>
      <c r="Y9" t="n">
        <v>0.5</v>
      </c>
      <c r="Z9" t="n">
        <v>10</v>
      </c>
      <c r="AA9" t="n">
        <v>1563.581021862399</v>
      </c>
      <c r="AB9" t="n">
        <v>2139.360534438432</v>
      </c>
      <c r="AC9" t="n">
        <v>1935.182967642995</v>
      </c>
      <c r="AD9" t="n">
        <v>1563581.021862399</v>
      </c>
      <c r="AE9" t="n">
        <v>2139360.534438432</v>
      </c>
      <c r="AF9" t="n">
        <v>6.498864753497657e-06</v>
      </c>
      <c r="AG9" t="n">
        <v>46.22083333333334</v>
      </c>
      <c r="AH9" t="n">
        <v>1935182.967642996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0.4656</v>
      </c>
      <c r="E2" t="n">
        <v>214.79</v>
      </c>
      <c r="F2" t="n">
        <v>174.39</v>
      </c>
      <c r="G2" t="n">
        <v>7.45</v>
      </c>
      <c r="H2" t="n">
        <v>0.13</v>
      </c>
      <c r="I2" t="n">
        <v>1404</v>
      </c>
      <c r="J2" t="n">
        <v>133.21</v>
      </c>
      <c r="K2" t="n">
        <v>46.47</v>
      </c>
      <c r="L2" t="n">
        <v>1</v>
      </c>
      <c r="M2" t="n">
        <v>1402</v>
      </c>
      <c r="N2" t="n">
        <v>20.75</v>
      </c>
      <c r="O2" t="n">
        <v>16663.42</v>
      </c>
      <c r="P2" t="n">
        <v>1917.58</v>
      </c>
      <c r="Q2" t="n">
        <v>1151.81</v>
      </c>
      <c r="R2" t="n">
        <v>2508.2</v>
      </c>
      <c r="S2" t="n">
        <v>164.43</v>
      </c>
      <c r="T2" t="n">
        <v>1158621.87</v>
      </c>
      <c r="U2" t="n">
        <v>0.07000000000000001</v>
      </c>
      <c r="V2" t="n">
        <v>0.55</v>
      </c>
      <c r="W2" t="n">
        <v>21.31</v>
      </c>
      <c r="X2" t="n">
        <v>68.61</v>
      </c>
      <c r="Y2" t="n">
        <v>0.5</v>
      </c>
      <c r="Z2" t="n">
        <v>10</v>
      </c>
      <c r="AA2" t="n">
        <v>6813.291650615029</v>
      </c>
      <c r="AB2" t="n">
        <v>9322.246217585685</v>
      </c>
      <c r="AC2" t="n">
        <v>8432.544122433696</v>
      </c>
      <c r="AD2" t="n">
        <v>6813291.650615029</v>
      </c>
      <c r="AE2" t="n">
        <v>9322246.217585685</v>
      </c>
      <c r="AF2" t="n">
        <v>2.086678512949935e-06</v>
      </c>
      <c r="AG2" t="n">
        <v>89.49583333333334</v>
      </c>
      <c r="AH2" t="n">
        <v>8432544.122433696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0.6848</v>
      </c>
      <c r="E3" t="n">
        <v>146.03</v>
      </c>
      <c r="F3" t="n">
        <v>129.8</v>
      </c>
      <c r="G3" t="n">
        <v>15.09</v>
      </c>
      <c r="H3" t="n">
        <v>0.26</v>
      </c>
      <c r="I3" t="n">
        <v>516</v>
      </c>
      <c r="J3" t="n">
        <v>134.55</v>
      </c>
      <c r="K3" t="n">
        <v>46.47</v>
      </c>
      <c r="L3" t="n">
        <v>2</v>
      </c>
      <c r="M3" t="n">
        <v>514</v>
      </c>
      <c r="N3" t="n">
        <v>21.09</v>
      </c>
      <c r="O3" t="n">
        <v>16828.84</v>
      </c>
      <c r="P3" t="n">
        <v>1424.6</v>
      </c>
      <c r="Q3" t="n">
        <v>1151.25</v>
      </c>
      <c r="R3" t="n">
        <v>992.58</v>
      </c>
      <c r="S3" t="n">
        <v>164.43</v>
      </c>
      <c r="T3" t="n">
        <v>405253.13</v>
      </c>
      <c r="U3" t="n">
        <v>0.17</v>
      </c>
      <c r="V3" t="n">
        <v>0.74</v>
      </c>
      <c r="W3" t="n">
        <v>19.82</v>
      </c>
      <c r="X3" t="n">
        <v>24.05</v>
      </c>
      <c r="Y3" t="n">
        <v>0.5</v>
      </c>
      <c r="Z3" t="n">
        <v>10</v>
      </c>
      <c r="AA3" t="n">
        <v>3678.314198079526</v>
      </c>
      <c r="AB3" t="n">
        <v>5032.831761582265</v>
      </c>
      <c r="AC3" t="n">
        <v>4552.505361880405</v>
      </c>
      <c r="AD3" t="n">
        <v>3678314.198079526</v>
      </c>
      <c r="AE3" t="n">
        <v>5032831.761582266</v>
      </c>
      <c r="AF3" t="n">
        <v>3.069066678840453e-06</v>
      </c>
      <c r="AG3" t="n">
        <v>60.84583333333333</v>
      </c>
      <c r="AH3" t="n">
        <v>4552505.361880405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0.7619</v>
      </c>
      <c r="E4" t="n">
        <v>131.25</v>
      </c>
      <c r="F4" t="n">
        <v>120.41</v>
      </c>
      <c r="G4" t="n">
        <v>22.72</v>
      </c>
      <c r="H4" t="n">
        <v>0.39</v>
      </c>
      <c r="I4" t="n">
        <v>318</v>
      </c>
      <c r="J4" t="n">
        <v>135.9</v>
      </c>
      <c r="K4" t="n">
        <v>46.47</v>
      </c>
      <c r="L4" t="n">
        <v>3</v>
      </c>
      <c r="M4" t="n">
        <v>316</v>
      </c>
      <c r="N4" t="n">
        <v>21.43</v>
      </c>
      <c r="O4" t="n">
        <v>16994.64</v>
      </c>
      <c r="P4" t="n">
        <v>1317.82</v>
      </c>
      <c r="Q4" t="n">
        <v>1151.17</v>
      </c>
      <c r="R4" t="n">
        <v>674.92</v>
      </c>
      <c r="S4" t="n">
        <v>164.43</v>
      </c>
      <c r="T4" t="n">
        <v>247410.86</v>
      </c>
      <c r="U4" t="n">
        <v>0.24</v>
      </c>
      <c r="V4" t="n">
        <v>0.79</v>
      </c>
      <c r="W4" t="n">
        <v>19.49</v>
      </c>
      <c r="X4" t="n">
        <v>14.67</v>
      </c>
      <c r="Y4" t="n">
        <v>0.5</v>
      </c>
      <c r="Z4" t="n">
        <v>10</v>
      </c>
      <c r="AA4" t="n">
        <v>3115.613318353742</v>
      </c>
      <c r="AB4" t="n">
        <v>4262.919593330623</v>
      </c>
      <c r="AC4" t="n">
        <v>3856.072530388213</v>
      </c>
      <c r="AD4" t="n">
        <v>3115613.318353742</v>
      </c>
      <c r="AE4" t="n">
        <v>4262919.593330623</v>
      </c>
      <c r="AF4" t="n">
        <v>3.41460558208023e-06</v>
      </c>
      <c r="AG4" t="n">
        <v>54.6875</v>
      </c>
      <c r="AH4" t="n">
        <v>3856072.530388213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0.8023</v>
      </c>
      <c r="E5" t="n">
        <v>124.65</v>
      </c>
      <c r="F5" t="n">
        <v>116.23</v>
      </c>
      <c r="G5" t="n">
        <v>30.45</v>
      </c>
      <c r="H5" t="n">
        <v>0.52</v>
      </c>
      <c r="I5" t="n">
        <v>229</v>
      </c>
      <c r="J5" t="n">
        <v>137.25</v>
      </c>
      <c r="K5" t="n">
        <v>46.47</v>
      </c>
      <c r="L5" t="n">
        <v>4</v>
      </c>
      <c r="M5" t="n">
        <v>227</v>
      </c>
      <c r="N5" t="n">
        <v>21.78</v>
      </c>
      <c r="O5" t="n">
        <v>17160.92</v>
      </c>
      <c r="P5" t="n">
        <v>1268.81</v>
      </c>
      <c r="Q5" t="n">
        <v>1150.97</v>
      </c>
      <c r="R5" t="n">
        <v>532.88</v>
      </c>
      <c r="S5" t="n">
        <v>164.43</v>
      </c>
      <c r="T5" t="n">
        <v>176838.39</v>
      </c>
      <c r="U5" t="n">
        <v>0.31</v>
      </c>
      <c r="V5" t="n">
        <v>0.82</v>
      </c>
      <c r="W5" t="n">
        <v>19.36</v>
      </c>
      <c r="X5" t="n">
        <v>10.49</v>
      </c>
      <c r="Y5" t="n">
        <v>0.5</v>
      </c>
      <c r="Z5" t="n">
        <v>10</v>
      </c>
      <c r="AA5" t="n">
        <v>2880.625796183718</v>
      </c>
      <c r="AB5" t="n">
        <v>3941.39929857976</v>
      </c>
      <c r="AC5" t="n">
        <v>3565.237681311818</v>
      </c>
      <c r="AD5" t="n">
        <v>2880625.796183718</v>
      </c>
      <c r="AE5" t="n">
        <v>3941399.29857976</v>
      </c>
      <c r="AF5" t="n">
        <v>3.595666174698738e-06</v>
      </c>
      <c r="AG5" t="n">
        <v>51.9375</v>
      </c>
      <c r="AH5" t="n">
        <v>3565237.681311817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0.826</v>
      </c>
      <c r="E6" t="n">
        <v>121.06</v>
      </c>
      <c r="F6" t="n">
        <v>113.98</v>
      </c>
      <c r="G6" t="n">
        <v>37.99</v>
      </c>
      <c r="H6" t="n">
        <v>0.64</v>
      </c>
      <c r="I6" t="n">
        <v>180</v>
      </c>
      <c r="J6" t="n">
        <v>138.6</v>
      </c>
      <c r="K6" t="n">
        <v>46.47</v>
      </c>
      <c r="L6" t="n">
        <v>5</v>
      </c>
      <c r="M6" t="n">
        <v>178</v>
      </c>
      <c r="N6" t="n">
        <v>22.13</v>
      </c>
      <c r="O6" t="n">
        <v>17327.69</v>
      </c>
      <c r="P6" t="n">
        <v>1240.68</v>
      </c>
      <c r="Q6" t="n">
        <v>1150.98</v>
      </c>
      <c r="R6" t="n">
        <v>456.27</v>
      </c>
      <c r="S6" t="n">
        <v>164.43</v>
      </c>
      <c r="T6" t="n">
        <v>138778.16</v>
      </c>
      <c r="U6" t="n">
        <v>0.36</v>
      </c>
      <c r="V6" t="n">
        <v>0.84</v>
      </c>
      <c r="W6" t="n">
        <v>19.29</v>
      </c>
      <c r="X6" t="n">
        <v>8.24</v>
      </c>
      <c r="Y6" t="n">
        <v>0.5</v>
      </c>
      <c r="Z6" t="n">
        <v>10</v>
      </c>
      <c r="AA6" t="n">
        <v>2756.967055411469</v>
      </c>
      <c r="AB6" t="n">
        <v>3772.203954016542</v>
      </c>
      <c r="AC6" t="n">
        <v>3412.190102966562</v>
      </c>
      <c r="AD6" t="n">
        <v>2756967.055411469</v>
      </c>
      <c r="AE6" t="n">
        <v>3772203.954016542</v>
      </c>
      <c r="AF6" t="n">
        <v>3.701882413437813e-06</v>
      </c>
      <c r="AG6" t="n">
        <v>50.44166666666666</v>
      </c>
      <c r="AH6" t="n">
        <v>3412190.102966562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0.8431</v>
      </c>
      <c r="E7" t="n">
        <v>118.61</v>
      </c>
      <c r="F7" t="n">
        <v>112.43</v>
      </c>
      <c r="G7" t="n">
        <v>45.89</v>
      </c>
      <c r="H7" t="n">
        <v>0.76</v>
      </c>
      <c r="I7" t="n">
        <v>147</v>
      </c>
      <c r="J7" t="n">
        <v>139.95</v>
      </c>
      <c r="K7" t="n">
        <v>46.47</v>
      </c>
      <c r="L7" t="n">
        <v>6</v>
      </c>
      <c r="M7" t="n">
        <v>145</v>
      </c>
      <c r="N7" t="n">
        <v>22.49</v>
      </c>
      <c r="O7" t="n">
        <v>17494.97</v>
      </c>
      <c r="P7" t="n">
        <v>1219.95</v>
      </c>
      <c r="Q7" t="n">
        <v>1150.97</v>
      </c>
      <c r="R7" t="n">
        <v>404.15</v>
      </c>
      <c r="S7" t="n">
        <v>164.43</v>
      </c>
      <c r="T7" t="n">
        <v>112879.86</v>
      </c>
      <c r="U7" t="n">
        <v>0.41</v>
      </c>
      <c r="V7" t="n">
        <v>0.85</v>
      </c>
      <c r="W7" t="n">
        <v>19.22</v>
      </c>
      <c r="X7" t="n">
        <v>6.7</v>
      </c>
      <c r="Y7" t="n">
        <v>0.5</v>
      </c>
      <c r="Z7" t="n">
        <v>10</v>
      </c>
      <c r="AA7" t="n">
        <v>2666.098549433552</v>
      </c>
      <c r="AB7" t="n">
        <v>3647.873655301995</v>
      </c>
      <c r="AC7" t="n">
        <v>3299.725713462666</v>
      </c>
      <c r="AD7" t="n">
        <v>2666098.549433552</v>
      </c>
      <c r="AE7" t="n">
        <v>3647873.655301995</v>
      </c>
      <c r="AF7" t="n">
        <v>3.778519446452083e-06</v>
      </c>
      <c r="AG7" t="n">
        <v>49.42083333333333</v>
      </c>
      <c r="AH7" t="n">
        <v>3299725.713462666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0.8545</v>
      </c>
      <c r="E8" t="n">
        <v>117.03</v>
      </c>
      <c r="F8" t="n">
        <v>111.45</v>
      </c>
      <c r="G8" t="n">
        <v>53.49</v>
      </c>
      <c r="H8" t="n">
        <v>0.88</v>
      </c>
      <c r="I8" t="n">
        <v>125</v>
      </c>
      <c r="J8" t="n">
        <v>141.31</v>
      </c>
      <c r="K8" t="n">
        <v>46.47</v>
      </c>
      <c r="L8" t="n">
        <v>7</v>
      </c>
      <c r="M8" t="n">
        <v>123</v>
      </c>
      <c r="N8" t="n">
        <v>22.85</v>
      </c>
      <c r="O8" t="n">
        <v>17662.75</v>
      </c>
      <c r="P8" t="n">
        <v>1205.88</v>
      </c>
      <c r="Q8" t="n">
        <v>1150.96</v>
      </c>
      <c r="R8" t="n">
        <v>371.07</v>
      </c>
      <c r="S8" t="n">
        <v>164.43</v>
      </c>
      <c r="T8" t="n">
        <v>96452.11</v>
      </c>
      <c r="U8" t="n">
        <v>0.44</v>
      </c>
      <c r="V8" t="n">
        <v>0.86</v>
      </c>
      <c r="W8" t="n">
        <v>19.18</v>
      </c>
      <c r="X8" t="n">
        <v>5.71</v>
      </c>
      <c r="Y8" t="n">
        <v>0.5</v>
      </c>
      <c r="Z8" t="n">
        <v>10</v>
      </c>
      <c r="AA8" t="n">
        <v>2610.383466896007</v>
      </c>
      <c r="AB8" t="n">
        <v>3571.641821398155</v>
      </c>
      <c r="AC8" t="n">
        <v>3230.76933879456</v>
      </c>
      <c r="AD8" t="n">
        <v>2610383.466896007</v>
      </c>
      <c r="AE8" t="n">
        <v>3571641.821398155</v>
      </c>
      <c r="AF8" t="n">
        <v>3.829610801794929e-06</v>
      </c>
      <c r="AG8" t="n">
        <v>48.7625</v>
      </c>
      <c r="AH8" t="n">
        <v>3230769.33879456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0.8638</v>
      </c>
      <c r="E9" t="n">
        <v>115.77</v>
      </c>
      <c r="F9" t="n">
        <v>110.65</v>
      </c>
      <c r="G9" t="n">
        <v>61.47</v>
      </c>
      <c r="H9" t="n">
        <v>0.99</v>
      </c>
      <c r="I9" t="n">
        <v>108</v>
      </c>
      <c r="J9" t="n">
        <v>142.68</v>
      </c>
      <c r="K9" t="n">
        <v>46.47</v>
      </c>
      <c r="L9" t="n">
        <v>8</v>
      </c>
      <c r="M9" t="n">
        <v>106</v>
      </c>
      <c r="N9" t="n">
        <v>23.21</v>
      </c>
      <c r="O9" t="n">
        <v>17831.04</v>
      </c>
      <c r="P9" t="n">
        <v>1193.08</v>
      </c>
      <c r="Q9" t="n">
        <v>1150.89</v>
      </c>
      <c r="R9" t="n">
        <v>344.43</v>
      </c>
      <c r="S9" t="n">
        <v>164.43</v>
      </c>
      <c r="T9" t="n">
        <v>83217.86</v>
      </c>
      <c r="U9" t="n">
        <v>0.48</v>
      </c>
      <c r="V9" t="n">
        <v>0.86</v>
      </c>
      <c r="W9" t="n">
        <v>19.15</v>
      </c>
      <c r="X9" t="n">
        <v>4.92</v>
      </c>
      <c r="Y9" t="n">
        <v>0.5</v>
      </c>
      <c r="Z9" t="n">
        <v>10</v>
      </c>
      <c r="AA9" t="n">
        <v>2572.244971876647</v>
      </c>
      <c r="AB9" t="n">
        <v>3519.459049961013</v>
      </c>
      <c r="AC9" t="n">
        <v>3183.566817824401</v>
      </c>
      <c r="AD9" t="n">
        <v>2572244.971876647</v>
      </c>
      <c r="AE9" t="n">
        <v>3519459.049961013</v>
      </c>
      <c r="AF9" t="n">
        <v>3.871290591679883e-06</v>
      </c>
      <c r="AG9" t="n">
        <v>48.2375</v>
      </c>
      <c r="AH9" t="n">
        <v>3183566.817824401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0.8705000000000001</v>
      </c>
      <c r="E10" t="n">
        <v>114.87</v>
      </c>
      <c r="F10" t="n">
        <v>110.08</v>
      </c>
      <c r="G10" t="n">
        <v>68.8</v>
      </c>
      <c r="H10" t="n">
        <v>1.11</v>
      </c>
      <c r="I10" t="n">
        <v>96</v>
      </c>
      <c r="J10" t="n">
        <v>144.05</v>
      </c>
      <c r="K10" t="n">
        <v>46.47</v>
      </c>
      <c r="L10" t="n">
        <v>9</v>
      </c>
      <c r="M10" t="n">
        <v>94</v>
      </c>
      <c r="N10" t="n">
        <v>23.58</v>
      </c>
      <c r="O10" t="n">
        <v>17999.83</v>
      </c>
      <c r="P10" t="n">
        <v>1183.8</v>
      </c>
      <c r="Q10" t="n">
        <v>1150.92</v>
      </c>
      <c r="R10" t="n">
        <v>324.59</v>
      </c>
      <c r="S10" t="n">
        <v>164.43</v>
      </c>
      <c r="T10" t="n">
        <v>73355.86</v>
      </c>
      <c r="U10" t="n">
        <v>0.51</v>
      </c>
      <c r="V10" t="n">
        <v>0.87</v>
      </c>
      <c r="W10" t="n">
        <v>19.14</v>
      </c>
      <c r="X10" t="n">
        <v>4.35</v>
      </c>
      <c r="Y10" t="n">
        <v>0.5</v>
      </c>
      <c r="Z10" t="n">
        <v>10</v>
      </c>
      <c r="AA10" t="n">
        <v>2535.702763417003</v>
      </c>
      <c r="AB10" t="n">
        <v>3469.460388218065</v>
      </c>
      <c r="AC10" t="n">
        <v>3138.339958184639</v>
      </c>
      <c r="AD10" t="n">
        <v>2535702.763417003</v>
      </c>
      <c r="AE10" t="n">
        <v>3469460.388218065</v>
      </c>
      <c r="AF10" t="n">
        <v>3.901317967188398e-06</v>
      </c>
      <c r="AG10" t="n">
        <v>47.8625</v>
      </c>
      <c r="AH10" t="n">
        <v>3138339.958184639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0.8759</v>
      </c>
      <c r="E11" t="n">
        <v>114.16</v>
      </c>
      <c r="F11" t="n">
        <v>109.64</v>
      </c>
      <c r="G11" t="n">
        <v>76.48999999999999</v>
      </c>
      <c r="H11" t="n">
        <v>1.22</v>
      </c>
      <c r="I11" t="n">
        <v>86</v>
      </c>
      <c r="J11" t="n">
        <v>145.42</v>
      </c>
      <c r="K11" t="n">
        <v>46.47</v>
      </c>
      <c r="L11" t="n">
        <v>10</v>
      </c>
      <c r="M11" t="n">
        <v>84</v>
      </c>
      <c r="N11" t="n">
        <v>23.95</v>
      </c>
      <c r="O11" t="n">
        <v>18169.15</v>
      </c>
      <c r="P11" t="n">
        <v>1176.06</v>
      </c>
      <c r="Q11" t="n">
        <v>1150.89</v>
      </c>
      <c r="R11" t="n">
        <v>310.42</v>
      </c>
      <c r="S11" t="n">
        <v>164.43</v>
      </c>
      <c r="T11" t="n">
        <v>66321.74000000001</v>
      </c>
      <c r="U11" t="n">
        <v>0.53</v>
      </c>
      <c r="V11" t="n">
        <v>0.87</v>
      </c>
      <c r="W11" t="n">
        <v>19.11</v>
      </c>
      <c r="X11" t="n">
        <v>3.91</v>
      </c>
      <c r="Y11" t="n">
        <v>0.5</v>
      </c>
      <c r="Z11" t="n">
        <v>10</v>
      </c>
      <c r="AA11" t="n">
        <v>2514.159403554791</v>
      </c>
      <c r="AB11" t="n">
        <v>3439.983812828626</v>
      </c>
      <c r="AC11" t="n">
        <v>3111.676585779736</v>
      </c>
      <c r="AD11" t="n">
        <v>2514159.403554791</v>
      </c>
      <c r="AE11" t="n">
        <v>3439983.812828626</v>
      </c>
      <c r="AF11" t="n">
        <v>3.925519135508693e-06</v>
      </c>
      <c r="AG11" t="n">
        <v>47.56666666666666</v>
      </c>
      <c r="AH11" t="n">
        <v>3111676.585779736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0.8806</v>
      </c>
      <c r="E12" t="n">
        <v>113.56</v>
      </c>
      <c r="F12" t="n">
        <v>109.25</v>
      </c>
      <c r="G12" t="n">
        <v>84.04000000000001</v>
      </c>
      <c r="H12" t="n">
        <v>1.33</v>
      </c>
      <c r="I12" t="n">
        <v>78</v>
      </c>
      <c r="J12" t="n">
        <v>146.8</v>
      </c>
      <c r="K12" t="n">
        <v>46.47</v>
      </c>
      <c r="L12" t="n">
        <v>11</v>
      </c>
      <c r="M12" t="n">
        <v>76</v>
      </c>
      <c r="N12" t="n">
        <v>24.33</v>
      </c>
      <c r="O12" t="n">
        <v>18338.99</v>
      </c>
      <c r="P12" t="n">
        <v>1168.42</v>
      </c>
      <c r="Q12" t="n">
        <v>1150.96</v>
      </c>
      <c r="R12" t="n">
        <v>296.96</v>
      </c>
      <c r="S12" t="n">
        <v>164.43</v>
      </c>
      <c r="T12" t="n">
        <v>59630.3</v>
      </c>
      <c r="U12" t="n">
        <v>0.55</v>
      </c>
      <c r="V12" t="n">
        <v>0.88</v>
      </c>
      <c r="W12" t="n">
        <v>19.1</v>
      </c>
      <c r="X12" t="n">
        <v>3.52</v>
      </c>
      <c r="Y12" t="n">
        <v>0.5</v>
      </c>
      <c r="Z12" t="n">
        <v>10</v>
      </c>
      <c r="AA12" t="n">
        <v>2485.068147164097</v>
      </c>
      <c r="AB12" t="n">
        <v>3400.179872419224</v>
      </c>
      <c r="AC12" t="n">
        <v>3075.671477577828</v>
      </c>
      <c r="AD12" t="n">
        <v>2485068.147164097</v>
      </c>
      <c r="AE12" t="n">
        <v>3400179.872419224</v>
      </c>
      <c r="AF12" t="n">
        <v>3.946583115343025e-06</v>
      </c>
      <c r="AG12" t="n">
        <v>47.31666666666666</v>
      </c>
      <c r="AH12" t="n">
        <v>3075671.477577828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0.8845</v>
      </c>
      <c r="E13" t="n">
        <v>113.06</v>
      </c>
      <c r="F13" t="n">
        <v>108.94</v>
      </c>
      <c r="G13" t="n">
        <v>92.06999999999999</v>
      </c>
      <c r="H13" t="n">
        <v>1.43</v>
      </c>
      <c r="I13" t="n">
        <v>71</v>
      </c>
      <c r="J13" t="n">
        <v>148.18</v>
      </c>
      <c r="K13" t="n">
        <v>46.47</v>
      </c>
      <c r="L13" t="n">
        <v>12</v>
      </c>
      <c r="M13" t="n">
        <v>69</v>
      </c>
      <c r="N13" t="n">
        <v>24.71</v>
      </c>
      <c r="O13" t="n">
        <v>18509.36</v>
      </c>
      <c r="P13" t="n">
        <v>1160.88</v>
      </c>
      <c r="Q13" t="n">
        <v>1150.94</v>
      </c>
      <c r="R13" t="n">
        <v>286.55</v>
      </c>
      <c r="S13" t="n">
        <v>164.43</v>
      </c>
      <c r="T13" t="n">
        <v>54463.75</v>
      </c>
      <c r="U13" t="n">
        <v>0.57</v>
      </c>
      <c r="V13" t="n">
        <v>0.88</v>
      </c>
      <c r="W13" t="n">
        <v>19.09</v>
      </c>
      <c r="X13" t="n">
        <v>3.21</v>
      </c>
      <c r="Y13" t="n">
        <v>0.5</v>
      </c>
      <c r="Z13" t="n">
        <v>10</v>
      </c>
      <c r="AA13" t="n">
        <v>2467.966490438044</v>
      </c>
      <c r="AB13" t="n">
        <v>3376.780631214789</v>
      </c>
      <c r="AC13" t="n">
        <v>3054.505427112903</v>
      </c>
      <c r="AD13" t="n">
        <v>2467966.490438044</v>
      </c>
      <c r="AE13" t="n">
        <v>3376780.631214789</v>
      </c>
      <c r="AF13" t="n">
        <v>3.964061736907682e-06</v>
      </c>
      <c r="AG13" t="n">
        <v>47.10833333333333</v>
      </c>
      <c r="AH13" t="n">
        <v>3054505.427112903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0.8882</v>
      </c>
      <c r="E14" t="n">
        <v>112.58</v>
      </c>
      <c r="F14" t="n">
        <v>108.63</v>
      </c>
      <c r="G14" t="n">
        <v>100.28</v>
      </c>
      <c r="H14" t="n">
        <v>1.54</v>
      </c>
      <c r="I14" t="n">
        <v>65</v>
      </c>
      <c r="J14" t="n">
        <v>149.56</v>
      </c>
      <c r="K14" t="n">
        <v>46.47</v>
      </c>
      <c r="L14" t="n">
        <v>13</v>
      </c>
      <c r="M14" t="n">
        <v>63</v>
      </c>
      <c r="N14" t="n">
        <v>25.1</v>
      </c>
      <c r="O14" t="n">
        <v>18680.25</v>
      </c>
      <c r="P14" t="n">
        <v>1155.31</v>
      </c>
      <c r="Q14" t="n">
        <v>1150.9</v>
      </c>
      <c r="R14" t="n">
        <v>276.09</v>
      </c>
      <c r="S14" t="n">
        <v>164.43</v>
      </c>
      <c r="T14" t="n">
        <v>49261.35</v>
      </c>
      <c r="U14" t="n">
        <v>0.6</v>
      </c>
      <c r="V14" t="n">
        <v>0.88</v>
      </c>
      <c r="W14" t="n">
        <v>19.08</v>
      </c>
      <c r="X14" t="n">
        <v>2.9</v>
      </c>
      <c r="Y14" t="n">
        <v>0.5</v>
      </c>
      <c r="Z14" t="n">
        <v>10</v>
      </c>
      <c r="AA14" t="n">
        <v>2453.239907153721</v>
      </c>
      <c r="AB14" t="n">
        <v>3356.631070274176</v>
      </c>
      <c r="AC14" t="n">
        <v>3036.278911988376</v>
      </c>
      <c r="AD14" t="n">
        <v>2453239.907153721</v>
      </c>
      <c r="AE14" t="n">
        <v>3356631.070274176</v>
      </c>
      <c r="AF14" t="n">
        <v>3.980644018904922e-06</v>
      </c>
      <c r="AG14" t="n">
        <v>46.90833333333333</v>
      </c>
      <c r="AH14" t="n">
        <v>3036278.911988377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0.8907</v>
      </c>
      <c r="E15" t="n">
        <v>112.27</v>
      </c>
      <c r="F15" t="n">
        <v>108.45</v>
      </c>
      <c r="G15" t="n">
        <v>108.45</v>
      </c>
      <c r="H15" t="n">
        <v>1.64</v>
      </c>
      <c r="I15" t="n">
        <v>60</v>
      </c>
      <c r="J15" t="n">
        <v>150.95</v>
      </c>
      <c r="K15" t="n">
        <v>46.47</v>
      </c>
      <c r="L15" t="n">
        <v>14</v>
      </c>
      <c r="M15" t="n">
        <v>58</v>
      </c>
      <c r="N15" t="n">
        <v>25.49</v>
      </c>
      <c r="O15" t="n">
        <v>18851.69</v>
      </c>
      <c r="P15" t="n">
        <v>1150.37</v>
      </c>
      <c r="Q15" t="n">
        <v>1150.99</v>
      </c>
      <c r="R15" t="n">
        <v>269.63</v>
      </c>
      <c r="S15" t="n">
        <v>164.43</v>
      </c>
      <c r="T15" t="n">
        <v>46056.7</v>
      </c>
      <c r="U15" t="n">
        <v>0.61</v>
      </c>
      <c r="V15" t="n">
        <v>0.88</v>
      </c>
      <c r="W15" t="n">
        <v>19.08</v>
      </c>
      <c r="X15" t="n">
        <v>2.72</v>
      </c>
      <c r="Y15" t="n">
        <v>0.5</v>
      </c>
      <c r="Z15" t="n">
        <v>10</v>
      </c>
      <c r="AA15" t="n">
        <v>2432.92563896961</v>
      </c>
      <c r="AB15" t="n">
        <v>3328.836192342411</v>
      </c>
      <c r="AC15" t="n">
        <v>3011.136738196065</v>
      </c>
      <c r="AD15" t="n">
        <v>2432925.63896961</v>
      </c>
      <c r="AE15" t="n">
        <v>3328836.192342411</v>
      </c>
      <c r="AF15" t="n">
        <v>3.991848263497652e-06</v>
      </c>
      <c r="AG15" t="n">
        <v>46.77916666666667</v>
      </c>
      <c r="AH15" t="n">
        <v>3011136.738196065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0.8933</v>
      </c>
      <c r="E16" t="n">
        <v>111.95</v>
      </c>
      <c r="F16" t="n">
        <v>108.24</v>
      </c>
      <c r="G16" t="n">
        <v>115.97</v>
      </c>
      <c r="H16" t="n">
        <v>1.74</v>
      </c>
      <c r="I16" t="n">
        <v>56</v>
      </c>
      <c r="J16" t="n">
        <v>152.35</v>
      </c>
      <c r="K16" t="n">
        <v>46.47</v>
      </c>
      <c r="L16" t="n">
        <v>15</v>
      </c>
      <c r="M16" t="n">
        <v>54</v>
      </c>
      <c r="N16" t="n">
        <v>25.88</v>
      </c>
      <c r="O16" t="n">
        <v>19023.66</v>
      </c>
      <c r="P16" t="n">
        <v>1144.38</v>
      </c>
      <c r="Q16" t="n">
        <v>1150.94</v>
      </c>
      <c r="R16" t="n">
        <v>262.54</v>
      </c>
      <c r="S16" t="n">
        <v>164.43</v>
      </c>
      <c r="T16" t="n">
        <v>42531.13</v>
      </c>
      <c r="U16" t="n">
        <v>0.63</v>
      </c>
      <c r="V16" t="n">
        <v>0.88</v>
      </c>
      <c r="W16" t="n">
        <v>19.07</v>
      </c>
      <c r="X16" t="n">
        <v>2.51</v>
      </c>
      <c r="Y16" t="n">
        <v>0.5</v>
      </c>
      <c r="Z16" t="n">
        <v>10</v>
      </c>
      <c r="AA16" t="n">
        <v>2420.802568425068</v>
      </c>
      <c r="AB16" t="n">
        <v>3312.248872391243</v>
      </c>
      <c r="AC16" t="n">
        <v>2996.132488780586</v>
      </c>
      <c r="AD16" t="n">
        <v>2420802.568425068</v>
      </c>
      <c r="AE16" t="n">
        <v>3312248.872391243</v>
      </c>
      <c r="AF16" t="n">
        <v>4.00350067787409e-06</v>
      </c>
      <c r="AG16" t="n">
        <v>46.64583333333334</v>
      </c>
      <c r="AH16" t="n">
        <v>2996132.488780587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0.8955</v>
      </c>
      <c r="E17" t="n">
        <v>111.67</v>
      </c>
      <c r="F17" t="n">
        <v>108.08</v>
      </c>
      <c r="G17" t="n">
        <v>124.7</v>
      </c>
      <c r="H17" t="n">
        <v>1.84</v>
      </c>
      <c r="I17" t="n">
        <v>52</v>
      </c>
      <c r="J17" t="n">
        <v>153.75</v>
      </c>
      <c r="K17" t="n">
        <v>46.47</v>
      </c>
      <c r="L17" t="n">
        <v>16</v>
      </c>
      <c r="M17" t="n">
        <v>50</v>
      </c>
      <c r="N17" t="n">
        <v>26.28</v>
      </c>
      <c r="O17" t="n">
        <v>19196.18</v>
      </c>
      <c r="P17" t="n">
        <v>1138.3</v>
      </c>
      <c r="Q17" t="n">
        <v>1150.88</v>
      </c>
      <c r="R17" t="n">
        <v>256.92</v>
      </c>
      <c r="S17" t="n">
        <v>164.43</v>
      </c>
      <c r="T17" t="n">
        <v>39740.28</v>
      </c>
      <c r="U17" t="n">
        <v>0.64</v>
      </c>
      <c r="V17" t="n">
        <v>0.88</v>
      </c>
      <c r="W17" t="n">
        <v>19.06</v>
      </c>
      <c r="X17" t="n">
        <v>2.34</v>
      </c>
      <c r="Y17" t="n">
        <v>0.5</v>
      </c>
      <c r="Z17" t="n">
        <v>10</v>
      </c>
      <c r="AA17" t="n">
        <v>2409.716962832819</v>
      </c>
      <c r="AB17" t="n">
        <v>3297.081057757524</v>
      </c>
      <c r="AC17" t="n">
        <v>2982.412269087349</v>
      </c>
      <c r="AD17" t="n">
        <v>2409716.962832819</v>
      </c>
      <c r="AE17" t="n">
        <v>3297081.057757524</v>
      </c>
      <c r="AF17" t="n">
        <v>4.013360413115692e-06</v>
      </c>
      <c r="AG17" t="n">
        <v>46.52916666666667</v>
      </c>
      <c r="AH17" t="n">
        <v>2982412.269087349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0.8974</v>
      </c>
      <c r="E18" t="n">
        <v>111.44</v>
      </c>
      <c r="F18" t="n">
        <v>107.92</v>
      </c>
      <c r="G18" t="n">
        <v>132.15</v>
      </c>
      <c r="H18" t="n">
        <v>1.94</v>
      </c>
      <c r="I18" t="n">
        <v>49</v>
      </c>
      <c r="J18" t="n">
        <v>155.15</v>
      </c>
      <c r="K18" t="n">
        <v>46.47</v>
      </c>
      <c r="L18" t="n">
        <v>17</v>
      </c>
      <c r="M18" t="n">
        <v>47</v>
      </c>
      <c r="N18" t="n">
        <v>26.68</v>
      </c>
      <c r="O18" t="n">
        <v>19369.26</v>
      </c>
      <c r="P18" t="n">
        <v>1133.58</v>
      </c>
      <c r="Q18" t="n">
        <v>1150.92</v>
      </c>
      <c r="R18" t="n">
        <v>252.07</v>
      </c>
      <c r="S18" t="n">
        <v>164.43</v>
      </c>
      <c r="T18" t="n">
        <v>37329.63</v>
      </c>
      <c r="U18" t="n">
        <v>0.65</v>
      </c>
      <c r="V18" t="n">
        <v>0.89</v>
      </c>
      <c r="W18" t="n">
        <v>19.05</v>
      </c>
      <c r="X18" t="n">
        <v>2.19</v>
      </c>
      <c r="Y18" t="n">
        <v>0.5</v>
      </c>
      <c r="Z18" t="n">
        <v>10</v>
      </c>
      <c r="AA18" t="n">
        <v>2400.476200301136</v>
      </c>
      <c r="AB18" t="n">
        <v>3284.437438788004</v>
      </c>
      <c r="AC18" t="n">
        <v>2970.97533936685</v>
      </c>
      <c r="AD18" t="n">
        <v>2400476.200301136</v>
      </c>
      <c r="AE18" t="n">
        <v>3284437.438788004</v>
      </c>
      <c r="AF18" t="n">
        <v>4.021875639006166e-06</v>
      </c>
      <c r="AG18" t="n">
        <v>46.43333333333334</v>
      </c>
      <c r="AH18" t="n">
        <v>2970975.33936685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0.8992</v>
      </c>
      <c r="E19" t="n">
        <v>111.21</v>
      </c>
      <c r="F19" t="n">
        <v>107.78</v>
      </c>
      <c r="G19" t="n">
        <v>140.58</v>
      </c>
      <c r="H19" t="n">
        <v>2.04</v>
      </c>
      <c r="I19" t="n">
        <v>46</v>
      </c>
      <c r="J19" t="n">
        <v>156.56</v>
      </c>
      <c r="K19" t="n">
        <v>46.47</v>
      </c>
      <c r="L19" t="n">
        <v>18</v>
      </c>
      <c r="M19" t="n">
        <v>44</v>
      </c>
      <c r="N19" t="n">
        <v>27.09</v>
      </c>
      <c r="O19" t="n">
        <v>19542.89</v>
      </c>
      <c r="P19" t="n">
        <v>1128.47</v>
      </c>
      <c r="Q19" t="n">
        <v>1150.88</v>
      </c>
      <c r="R19" t="n">
        <v>246.74</v>
      </c>
      <c r="S19" t="n">
        <v>164.43</v>
      </c>
      <c r="T19" t="n">
        <v>34683.02</v>
      </c>
      <c r="U19" t="n">
        <v>0.67</v>
      </c>
      <c r="V19" t="n">
        <v>0.89</v>
      </c>
      <c r="W19" t="n">
        <v>19.05</v>
      </c>
      <c r="X19" t="n">
        <v>2.04</v>
      </c>
      <c r="Y19" t="n">
        <v>0.5</v>
      </c>
      <c r="Z19" t="n">
        <v>10</v>
      </c>
      <c r="AA19" t="n">
        <v>2391.301153479809</v>
      </c>
      <c r="AB19" t="n">
        <v>3271.883734952566</v>
      </c>
      <c r="AC19" t="n">
        <v>2959.619743406232</v>
      </c>
      <c r="AD19" t="n">
        <v>2391301.153479809</v>
      </c>
      <c r="AE19" t="n">
        <v>3271883.734952566</v>
      </c>
      <c r="AF19" t="n">
        <v>4.029942695112932e-06</v>
      </c>
      <c r="AG19" t="n">
        <v>46.3375</v>
      </c>
      <c r="AH19" t="n">
        <v>2959619.743406232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0.9003</v>
      </c>
      <c r="E20" t="n">
        <v>111.07</v>
      </c>
      <c r="F20" t="n">
        <v>107.69</v>
      </c>
      <c r="G20" t="n">
        <v>146.85</v>
      </c>
      <c r="H20" t="n">
        <v>2.13</v>
      </c>
      <c r="I20" t="n">
        <v>44</v>
      </c>
      <c r="J20" t="n">
        <v>157.97</v>
      </c>
      <c r="K20" t="n">
        <v>46.47</v>
      </c>
      <c r="L20" t="n">
        <v>19</v>
      </c>
      <c r="M20" t="n">
        <v>42</v>
      </c>
      <c r="N20" t="n">
        <v>27.5</v>
      </c>
      <c r="O20" t="n">
        <v>19717.08</v>
      </c>
      <c r="P20" t="n">
        <v>1125.21</v>
      </c>
      <c r="Q20" t="n">
        <v>1150.88</v>
      </c>
      <c r="R20" t="n">
        <v>243.95</v>
      </c>
      <c r="S20" t="n">
        <v>164.43</v>
      </c>
      <c r="T20" t="n">
        <v>33294.79</v>
      </c>
      <c r="U20" t="n">
        <v>0.67</v>
      </c>
      <c r="V20" t="n">
        <v>0.89</v>
      </c>
      <c r="W20" t="n">
        <v>19.05</v>
      </c>
      <c r="X20" t="n">
        <v>1.96</v>
      </c>
      <c r="Y20" t="n">
        <v>0.5</v>
      </c>
      <c r="Z20" t="n">
        <v>10</v>
      </c>
      <c r="AA20" t="n">
        <v>2385.554308668598</v>
      </c>
      <c r="AB20" t="n">
        <v>3264.020648348966</v>
      </c>
      <c r="AC20" t="n">
        <v>2952.507098752169</v>
      </c>
      <c r="AD20" t="n">
        <v>2385554.308668598</v>
      </c>
      <c r="AE20" t="n">
        <v>3264020.648348966</v>
      </c>
      <c r="AF20" t="n">
        <v>4.034872562733732e-06</v>
      </c>
      <c r="AG20" t="n">
        <v>46.27916666666666</v>
      </c>
      <c r="AH20" t="n">
        <v>2952507.098752169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0.9012</v>
      </c>
      <c r="E21" t="n">
        <v>110.96</v>
      </c>
      <c r="F21" t="n">
        <v>107.64</v>
      </c>
      <c r="G21" t="n">
        <v>153.77</v>
      </c>
      <c r="H21" t="n">
        <v>2.22</v>
      </c>
      <c r="I21" t="n">
        <v>42</v>
      </c>
      <c r="J21" t="n">
        <v>159.39</v>
      </c>
      <c r="K21" t="n">
        <v>46.47</v>
      </c>
      <c r="L21" t="n">
        <v>20</v>
      </c>
      <c r="M21" t="n">
        <v>40</v>
      </c>
      <c r="N21" t="n">
        <v>27.92</v>
      </c>
      <c r="O21" t="n">
        <v>19891.97</v>
      </c>
      <c r="P21" t="n">
        <v>1121.63</v>
      </c>
      <c r="Q21" t="n">
        <v>1150.87</v>
      </c>
      <c r="R21" t="n">
        <v>242.24</v>
      </c>
      <c r="S21" t="n">
        <v>164.43</v>
      </c>
      <c r="T21" t="n">
        <v>32453.12</v>
      </c>
      <c r="U21" t="n">
        <v>0.68</v>
      </c>
      <c r="V21" t="n">
        <v>0.89</v>
      </c>
      <c r="W21" t="n">
        <v>19.05</v>
      </c>
      <c r="X21" t="n">
        <v>1.9</v>
      </c>
      <c r="Y21" t="n">
        <v>0.5</v>
      </c>
      <c r="Z21" t="n">
        <v>10</v>
      </c>
      <c r="AA21" t="n">
        <v>2380.11491937443</v>
      </c>
      <c r="AB21" t="n">
        <v>3256.578235947765</v>
      </c>
      <c r="AC21" t="n">
        <v>2945.774979745048</v>
      </c>
      <c r="AD21" t="n">
        <v>2380114.91937443</v>
      </c>
      <c r="AE21" t="n">
        <v>3256578.235947765</v>
      </c>
      <c r="AF21" t="n">
        <v>4.038906090787115e-06</v>
      </c>
      <c r="AG21" t="n">
        <v>46.23333333333333</v>
      </c>
      <c r="AH21" t="n">
        <v>2945774.979745048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0.9034</v>
      </c>
      <c r="E22" t="n">
        <v>110.69</v>
      </c>
      <c r="F22" t="n">
        <v>107.45</v>
      </c>
      <c r="G22" t="n">
        <v>165.31</v>
      </c>
      <c r="H22" t="n">
        <v>2.31</v>
      </c>
      <c r="I22" t="n">
        <v>39</v>
      </c>
      <c r="J22" t="n">
        <v>160.81</v>
      </c>
      <c r="K22" t="n">
        <v>46.47</v>
      </c>
      <c r="L22" t="n">
        <v>21</v>
      </c>
      <c r="M22" t="n">
        <v>37</v>
      </c>
      <c r="N22" t="n">
        <v>28.34</v>
      </c>
      <c r="O22" t="n">
        <v>20067.32</v>
      </c>
      <c r="P22" t="n">
        <v>1114.94</v>
      </c>
      <c r="Q22" t="n">
        <v>1150.9</v>
      </c>
      <c r="R22" t="n">
        <v>235.93</v>
      </c>
      <c r="S22" t="n">
        <v>164.43</v>
      </c>
      <c r="T22" t="n">
        <v>29313.78</v>
      </c>
      <c r="U22" t="n">
        <v>0.7</v>
      </c>
      <c r="V22" t="n">
        <v>0.89</v>
      </c>
      <c r="W22" t="n">
        <v>19.04</v>
      </c>
      <c r="X22" t="n">
        <v>1.72</v>
      </c>
      <c r="Y22" t="n">
        <v>0.5</v>
      </c>
      <c r="Z22" t="n">
        <v>10</v>
      </c>
      <c r="AA22" t="n">
        <v>2358.947399094111</v>
      </c>
      <c r="AB22" t="n">
        <v>3227.615900855144</v>
      </c>
      <c r="AC22" t="n">
        <v>2919.576769264776</v>
      </c>
      <c r="AD22" t="n">
        <v>2358947.399094111</v>
      </c>
      <c r="AE22" t="n">
        <v>3227615.900855144</v>
      </c>
      <c r="AF22" t="n">
        <v>4.048765826028717e-06</v>
      </c>
      <c r="AG22" t="n">
        <v>46.12083333333334</v>
      </c>
      <c r="AH22" t="n">
        <v>2919576.769264775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0.9039</v>
      </c>
      <c r="E23" t="n">
        <v>110.63</v>
      </c>
      <c r="F23" t="n">
        <v>107.42</v>
      </c>
      <c r="G23" t="n">
        <v>169.61</v>
      </c>
      <c r="H23" t="n">
        <v>2.4</v>
      </c>
      <c r="I23" t="n">
        <v>38</v>
      </c>
      <c r="J23" t="n">
        <v>162.24</v>
      </c>
      <c r="K23" t="n">
        <v>46.47</v>
      </c>
      <c r="L23" t="n">
        <v>22</v>
      </c>
      <c r="M23" t="n">
        <v>36</v>
      </c>
      <c r="N23" t="n">
        <v>28.77</v>
      </c>
      <c r="O23" t="n">
        <v>20243.25</v>
      </c>
      <c r="P23" t="n">
        <v>1112.5</v>
      </c>
      <c r="Q23" t="n">
        <v>1150.9</v>
      </c>
      <c r="R23" t="n">
        <v>234.84</v>
      </c>
      <c r="S23" t="n">
        <v>164.43</v>
      </c>
      <c r="T23" t="n">
        <v>28772.37</v>
      </c>
      <c r="U23" t="n">
        <v>0.7</v>
      </c>
      <c r="V23" t="n">
        <v>0.89</v>
      </c>
      <c r="W23" t="n">
        <v>19.04</v>
      </c>
      <c r="X23" t="n">
        <v>1.69</v>
      </c>
      <c r="Y23" t="n">
        <v>0.5</v>
      </c>
      <c r="Z23" t="n">
        <v>10</v>
      </c>
      <c r="AA23" t="n">
        <v>2355.496886035726</v>
      </c>
      <c r="AB23" t="n">
        <v>3222.894756662769</v>
      </c>
      <c r="AC23" t="n">
        <v>2915.306204447953</v>
      </c>
      <c r="AD23" t="n">
        <v>2355496.886035726</v>
      </c>
      <c r="AE23" t="n">
        <v>3222894.756662769</v>
      </c>
      <c r="AF23" t="n">
        <v>4.051006674947263e-06</v>
      </c>
      <c r="AG23" t="n">
        <v>46.09583333333333</v>
      </c>
      <c r="AH23" t="n">
        <v>2915306.204447953</v>
      </c>
    </row>
    <row r="24">
      <c r="A24" t="n">
        <v>22</v>
      </c>
      <c r="B24" t="n">
        <v>65</v>
      </c>
      <c r="C24" t="inlineStr">
        <is>
          <t xml:space="preserve">CONCLUIDO	</t>
        </is>
      </c>
      <c r="D24" t="n">
        <v>0.9051</v>
      </c>
      <c r="E24" t="n">
        <v>110.48</v>
      </c>
      <c r="F24" t="n">
        <v>107.32</v>
      </c>
      <c r="G24" t="n">
        <v>178.87</v>
      </c>
      <c r="H24" t="n">
        <v>2.49</v>
      </c>
      <c r="I24" t="n">
        <v>36</v>
      </c>
      <c r="J24" t="n">
        <v>163.67</v>
      </c>
      <c r="K24" t="n">
        <v>46.47</v>
      </c>
      <c r="L24" t="n">
        <v>23</v>
      </c>
      <c r="M24" t="n">
        <v>34</v>
      </c>
      <c r="N24" t="n">
        <v>29.2</v>
      </c>
      <c r="O24" t="n">
        <v>20419.76</v>
      </c>
      <c r="P24" t="n">
        <v>1109.43</v>
      </c>
      <c r="Q24" t="n">
        <v>1150.89</v>
      </c>
      <c r="R24" t="n">
        <v>231.98</v>
      </c>
      <c r="S24" t="n">
        <v>164.43</v>
      </c>
      <c r="T24" t="n">
        <v>27350.44</v>
      </c>
      <c r="U24" t="n">
        <v>0.71</v>
      </c>
      <c r="V24" t="n">
        <v>0.89</v>
      </c>
      <c r="W24" t="n">
        <v>19.02</v>
      </c>
      <c r="X24" t="n">
        <v>1.59</v>
      </c>
      <c r="Y24" t="n">
        <v>0.5</v>
      </c>
      <c r="Z24" t="n">
        <v>10</v>
      </c>
      <c r="AA24" t="n">
        <v>2349.753319764677</v>
      </c>
      <c r="AB24" t="n">
        <v>3215.036155902459</v>
      </c>
      <c r="AC24" t="n">
        <v>2908.197617514591</v>
      </c>
      <c r="AD24" t="n">
        <v>2349753.319764677</v>
      </c>
      <c r="AE24" t="n">
        <v>3215036.155902459</v>
      </c>
      <c r="AF24" t="n">
        <v>4.056384712351773e-06</v>
      </c>
      <c r="AG24" t="n">
        <v>46.03333333333333</v>
      </c>
      <c r="AH24" t="n">
        <v>2908197.617514592</v>
      </c>
    </row>
    <row r="25">
      <c r="A25" t="n">
        <v>23</v>
      </c>
      <c r="B25" t="n">
        <v>65</v>
      </c>
      <c r="C25" t="inlineStr">
        <is>
          <t xml:space="preserve">CONCLUIDO	</t>
        </is>
      </c>
      <c r="D25" t="n">
        <v>0.9062</v>
      </c>
      <c r="E25" t="n">
        <v>110.35</v>
      </c>
      <c r="F25" t="n">
        <v>107.25</v>
      </c>
      <c r="G25" t="n">
        <v>189.26</v>
      </c>
      <c r="H25" t="n">
        <v>2.58</v>
      </c>
      <c r="I25" t="n">
        <v>34</v>
      </c>
      <c r="J25" t="n">
        <v>165.1</v>
      </c>
      <c r="K25" t="n">
        <v>46.47</v>
      </c>
      <c r="L25" t="n">
        <v>24</v>
      </c>
      <c r="M25" t="n">
        <v>32</v>
      </c>
      <c r="N25" t="n">
        <v>29.64</v>
      </c>
      <c r="O25" t="n">
        <v>20596.86</v>
      </c>
      <c r="P25" t="n">
        <v>1104.47</v>
      </c>
      <c r="Q25" t="n">
        <v>1150.88</v>
      </c>
      <c r="R25" t="n">
        <v>229.01</v>
      </c>
      <c r="S25" t="n">
        <v>164.43</v>
      </c>
      <c r="T25" t="n">
        <v>25876.94</v>
      </c>
      <c r="U25" t="n">
        <v>0.72</v>
      </c>
      <c r="V25" t="n">
        <v>0.89</v>
      </c>
      <c r="W25" t="n">
        <v>19.03</v>
      </c>
      <c r="X25" t="n">
        <v>1.52</v>
      </c>
      <c r="Y25" t="n">
        <v>0.5</v>
      </c>
      <c r="Z25" t="n">
        <v>10</v>
      </c>
      <c r="AA25" t="n">
        <v>2342.460605560677</v>
      </c>
      <c r="AB25" t="n">
        <v>3205.0579425967</v>
      </c>
      <c r="AC25" t="n">
        <v>2899.171710882225</v>
      </c>
      <c r="AD25" t="n">
        <v>2342460.605560677</v>
      </c>
      <c r="AE25" t="n">
        <v>3205057.942596701</v>
      </c>
      <c r="AF25" t="n">
        <v>4.061314579972574e-06</v>
      </c>
      <c r="AG25" t="n">
        <v>45.97916666666666</v>
      </c>
      <c r="AH25" t="n">
        <v>2899171.710882226</v>
      </c>
    </row>
    <row r="26">
      <c r="A26" t="n">
        <v>24</v>
      </c>
      <c r="B26" t="n">
        <v>65</v>
      </c>
      <c r="C26" t="inlineStr">
        <is>
          <t xml:space="preserve">CONCLUIDO	</t>
        </is>
      </c>
      <c r="D26" t="n">
        <v>0.9069</v>
      </c>
      <c r="E26" t="n">
        <v>110.26</v>
      </c>
      <c r="F26" t="n">
        <v>107.18</v>
      </c>
      <c r="G26" t="n">
        <v>194.88</v>
      </c>
      <c r="H26" t="n">
        <v>2.66</v>
      </c>
      <c r="I26" t="n">
        <v>33</v>
      </c>
      <c r="J26" t="n">
        <v>166.54</v>
      </c>
      <c r="K26" t="n">
        <v>46.47</v>
      </c>
      <c r="L26" t="n">
        <v>25</v>
      </c>
      <c r="M26" t="n">
        <v>31</v>
      </c>
      <c r="N26" t="n">
        <v>30.08</v>
      </c>
      <c r="O26" t="n">
        <v>20774.56</v>
      </c>
      <c r="P26" t="n">
        <v>1100.35</v>
      </c>
      <c r="Q26" t="n">
        <v>1150.9</v>
      </c>
      <c r="R26" t="n">
        <v>226.9</v>
      </c>
      <c r="S26" t="n">
        <v>164.43</v>
      </c>
      <c r="T26" t="n">
        <v>24826.73</v>
      </c>
      <c r="U26" t="n">
        <v>0.72</v>
      </c>
      <c r="V26" t="n">
        <v>0.89</v>
      </c>
      <c r="W26" t="n">
        <v>19.03</v>
      </c>
      <c r="X26" t="n">
        <v>1.45</v>
      </c>
      <c r="Y26" t="n">
        <v>0.5</v>
      </c>
      <c r="Z26" t="n">
        <v>10</v>
      </c>
      <c r="AA26" t="n">
        <v>2336.82487544479</v>
      </c>
      <c r="AB26" t="n">
        <v>3197.346888021279</v>
      </c>
      <c r="AC26" t="n">
        <v>2892.196588532949</v>
      </c>
      <c r="AD26" t="n">
        <v>2336824.87544479</v>
      </c>
      <c r="AE26" t="n">
        <v>3197346.88802128</v>
      </c>
      <c r="AF26" t="n">
        <v>4.064451768458539e-06</v>
      </c>
      <c r="AG26" t="n">
        <v>45.94166666666667</v>
      </c>
      <c r="AH26" t="n">
        <v>2892196.588532949</v>
      </c>
    </row>
    <row r="27">
      <c r="A27" t="n">
        <v>25</v>
      </c>
      <c r="B27" t="n">
        <v>65</v>
      </c>
      <c r="C27" t="inlineStr">
        <is>
          <t xml:space="preserve">CONCLUIDO	</t>
        </is>
      </c>
      <c r="D27" t="n">
        <v>0.9074</v>
      </c>
      <c r="E27" t="n">
        <v>110.2</v>
      </c>
      <c r="F27" t="n">
        <v>107.15</v>
      </c>
      <c r="G27" t="n">
        <v>200.91</v>
      </c>
      <c r="H27" t="n">
        <v>2.74</v>
      </c>
      <c r="I27" t="n">
        <v>32</v>
      </c>
      <c r="J27" t="n">
        <v>167.99</v>
      </c>
      <c r="K27" t="n">
        <v>46.47</v>
      </c>
      <c r="L27" t="n">
        <v>26</v>
      </c>
      <c r="M27" t="n">
        <v>30</v>
      </c>
      <c r="N27" t="n">
        <v>30.52</v>
      </c>
      <c r="O27" t="n">
        <v>20952.87</v>
      </c>
      <c r="P27" t="n">
        <v>1095.83</v>
      </c>
      <c r="Q27" t="n">
        <v>1150.88</v>
      </c>
      <c r="R27" t="n">
        <v>225.55</v>
      </c>
      <c r="S27" t="n">
        <v>164.43</v>
      </c>
      <c r="T27" t="n">
        <v>24157.45</v>
      </c>
      <c r="U27" t="n">
        <v>0.73</v>
      </c>
      <c r="V27" t="n">
        <v>0.89</v>
      </c>
      <c r="W27" t="n">
        <v>19.04</v>
      </c>
      <c r="X27" t="n">
        <v>1.42</v>
      </c>
      <c r="Y27" t="n">
        <v>0.5</v>
      </c>
      <c r="Z27" t="n">
        <v>10</v>
      </c>
      <c r="AA27" t="n">
        <v>2331.403901182782</v>
      </c>
      <c r="AB27" t="n">
        <v>3189.929671879493</v>
      </c>
      <c r="AC27" t="n">
        <v>2885.487261089608</v>
      </c>
      <c r="AD27" t="n">
        <v>2331403.901182782</v>
      </c>
      <c r="AE27" t="n">
        <v>3189929.671879493</v>
      </c>
      <c r="AF27" t="n">
        <v>4.066692617377084e-06</v>
      </c>
      <c r="AG27" t="n">
        <v>45.91666666666666</v>
      </c>
      <c r="AH27" t="n">
        <v>2885487.261089608</v>
      </c>
    </row>
    <row r="28">
      <c r="A28" t="n">
        <v>26</v>
      </c>
      <c r="B28" t="n">
        <v>65</v>
      </c>
      <c r="C28" t="inlineStr">
        <is>
          <t xml:space="preserve">CONCLUIDO	</t>
        </is>
      </c>
      <c r="D28" t="n">
        <v>0.9088000000000001</v>
      </c>
      <c r="E28" t="n">
        <v>110.03</v>
      </c>
      <c r="F28" t="n">
        <v>107.04</v>
      </c>
      <c r="G28" t="n">
        <v>214.07</v>
      </c>
      <c r="H28" t="n">
        <v>2.82</v>
      </c>
      <c r="I28" t="n">
        <v>30</v>
      </c>
      <c r="J28" t="n">
        <v>169.44</v>
      </c>
      <c r="K28" t="n">
        <v>46.47</v>
      </c>
      <c r="L28" t="n">
        <v>27</v>
      </c>
      <c r="M28" t="n">
        <v>28</v>
      </c>
      <c r="N28" t="n">
        <v>30.97</v>
      </c>
      <c r="O28" t="n">
        <v>21131.78</v>
      </c>
      <c r="P28" t="n">
        <v>1092.05</v>
      </c>
      <c r="Q28" t="n">
        <v>1150.91</v>
      </c>
      <c r="R28" t="n">
        <v>222.06</v>
      </c>
      <c r="S28" t="n">
        <v>164.43</v>
      </c>
      <c r="T28" t="n">
        <v>22422.77</v>
      </c>
      <c r="U28" t="n">
        <v>0.74</v>
      </c>
      <c r="V28" t="n">
        <v>0.89</v>
      </c>
      <c r="W28" t="n">
        <v>19.02</v>
      </c>
      <c r="X28" t="n">
        <v>1.3</v>
      </c>
      <c r="Y28" t="n">
        <v>0.5</v>
      </c>
      <c r="Z28" t="n">
        <v>10</v>
      </c>
      <c r="AA28" t="n">
        <v>2324.614768389571</v>
      </c>
      <c r="AB28" t="n">
        <v>3180.640480876422</v>
      </c>
      <c r="AC28" t="n">
        <v>2877.084617438408</v>
      </c>
      <c r="AD28" t="n">
        <v>2324614.768389571</v>
      </c>
      <c r="AE28" t="n">
        <v>3180640.480876422</v>
      </c>
      <c r="AF28" t="n">
        <v>4.072966994349013e-06</v>
      </c>
      <c r="AG28" t="n">
        <v>45.84583333333333</v>
      </c>
      <c r="AH28" t="n">
        <v>2877084.617438408</v>
      </c>
    </row>
    <row r="29">
      <c r="A29" t="n">
        <v>27</v>
      </c>
      <c r="B29" t="n">
        <v>65</v>
      </c>
      <c r="C29" t="inlineStr">
        <is>
          <t xml:space="preserve">CONCLUIDO	</t>
        </is>
      </c>
      <c r="D29" t="n">
        <v>0.9094</v>
      </c>
      <c r="E29" t="n">
        <v>109.97</v>
      </c>
      <c r="F29" t="n">
        <v>107</v>
      </c>
      <c r="G29" t="n">
        <v>221.38</v>
      </c>
      <c r="H29" t="n">
        <v>2.9</v>
      </c>
      <c r="I29" t="n">
        <v>29</v>
      </c>
      <c r="J29" t="n">
        <v>170.9</v>
      </c>
      <c r="K29" t="n">
        <v>46.47</v>
      </c>
      <c r="L29" t="n">
        <v>28</v>
      </c>
      <c r="M29" t="n">
        <v>27</v>
      </c>
      <c r="N29" t="n">
        <v>31.43</v>
      </c>
      <c r="O29" t="n">
        <v>21311.32</v>
      </c>
      <c r="P29" t="n">
        <v>1090.17</v>
      </c>
      <c r="Q29" t="n">
        <v>1150.89</v>
      </c>
      <c r="R29" t="n">
        <v>220.6</v>
      </c>
      <c r="S29" t="n">
        <v>164.43</v>
      </c>
      <c r="T29" t="n">
        <v>21697.13</v>
      </c>
      <c r="U29" t="n">
        <v>0.75</v>
      </c>
      <c r="V29" t="n">
        <v>0.89</v>
      </c>
      <c r="W29" t="n">
        <v>19.02</v>
      </c>
      <c r="X29" t="n">
        <v>1.27</v>
      </c>
      <c r="Y29" t="n">
        <v>0.5</v>
      </c>
      <c r="Z29" t="n">
        <v>10</v>
      </c>
      <c r="AA29" t="n">
        <v>2321.502726176387</v>
      </c>
      <c r="AB29" t="n">
        <v>3176.38244742673</v>
      </c>
      <c r="AC29" t="n">
        <v>2873.232964724968</v>
      </c>
      <c r="AD29" t="n">
        <v>2321502.726176387</v>
      </c>
      <c r="AE29" t="n">
        <v>3176382.44742673</v>
      </c>
      <c r="AF29" t="n">
        <v>4.075656013051268e-06</v>
      </c>
      <c r="AG29" t="n">
        <v>45.82083333333333</v>
      </c>
      <c r="AH29" t="n">
        <v>2873232.964724968</v>
      </c>
    </row>
    <row r="30">
      <c r="A30" t="n">
        <v>28</v>
      </c>
      <c r="B30" t="n">
        <v>65</v>
      </c>
      <c r="C30" t="inlineStr">
        <is>
          <t xml:space="preserve">CONCLUIDO	</t>
        </is>
      </c>
      <c r="D30" t="n">
        <v>0.9098000000000001</v>
      </c>
      <c r="E30" t="n">
        <v>109.91</v>
      </c>
      <c r="F30" t="n">
        <v>106.97</v>
      </c>
      <c r="G30" t="n">
        <v>229.22</v>
      </c>
      <c r="H30" t="n">
        <v>2.98</v>
      </c>
      <c r="I30" t="n">
        <v>28</v>
      </c>
      <c r="J30" t="n">
        <v>172.36</v>
      </c>
      <c r="K30" t="n">
        <v>46.47</v>
      </c>
      <c r="L30" t="n">
        <v>29</v>
      </c>
      <c r="M30" t="n">
        <v>26</v>
      </c>
      <c r="N30" t="n">
        <v>31.89</v>
      </c>
      <c r="O30" t="n">
        <v>21491.47</v>
      </c>
      <c r="P30" t="n">
        <v>1086.64</v>
      </c>
      <c r="Q30" t="n">
        <v>1150.89</v>
      </c>
      <c r="R30" t="n">
        <v>219.64</v>
      </c>
      <c r="S30" t="n">
        <v>164.43</v>
      </c>
      <c r="T30" t="n">
        <v>21221.33</v>
      </c>
      <c r="U30" t="n">
        <v>0.75</v>
      </c>
      <c r="V30" t="n">
        <v>0.89</v>
      </c>
      <c r="W30" t="n">
        <v>19.02</v>
      </c>
      <c r="X30" t="n">
        <v>1.24</v>
      </c>
      <c r="Y30" t="n">
        <v>0.5</v>
      </c>
      <c r="Z30" t="n">
        <v>10</v>
      </c>
      <c r="AA30" t="n">
        <v>2317.232737274286</v>
      </c>
      <c r="AB30" t="n">
        <v>3170.540060232261</v>
      </c>
      <c r="AC30" t="n">
        <v>2867.948166764497</v>
      </c>
      <c r="AD30" t="n">
        <v>2317232.737274286</v>
      </c>
      <c r="AE30" t="n">
        <v>3170540.060232261</v>
      </c>
      <c r="AF30" t="n">
        <v>4.077448692186105e-06</v>
      </c>
      <c r="AG30" t="n">
        <v>45.79583333333333</v>
      </c>
      <c r="AH30" t="n">
        <v>2867948.166764497</v>
      </c>
    </row>
    <row r="31">
      <c r="A31" t="n">
        <v>29</v>
      </c>
      <c r="B31" t="n">
        <v>65</v>
      </c>
      <c r="C31" t="inlineStr">
        <is>
          <t xml:space="preserve">CONCLUIDO	</t>
        </is>
      </c>
      <c r="D31" t="n">
        <v>0.9106</v>
      </c>
      <c r="E31" t="n">
        <v>109.82</v>
      </c>
      <c r="F31" t="n">
        <v>106.9</v>
      </c>
      <c r="G31" t="n">
        <v>237.56</v>
      </c>
      <c r="H31" t="n">
        <v>3.06</v>
      </c>
      <c r="I31" t="n">
        <v>27</v>
      </c>
      <c r="J31" t="n">
        <v>173.82</v>
      </c>
      <c r="K31" t="n">
        <v>46.47</v>
      </c>
      <c r="L31" t="n">
        <v>30</v>
      </c>
      <c r="M31" t="n">
        <v>25</v>
      </c>
      <c r="N31" t="n">
        <v>32.36</v>
      </c>
      <c r="O31" t="n">
        <v>21672.25</v>
      </c>
      <c r="P31" t="n">
        <v>1080.95</v>
      </c>
      <c r="Q31" t="n">
        <v>1150.88</v>
      </c>
      <c r="R31" t="n">
        <v>217.38</v>
      </c>
      <c r="S31" t="n">
        <v>164.43</v>
      </c>
      <c r="T31" t="n">
        <v>20095.06</v>
      </c>
      <c r="U31" t="n">
        <v>0.76</v>
      </c>
      <c r="V31" t="n">
        <v>0.89</v>
      </c>
      <c r="W31" t="n">
        <v>19.02</v>
      </c>
      <c r="X31" t="n">
        <v>1.17</v>
      </c>
      <c r="Y31" t="n">
        <v>0.5</v>
      </c>
      <c r="Z31" t="n">
        <v>10</v>
      </c>
      <c r="AA31" t="n">
        <v>2309.957900948785</v>
      </c>
      <c r="AB31" t="n">
        <v>3160.586308228583</v>
      </c>
      <c r="AC31" t="n">
        <v>2858.944386881871</v>
      </c>
      <c r="AD31" t="n">
        <v>2309957.900948785</v>
      </c>
      <c r="AE31" t="n">
        <v>3160586.308228583</v>
      </c>
      <c r="AF31" t="n">
        <v>4.081034050455778e-06</v>
      </c>
      <c r="AG31" t="n">
        <v>45.75833333333333</v>
      </c>
      <c r="AH31" t="n">
        <v>2858944.386881871</v>
      </c>
    </row>
    <row r="32">
      <c r="A32" t="n">
        <v>30</v>
      </c>
      <c r="B32" t="n">
        <v>65</v>
      </c>
      <c r="C32" t="inlineStr">
        <is>
          <t xml:space="preserve">CONCLUIDO	</t>
        </is>
      </c>
      <c r="D32" t="n">
        <v>0.911</v>
      </c>
      <c r="E32" t="n">
        <v>109.77</v>
      </c>
      <c r="F32" t="n">
        <v>106.88</v>
      </c>
      <c r="G32" t="n">
        <v>246.65</v>
      </c>
      <c r="H32" t="n">
        <v>3.14</v>
      </c>
      <c r="I32" t="n">
        <v>26</v>
      </c>
      <c r="J32" t="n">
        <v>175.29</v>
      </c>
      <c r="K32" t="n">
        <v>46.47</v>
      </c>
      <c r="L32" t="n">
        <v>31</v>
      </c>
      <c r="M32" t="n">
        <v>24</v>
      </c>
      <c r="N32" t="n">
        <v>32.83</v>
      </c>
      <c r="O32" t="n">
        <v>21853.67</v>
      </c>
      <c r="P32" t="n">
        <v>1077.05</v>
      </c>
      <c r="Q32" t="n">
        <v>1150.87</v>
      </c>
      <c r="R32" t="n">
        <v>216.62</v>
      </c>
      <c r="S32" t="n">
        <v>164.43</v>
      </c>
      <c r="T32" t="n">
        <v>19722.15</v>
      </c>
      <c r="U32" t="n">
        <v>0.76</v>
      </c>
      <c r="V32" t="n">
        <v>0.89</v>
      </c>
      <c r="W32" t="n">
        <v>19.02</v>
      </c>
      <c r="X32" t="n">
        <v>1.15</v>
      </c>
      <c r="Y32" t="n">
        <v>0.5</v>
      </c>
      <c r="Z32" t="n">
        <v>10</v>
      </c>
      <c r="AA32" t="n">
        <v>2305.401046437845</v>
      </c>
      <c r="AB32" t="n">
        <v>3154.35141885248</v>
      </c>
      <c r="AC32" t="n">
        <v>2853.304546597102</v>
      </c>
      <c r="AD32" t="n">
        <v>2305401.046437845</v>
      </c>
      <c r="AE32" t="n">
        <v>3154351.41885248</v>
      </c>
      <c r="AF32" t="n">
        <v>4.082826729590615e-06</v>
      </c>
      <c r="AG32" t="n">
        <v>45.7375</v>
      </c>
      <c r="AH32" t="n">
        <v>2853304.546597102</v>
      </c>
    </row>
    <row r="33">
      <c r="A33" t="n">
        <v>31</v>
      </c>
      <c r="B33" t="n">
        <v>65</v>
      </c>
      <c r="C33" t="inlineStr">
        <is>
          <t xml:space="preserve">CONCLUIDO	</t>
        </is>
      </c>
      <c r="D33" t="n">
        <v>0.9117</v>
      </c>
      <c r="E33" t="n">
        <v>109.68</v>
      </c>
      <c r="F33" t="n">
        <v>106.82</v>
      </c>
      <c r="G33" t="n">
        <v>256.38</v>
      </c>
      <c r="H33" t="n">
        <v>3.21</v>
      </c>
      <c r="I33" t="n">
        <v>25</v>
      </c>
      <c r="J33" t="n">
        <v>176.77</v>
      </c>
      <c r="K33" t="n">
        <v>46.47</v>
      </c>
      <c r="L33" t="n">
        <v>32</v>
      </c>
      <c r="M33" t="n">
        <v>23</v>
      </c>
      <c r="N33" t="n">
        <v>33.3</v>
      </c>
      <c r="O33" t="n">
        <v>22035.73</v>
      </c>
      <c r="P33" t="n">
        <v>1072.71</v>
      </c>
      <c r="Q33" t="n">
        <v>1150.88</v>
      </c>
      <c r="R33" t="n">
        <v>214.89</v>
      </c>
      <c r="S33" t="n">
        <v>164.43</v>
      </c>
      <c r="T33" t="n">
        <v>18863</v>
      </c>
      <c r="U33" t="n">
        <v>0.77</v>
      </c>
      <c r="V33" t="n">
        <v>0.89</v>
      </c>
      <c r="W33" t="n">
        <v>19.01</v>
      </c>
      <c r="X33" t="n">
        <v>1.09</v>
      </c>
      <c r="Y33" t="n">
        <v>0.5</v>
      </c>
      <c r="Z33" t="n">
        <v>10</v>
      </c>
      <c r="AA33" t="n">
        <v>2299.669367780908</v>
      </c>
      <c r="AB33" t="n">
        <v>3146.509083250242</v>
      </c>
      <c r="AC33" t="n">
        <v>2846.210672497955</v>
      </c>
      <c r="AD33" t="n">
        <v>2299669.367780908</v>
      </c>
      <c r="AE33" t="n">
        <v>3146509.083250242</v>
      </c>
      <c r="AF33" t="n">
        <v>4.085963918076579e-06</v>
      </c>
      <c r="AG33" t="n">
        <v>45.70000000000001</v>
      </c>
      <c r="AH33" t="n">
        <v>2846210.672497955</v>
      </c>
    </row>
    <row r="34">
      <c r="A34" t="n">
        <v>32</v>
      </c>
      <c r="B34" t="n">
        <v>65</v>
      </c>
      <c r="C34" t="inlineStr">
        <is>
          <t xml:space="preserve">CONCLUIDO	</t>
        </is>
      </c>
      <c r="D34" t="n">
        <v>0.9115</v>
      </c>
      <c r="E34" t="n">
        <v>109.7</v>
      </c>
      <c r="F34" t="n">
        <v>106.84</v>
      </c>
      <c r="G34" t="n">
        <v>256.42</v>
      </c>
      <c r="H34" t="n">
        <v>3.28</v>
      </c>
      <c r="I34" t="n">
        <v>25</v>
      </c>
      <c r="J34" t="n">
        <v>178.25</v>
      </c>
      <c r="K34" t="n">
        <v>46.47</v>
      </c>
      <c r="L34" t="n">
        <v>33</v>
      </c>
      <c r="M34" t="n">
        <v>23</v>
      </c>
      <c r="N34" t="n">
        <v>33.79</v>
      </c>
      <c r="O34" t="n">
        <v>22218.44</v>
      </c>
      <c r="P34" t="n">
        <v>1071.75</v>
      </c>
      <c r="Q34" t="n">
        <v>1150.87</v>
      </c>
      <c r="R34" t="n">
        <v>215.59</v>
      </c>
      <c r="S34" t="n">
        <v>164.43</v>
      </c>
      <c r="T34" t="n">
        <v>19210.57</v>
      </c>
      <c r="U34" t="n">
        <v>0.76</v>
      </c>
      <c r="V34" t="n">
        <v>0.89</v>
      </c>
      <c r="W34" t="n">
        <v>19.01</v>
      </c>
      <c r="X34" t="n">
        <v>1.11</v>
      </c>
      <c r="Y34" t="n">
        <v>0.5</v>
      </c>
      <c r="Z34" t="n">
        <v>10</v>
      </c>
      <c r="AA34" t="n">
        <v>2299.220548335007</v>
      </c>
      <c r="AB34" t="n">
        <v>3145.894988683845</v>
      </c>
      <c r="AC34" t="n">
        <v>2845.655186255087</v>
      </c>
      <c r="AD34" t="n">
        <v>2299220.548335007</v>
      </c>
      <c r="AE34" t="n">
        <v>3145894.988683844</v>
      </c>
      <c r="AF34" t="n">
        <v>4.085067578509161e-06</v>
      </c>
      <c r="AG34" t="n">
        <v>45.70833333333334</v>
      </c>
      <c r="AH34" t="n">
        <v>2845655.186255087</v>
      </c>
    </row>
    <row r="35">
      <c r="A35" t="n">
        <v>33</v>
      </c>
      <c r="B35" t="n">
        <v>65</v>
      </c>
      <c r="C35" t="inlineStr">
        <is>
          <t xml:space="preserve">CONCLUIDO	</t>
        </is>
      </c>
      <c r="D35" t="n">
        <v>0.9125</v>
      </c>
      <c r="E35" t="n">
        <v>109.59</v>
      </c>
      <c r="F35" t="n">
        <v>106.76</v>
      </c>
      <c r="G35" t="n">
        <v>266.9</v>
      </c>
      <c r="H35" t="n">
        <v>3.36</v>
      </c>
      <c r="I35" t="n">
        <v>24</v>
      </c>
      <c r="J35" t="n">
        <v>179.74</v>
      </c>
      <c r="K35" t="n">
        <v>46.47</v>
      </c>
      <c r="L35" t="n">
        <v>34</v>
      </c>
      <c r="M35" t="n">
        <v>22</v>
      </c>
      <c r="N35" t="n">
        <v>34.27</v>
      </c>
      <c r="O35" t="n">
        <v>22401.81</v>
      </c>
      <c r="P35" t="n">
        <v>1068.29</v>
      </c>
      <c r="Q35" t="n">
        <v>1150.87</v>
      </c>
      <c r="R35" t="n">
        <v>212.92</v>
      </c>
      <c r="S35" t="n">
        <v>164.43</v>
      </c>
      <c r="T35" t="n">
        <v>17883.22</v>
      </c>
      <c r="U35" t="n">
        <v>0.77</v>
      </c>
      <c r="V35" t="n">
        <v>0.9</v>
      </c>
      <c r="W35" t="n">
        <v>19.01</v>
      </c>
      <c r="X35" t="n">
        <v>1.03</v>
      </c>
      <c r="Y35" t="n">
        <v>0.5</v>
      </c>
      <c r="Z35" t="n">
        <v>10</v>
      </c>
      <c r="AA35" t="n">
        <v>2293.692905511469</v>
      </c>
      <c r="AB35" t="n">
        <v>3138.331823910289</v>
      </c>
      <c r="AC35" t="n">
        <v>2838.813839312551</v>
      </c>
      <c r="AD35" t="n">
        <v>2293692.905511469</v>
      </c>
      <c r="AE35" t="n">
        <v>3138331.823910289</v>
      </c>
      <c r="AF35" t="n">
        <v>4.089549276346253e-06</v>
      </c>
      <c r="AG35" t="n">
        <v>45.6625</v>
      </c>
      <c r="AH35" t="n">
        <v>2838813.839312551</v>
      </c>
    </row>
    <row r="36">
      <c r="A36" t="n">
        <v>34</v>
      </c>
      <c r="B36" t="n">
        <v>65</v>
      </c>
      <c r="C36" t="inlineStr">
        <is>
          <t xml:space="preserve">CONCLUIDO	</t>
        </is>
      </c>
      <c r="D36" t="n">
        <v>0.9131</v>
      </c>
      <c r="E36" t="n">
        <v>109.52</v>
      </c>
      <c r="F36" t="n">
        <v>106.71</v>
      </c>
      <c r="G36" t="n">
        <v>278.38</v>
      </c>
      <c r="H36" t="n">
        <v>3.43</v>
      </c>
      <c r="I36" t="n">
        <v>23</v>
      </c>
      <c r="J36" t="n">
        <v>181.23</v>
      </c>
      <c r="K36" t="n">
        <v>46.47</v>
      </c>
      <c r="L36" t="n">
        <v>35</v>
      </c>
      <c r="M36" t="n">
        <v>21</v>
      </c>
      <c r="N36" t="n">
        <v>34.76</v>
      </c>
      <c r="O36" t="n">
        <v>22585.84</v>
      </c>
      <c r="P36" t="n">
        <v>1066.17</v>
      </c>
      <c r="Q36" t="n">
        <v>1150.87</v>
      </c>
      <c r="R36" t="n">
        <v>211.14</v>
      </c>
      <c r="S36" t="n">
        <v>164.43</v>
      </c>
      <c r="T36" t="n">
        <v>16998.88</v>
      </c>
      <c r="U36" t="n">
        <v>0.78</v>
      </c>
      <c r="V36" t="n">
        <v>0.9</v>
      </c>
      <c r="W36" t="n">
        <v>19.01</v>
      </c>
      <c r="X36" t="n">
        <v>0.98</v>
      </c>
      <c r="Y36" t="n">
        <v>0.5</v>
      </c>
      <c r="Z36" t="n">
        <v>10</v>
      </c>
      <c r="AA36" t="n">
        <v>2290.328983990659</v>
      </c>
      <c r="AB36" t="n">
        <v>3133.729158079772</v>
      </c>
      <c r="AC36" t="n">
        <v>2834.650445449017</v>
      </c>
      <c r="AD36" t="n">
        <v>2290328.983990659</v>
      </c>
      <c r="AE36" t="n">
        <v>3133729.158079772</v>
      </c>
      <c r="AF36" t="n">
        <v>4.092238295048508e-06</v>
      </c>
      <c r="AG36" t="n">
        <v>45.63333333333333</v>
      </c>
      <c r="AH36" t="n">
        <v>2834650.445449017</v>
      </c>
    </row>
    <row r="37">
      <c r="A37" t="n">
        <v>35</v>
      </c>
      <c r="B37" t="n">
        <v>65</v>
      </c>
      <c r="C37" t="inlineStr">
        <is>
          <t xml:space="preserve">CONCLUIDO	</t>
        </is>
      </c>
      <c r="D37" t="n">
        <v>0.9127</v>
      </c>
      <c r="E37" t="n">
        <v>109.56</v>
      </c>
      <c r="F37" t="n">
        <v>106.75</v>
      </c>
      <c r="G37" t="n">
        <v>278.49</v>
      </c>
      <c r="H37" t="n">
        <v>3.5</v>
      </c>
      <c r="I37" t="n">
        <v>23</v>
      </c>
      <c r="J37" t="n">
        <v>182.73</v>
      </c>
      <c r="K37" t="n">
        <v>46.47</v>
      </c>
      <c r="L37" t="n">
        <v>36</v>
      </c>
      <c r="M37" t="n">
        <v>21</v>
      </c>
      <c r="N37" t="n">
        <v>35.26</v>
      </c>
      <c r="O37" t="n">
        <v>22770.67</v>
      </c>
      <c r="P37" t="n">
        <v>1058.26</v>
      </c>
      <c r="Q37" t="n">
        <v>1150.88</v>
      </c>
      <c r="R37" t="n">
        <v>212.51</v>
      </c>
      <c r="S37" t="n">
        <v>164.43</v>
      </c>
      <c r="T37" t="n">
        <v>17682.67</v>
      </c>
      <c r="U37" t="n">
        <v>0.77</v>
      </c>
      <c r="V37" t="n">
        <v>0.9</v>
      </c>
      <c r="W37" t="n">
        <v>19.01</v>
      </c>
      <c r="X37" t="n">
        <v>1.02</v>
      </c>
      <c r="Y37" t="n">
        <v>0.5</v>
      </c>
      <c r="Z37" t="n">
        <v>10</v>
      </c>
      <c r="AA37" t="n">
        <v>2283.713987722481</v>
      </c>
      <c r="AB37" t="n">
        <v>3124.678228352612</v>
      </c>
      <c r="AC37" t="n">
        <v>2826.463323751957</v>
      </c>
      <c r="AD37" t="n">
        <v>2283713.987722481</v>
      </c>
      <c r="AE37" t="n">
        <v>3124678.228352612</v>
      </c>
      <c r="AF37" t="n">
        <v>4.090445615913671e-06</v>
      </c>
      <c r="AG37" t="n">
        <v>45.65</v>
      </c>
      <c r="AH37" t="n">
        <v>2826463.323751958</v>
      </c>
    </row>
    <row r="38">
      <c r="A38" t="n">
        <v>36</v>
      </c>
      <c r="B38" t="n">
        <v>65</v>
      </c>
      <c r="C38" t="inlineStr">
        <is>
          <t xml:space="preserve">CONCLUIDO	</t>
        </is>
      </c>
      <c r="D38" t="n">
        <v>0.9136</v>
      </c>
      <c r="E38" t="n">
        <v>109.46</v>
      </c>
      <c r="F38" t="n">
        <v>106.68</v>
      </c>
      <c r="G38" t="n">
        <v>290.93</v>
      </c>
      <c r="H38" t="n">
        <v>3.56</v>
      </c>
      <c r="I38" t="n">
        <v>22</v>
      </c>
      <c r="J38" t="n">
        <v>184.23</v>
      </c>
      <c r="K38" t="n">
        <v>46.47</v>
      </c>
      <c r="L38" t="n">
        <v>37</v>
      </c>
      <c r="M38" t="n">
        <v>20</v>
      </c>
      <c r="N38" t="n">
        <v>35.77</v>
      </c>
      <c r="O38" t="n">
        <v>22956.06</v>
      </c>
      <c r="P38" t="n">
        <v>1063.53</v>
      </c>
      <c r="Q38" t="n">
        <v>1150.88</v>
      </c>
      <c r="R38" t="n">
        <v>209.84</v>
      </c>
      <c r="S38" t="n">
        <v>164.43</v>
      </c>
      <c r="T38" t="n">
        <v>16352.2</v>
      </c>
      <c r="U38" t="n">
        <v>0.78</v>
      </c>
      <c r="V38" t="n">
        <v>0.9</v>
      </c>
      <c r="W38" t="n">
        <v>19.01</v>
      </c>
      <c r="X38" t="n">
        <v>0.9399999999999999</v>
      </c>
      <c r="Y38" t="n">
        <v>0.5</v>
      </c>
      <c r="Z38" t="n">
        <v>10</v>
      </c>
      <c r="AA38" t="n">
        <v>2286.761993006992</v>
      </c>
      <c r="AB38" t="n">
        <v>3128.848643651383</v>
      </c>
      <c r="AC38" t="n">
        <v>2830.235720467828</v>
      </c>
      <c r="AD38" t="n">
        <v>2286761.993006992</v>
      </c>
      <c r="AE38" t="n">
        <v>3128848.643651383</v>
      </c>
      <c r="AF38" t="n">
        <v>4.094479143967053e-06</v>
      </c>
      <c r="AG38" t="n">
        <v>45.60833333333333</v>
      </c>
      <c r="AH38" t="n">
        <v>2830235.720467828</v>
      </c>
    </row>
    <row r="39">
      <c r="A39" t="n">
        <v>37</v>
      </c>
      <c r="B39" t="n">
        <v>65</v>
      </c>
      <c r="C39" t="inlineStr">
        <is>
          <t xml:space="preserve">CONCLUIDO	</t>
        </is>
      </c>
      <c r="D39" t="n">
        <v>0.914</v>
      </c>
      <c r="E39" t="n">
        <v>109.41</v>
      </c>
      <c r="F39" t="n">
        <v>106.66</v>
      </c>
      <c r="G39" t="n">
        <v>304.73</v>
      </c>
      <c r="H39" t="n">
        <v>3.63</v>
      </c>
      <c r="I39" t="n">
        <v>21</v>
      </c>
      <c r="J39" t="n">
        <v>185.74</v>
      </c>
      <c r="K39" t="n">
        <v>46.47</v>
      </c>
      <c r="L39" t="n">
        <v>38</v>
      </c>
      <c r="M39" t="n">
        <v>18</v>
      </c>
      <c r="N39" t="n">
        <v>36.27</v>
      </c>
      <c r="O39" t="n">
        <v>23142.13</v>
      </c>
      <c r="P39" t="n">
        <v>1053.52</v>
      </c>
      <c r="Q39" t="n">
        <v>1150.9</v>
      </c>
      <c r="R39" t="n">
        <v>209.25</v>
      </c>
      <c r="S39" t="n">
        <v>164.43</v>
      </c>
      <c r="T39" t="n">
        <v>16062.29</v>
      </c>
      <c r="U39" t="n">
        <v>0.79</v>
      </c>
      <c r="V39" t="n">
        <v>0.9</v>
      </c>
      <c r="W39" t="n">
        <v>19.01</v>
      </c>
      <c r="X39" t="n">
        <v>0.92</v>
      </c>
      <c r="Y39" t="n">
        <v>0.5</v>
      </c>
      <c r="Z39" t="n">
        <v>10</v>
      </c>
      <c r="AA39" t="n">
        <v>2276.409613585386</v>
      </c>
      <c r="AB39" t="n">
        <v>3114.684061411994</v>
      </c>
      <c r="AC39" t="n">
        <v>2817.422986077251</v>
      </c>
      <c r="AD39" t="n">
        <v>2276409.613585385</v>
      </c>
      <c r="AE39" t="n">
        <v>3114684.061411994</v>
      </c>
      <c r="AF39" t="n">
        <v>4.09627182310189e-06</v>
      </c>
      <c r="AG39" t="n">
        <v>45.5875</v>
      </c>
      <c r="AH39" t="n">
        <v>2817422.986077251</v>
      </c>
    </row>
    <row r="40">
      <c r="A40" t="n">
        <v>38</v>
      </c>
      <c r="B40" t="n">
        <v>65</v>
      </c>
      <c r="C40" t="inlineStr">
        <is>
          <t xml:space="preserve">CONCLUIDO	</t>
        </is>
      </c>
      <c r="D40" t="n">
        <v>0.914</v>
      </c>
      <c r="E40" t="n">
        <v>109.41</v>
      </c>
      <c r="F40" t="n">
        <v>106.66</v>
      </c>
      <c r="G40" t="n">
        <v>304.73</v>
      </c>
      <c r="H40" t="n">
        <v>3.7</v>
      </c>
      <c r="I40" t="n">
        <v>21</v>
      </c>
      <c r="J40" t="n">
        <v>187.26</v>
      </c>
      <c r="K40" t="n">
        <v>46.47</v>
      </c>
      <c r="L40" t="n">
        <v>39</v>
      </c>
      <c r="M40" t="n">
        <v>17</v>
      </c>
      <c r="N40" t="n">
        <v>36.79</v>
      </c>
      <c r="O40" t="n">
        <v>23328.9</v>
      </c>
      <c r="P40" t="n">
        <v>1056.44</v>
      </c>
      <c r="Q40" t="n">
        <v>1150.89</v>
      </c>
      <c r="R40" t="n">
        <v>209.1</v>
      </c>
      <c r="S40" t="n">
        <v>164.43</v>
      </c>
      <c r="T40" t="n">
        <v>15988.52</v>
      </c>
      <c r="U40" t="n">
        <v>0.79</v>
      </c>
      <c r="V40" t="n">
        <v>0.9</v>
      </c>
      <c r="W40" t="n">
        <v>19.01</v>
      </c>
      <c r="X40" t="n">
        <v>0.92</v>
      </c>
      <c r="Y40" t="n">
        <v>0.5</v>
      </c>
      <c r="Z40" t="n">
        <v>10</v>
      </c>
      <c r="AA40" t="n">
        <v>2279.191323697511</v>
      </c>
      <c r="AB40" t="n">
        <v>3118.490119907794</v>
      </c>
      <c r="AC40" t="n">
        <v>2820.865799692049</v>
      </c>
      <c r="AD40" t="n">
        <v>2279191.323697511</v>
      </c>
      <c r="AE40" t="n">
        <v>3118490.119907794</v>
      </c>
      <c r="AF40" t="n">
        <v>4.09627182310189e-06</v>
      </c>
      <c r="AG40" t="n">
        <v>45.5875</v>
      </c>
      <c r="AH40" t="n">
        <v>2820865.799692049</v>
      </c>
    </row>
    <row r="41">
      <c r="A41" t="n">
        <v>39</v>
      </c>
      <c r="B41" t="n">
        <v>65</v>
      </c>
      <c r="C41" t="inlineStr">
        <is>
          <t xml:space="preserve">CONCLUIDO	</t>
        </is>
      </c>
      <c r="D41" t="n">
        <v>0.9147999999999999</v>
      </c>
      <c r="E41" t="n">
        <v>109.31</v>
      </c>
      <c r="F41" t="n">
        <v>106.59</v>
      </c>
      <c r="G41" t="n">
        <v>319.77</v>
      </c>
      <c r="H41" t="n">
        <v>3.76</v>
      </c>
      <c r="I41" t="n">
        <v>20</v>
      </c>
      <c r="J41" t="n">
        <v>188.78</v>
      </c>
      <c r="K41" t="n">
        <v>46.47</v>
      </c>
      <c r="L41" t="n">
        <v>40</v>
      </c>
      <c r="M41" t="n">
        <v>14</v>
      </c>
      <c r="N41" t="n">
        <v>37.31</v>
      </c>
      <c r="O41" t="n">
        <v>23516.37</v>
      </c>
      <c r="P41" t="n">
        <v>1051.46</v>
      </c>
      <c r="Q41" t="n">
        <v>1150.88</v>
      </c>
      <c r="R41" t="n">
        <v>206.8</v>
      </c>
      <c r="S41" t="n">
        <v>164.43</v>
      </c>
      <c r="T41" t="n">
        <v>14841.31</v>
      </c>
      <c r="U41" t="n">
        <v>0.8</v>
      </c>
      <c r="V41" t="n">
        <v>0.9</v>
      </c>
      <c r="W41" t="n">
        <v>19.01</v>
      </c>
      <c r="X41" t="n">
        <v>0.86</v>
      </c>
      <c r="Y41" t="n">
        <v>0.5</v>
      </c>
      <c r="Z41" t="n">
        <v>10</v>
      </c>
      <c r="AA41" t="n">
        <v>2272.658938111664</v>
      </c>
      <c r="AB41" t="n">
        <v>3109.552221760724</v>
      </c>
      <c r="AC41" t="n">
        <v>2812.780921999717</v>
      </c>
      <c r="AD41" t="n">
        <v>2272658.938111664</v>
      </c>
      <c r="AE41" t="n">
        <v>3109552.221760724</v>
      </c>
      <c r="AF41" t="n">
        <v>4.099857181371564e-06</v>
      </c>
      <c r="AG41" t="n">
        <v>45.54583333333333</v>
      </c>
      <c r="AH41" t="n">
        <v>2812780.921999717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0.4203</v>
      </c>
      <c r="E2" t="n">
        <v>237.93</v>
      </c>
      <c r="F2" t="n">
        <v>186.03</v>
      </c>
      <c r="G2" t="n">
        <v>6.87</v>
      </c>
      <c r="H2" t="n">
        <v>0.12</v>
      </c>
      <c r="I2" t="n">
        <v>1624</v>
      </c>
      <c r="J2" t="n">
        <v>150.44</v>
      </c>
      <c r="K2" t="n">
        <v>49.1</v>
      </c>
      <c r="L2" t="n">
        <v>1</v>
      </c>
      <c r="M2" t="n">
        <v>1622</v>
      </c>
      <c r="N2" t="n">
        <v>25.34</v>
      </c>
      <c r="O2" t="n">
        <v>18787.76</v>
      </c>
      <c r="P2" t="n">
        <v>2213.57</v>
      </c>
      <c r="Q2" t="n">
        <v>1152.18</v>
      </c>
      <c r="R2" t="n">
        <v>2903.77</v>
      </c>
      <c r="S2" t="n">
        <v>164.43</v>
      </c>
      <c r="T2" t="n">
        <v>1355307.16</v>
      </c>
      <c r="U2" t="n">
        <v>0.06</v>
      </c>
      <c r="V2" t="n">
        <v>0.51</v>
      </c>
      <c r="W2" t="n">
        <v>21.69</v>
      </c>
      <c r="X2" t="n">
        <v>80.23999999999999</v>
      </c>
      <c r="Y2" t="n">
        <v>0.5</v>
      </c>
      <c r="Z2" t="n">
        <v>10</v>
      </c>
      <c r="AA2" t="n">
        <v>8449.354848473198</v>
      </c>
      <c r="AB2" t="n">
        <v>11560.78006290958</v>
      </c>
      <c r="AC2" t="n">
        <v>10457.43543936178</v>
      </c>
      <c r="AD2" t="n">
        <v>8449354.848473199</v>
      </c>
      <c r="AE2" t="n">
        <v>11560780.06290958</v>
      </c>
      <c r="AF2" t="n">
        <v>1.778007075497975e-06</v>
      </c>
      <c r="AG2" t="n">
        <v>99.1375</v>
      </c>
      <c r="AH2" t="n">
        <v>10457435.43936178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0.6571</v>
      </c>
      <c r="E3" t="n">
        <v>152.18</v>
      </c>
      <c r="F3" t="n">
        <v>132.46</v>
      </c>
      <c r="G3" t="n">
        <v>13.92</v>
      </c>
      <c r="H3" t="n">
        <v>0.23</v>
      </c>
      <c r="I3" t="n">
        <v>571</v>
      </c>
      <c r="J3" t="n">
        <v>151.83</v>
      </c>
      <c r="K3" t="n">
        <v>49.1</v>
      </c>
      <c r="L3" t="n">
        <v>2</v>
      </c>
      <c r="M3" t="n">
        <v>569</v>
      </c>
      <c r="N3" t="n">
        <v>25.73</v>
      </c>
      <c r="O3" t="n">
        <v>18959.54</v>
      </c>
      <c r="P3" t="n">
        <v>1574.42</v>
      </c>
      <c r="Q3" t="n">
        <v>1151.24</v>
      </c>
      <c r="R3" t="n">
        <v>1083.72</v>
      </c>
      <c r="S3" t="n">
        <v>164.43</v>
      </c>
      <c r="T3" t="n">
        <v>450545.16</v>
      </c>
      <c r="U3" t="n">
        <v>0.15</v>
      </c>
      <c r="V3" t="n">
        <v>0.72</v>
      </c>
      <c r="W3" t="n">
        <v>19.88</v>
      </c>
      <c r="X3" t="n">
        <v>26.7</v>
      </c>
      <c r="Y3" t="n">
        <v>0.5</v>
      </c>
      <c r="Z3" t="n">
        <v>10</v>
      </c>
      <c r="AA3" t="n">
        <v>4120.555001007419</v>
      </c>
      <c r="AB3" t="n">
        <v>5637.925138435502</v>
      </c>
      <c r="AC3" t="n">
        <v>5099.849476100635</v>
      </c>
      <c r="AD3" t="n">
        <v>4120555.00100742</v>
      </c>
      <c r="AE3" t="n">
        <v>5637925.138435502</v>
      </c>
      <c r="AF3" t="n">
        <v>2.779748868212513e-06</v>
      </c>
      <c r="AG3" t="n">
        <v>63.40833333333334</v>
      </c>
      <c r="AH3" t="n">
        <v>5099849.476100635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0.7417</v>
      </c>
      <c r="E4" t="n">
        <v>134.82</v>
      </c>
      <c r="F4" t="n">
        <v>121.88</v>
      </c>
      <c r="G4" t="n">
        <v>20.95</v>
      </c>
      <c r="H4" t="n">
        <v>0.35</v>
      </c>
      <c r="I4" t="n">
        <v>349</v>
      </c>
      <c r="J4" t="n">
        <v>153.23</v>
      </c>
      <c r="K4" t="n">
        <v>49.1</v>
      </c>
      <c r="L4" t="n">
        <v>3</v>
      </c>
      <c r="M4" t="n">
        <v>347</v>
      </c>
      <c r="N4" t="n">
        <v>26.13</v>
      </c>
      <c r="O4" t="n">
        <v>19131.85</v>
      </c>
      <c r="P4" t="n">
        <v>1446.04</v>
      </c>
      <c r="Q4" t="n">
        <v>1151.09</v>
      </c>
      <c r="R4" t="n">
        <v>724.3</v>
      </c>
      <c r="S4" t="n">
        <v>164.43</v>
      </c>
      <c r="T4" t="n">
        <v>271948.24</v>
      </c>
      <c r="U4" t="n">
        <v>0.23</v>
      </c>
      <c r="V4" t="n">
        <v>0.78</v>
      </c>
      <c r="W4" t="n">
        <v>19.54</v>
      </c>
      <c r="X4" t="n">
        <v>16.14</v>
      </c>
      <c r="Y4" t="n">
        <v>0.5</v>
      </c>
      <c r="Z4" t="n">
        <v>10</v>
      </c>
      <c r="AA4" t="n">
        <v>3423.402452779819</v>
      </c>
      <c r="AB4" t="n">
        <v>4684.050265750681</v>
      </c>
      <c r="AC4" t="n">
        <v>4237.011082493096</v>
      </c>
      <c r="AD4" t="n">
        <v>3423402.452779819</v>
      </c>
      <c r="AE4" t="n">
        <v>4684050.265750681</v>
      </c>
      <c r="AF4" t="n">
        <v>3.137634660711035e-06</v>
      </c>
      <c r="AG4" t="n">
        <v>56.17499999999999</v>
      </c>
      <c r="AH4" t="n">
        <v>4237011.082493097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0.786</v>
      </c>
      <c r="E5" t="n">
        <v>127.22</v>
      </c>
      <c r="F5" t="n">
        <v>117.28</v>
      </c>
      <c r="G5" t="n">
        <v>28.03</v>
      </c>
      <c r="H5" t="n">
        <v>0.46</v>
      </c>
      <c r="I5" t="n">
        <v>251</v>
      </c>
      <c r="J5" t="n">
        <v>154.63</v>
      </c>
      <c r="K5" t="n">
        <v>49.1</v>
      </c>
      <c r="L5" t="n">
        <v>4</v>
      </c>
      <c r="M5" t="n">
        <v>249</v>
      </c>
      <c r="N5" t="n">
        <v>26.53</v>
      </c>
      <c r="O5" t="n">
        <v>19304.72</v>
      </c>
      <c r="P5" t="n">
        <v>1388.91</v>
      </c>
      <c r="Q5" t="n">
        <v>1151.11</v>
      </c>
      <c r="R5" t="n">
        <v>567.9400000000001</v>
      </c>
      <c r="S5" t="n">
        <v>164.43</v>
      </c>
      <c r="T5" t="n">
        <v>194256.65</v>
      </c>
      <c r="U5" t="n">
        <v>0.29</v>
      </c>
      <c r="V5" t="n">
        <v>0.82</v>
      </c>
      <c r="W5" t="n">
        <v>19.4</v>
      </c>
      <c r="X5" t="n">
        <v>11.53</v>
      </c>
      <c r="Y5" t="n">
        <v>0.5</v>
      </c>
      <c r="Z5" t="n">
        <v>10</v>
      </c>
      <c r="AA5" t="n">
        <v>3134.113510322481</v>
      </c>
      <c r="AB5" t="n">
        <v>4288.23237215312</v>
      </c>
      <c r="AC5" t="n">
        <v>3878.969493126599</v>
      </c>
      <c r="AD5" t="n">
        <v>3134113.510322481</v>
      </c>
      <c r="AE5" t="n">
        <v>4288232.37215312</v>
      </c>
      <c r="AF5" t="n">
        <v>3.325038213993358e-06</v>
      </c>
      <c r="AG5" t="n">
        <v>53.00833333333333</v>
      </c>
      <c r="AH5" t="n">
        <v>3878969.493126599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0.8129999999999999</v>
      </c>
      <c r="E6" t="n">
        <v>123.01</v>
      </c>
      <c r="F6" t="n">
        <v>114.74</v>
      </c>
      <c r="G6" t="n">
        <v>35.13</v>
      </c>
      <c r="H6" t="n">
        <v>0.57</v>
      </c>
      <c r="I6" t="n">
        <v>196</v>
      </c>
      <c r="J6" t="n">
        <v>156.03</v>
      </c>
      <c r="K6" t="n">
        <v>49.1</v>
      </c>
      <c r="L6" t="n">
        <v>5</v>
      </c>
      <c r="M6" t="n">
        <v>194</v>
      </c>
      <c r="N6" t="n">
        <v>26.94</v>
      </c>
      <c r="O6" t="n">
        <v>19478.15</v>
      </c>
      <c r="P6" t="n">
        <v>1356.07</v>
      </c>
      <c r="Q6" t="n">
        <v>1150.94</v>
      </c>
      <c r="R6" t="n">
        <v>482.11</v>
      </c>
      <c r="S6" t="n">
        <v>164.43</v>
      </c>
      <c r="T6" t="n">
        <v>151616.93</v>
      </c>
      <c r="U6" t="n">
        <v>0.34</v>
      </c>
      <c r="V6" t="n">
        <v>0.83</v>
      </c>
      <c r="W6" t="n">
        <v>19.31</v>
      </c>
      <c r="X6" t="n">
        <v>9.01</v>
      </c>
      <c r="Y6" t="n">
        <v>0.5</v>
      </c>
      <c r="Z6" t="n">
        <v>10</v>
      </c>
      <c r="AA6" t="n">
        <v>2974.961269993096</v>
      </c>
      <c r="AB6" t="n">
        <v>4070.473255633139</v>
      </c>
      <c r="AC6" t="n">
        <v>3681.993001060453</v>
      </c>
      <c r="AD6" t="n">
        <v>2974961.269993096</v>
      </c>
      <c r="AE6" t="n">
        <v>4070473.255633139</v>
      </c>
      <c r="AF6" t="n">
        <v>3.439257083939695e-06</v>
      </c>
      <c r="AG6" t="n">
        <v>51.25416666666667</v>
      </c>
      <c r="AH6" t="n">
        <v>3681993.001060453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0.8314</v>
      </c>
      <c r="E7" t="n">
        <v>120.29</v>
      </c>
      <c r="F7" t="n">
        <v>113.09</v>
      </c>
      <c r="G7" t="n">
        <v>42.15</v>
      </c>
      <c r="H7" t="n">
        <v>0.67</v>
      </c>
      <c r="I7" t="n">
        <v>161</v>
      </c>
      <c r="J7" t="n">
        <v>157.44</v>
      </c>
      <c r="K7" t="n">
        <v>49.1</v>
      </c>
      <c r="L7" t="n">
        <v>6</v>
      </c>
      <c r="M7" t="n">
        <v>159</v>
      </c>
      <c r="N7" t="n">
        <v>27.35</v>
      </c>
      <c r="O7" t="n">
        <v>19652.13</v>
      </c>
      <c r="P7" t="n">
        <v>1334.03</v>
      </c>
      <c r="Q7" t="n">
        <v>1151.01</v>
      </c>
      <c r="R7" t="n">
        <v>426.6</v>
      </c>
      <c r="S7" t="n">
        <v>164.43</v>
      </c>
      <c r="T7" t="n">
        <v>124034.84</v>
      </c>
      <c r="U7" t="n">
        <v>0.39</v>
      </c>
      <c r="V7" t="n">
        <v>0.85</v>
      </c>
      <c r="W7" t="n">
        <v>19.24</v>
      </c>
      <c r="X7" t="n">
        <v>7.35</v>
      </c>
      <c r="Y7" t="n">
        <v>0.5</v>
      </c>
      <c r="Z7" t="n">
        <v>10</v>
      </c>
      <c r="AA7" t="n">
        <v>2872.722191937468</v>
      </c>
      <c r="AB7" t="n">
        <v>3930.58523856763</v>
      </c>
      <c r="AC7" t="n">
        <v>3555.455700009617</v>
      </c>
      <c r="AD7" t="n">
        <v>2872722.191937468</v>
      </c>
      <c r="AE7" t="n">
        <v>3930585.23856763</v>
      </c>
      <c r="AF7" t="n">
        <v>3.517095128643865e-06</v>
      </c>
      <c r="AG7" t="n">
        <v>50.12083333333334</v>
      </c>
      <c r="AH7" t="n">
        <v>3555455.700009617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0.845</v>
      </c>
      <c r="E8" t="n">
        <v>118.35</v>
      </c>
      <c r="F8" t="n">
        <v>111.92</v>
      </c>
      <c r="G8" t="n">
        <v>49.37</v>
      </c>
      <c r="H8" t="n">
        <v>0.78</v>
      </c>
      <c r="I8" t="n">
        <v>136</v>
      </c>
      <c r="J8" t="n">
        <v>158.86</v>
      </c>
      <c r="K8" t="n">
        <v>49.1</v>
      </c>
      <c r="L8" t="n">
        <v>7</v>
      </c>
      <c r="M8" t="n">
        <v>134</v>
      </c>
      <c r="N8" t="n">
        <v>27.77</v>
      </c>
      <c r="O8" t="n">
        <v>19826.68</v>
      </c>
      <c r="P8" t="n">
        <v>1317.42</v>
      </c>
      <c r="Q8" t="n">
        <v>1150.92</v>
      </c>
      <c r="R8" t="n">
        <v>387.25</v>
      </c>
      <c r="S8" t="n">
        <v>164.43</v>
      </c>
      <c r="T8" t="n">
        <v>104484.43</v>
      </c>
      <c r="U8" t="n">
        <v>0.42</v>
      </c>
      <c r="V8" t="n">
        <v>0.85</v>
      </c>
      <c r="W8" t="n">
        <v>19.19</v>
      </c>
      <c r="X8" t="n">
        <v>6.18</v>
      </c>
      <c r="Y8" t="n">
        <v>0.5</v>
      </c>
      <c r="Z8" t="n">
        <v>10</v>
      </c>
      <c r="AA8" t="n">
        <v>2803.99207750768</v>
      </c>
      <c r="AB8" t="n">
        <v>3836.545663846138</v>
      </c>
      <c r="AC8" t="n">
        <v>3470.391130314176</v>
      </c>
      <c r="AD8" t="n">
        <v>2803992.07750768</v>
      </c>
      <c r="AE8" t="n">
        <v>3836545.663846138</v>
      </c>
      <c r="AF8" t="n">
        <v>3.574627596468686e-06</v>
      </c>
      <c r="AG8" t="n">
        <v>49.3125</v>
      </c>
      <c r="AH8" t="n">
        <v>3470391.130314176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0.8546</v>
      </c>
      <c r="E9" t="n">
        <v>117.01</v>
      </c>
      <c r="F9" t="n">
        <v>111.13</v>
      </c>
      <c r="G9" t="n">
        <v>56.51</v>
      </c>
      <c r="H9" t="n">
        <v>0.88</v>
      </c>
      <c r="I9" t="n">
        <v>118</v>
      </c>
      <c r="J9" t="n">
        <v>160.28</v>
      </c>
      <c r="K9" t="n">
        <v>49.1</v>
      </c>
      <c r="L9" t="n">
        <v>8</v>
      </c>
      <c r="M9" t="n">
        <v>116</v>
      </c>
      <c r="N9" t="n">
        <v>28.19</v>
      </c>
      <c r="O9" t="n">
        <v>20001.93</v>
      </c>
      <c r="P9" t="n">
        <v>1305.58</v>
      </c>
      <c r="Q9" t="n">
        <v>1150.95</v>
      </c>
      <c r="R9" t="n">
        <v>359.78</v>
      </c>
      <c r="S9" t="n">
        <v>164.43</v>
      </c>
      <c r="T9" t="n">
        <v>90842.56</v>
      </c>
      <c r="U9" t="n">
        <v>0.46</v>
      </c>
      <c r="V9" t="n">
        <v>0.86</v>
      </c>
      <c r="W9" t="n">
        <v>19.18</v>
      </c>
      <c r="X9" t="n">
        <v>5.39</v>
      </c>
      <c r="Y9" t="n">
        <v>0.5</v>
      </c>
      <c r="Z9" t="n">
        <v>10</v>
      </c>
      <c r="AA9" t="n">
        <v>2753.939347793592</v>
      </c>
      <c r="AB9" t="n">
        <v>3768.061310880729</v>
      </c>
      <c r="AC9" t="n">
        <v>3408.442827877395</v>
      </c>
      <c r="AD9" t="n">
        <v>2753939.347793592</v>
      </c>
      <c r="AE9" t="n">
        <v>3768061.310880729</v>
      </c>
      <c r="AF9" t="n">
        <v>3.615238750227384e-06</v>
      </c>
      <c r="AG9" t="n">
        <v>48.75416666666667</v>
      </c>
      <c r="AH9" t="n">
        <v>3408442.827877395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0.8619</v>
      </c>
      <c r="E10" t="n">
        <v>116.02</v>
      </c>
      <c r="F10" t="n">
        <v>110.53</v>
      </c>
      <c r="G10" t="n">
        <v>63.16</v>
      </c>
      <c r="H10" t="n">
        <v>0.99</v>
      </c>
      <c r="I10" t="n">
        <v>105</v>
      </c>
      <c r="J10" t="n">
        <v>161.71</v>
      </c>
      <c r="K10" t="n">
        <v>49.1</v>
      </c>
      <c r="L10" t="n">
        <v>9</v>
      </c>
      <c r="M10" t="n">
        <v>103</v>
      </c>
      <c r="N10" t="n">
        <v>28.61</v>
      </c>
      <c r="O10" t="n">
        <v>20177.64</v>
      </c>
      <c r="P10" t="n">
        <v>1295.36</v>
      </c>
      <c r="Q10" t="n">
        <v>1150.94</v>
      </c>
      <c r="R10" t="n">
        <v>340.07</v>
      </c>
      <c r="S10" t="n">
        <v>164.43</v>
      </c>
      <c r="T10" t="n">
        <v>81049.60000000001</v>
      </c>
      <c r="U10" t="n">
        <v>0.48</v>
      </c>
      <c r="V10" t="n">
        <v>0.86</v>
      </c>
      <c r="W10" t="n">
        <v>19.16</v>
      </c>
      <c r="X10" t="n">
        <v>4.8</v>
      </c>
      <c r="Y10" t="n">
        <v>0.5</v>
      </c>
      <c r="Z10" t="n">
        <v>10</v>
      </c>
      <c r="AA10" t="n">
        <v>2722.518364336068</v>
      </c>
      <c r="AB10" t="n">
        <v>3725.069735118186</v>
      </c>
      <c r="AC10" t="n">
        <v>3369.554307766574</v>
      </c>
      <c r="AD10" t="n">
        <v>2722518.364336068</v>
      </c>
      <c r="AE10" t="n">
        <v>3725069.735118186</v>
      </c>
      <c r="AF10" t="n">
        <v>3.64612014839806e-06</v>
      </c>
      <c r="AG10" t="n">
        <v>48.34166666666667</v>
      </c>
      <c r="AH10" t="n">
        <v>3369554.307766574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0.8683</v>
      </c>
      <c r="E11" t="n">
        <v>115.16</v>
      </c>
      <c r="F11" t="n">
        <v>110.01</v>
      </c>
      <c r="G11" t="n">
        <v>70.22</v>
      </c>
      <c r="H11" t="n">
        <v>1.09</v>
      </c>
      <c r="I11" t="n">
        <v>94</v>
      </c>
      <c r="J11" t="n">
        <v>163.13</v>
      </c>
      <c r="K11" t="n">
        <v>49.1</v>
      </c>
      <c r="L11" t="n">
        <v>10</v>
      </c>
      <c r="M11" t="n">
        <v>92</v>
      </c>
      <c r="N11" t="n">
        <v>29.04</v>
      </c>
      <c r="O11" t="n">
        <v>20353.94</v>
      </c>
      <c r="P11" t="n">
        <v>1287.7</v>
      </c>
      <c r="Q11" t="n">
        <v>1150.93</v>
      </c>
      <c r="R11" t="n">
        <v>322.72</v>
      </c>
      <c r="S11" t="n">
        <v>164.43</v>
      </c>
      <c r="T11" t="n">
        <v>72430.66</v>
      </c>
      <c r="U11" t="n">
        <v>0.51</v>
      </c>
      <c r="V11" t="n">
        <v>0.87</v>
      </c>
      <c r="W11" t="n">
        <v>19.13</v>
      </c>
      <c r="X11" t="n">
        <v>4.28</v>
      </c>
      <c r="Y11" t="n">
        <v>0.5</v>
      </c>
      <c r="Z11" t="n">
        <v>10</v>
      </c>
      <c r="AA11" t="n">
        <v>2687.150346812693</v>
      </c>
      <c r="AB11" t="n">
        <v>3676.67765321589</v>
      </c>
      <c r="AC11" t="n">
        <v>3325.780698242322</v>
      </c>
      <c r="AD11" t="n">
        <v>2687150.346812693</v>
      </c>
      <c r="AE11" t="n">
        <v>3676677.65321589</v>
      </c>
      <c r="AF11" t="n">
        <v>3.673194250903859e-06</v>
      </c>
      <c r="AG11" t="n">
        <v>47.98333333333333</v>
      </c>
      <c r="AH11" t="n">
        <v>3325780.698242322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0.8738</v>
      </c>
      <c r="E12" t="n">
        <v>114.44</v>
      </c>
      <c r="F12" t="n">
        <v>109.57</v>
      </c>
      <c r="G12" t="n">
        <v>77.34</v>
      </c>
      <c r="H12" t="n">
        <v>1.18</v>
      </c>
      <c r="I12" t="n">
        <v>85</v>
      </c>
      <c r="J12" t="n">
        <v>164.57</v>
      </c>
      <c r="K12" t="n">
        <v>49.1</v>
      </c>
      <c r="L12" t="n">
        <v>11</v>
      </c>
      <c r="M12" t="n">
        <v>83</v>
      </c>
      <c r="N12" t="n">
        <v>29.47</v>
      </c>
      <c r="O12" t="n">
        <v>20530.82</v>
      </c>
      <c r="P12" t="n">
        <v>1280.23</v>
      </c>
      <c r="Q12" t="n">
        <v>1150.96</v>
      </c>
      <c r="R12" t="n">
        <v>307.66</v>
      </c>
      <c r="S12" t="n">
        <v>164.43</v>
      </c>
      <c r="T12" t="n">
        <v>64945.27</v>
      </c>
      <c r="U12" t="n">
        <v>0.53</v>
      </c>
      <c r="V12" t="n">
        <v>0.87</v>
      </c>
      <c r="W12" t="n">
        <v>19.11</v>
      </c>
      <c r="X12" t="n">
        <v>3.84</v>
      </c>
      <c r="Y12" t="n">
        <v>0.5</v>
      </c>
      <c r="Z12" t="n">
        <v>10</v>
      </c>
      <c r="AA12" t="n">
        <v>2664.537476106483</v>
      </c>
      <c r="AB12" t="n">
        <v>3645.737725906205</v>
      </c>
      <c r="AC12" t="n">
        <v>3297.793634170613</v>
      </c>
      <c r="AD12" t="n">
        <v>2664537.476106483</v>
      </c>
      <c r="AE12" t="n">
        <v>3645737.725906204</v>
      </c>
      <c r="AF12" t="n">
        <v>3.696461057744779e-06</v>
      </c>
      <c r="AG12" t="n">
        <v>47.68333333333334</v>
      </c>
      <c r="AH12" t="n">
        <v>3297793.634170613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0.8786</v>
      </c>
      <c r="E13" t="n">
        <v>113.82</v>
      </c>
      <c r="F13" t="n">
        <v>109.19</v>
      </c>
      <c r="G13" t="n">
        <v>85.08</v>
      </c>
      <c r="H13" t="n">
        <v>1.28</v>
      </c>
      <c r="I13" t="n">
        <v>77</v>
      </c>
      <c r="J13" t="n">
        <v>166.01</v>
      </c>
      <c r="K13" t="n">
        <v>49.1</v>
      </c>
      <c r="L13" t="n">
        <v>12</v>
      </c>
      <c r="M13" t="n">
        <v>75</v>
      </c>
      <c r="N13" t="n">
        <v>29.91</v>
      </c>
      <c r="O13" t="n">
        <v>20708.3</v>
      </c>
      <c r="P13" t="n">
        <v>1272.84</v>
      </c>
      <c r="Q13" t="n">
        <v>1150.89</v>
      </c>
      <c r="R13" t="n">
        <v>294.97</v>
      </c>
      <c r="S13" t="n">
        <v>164.43</v>
      </c>
      <c r="T13" t="n">
        <v>58643.47</v>
      </c>
      <c r="U13" t="n">
        <v>0.5600000000000001</v>
      </c>
      <c r="V13" t="n">
        <v>0.88</v>
      </c>
      <c r="W13" t="n">
        <v>19.1</v>
      </c>
      <c r="X13" t="n">
        <v>3.46</v>
      </c>
      <c r="Y13" t="n">
        <v>0.5</v>
      </c>
      <c r="Z13" t="n">
        <v>10</v>
      </c>
      <c r="AA13" t="n">
        <v>2634.511447346738</v>
      </c>
      <c r="AB13" t="n">
        <v>3604.654788702221</v>
      </c>
      <c r="AC13" t="n">
        <v>3260.631594833115</v>
      </c>
      <c r="AD13" t="n">
        <v>2634511.447346739</v>
      </c>
      <c r="AE13" t="n">
        <v>3604654.788702221</v>
      </c>
      <c r="AF13" t="n">
        <v>3.716766634624128e-06</v>
      </c>
      <c r="AG13" t="n">
        <v>47.42499999999999</v>
      </c>
      <c r="AH13" t="n">
        <v>3260631.594833115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0.8819</v>
      </c>
      <c r="E14" t="n">
        <v>113.39</v>
      </c>
      <c r="F14" t="n">
        <v>108.95</v>
      </c>
      <c r="G14" t="n">
        <v>92.06999999999999</v>
      </c>
      <c r="H14" t="n">
        <v>1.38</v>
      </c>
      <c r="I14" t="n">
        <v>71</v>
      </c>
      <c r="J14" t="n">
        <v>167.45</v>
      </c>
      <c r="K14" t="n">
        <v>49.1</v>
      </c>
      <c r="L14" t="n">
        <v>13</v>
      </c>
      <c r="M14" t="n">
        <v>69</v>
      </c>
      <c r="N14" t="n">
        <v>30.36</v>
      </c>
      <c r="O14" t="n">
        <v>20886.38</v>
      </c>
      <c r="P14" t="n">
        <v>1267.71</v>
      </c>
      <c r="Q14" t="n">
        <v>1150.91</v>
      </c>
      <c r="R14" t="n">
        <v>286.46</v>
      </c>
      <c r="S14" t="n">
        <v>164.43</v>
      </c>
      <c r="T14" t="n">
        <v>54419.29</v>
      </c>
      <c r="U14" t="n">
        <v>0.57</v>
      </c>
      <c r="V14" t="n">
        <v>0.88</v>
      </c>
      <c r="W14" t="n">
        <v>19.09</v>
      </c>
      <c r="X14" t="n">
        <v>3.21</v>
      </c>
      <c r="Y14" t="n">
        <v>0.5</v>
      </c>
      <c r="Z14" t="n">
        <v>10</v>
      </c>
      <c r="AA14" t="n">
        <v>2620.736583667606</v>
      </c>
      <c r="AB14" t="n">
        <v>3585.807412512333</v>
      </c>
      <c r="AC14" t="n">
        <v>3243.582985774333</v>
      </c>
      <c r="AD14" t="n">
        <v>2620736.583667606</v>
      </c>
      <c r="AE14" t="n">
        <v>3585807.412512333</v>
      </c>
      <c r="AF14" t="n">
        <v>3.73072671872868e-06</v>
      </c>
      <c r="AG14" t="n">
        <v>47.24583333333334</v>
      </c>
      <c r="AH14" t="n">
        <v>3243582.985774333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0.8851</v>
      </c>
      <c r="E15" t="n">
        <v>112.99</v>
      </c>
      <c r="F15" t="n">
        <v>108.69</v>
      </c>
      <c r="G15" t="n">
        <v>98.81</v>
      </c>
      <c r="H15" t="n">
        <v>1.47</v>
      </c>
      <c r="I15" t="n">
        <v>66</v>
      </c>
      <c r="J15" t="n">
        <v>168.9</v>
      </c>
      <c r="K15" t="n">
        <v>49.1</v>
      </c>
      <c r="L15" t="n">
        <v>14</v>
      </c>
      <c r="M15" t="n">
        <v>64</v>
      </c>
      <c r="N15" t="n">
        <v>30.81</v>
      </c>
      <c r="O15" t="n">
        <v>21065.06</v>
      </c>
      <c r="P15" t="n">
        <v>1262.07</v>
      </c>
      <c r="Q15" t="n">
        <v>1150.92</v>
      </c>
      <c r="R15" t="n">
        <v>278.55</v>
      </c>
      <c r="S15" t="n">
        <v>164.43</v>
      </c>
      <c r="T15" t="n">
        <v>50485.83</v>
      </c>
      <c r="U15" t="n">
        <v>0.59</v>
      </c>
      <c r="V15" t="n">
        <v>0.88</v>
      </c>
      <c r="W15" t="n">
        <v>19.07</v>
      </c>
      <c r="X15" t="n">
        <v>2.96</v>
      </c>
      <c r="Y15" t="n">
        <v>0.5</v>
      </c>
      <c r="Z15" t="n">
        <v>10</v>
      </c>
      <c r="AA15" t="n">
        <v>2606.655826026815</v>
      </c>
      <c r="AB15" t="n">
        <v>3566.541498709018</v>
      </c>
      <c r="AC15" t="n">
        <v>3226.155783744527</v>
      </c>
      <c r="AD15" t="n">
        <v>2606655.826026815</v>
      </c>
      <c r="AE15" t="n">
        <v>3566541.498709017</v>
      </c>
      <c r="AF15" t="n">
        <v>3.744263769981579e-06</v>
      </c>
      <c r="AG15" t="n">
        <v>47.07916666666666</v>
      </c>
      <c r="AH15" t="n">
        <v>3226155.783744527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0.888</v>
      </c>
      <c r="E16" t="n">
        <v>112.61</v>
      </c>
      <c r="F16" t="n">
        <v>108.47</v>
      </c>
      <c r="G16" t="n">
        <v>106.69</v>
      </c>
      <c r="H16" t="n">
        <v>1.56</v>
      </c>
      <c r="I16" t="n">
        <v>61</v>
      </c>
      <c r="J16" t="n">
        <v>170.35</v>
      </c>
      <c r="K16" t="n">
        <v>49.1</v>
      </c>
      <c r="L16" t="n">
        <v>15</v>
      </c>
      <c r="M16" t="n">
        <v>59</v>
      </c>
      <c r="N16" t="n">
        <v>31.26</v>
      </c>
      <c r="O16" t="n">
        <v>21244.37</v>
      </c>
      <c r="P16" t="n">
        <v>1256.49</v>
      </c>
      <c r="Q16" t="n">
        <v>1150.92</v>
      </c>
      <c r="R16" t="n">
        <v>270.41</v>
      </c>
      <c r="S16" t="n">
        <v>164.43</v>
      </c>
      <c r="T16" t="n">
        <v>46440.8</v>
      </c>
      <c r="U16" t="n">
        <v>0.61</v>
      </c>
      <c r="V16" t="n">
        <v>0.88</v>
      </c>
      <c r="W16" t="n">
        <v>19.07</v>
      </c>
      <c r="X16" t="n">
        <v>2.73</v>
      </c>
      <c r="Y16" t="n">
        <v>0.5</v>
      </c>
      <c r="Z16" t="n">
        <v>10</v>
      </c>
      <c r="AA16" t="n">
        <v>2593.516920703038</v>
      </c>
      <c r="AB16" t="n">
        <v>3548.564268797432</v>
      </c>
      <c r="AC16" t="n">
        <v>3209.894275424502</v>
      </c>
      <c r="AD16" t="n">
        <v>2593516.920703038</v>
      </c>
      <c r="AE16" t="n">
        <v>3548564.268797432</v>
      </c>
      <c r="AF16" t="n">
        <v>3.756531722679519e-06</v>
      </c>
      <c r="AG16" t="n">
        <v>46.92083333333333</v>
      </c>
      <c r="AH16" t="n">
        <v>3209894.275424502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0.89</v>
      </c>
      <c r="E17" t="n">
        <v>112.36</v>
      </c>
      <c r="F17" t="n">
        <v>108.31</v>
      </c>
      <c r="G17" t="n">
        <v>112.05</v>
      </c>
      <c r="H17" t="n">
        <v>1.65</v>
      </c>
      <c r="I17" t="n">
        <v>58</v>
      </c>
      <c r="J17" t="n">
        <v>171.81</v>
      </c>
      <c r="K17" t="n">
        <v>49.1</v>
      </c>
      <c r="L17" t="n">
        <v>16</v>
      </c>
      <c r="M17" t="n">
        <v>56</v>
      </c>
      <c r="N17" t="n">
        <v>31.72</v>
      </c>
      <c r="O17" t="n">
        <v>21424.29</v>
      </c>
      <c r="P17" t="n">
        <v>1252.58</v>
      </c>
      <c r="Q17" t="n">
        <v>1150.9</v>
      </c>
      <c r="R17" t="n">
        <v>265.27</v>
      </c>
      <c r="S17" t="n">
        <v>164.43</v>
      </c>
      <c r="T17" t="n">
        <v>43884.83</v>
      </c>
      <c r="U17" t="n">
        <v>0.62</v>
      </c>
      <c r="V17" t="n">
        <v>0.88</v>
      </c>
      <c r="W17" t="n">
        <v>19.06</v>
      </c>
      <c r="X17" t="n">
        <v>2.58</v>
      </c>
      <c r="Y17" t="n">
        <v>0.5</v>
      </c>
      <c r="Z17" t="n">
        <v>10</v>
      </c>
      <c r="AA17" t="n">
        <v>2574.881625567183</v>
      </c>
      <c r="AB17" t="n">
        <v>3523.066635861355</v>
      </c>
      <c r="AC17" t="n">
        <v>3186.830100789693</v>
      </c>
      <c r="AD17" t="n">
        <v>2574881.625567183</v>
      </c>
      <c r="AE17" t="n">
        <v>3523066.635861355</v>
      </c>
      <c r="AF17" t="n">
        <v>3.764992379712581e-06</v>
      </c>
      <c r="AG17" t="n">
        <v>46.81666666666666</v>
      </c>
      <c r="AH17" t="n">
        <v>3186830.100789693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0.8922</v>
      </c>
      <c r="E18" t="n">
        <v>112.08</v>
      </c>
      <c r="F18" t="n">
        <v>108.15</v>
      </c>
      <c r="G18" t="n">
        <v>120.17</v>
      </c>
      <c r="H18" t="n">
        <v>1.74</v>
      </c>
      <c r="I18" t="n">
        <v>54</v>
      </c>
      <c r="J18" t="n">
        <v>173.28</v>
      </c>
      <c r="K18" t="n">
        <v>49.1</v>
      </c>
      <c r="L18" t="n">
        <v>17</v>
      </c>
      <c r="M18" t="n">
        <v>52</v>
      </c>
      <c r="N18" t="n">
        <v>32.18</v>
      </c>
      <c r="O18" t="n">
        <v>21604.83</v>
      </c>
      <c r="P18" t="n">
        <v>1249.52</v>
      </c>
      <c r="Q18" t="n">
        <v>1150.91</v>
      </c>
      <c r="R18" t="n">
        <v>259.83</v>
      </c>
      <c r="S18" t="n">
        <v>164.43</v>
      </c>
      <c r="T18" t="n">
        <v>41186.55</v>
      </c>
      <c r="U18" t="n">
        <v>0.63</v>
      </c>
      <c r="V18" t="n">
        <v>0.88</v>
      </c>
      <c r="W18" t="n">
        <v>19.06</v>
      </c>
      <c r="X18" t="n">
        <v>2.42</v>
      </c>
      <c r="Y18" t="n">
        <v>0.5</v>
      </c>
      <c r="Z18" t="n">
        <v>10</v>
      </c>
      <c r="AA18" t="n">
        <v>2566.27888578202</v>
      </c>
      <c r="AB18" t="n">
        <v>3511.2959877612</v>
      </c>
      <c r="AC18" t="n">
        <v>3176.182826824009</v>
      </c>
      <c r="AD18" t="n">
        <v>2566278.88578202</v>
      </c>
      <c r="AE18" t="n">
        <v>3511295.9877612</v>
      </c>
      <c r="AF18" t="n">
        <v>3.774299102448949e-06</v>
      </c>
      <c r="AG18" t="n">
        <v>46.7</v>
      </c>
      <c r="AH18" t="n">
        <v>3176182.826824009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0.894</v>
      </c>
      <c r="E19" t="n">
        <v>111.86</v>
      </c>
      <c r="F19" t="n">
        <v>108.03</v>
      </c>
      <c r="G19" t="n">
        <v>127.09</v>
      </c>
      <c r="H19" t="n">
        <v>1.83</v>
      </c>
      <c r="I19" t="n">
        <v>51</v>
      </c>
      <c r="J19" t="n">
        <v>174.75</v>
      </c>
      <c r="K19" t="n">
        <v>49.1</v>
      </c>
      <c r="L19" t="n">
        <v>18</v>
      </c>
      <c r="M19" t="n">
        <v>49</v>
      </c>
      <c r="N19" t="n">
        <v>32.65</v>
      </c>
      <c r="O19" t="n">
        <v>21786.02</v>
      </c>
      <c r="P19" t="n">
        <v>1245.05</v>
      </c>
      <c r="Q19" t="n">
        <v>1150.9</v>
      </c>
      <c r="R19" t="n">
        <v>255.72</v>
      </c>
      <c r="S19" t="n">
        <v>164.43</v>
      </c>
      <c r="T19" t="n">
        <v>39146.73</v>
      </c>
      <c r="U19" t="n">
        <v>0.64</v>
      </c>
      <c r="V19" t="n">
        <v>0.88</v>
      </c>
      <c r="W19" t="n">
        <v>19.05</v>
      </c>
      <c r="X19" t="n">
        <v>2.29</v>
      </c>
      <c r="Y19" t="n">
        <v>0.5</v>
      </c>
      <c r="Z19" t="n">
        <v>10</v>
      </c>
      <c r="AA19" t="n">
        <v>2557.422672797266</v>
      </c>
      <c r="AB19" t="n">
        <v>3499.178526446918</v>
      </c>
      <c r="AC19" t="n">
        <v>3165.221839010598</v>
      </c>
      <c r="AD19" t="n">
        <v>2557422.672797266</v>
      </c>
      <c r="AE19" t="n">
        <v>3499178.526446918</v>
      </c>
      <c r="AF19" t="n">
        <v>3.781913693778705e-06</v>
      </c>
      <c r="AG19" t="n">
        <v>46.60833333333333</v>
      </c>
      <c r="AH19" t="n">
        <v>3165221.839010598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0.8958</v>
      </c>
      <c r="E20" t="n">
        <v>111.63</v>
      </c>
      <c r="F20" t="n">
        <v>107.88</v>
      </c>
      <c r="G20" t="n">
        <v>134.86</v>
      </c>
      <c r="H20" t="n">
        <v>1.91</v>
      </c>
      <c r="I20" t="n">
        <v>48</v>
      </c>
      <c r="J20" t="n">
        <v>176.22</v>
      </c>
      <c r="K20" t="n">
        <v>49.1</v>
      </c>
      <c r="L20" t="n">
        <v>19</v>
      </c>
      <c r="M20" t="n">
        <v>46</v>
      </c>
      <c r="N20" t="n">
        <v>33.13</v>
      </c>
      <c r="O20" t="n">
        <v>21967.84</v>
      </c>
      <c r="P20" t="n">
        <v>1241.9</v>
      </c>
      <c r="Q20" t="n">
        <v>1150.9</v>
      </c>
      <c r="R20" t="n">
        <v>250.74</v>
      </c>
      <c r="S20" t="n">
        <v>164.43</v>
      </c>
      <c r="T20" t="n">
        <v>36672.06</v>
      </c>
      <c r="U20" t="n">
        <v>0.66</v>
      </c>
      <c r="V20" t="n">
        <v>0.89</v>
      </c>
      <c r="W20" t="n">
        <v>19.05</v>
      </c>
      <c r="X20" t="n">
        <v>2.15</v>
      </c>
      <c r="Y20" t="n">
        <v>0.5</v>
      </c>
      <c r="Z20" t="n">
        <v>10</v>
      </c>
      <c r="AA20" t="n">
        <v>2549.703828273311</v>
      </c>
      <c r="AB20" t="n">
        <v>3488.617262837854</v>
      </c>
      <c r="AC20" t="n">
        <v>3155.668527577559</v>
      </c>
      <c r="AD20" t="n">
        <v>2549703.828273311</v>
      </c>
      <c r="AE20" t="n">
        <v>3488617.262837854</v>
      </c>
      <c r="AF20" t="n">
        <v>3.789528285108461e-06</v>
      </c>
      <c r="AG20" t="n">
        <v>46.5125</v>
      </c>
      <c r="AH20" t="n">
        <v>3155668.527577559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0.8971</v>
      </c>
      <c r="E21" t="n">
        <v>111.47</v>
      </c>
      <c r="F21" t="n">
        <v>107.79</v>
      </c>
      <c r="G21" t="n">
        <v>140.59</v>
      </c>
      <c r="H21" t="n">
        <v>2</v>
      </c>
      <c r="I21" t="n">
        <v>46</v>
      </c>
      <c r="J21" t="n">
        <v>177.7</v>
      </c>
      <c r="K21" t="n">
        <v>49.1</v>
      </c>
      <c r="L21" t="n">
        <v>20</v>
      </c>
      <c r="M21" t="n">
        <v>44</v>
      </c>
      <c r="N21" t="n">
        <v>33.61</v>
      </c>
      <c r="O21" t="n">
        <v>22150.3</v>
      </c>
      <c r="P21" t="n">
        <v>1238.93</v>
      </c>
      <c r="Q21" t="n">
        <v>1150.92</v>
      </c>
      <c r="R21" t="n">
        <v>247.35</v>
      </c>
      <c r="S21" t="n">
        <v>164.43</v>
      </c>
      <c r="T21" t="n">
        <v>34988.39</v>
      </c>
      <c r="U21" t="n">
        <v>0.66</v>
      </c>
      <c r="V21" t="n">
        <v>0.89</v>
      </c>
      <c r="W21" t="n">
        <v>19.05</v>
      </c>
      <c r="X21" t="n">
        <v>2.06</v>
      </c>
      <c r="Y21" t="n">
        <v>0.5</v>
      </c>
      <c r="Z21" t="n">
        <v>10</v>
      </c>
      <c r="AA21" t="n">
        <v>2543.482935295485</v>
      </c>
      <c r="AB21" t="n">
        <v>3480.105562619165</v>
      </c>
      <c r="AC21" t="n">
        <v>3147.969172081494</v>
      </c>
      <c r="AD21" t="n">
        <v>2543482.935295485</v>
      </c>
      <c r="AE21" t="n">
        <v>3480105.562619165</v>
      </c>
      <c r="AF21" t="n">
        <v>3.795027712179951e-06</v>
      </c>
      <c r="AG21" t="n">
        <v>46.44583333333333</v>
      </c>
      <c r="AH21" t="n">
        <v>3147969.172081494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0.8983</v>
      </c>
      <c r="E22" t="n">
        <v>111.32</v>
      </c>
      <c r="F22" t="n">
        <v>107.7</v>
      </c>
      <c r="G22" t="n">
        <v>146.87</v>
      </c>
      <c r="H22" t="n">
        <v>2.08</v>
      </c>
      <c r="I22" t="n">
        <v>44</v>
      </c>
      <c r="J22" t="n">
        <v>179.18</v>
      </c>
      <c r="K22" t="n">
        <v>49.1</v>
      </c>
      <c r="L22" t="n">
        <v>21</v>
      </c>
      <c r="M22" t="n">
        <v>42</v>
      </c>
      <c r="N22" t="n">
        <v>34.09</v>
      </c>
      <c r="O22" t="n">
        <v>22333.43</v>
      </c>
      <c r="P22" t="n">
        <v>1233.71</v>
      </c>
      <c r="Q22" t="n">
        <v>1150.96</v>
      </c>
      <c r="R22" t="n">
        <v>244.55</v>
      </c>
      <c r="S22" t="n">
        <v>164.43</v>
      </c>
      <c r="T22" t="n">
        <v>33595.61</v>
      </c>
      <c r="U22" t="n">
        <v>0.67</v>
      </c>
      <c r="V22" t="n">
        <v>0.89</v>
      </c>
      <c r="W22" t="n">
        <v>19.04</v>
      </c>
      <c r="X22" t="n">
        <v>1.97</v>
      </c>
      <c r="Y22" t="n">
        <v>0.5</v>
      </c>
      <c r="Z22" t="n">
        <v>10</v>
      </c>
      <c r="AA22" t="n">
        <v>2535.405911308732</v>
      </c>
      <c r="AB22" t="n">
        <v>3469.054222067338</v>
      </c>
      <c r="AC22" t="n">
        <v>3137.97255596128</v>
      </c>
      <c r="AD22" t="n">
        <v>2535405.911308732</v>
      </c>
      <c r="AE22" t="n">
        <v>3469054.222067338</v>
      </c>
      <c r="AF22" t="n">
        <v>3.800104106399788e-06</v>
      </c>
      <c r="AG22" t="n">
        <v>46.38333333333333</v>
      </c>
      <c r="AH22" t="n">
        <v>3137972.55596128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0.8995</v>
      </c>
      <c r="E23" t="n">
        <v>111.18</v>
      </c>
      <c r="F23" t="n">
        <v>107.62</v>
      </c>
      <c r="G23" t="n">
        <v>153.74</v>
      </c>
      <c r="H23" t="n">
        <v>2.16</v>
      </c>
      <c r="I23" t="n">
        <v>42</v>
      </c>
      <c r="J23" t="n">
        <v>180.67</v>
      </c>
      <c r="K23" t="n">
        <v>49.1</v>
      </c>
      <c r="L23" t="n">
        <v>22</v>
      </c>
      <c r="M23" t="n">
        <v>40</v>
      </c>
      <c r="N23" t="n">
        <v>34.58</v>
      </c>
      <c r="O23" t="n">
        <v>22517.21</v>
      </c>
      <c r="P23" t="n">
        <v>1232.06</v>
      </c>
      <c r="Q23" t="n">
        <v>1150.89</v>
      </c>
      <c r="R23" t="n">
        <v>241.72</v>
      </c>
      <c r="S23" t="n">
        <v>164.43</v>
      </c>
      <c r="T23" t="n">
        <v>32193.18</v>
      </c>
      <c r="U23" t="n">
        <v>0.68</v>
      </c>
      <c r="V23" t="n">
        <v>0.89</v>
      </c>
      <c r="W23" t="n">
        <v>19.04</v>
      </c>
      <c r="X23" t="n">
        <v>1.89</v>
      </c>
      <c r="Y23" t="n">
        <v>0.5</v>
      </c>
      <c r="Z23" t="n">
        <v>10</v>
      </c>
      <c r="AA23" t="n">
        <v>2530.866357813714</v>
      </c>
      <c r="AB23" t="n">
        <v>3462.843004704489</v>
      </c>
      <c r="AC23" t="n">
        <v>3132.354128466044</v>
      </c>
      <c r="AD23" t="n">
        <v>2530866.357813714</v>
      </c>
      <c r="AE23" t="n">
        <v>3462843.004704488</v>
      </c>
      <c r="AF23" t="n">
        <v>3.805180500619625e-06</v>
      </c>
      <c r="AG23" t="n">
        <v>46.32500000000001</v>
      </c>
      <c r="AH23" t="n">
        <v>3132354.128466044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0.9006999999999999</v>
      </c>
      <c r="E24" t="n">
        <v>111.03</v>
      </c>
      <c r="F24" t="n">
        <v>107.53</v>
      </c>
      <c r="G24" t="n">
        <v>161.3</v>
      </c>
      <c r="H24" t="n">
        <v>2.24</v>
      </c>
      <c r="I24" t="n">
        <v>40</v>
      </c>
      <c r="J24" t="n">
        <v>182.17</v>
      </c>
      <c r="K24" t="n">
        <v>49.1</v>
      </c>
      <c r="L24" t="n">
        <v>23</v>
      </c>
      <c r="M24" t="n">
        <v>38</v>
      </c>
      <c r="N24" t="n">
        <v>35.08</v>
      </c>
      <c r="O24" t="n">
        <v>22701.78</v>
      </c>
      <c r="P24" t="n">
        <v>1229.54</v>
      </c>
      <c r="Q24" t="n">
        <v>1150.9</v>
      </c>
      <c r="R24" t="n">
        <v>238.84</v>
      </c>
      <c r="S24" t="n">
        <v>164.43</v>
      </c>
      <c r="T24" t="n">
        <v>30759.85</v>
      </c>
      <c r="U24" t="n">
        <v>0.6899999999999999</v>
      </c>
      <c r="V24" t="n">
        <v>0.89</v>
      </c>
      <c r="W24" t="n">
        <v>19.04</v>
      </c>
      <c r="X24" t="n">
        <v>1.8</v>
      </c>
      <c r="Y24" t="n">
        <v>0.5</v>
      </c>
      <c r="Z24" t="n">
        <v>10</v>
      </c>
      <c r="AA24" t="n">
        <v>2525.43777487445</v>
      </c>
      <c r="AB24" t="n">
        <v>3455.41537803481</v>
      </c>
      <c r="AC24" t="n">
        <v>3125.635384060979</v>
      </c>
      <c r="AD24" t="n">
        <v>2525437.77487445</v>
      </c>
      <c r="AE24" t="n">
        <v>3455415.37803481</v>
      </c>
      <c r="AF24" t="n">
        <v>3.810256894839462e-06</v>
      </c>
      <c r="AG24" t="n">
        <v>46.2625</v>
      </c>
      <c r="AH24" t="n">
        <v>3125635.384060979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0.9021</v>
      </c>
      <c r="E25" t="n">
        <v>110.85</v>
      </c>
      <c r="F25" t="n">
        <v>107.41</v>
      </c>
      <c r="G25" t="n">
        <v>169.59</v>
      </c>
      <c r="H25" t="n">
        <v>2.32</v>
      </c>
      <c r="I25" t="n">
        <v>38</v>
      </c>
      <c r="J25" t="n">
        <v>183.67</v>
      </c>
      <c r="K25" t="n">
        <v>49.1</v>
      </c>
      <c r="L25" t="n">
        <v>24</v>
      </c>
      <c r="M25" t="n">
        <v>36</v>
      </c>
      <c r="N25" t="n">
        <v>35.58</v>
      </c>
      <c r="O25" t="n">
        <v>22886.92</v>
      </c>
      <c r="P25" t="n">
        <v>1226.45</v>
      </c>
      <c r="Q25" t="n">
        <v>1150.9</v>
      </c>
      <c r="R25" t="n">
        <v>234.84</v>
      </c>
      <c r="S25" t="n">
        <v>164.43</v>
      </c>
      <c r="T25" t="n">
        <v>28772.87</v>
      </c>
      <c r="U25" t="n">
        <v>0.7</v>
      </c>
      <c r="V25" t="n">
        <v>0.89</v>
      </c>
      <c r="W25" t="n">
        <v>19.03</v>
      </c>
      <c r="X25" t="n">
        <v>1.68</v>
      </c>
      <c r="Y25" t="n">
        <v>0.5</v>
      </c>
      <c r="Z25" t="n">
        <v>10</v>
      </c>
      <c r="AA25" t="n">
        <v>2509.30514598149</v>
      </c>
      <c r="AB25" t="n">
        <v>3433.342003462105</v>
      </c>
      <c r="AC25" t="n">
        <v>3105.668661377319</v>
      </c>
      <c r="AD25" t="n">
        <v>2509305.14598149</v>
      </c>
      <c r="AE25" t="n">
        <v>3433342.003462105</v>
      </c>
      <c r="AF25" t="n">
        <v>3.816179354762606e-06</v>
      </c>
      <c r="AG25" t="n">
        <v>46.1875</v>
      </c>
      <c r="AH25" t="n">
        <v>3105668.661377319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0.9033</v>
      </c>
      <c r="E26" t="n">
        <v>110.71</v>
      </c>
      <c r="F26" t="n">
        <v>107.33</v>
      </c>
      <c r="G26" t="n">
        <v>178.88</v>
      </c>
      <c r="H26" t="n">
        <v>2.4</v>
      </c>
      <c r="I26" t="n">
        <v>36</v>
      </c>
      <c r="J26" t="n">
        <v>185.18</v>
      </c>
      <c r="K26" t="n">
        <v>49.1</v>
      </c>
      <c r="L26" t="n">
        <v>25</v>
      </c>
      <c r="M26" t="n">
        <v>34</v>
      </c>
      <c r="N26" t="n">
        <v>36.08</v>
      </c>
      <c r="O26" t="n">
        <v>23072.73</v>
      </c>
      <c r="P26" t="n">
        <v>1221.47</v>
      </c>
      <c r="Q26" t="n">
        <v>1150.88</v>
      </c>
      <c r="R26" t="n">
        <v>231.89</v>
      </c>
      <c r="S26" t="n">
        <v>164.43</v>
      </c>
      <c r="T26" t="n">
        <v>27306.29</v>
      </c>
      <c r="U26" t="n">
        <v>0.71</v>
      </c>
      <c r="V26" t="n">
        <v>0.89</v>
      </c>
      <c r="W26" t="n">
        <v>19.03</v>
      </c>
      <c r="X26" t="n">
        <v>1.6</v>
      </c>
      <c r="Y26" t="n">
        <v>0.5</v>
      </c>
      <c r="Z26" t="n">
        <v>10</v>
      </c>
      <c r="AA26" t="n">
        <v>2501.596763067324</v>
      </c>
      <c r="AB26" t="n">
        <v>3422.795053889088</v>
      </c>
      <c r="AC26" t="n">
        <v>3096.128297868814</v>
      </c>
      <c r="AD26" t="n">
        <v>2501596.763067324</v>
      </c>
      <c r="AE26" t="n">
        <v>3422795.053889088</v>
      </c>
      <c r="AF26" t="n">
        <v>3.821255748982443e-06</v>
      </c>
      <c r="AG26" t="n">
        <v>46.12916666666666</v>
      </c>
      <c r="AH26" t="n">
        <v>3096128.297868814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0.904</v>
      </c>
      <c r="E27" t="n">
        <v>110.62</v>
      </c>
      <c r="F27" t="n">
        <v>107.27</v>
      </c>
      <c r="G27" t="n">
        <v>183.89</v>
      </c>
      <c r="H27" t="n">
        <v>2.47</v>
      </c>
      <c r="I27" t="n">
        <v>35</v>
      </c>
      <c r="J27" t="n">
        <v>186.69</v>
      </c>
      <c r="K27" t="n">
        <v>49.1</v>
      </c>
      <c r="L27" t="n">
        <v>26</v>
      </c>
      <c r="M27" t="n">
        <v>33</v>
      </c>
      <c r="N27" t="n">
        <v>36.6</v>
      </c>
      <c r="O27" t="n">
        <v>23259.24</v>
      </c>
      <c r="P27" t="n">
        <v>1220.68</v>
      </c>
      <c r="Q27" t="n">
        <v>1150.89</v>
      </c>
      <c r="R27" t="n">
        <v>230.08</v>
      </c>
      <c r="S27" t="n">
        <v>164.43</v>
      </c>
      <c r="T27" t="n">
        <v>26404.56</v>
      </c>
      <c r="U27" t="n">
        <v>0.71</v>
      </c>
      <c r="V27" t="n">
        <v>0.89</v>
      </c>
      <c r="W27" t="n">
        <v>19.03</v>
      </c>
      <c r="X27" t="n">
        <v>1.54</v>
      </c>
      <c r="Y27" t="n">
        <v>0.5</v>
      </c>
      <c r="Z27" t="n">
        <v>10</v>
      </c>
      <c r="AA27" t="n">
        <v>2499.066952033013</v>
      </c>
      <c r="AB27" t="n">
        <v>3419.333654824559</v>
      </c>
      <c r="AC27" t="n">
        <v>3092.9972498729</v>
      </c>
      <c r="AD27" t="n">
        <v>2499066.952033013</v>
      </c>
      <c r="AE27" t="n">
        <v>3419333.654824559</v>
      </c>
      <c r="AF27" t="n">
        <v>3.824216978944015e-06</v>
      </c>
      <c r="AG27" t="n">
        <v>46.09166666666667</v>
      </c>
      <c r="AH27" t="n">
        <v>3092997.2498729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0.9045</v>
      </c>
      <c r="E28" t="n">
        <v>110.55</v>
      </c>
      <c r="F28" t="n">
        <v>107.24</v>
      </c>
      <c r="G28" t="n">
        <v>189.25</v>
      </c>
      <c r="H28" t="n">
        <v>2.55</v>
      </c>
      <c r="I28" t="n">
        <v>34</v>
      </c>
      <c r="J28" t="n">
        <v>188.21</v>
      </c>
      <c r="K28" t="n">
        <v>49.1</v>
      </c>
      <c r="L28" t="n">
        <v>27</v>
      </c>
      <c r="M28" t="n">
        <v>32</v>
      </c>
      <c r="N28" t="n">
        <v>37.11</v>
      </c>
      <c r="O28" t="n">
        <v>23446.45</v>
      </c>
      <c r="P28" t="n">
        <v>1216.33</v>
      </c>
      <c r="Q28" t="n">
        <v>1150.87</v>
      </c>
      <c r="R28" t="n">
        <v>228.78</v>
      </c>
      <c r="S28" t="n">
        <v>164.43</v>
      </c>
      <c r="T28" t="n">
        <v>25760.57</v>
      </c>
      <c r="U28" t="n">
        <v>0.72</v>
      </c>
      <c r="V28" t="n">
        <v>0.89</v>
      </c>
      <c r="W28" t="n">
        <v>19.03</v>
      </c>
      <c r="X28" t="n">
        <v>1.51</v>
      </c>
      <c r="Y28" t="n">
        <v>0.5</v>
      </c>
      <c r="Z28" t="n">
        <v>10</v>
      </c>
      <c r="AA28" t="n">
        <v>2493.694972594704</v>
      </c>
      <c r="AB28" t="n">
        <v>3411.983475562057</v>
      </c>
      <c r="AC28" t="n">
        <v>3086.34856140317</v>
      </c>
      <c r="AD28" t="n">
        <v>2493694.972594704</v>
      </c>
      <c r="AE28" t="n">
        <v>3411983.475562057</v>
      </c>
      <c r="AF28" t="n">
        <v>3.82633214320228e-06</v>
      </c>
      <c r="AG28" t="n">
        <v>46.0625</v>
      </c>
      <c r="AH28" t="n">
        <v>3086348.56140317</v>
      </c>
    </row>
    <row r="29">
      <c r="A29" t="n">
        <v>27</v>
      </c>
      <c r="B29" t="n">
        <v>75</v>
      </c>
      <c r="C29" t="inlineStr">
        <is>
          <t xml:space="preserve">CONCLUIDO	</t>
        </is>
      </c>
      <c r="D29" t="n">
        <v>0.905</v>
      </c>
      <c r="E29" t="n">
        <v>110.49</v>
      </c>
      <c r="F29" t="n">
        <v>107.21</v>
      </c>
      <c r="G29" t="n">
        <v>194.93</v>
      </c>
      <c r="H29" t="n">
        <v>2.62</v>
      </c>
      <c r="I29" t="n">
        <v>33</v>
      </c>
      <c r="J29" t="n">
        <v>189.73</v>
      </c>
      <c r="K29" t="n">
        <v>49.1</v>
      </c>
      <c r="L29" t="n">
        <v>28</v>
      </c>
      <c r="M29" t="n">
        <v>31</v>
      </c>
      <c r="N29" t="n">
        <v>37.64</v>
      </c>
      <c r="O29" t="n">
        <v>23634.36</v>
      </c>
      <c r="P29" t="n">
        <v>1214.93</v>
      </c>
      <c r="Q29" t="n">
        <v>1150.87</v>
      </c>
      <c r="R29" t="n">
        <v>227.92</v>
      </c>
      <c r="S29" t="n">
        <v>164.43</v>
      </c>
      <c r="T29" t="n">
        <v>25337.04</v>
      </c>
      <c r="U29" t="n">
        <v>0.72</v>
      </c>
      <c r="V29" t="n">
        <v>0.89</v>
      </c>
      <c r="W29" t="n">
        <v>19.03</v>
      </c>
      <c r="X29" t="n">
        <v>1.48</v>
      </c>
      <c r="Y29" t="n">
        <v>0.5</v>
      </c>
      <c r="Z29" t="n">
        <v>10</v>
      </c>
      <c r="AA29" t="n">
        <v>2491.167165999536</v>
      </c>
      <c r="AB29" t="n">
        <v>3408.524819059592</v>
      </c>
      <c r="AC29" t="n">
        <v>3083.219994223045</v>
      </c>
      <c r="AD29" t="n">
        <v>2491167.165999536</v>
      </c>
      <c r="AE29" t="n">
        <v>3408524.819059592</v>
      </c>
      <c r="AF29" t="n">
        <v>3.828447307460546e-06</v>
      </c>
      <c r="AG29" t="n">
        <v>46.03749999999999</v>
      </c>
      <c r="AH29" t="n">
        <v>3083219.994223045</v>
      </c>
    </row>
    <row r="30">
      <c r="A30" t="n">
        <v>28</v>
      </c>
      <c r="B30" t="n">
        <v>75</v>
      </c>
      <c r="C30" t="inlineStr">
        <is>
          <t xml:space="preserve">CONCLUIDO	</t>
        </is>
      </c>
      <c r="D30" t="n">
        <v>0.9064</v>
      </c>
      <c r="E30" t="n">
        <v>110.33</v>
      </c>
      <c r="F30" t="n">
        <v>107.1</v>
      </c>
      <c r="G30" t="n">
        <v>207.3</v>
      </c>
      <c r="H30" t="n">
        <v>2.69</v>
      </c>
      <c r="I30" t="n">
        <v>31</v>
      </c>
      <c r="J30" t="n">
        <v>191.26</v>
      </c>
      <c r="K30" t="n">
        <v>49.1</v>
      </c>
      <c r="L30" t="n">
        <v>29</v>
      </c>
      <c r="M30" t="n">
        <v>29</v>
      </c>
      <c r="N30" t="n">
        <v>38.17</v>
      </c>
      <c r="O30" t="n">
        <v>23822.99</v>
      </c>
      <c r="P30" t="n">
        <v>1210.77</v>
      </c>
      <c r="Q30" t="n">
        <v>1150.9</v>
      </c>
      <c r="R30" t="n">
        <v>224.27</v>
      </c>
      <c r="S30" t="n">
        <v>164.43</v>
      </c>
      <c r="T30" t="n">
        <v>23520</v>
      </c>
      <c r="U30" t="n">
        <v>0.73</v>
      </c>
      <c r="V30" t="n">
        <v>0.89</v>
      </c>
      <c r="W30" t="n">
        <v>19.03</v>
      </c>
      <c r="X30" t="n">
        <v>1.37</v>
      </c>
      <c r="Y30" t="n">
        <v>0.5</v>
      </c>
      <c r="Z30" t="n">
        <v>10</v>
      </c>
      <c r="AA30" t="n">
        <v>2483.616856529585</v>
      </c>
      <c r="AB30" t="n">
        <v>3398.194152546659</v>
      </c>
      <c r="AC30" t="n">
        <v>3073.875272022925</v>
      </c>
      <c r="AD30" t="n">
        <v>2483616.856529585</v>
      </c>
      <c r="AE30" t="n">
        <v>3398194.152546659</v>
      </c>
      <c r="AF30" t="n">
        <v>3.834369767383689e-06</v>
      </c>
      <c r="AG30" t="n">
        <v>45.97083333333333</v>
      </c>
      <c r="AH30" t="n">
        <v>3073875.272022925</v>
      </c>
    </row>
    <row r="31">
      <c r="A31" t="n">
        <v>29</v>
      </c>
      <c r="B31" t="n">
        <v>75</v>
      </c>
      <c r="C31" t="inlineStr">
        <is>
          <t xml:space="preserve">CONCLUIDO	</t>
        </is>
      </c>
      <c r="D31" t="n">
        <v>0.9071</v>
      </c>
      <c r="E31" t="n">
        <v>110.24</v>
      </c>
      <c r="F31" t="n">
        <v>107.05</v>
      </c>
      <c r="G31" t="n">
        <v>214.1</v>
      </c>
      <c r="H31" t="n">
        <v>2.76</v>
      </c>
      <c r="I31" t="n">
        <v>30</v>
      </c>
      <c r="J31" t="n">
        <v>192.8</v>
      </c>
      <c r="K31" t="n">
        <v>49.1</v>
      </c>
      <c r="L31" t="n">
        <v>30</v>
      </c>
      <c r="M31" t="n">
        <v>28</v>
      </c>
      <c r="N31" t="n">
        <v>38.7</v>
      </c>
      <c r="O31" t="n">
        <v>24012.34</v>
      </c>
      <c r="P31" t="n">
        <v>1209.56</v>
      </c>
      <c r="Q31" t="n">
        <v>1150.88</v>
      </c>
      <c r="R31" t="n">
        <v>222.33</v>
      </c>
      <c r="S31" t="n">
        <v>164.43</v>
      </c>
      <c r="T31" t="n">
        <v>22558.77</v>
      </c>
      <c r="U31" t="n">
        <v>0.74</v>
      </c>
      <c r="V31" t="n">
        <v>0.89</v>
      </c>
      <c r="W31" t="n">
        <v>19.02</v>
      </c>
      <c r="X31" t="n">
        <v>1.32</v>
      </c>
      <c r="Y31" t="n">
        <v>0.5</v>
      </c>
      <c r="Z31" t="n">
        <v>10</v>
      </c>
      <c r="AA31" t="n">
        <v>2480.766001299183</v>
      </c>
      <c r="AB31" t="n">
        <v>3394.293486649567</v>
      </c>
      <c r="AC31" t="n">
        <v>3070.346880204434</v>
      </c>
      <c r="AD31" t="n">
        <v>2480766.001299183</v>
      </c>
      <c r="AE31" t="n">
        <v>3394293.486649567</v>
      </c>
      <c r="AF31" t="n">
        <v>3.837330997345261e-06</v>
      </c>
      <c r="AG31" t="n">
        <v>45.93333333333333</v>
      </c>
      <c r="AH31" t="n">
        <v>3070346.880204434</v>
      </c>
    </row>
    <row r="32">
      <c r="A32" t="n">
        <v>30</v>
      </c>
      <c r="B32" t="n">
        <v>75</v>
      </c>
      <c r="C32" t="inlineStr">
        <is>
          <t xml:space="preserve">CONCLUIDO	</t>
        </is>
      </c>
      <c r="D32" t="n">
        <v>0.9078000000000001</v>
      </c>
      <c r="E32" t="n">
        <v>110.16</v>
      </c>
      <c r="F32" t="n">
        <v>107</v>
      </c>
      <c r="G32" t="n">
        <v>221.38</v>
      </c>
      <c r="H32" t="n">
        <v>2.83</v>
      </c>
      <c r="I32" t="n">
        <v>29</v>
      </c>
      <c r="J32" t="n">
        <v>194.34</v>
      </c>
      <c r="K32" t="n">
        <v>49.1</v>
      </c>
      <c r="L32" t="n">
        <v>31</v>
      </c>
      <c r="M32" t="n">
        <v>27</v>
      </c>
      <c r="N32" t="n">
        <v>39.24</v>
      </c>
      <c r="O32" t="n">
        <v>24202.42</v>
      </c>
      <c r="P32" t="n">
        <v>1207.62</v>
      </c>
      <c r="Q32" t="n">
        <v>1150.92</v>
      </c>
      <c r="R32" t="n">
        <v>220.77</v>
      </c>
      <c r="S32" t="n">
        <v>164.43</v>
      </c>
      <c r="T32" t="n">
        <v>21780.49</v>
      </c>
      <c r="U32" t="n">
        <v>0.74</v>
      </c>
      <c r="V32" t="n">
        <v>0.89</v>
      </c>
      <c r="W32" t="n">
        <v>19.02</v>
      </c>
      <c r="X32" t="n">
        <v>1.27</v>
      </c>
      <c r="Y32" t="n">
        <v>0.5</v>
      </c>
      <c r="Z32" t="n">
        <v>10</v>
      </c>
      <c r="AA32" t="n">
        <v>2477.219365540804</v>
      </c>
      <c r="AB32" t="n">
        <v>3389.440823138426</v>
      </c>
      <c r="AC32" t="n">
        <v>3065.957348088039</v>
      </c>
      <c r="AD32" t="n">
        <v>2477219.365540804</v>
      </c>
      <c r="AE32" t="n">
        <v>3389440.823138426</v>
      </c>
      <c r="AF32" t="n">
        <v>3.840292227306833e-06</v>
      </c>
      <c r="AG32" t="n">
        <v>45.9</v>
      </c>
      <c r="AH32" t="n">
        <v>3065957.348088039</v>
      </c>
    </row>
    <row r="33">
      <c r="A33" t="n">
        <v>31</v>
      </c>
      <c r="B33" t="n">
        <v>75</v>
      </c>
      <c r="C33" t="inlineStr">
        <is>
          <t xml:space="preserve">CONCLUIDO	</t>
        </is>
      </c>
      <c r="D33" t="n">
        <v>0.9082</v>
      </c>
      <c r="E33" t="n">
        <v>110.1</v>
      </c>
      <c r="F33" t="n">
        <v>106.97</v>
      </c>
      <c r="G33" t="n">
        <v>229.22</v>
      </c>
      <c r="H33" t="n">
        <v>2.9</v>
      </c>
      <c r="I33" t="n">
        <v>28</v>
      </c>
      <c r="J33" t="n">
        <v>195.89</v>
      </c>
      <c r="K33" t="n">
        <v>49.1</v>
      </c>
      <c r="L33" t="n">
        <v>32</v>
      </c>
      <c r="M33" t="n">
        <v>26</v>
      </c>
      <c r="N33" t="n">
        <v>39.79</v>
      </c>
      <c r="O33" t="n">
        <v>24393.24</v>
      </c>
      <c r="P33" t="n">
        <v>1206</v>
      </c>
      <c r="Q33" t="n">
        <v>1150.87</v>
      </c>
      <c r="R33" t="n">
        <v>219.99</v>
      </c>
      <c r="S33" t="n">
        <v>164.43</v>
      </c>
      <c r="T33" t="n">
        <v>21399.06</v>
      </c>
      <c r="U33" t="n">
        <v>0.75</v>
      </c>
      <c r="V33" t="n">
        <v>0.89</v>
      </c>
      <c r="W33" t="n">
        <v>19.01</v>
      </c>
      <c r="X33" t="n">
        <v>1.24</v>
      </c>
      <c r="Y33" t="n">
        <v>0.5</v>
      </c>
      <c r="Z33" t="n">
        <v>10</v>
      </c>
      <c r="AA33" t="n">
        <v>2474.696338805164</v>
      </c>
      <c r="AB33" t="n">
        <v>3385.988706650639</v>
      </c>
      <c r="AC33" t="n">
        <v>3062.834696752772</v>
      </c>
      <c r="AD33" t="n">
        <v>2474696.338805165</v>
      </c>
      <c r="AE33" t="n">
        <v>3385988.706650639</v>
      </c>
      <c r="AF33" t="n">
        <v>3.841984358713445e-06</v>
      </c>
      <c r="AG33" t="n">
        <v>45.875</v>
      </c>
      <c r="AH33" t="n">
        <v>3062834.696752772</v>
      </c>
    </row>
    <row r="34">
      <c r="A34" t="n">
        <v>32</v>
      </c>
      <c r="B34" t="n">
        <v>75</v>
      </c>
      <c r="C34" t="inlineStr">
        <is>
          <t xml:space="preserve">CONCLUIDO	</t>
        </is>
      </c>
      <c r="D34" t="n">
        <v>0.9089</v>
      </c>
      <c r="E34" t="n">
        <v>110.02</v>
      </c>
      <c r="F34" t="n">
        <v>106.92</v>
      </c>
      <c r="G34" t="n">
        <v>237.6</v>
      </c>
      <c r="H34" t="n">
        <v>2.97</v>
      </c>
      <c r="I34" t="n">
        <v>27</v>
      </c>
      <c r="J34" t="n">
        <v>197.44</v>
      </c>
      <c r="K34" t="n">
        <v>49.1</v>
      </c>
      <c r="L34" t="n">
        <v>33</v>
      </c>
      <c r="M34" t="n">
        <v>25</v>
      </c>
      <c r="N34" t="n">
        <v>40.34</v>
      </c>
      <c r="O34" t="n">
        <v>24584.81</v>
      </c>
      <c r="P34" t="n">
        <v>1198.97</v>
      </c>
      <c r="Q34" t="n">
        <v>1150.87</v>
      </c>
      <c r="R34" t="n">
        <v>218.09</v>
      </c>
      <c r="S34" t="n">
        <v>164.43</v>
      </c>
      <c r="T34" t="n">
        <v>20450.35</v>
      </c>
      <c r="U34" t="n">
        <v>0.75</v>
      </c>
      <c r="V34" t="n">
        <v>0.89</v>
      </c>
      <c r="W34" t="n">
        <v>19.02</v>
      </c>
      <c r="X34" t="n">
        <v>1.19</v>
      </c>
      <c r="Y34" t="n">
        <v>0.5</v>
      </c>
      <c r="Z34" t="n">
        <v>10</v>
      </c>
      <c r="AA34" t="n">
        <v>2466.282521845497</v>
      </c>
      <c r="AB34" t="n">
        <v>3374.476551095015</v>
      </c>
      <c r="AC34" t="n">
        <v>3052.421245165965</v>
      </c>
      <c r="AD34" t="n">
        <v>2466282.521845497</v>
      </c>
      <c r="AE34" t="n">
        <v>3374476.551095014</v>
      </c>
      <c r="AF34" t="n">
        <v>3.844945588675017e-06</v>
      </c>
      <c r="AG34" t="n">
        <v>45.84166666666667</v>
      </c>
      <c r="AH34" t="n">
        <v>3052421.245165965</v>
      </c>
    </row>
    <row r="35">
      <c r="A35" t="n">
        <v>33</v>
      </c>
      <c r="B35" t="n">
        <v>75</v>
      </c>
      <c r="C35" t="inlineStr">
        <is>
          <t xml:space="preserve">CONCLUIDO	</t>
        </is>
      </c>
      <c r="D35" t="n">
        <v>0.9089</v>
      </c>
      <c r="E35" t="n">
        <v>110.02</v>
      </c>
      <c r="F35" t="n">
        <v>106.92</v>
      </c>
      <c r="G35" t="n">
        <v>237.6</v>
      </c>
      <c r="H35" t="n">
        <v>3.03</v>
      </c>
      <c r="I35" t="n">
        <v>27</v>
      </c>
      <c r="J35" t="n">
        <v>199</v>
      </c>
      <c r="K35" t="n">
        <v>49.1</v>
      </c>
      <c r="L35" t="n">
        <v>34</v>
      </c>
      <c r="M35" t="n">
        <v>25</v>
      </c>
      <c r="N35" t="n">
        <v>40.9</v>
      </c>
      <c r="O35" t="n">
        <v>24777.13</v>
      </c>
      <c r="P35" t="n">
        <v>1203.37</v>
      </c>
      <c r="Q35" t="n">
        <v>1150.9</v>
      </c>
      <c r="R35" t="n">
        <v>217.59</v>
      </c>
      <c r="S35" t="n">
        <v>164.43</v>
      </c>
      <c r="T35" t="n">
        <v>20203.88</v>
      </c>
      <c r="U35" t="n">
        <v>0.76</v>
      </c>
      <c r="V35" t="n">
        <v>0.89</v>
      </c>
      <c r="W35" t="n">
        <v>19.03</v>
      </c>
      <c r="X35" t="n">
        <v>1.18</v>
      </c>
      <c r="Y35" t="n">
        <v>0.5</v>
      </c>
      <c r="Z35" t="n">
        <v>10</v>
      </c>
      <c r="AA35" t="n">
        <v>2470.497659738707</v>
      </c>
      <c r="AB35" t="n">
        <v>3380.243888719264</v>
      </c>
      <c r="AC35" t="n">
        <v>3057.638156181865</v>
      </c>
      <c r="AD35" t="n">
        <v>2470497.659738707</v>
      </c>
      <c r="AE35" t="n">
        <v>3380243.888719264</v>
      </c>
      <c r="AF35" t="n">
        <v>3.844945588675017e-06</v>
      </c>
      <c r="AG35" t="n">
        <v>45.84166666666667</v>
      </c>
      <c r="AH35" t="n">
        <v>3057638.156181865</v>
      </c>
    </row>
    <row r="36">
      <c r="A36" t="n">
        <v>34</v>
      </c>
      <c r="B36" t="n">
        <v>75</v>
      </c>
      <c r="C36" t="inlineStr">
        <is>
          <t xml:space="preserve">CONCLUIDO	</t>
        </is>
      </c>
      <c r="D36" t="n">
        <v>0.9096</v>
      </c>
      <c r="E36" t="n">
        <v>109.94</v>
      </c>
      <c r="F36" t="n">
        <v>106.87</v>
      </c>
      <c r="G36" t="n">
        <v>246.63</v>
      </c>
      <c r="H36" t="n">
        <v>3.1</v>
      </c>
      <c r="I36" t="n">
        <v>26</v>
      </c>
      <c r="J36" t="n">
        <v>200.56</v>
      </c>
      <c r="K36" t="n">
        <v>49.1</v>
      </c>
      <c r="L36" t="n">
        <v>35</v>
      </c>
      <c r="M36" t="n">
        <v>24</v>
      </c>
      <c r="N36" t="n">
        <v>41.47</v>
      </c>
      <c r="O36" t="n">
        <v>24970.22</v>
      </c>
      <c r="P36" t="n">
        <v>1197.56</v>
      </c>
      <c r="Q36" t="n">
        <v>1150.87</v>
      </c>
      <c r="R36" t="n">
        <v>216.34</v>
      </c>
      <c r="S36" t="n">
        <v>164.43</v>
      </c>
      <c r="T36" t="n">
        <v>19580.98</v>
      </c>
      <c r="U36" t="n">
        <v>0.76</v>
      </c>
      <c r="V36" t="n">
        <v>0.89</v>
      </c>
      <c r="W36" t="n">
        <v>19.02</v>
      </c>
      <c r="X36" t="n">
        <v>1.14</v>
      </c>
      <c r="Y36" t="n">
        <v>0.5</v>
      </c>
      <c r="Z36" t="n">
        <v>10</v>
      </c>
      <c r="AA36" t="n">
        <v>2463.261392316736</v>
      </c>
      <c r="AB36" t="n">
        <v>3370.342908390936</v>
      </c>
      <c r="AC36" t="n">
        <v>3048.682111519959</v>
      </c>
      <c r="AD36" t="n">
        <v>2463261.392316736</v>
      </c>
      <c r="AE36" t="n">
        <v>3370342.908390936</v>
      </c>
      <c r="AF36" t="n">
        <v>3.847906818636588e-06</v>
      </c>
      <c r="AG36" t="n">
        <v>45.80833333333334</v>
      </c>
      <c r="AH36" t="n">
        <v>3048682.111519959</v>
      </c>
    </row>
    <row r="37">
      <c r="A37" t="n">
        <v>35</v>
      </c>
      <c r="B37" t="n">
        <v>75</v>
      </c>
      <c r="C37" t="inlineStr">
        <is>
          <t xml:space="preserve">CONCLUIDO	</t>
        </is>
      </c>
      <c r="D37" t="n">
        <v>0.9102</v>
      </c>
      <c r="E37" t="n">
        <v>109.87</v>
      </c>
      <c r="F37" t="n">
        <v>106.83</v>
      </c>
      <c r="G37" t="n">
        <v>256.39</v>
      </c>
      <c r="H37" t="n">
        <v>3.16</v>
      </c>
      <c r="I37" t="n">
        <v>25</v>
      </c>
      <c r="J37" t="n">
        <v>202.14</v>
      </c>
      <c r="K37" t="n">
        <v>49.1</v>
      </c>
      <c r="L37" t="n">
        <v>36</v>
      </c>
      <c r="M37" t="n">
        <v>23</v>
      </c>
      <c r="N37" t="n">
        <v>42.04</v>
      </c>
      <c r="O37" t="n">
        <v>25164.09</v>
      </c>
      <c r="P37" t="n">
        <v>1196.8</v>
      </c>
      <c r="Q37" t="n">
        <v>1150.89</v>
      </c>
      <c r="R37" t="n">
        <v>215.07</v>
      </c>
      <c r="S37" t="n">
        <v>164.43</v>
      </c>
      <c r="T37" t="n">
        <v>18951.08</v>
      </c>
      <c r="U37" t="n">
        <v>0.76</v>
      </c>
      <c r="V37" t="n">
        <v>0.89</v>
      </c>
      <c r="W37" t="n">
        <v>19.01</v>
      </c>
      <c r="X37" t="n">
        <v>1.1</v>
      </c>
      <c r="Y37" t="n">
        <v>0.5</v>
      </c>
      <c r="Z37" t="n">
        <v>10</v>
      </c>
      <c r="AA37" t="n">
        <v>2461.121651984077</v>
      </c>
      <c r="AB37" t="n">
        <v>3367.41522126911</v>
      </c>
      <c r="AC37" t="n">
        <v>3046.033838748006</v>
      </c>
      <c r="AD37" t="n">
        <v>2461121.651984077</v>
      </c>
      <c r="AE37" t="n">
        <v>3367415.22126911</v>
      </c>
      <c r="AF37" t="n">
        <v>3.850445015746507e-06</v>
      </c>
      <c r="AG37" t="n">
        <v>45.77916666666667</v>
      </c>
      <c r="AH37" t="n">
        <v>3046033.838748006</v>
      </c>
    </row>
    <row r="38">
      <c r="A38" t="n">
        <v>36</v>
      </c>
      <c r="B38" t="n">
        <v>75</v>
      </c>
      <c r="C38" t="inlineStr">
        <is>
          <t xml:space="preserve">CONCLUIDO	</t>
        </is>
      </c>
      <c r="D38" t="n">
        <v>0.9101</v>
      </c>
      <c r="E38" t="n">
        <v>109.88</v>
      </c>
      <c r="F38" t="n">
        <v>106.83</v>
      </c>
      <c r="G38" t="n">
        <v>256.4</v>
      </c>
      <c r="H38" t="n">
        <v>3.23</v>
      </c>
      <c r="I38" t="n">
        <v>25</v>
      </c>
      <c r="J38" t="n">
        <v>203.71</v>
      </c>
      <c r="K38" t="n">
        <v>49.1</v>
      </c>
      <c r="L38" t="n">
        <v>37</v>
      </c>
      <c r="M38" t="n">
        <v>23</v>
      </c>
      <c r="N38" t="n">
        <v>42.62</v>
      </c>
      <c r="O38" t="n">
        <v>25358.87</v>
      </c>
      <c r="P38" t="n">
        <v>1191.8</v>
      </c>
      <c r="Q38" t="n">
        <v>1150.87</v>
      </c>
      <c r="R38" t="n">
        <v>215.33</v>
      </c>
      <c r="S38" t="n">
        <v>164.43</v>
      </c>
      <c r="T38" t="n">
        <v>19080.32</v>
      </c>
      <c r="U38" t="n">
        <v>0.76</v>
      </c>
      <c r="V38" t="n">
        <v>0.89</v>
      </c>
      <c r="W38" t="n">
        <v>19.01</v>
      </c>
      <c r="X38" t="n">
        <v>1.1</v>
      </c>
      <c r="Y38" t="n">
        <v>0.5</v>
      </c>
      <c r="Z38" t="n">
        <v>10</v>
      </c>
      <c r="AA38" t="n">
        <v>2456.533634560761</v>
      </c>
      <c r="AB38" t="n">
        <v>3361.137693421486</v>
      </c>
      <c r="AC38" t="n">
        <v>3040.355429347592</v>
      </c>
      <c r="AD38" t="n">
        <v>2456533.634560761</v>
      </c>
      <c r="AE38" t="n">
        <v>3361137.693421486</v>
      </c>
      <c r="AF38" t="n">
        <v>3.850021982894854e-06</v>
      </c>
      <c r="AG38" t="n">
        <v>45.78333333333333</v>
      </c>
      <c r="AH38" t="n">
        <v>3040355.429347592</v>
      </c>
    </row>
    <row r="39">
      <c r="A39" t="n">
        <v>37</v>
      </c>
      <c r="B39" t="n">
        <v>75</v>
      </c>
      <c r="C39" t="inlineStr">
        <is>
          <t xml:space="preserve">CONCLUIDO	</t>
        </is>
      </c>
      <c r="D39" t="n">
        <v>0.9109</v>
      </c>
      <c r="E39" t="n">
        <v>109.78</v>
      </c>
      <c r="F39" t="n">
        <v>106.77</v>
      </c>
      <c r="G39" t="n">
        <v>266.92</v>
      </c>
      <c r="H39" t="n">
        <v>3.29</v>
      </c>
      <c r="I39" t="n">
        <v>24</v>
      </c>
      <c r="J39" t="n">
        <v>205.3</v>
      </c>
      <c r="K39" t="n">
        <v>49.1</v>
      </c>
      <c r="L39" t="n">
        <v>38</v>
      </c>
      <c r="M39" t="n">
        <v>22</v>
      </c>
      <c r="N39" t="n">
        <v>43.2</v>
      </c>
      <c r="O39" t="n">
        <v>25554.32</v>
      </c>
      <c r="P39" t="n">
        <v>1193.31</v>
      </c>
      <c r="Q39" t="n">
        <v>1150.88</v>
      </c>
      <c r="R39" t="n">
        <v>213.02</v>
      </c>
      <c r="S39" t="n">
        <v>164.43</v>
      </c>
      <c r="T39" t="n">
        <v>17932.94</v>
      </c>
      <c r="U39" t="n">
        <v>0.77</v>
      </c>
      <c r="V39" t="n">
        <v>0.9</v>
      </c>
      <c r="W39" t="n">
        <v>19.01</v>
      </c>
      <c r="X39" t="n">
        <v>1.03</v>
      </c>
      <c r="Y39" t="n">
        <v>0.5</v>
      </c>
      <c r="Z39" t="n">
        <v>10</v>
      </c>
      <c r="AA39" t="n">
        <v>2456.061147276818</v>
      </c>
      <c r="AB39" t="n">
        <v>3360.491215474927</v>
      </c>
      <c r="AC39" t="n">
        <v>3039.770650348916</v>
      </c>
      <c r="AD39" t="n">
        <v>2456061.147276818</v>
      </c>
      <c r="AE39" t="n">
        <v>3360491.215474927</v>
      </c>
      <c r="AF39" t="n">
        <v>3.853406245708079e-06</v>
      </c>
      <c r="AG39" t="n">
        <v>45.74166666666667</v>
      </c>
      <c r="AH39" t="n">
        <v>3039770.650348916</v>
      </c>
    </row>
    <row r="40">
      <c r="A40" t="n">
        <v>38</v>
      </c>
      <c r="B40" t="n">
        <v>75</v>
      </c>
      <c r="C40" t="inlineStr">
        <is>
          <t xml:space="preserve">CONCLUIDO	</t>
        </is>
      </c>
      <c r="D40" t="n">
        <v>0.9115</v>
      </c>
      <c r="E40" t="n">
        <v>109.71</v>
      </c>
      <c r="F40" t="n">
        <v>106.73</v>
      </c>
      <c r="G40" t="n">
        <v>278.44</v>
      </c>
      <c r="H40" t="n">
        <v>3.35</v>
      </c>
      <c r="I40" t="n">
        <v>23</v>
      </c>
      <c r="J40" t="n">
        <v>206.89</v>
      </c>
      <c r="K40" t="n">
        <v>49.1</v>
      </c>
      <c r="L40" t="n">
        <v>39</v>
      </c>
      <c r="M40" t="n">
        <v>21</v>
      </c>
      <c r="N40" t="n">
        <v>43.8</v>
      </c>
      <c r="O40" t="n">
        <v>25750.58</v>
      </c>
      <c r="P40" t="n">
        <v>1191.23</v>
      </c>
      <c r="Q40" t="n">
        <v>1150.91</v>
      </c>
      <c r="R40" t="n">
        <v>211.96</v>
      </c>
      <c r="S40" t="n">
        <v>164.43</v>
      </c>
      <c r="T40" t="n">
        <v>17405.09</v>
      </c>
      <c r="U40" t="n">
        <v>0.78</v>
      </c>
      <c r="V40" t="n">
        <v>0.9</v>
      </c>
      <c r="W40" t="n">
        <v>19.01</v>
      </c>
      <c r="X40" t="n">
        <v>1</v>
      </c>
      <c r="Y40" t="n">
        <v>0.5</v>
      </c>
      <c r="Z40" t="n">
        <v>10</v>
      </c>
      <c r="AA40" t="n">
        <v>2452.668263949222</v>
      </c>
      <c r="AB40" t="n">
        <v>3355.848922822662</v>
      </c>
      <c r="AC40" t="n">
        <v>3035.571411591884</v>
      </c>
      <c r="AD40" t="n">
        <v>2452668.263949222</v>
      </c>
      <c r="AE40" t="n">
        <v>3355848.922822662</v>
      </c>
      <c r="AF40" t="n">
        <v>3.855944442817997e-06</v>
      </c>
      <c r="AG40" t="n">
        <v>45.7125</v>
      </c>
      <c r="AH40" t="n">
        <v>3035571.411591885</v>
      </c>
    </row>
    <row r="41">
      <c r="A41" t="n">
        <v>39</v>
      </c>
      <c r="B41" t="n">
        <v>75</v>
      </c>
      <c r="C41" t="inlineStr">
        <is>
          <t xml:space="preserve">CONCLUIDO	</t>
        </is>
      </c>
      <c r="D41" t="n">
        <v>0.9114</v>
      </c>
      <c r="E41" t="n">
        <v>109.72</v>
      </c>
      <c r="F41" t="n">
        <v>106.74</v>
      </c>
      <c r="G41" t="n">
        <v>278.45</v>
      </c>
      <c r="H41" t="n">
        <v>3.41</v>
      </c>
      <c r="I41" t="n">
        <v>23</v>
      </c>
      <c r="J41" t="n">
        <v>208.49</v>
      </c>
      <c r="K41" t="n">
        <v>49.1</v>
      </c>
      <c r="L41" t="n">
        <v>40</v>
      </c>
      <c r="M41" t="n">
        <v>21</v>
      </c>
      <c r="N41" t="n">
        <v>44.39</v>
      </c>
      <c r="O41" t="n">
        <v>25947.65</v>
      </c>
      <c r="P41" t="n">
        <v>1189.41</v>
      </c>
      <c r="Q41" t="n">
        <v>1150.89</v>
      </c>
      <c r="R41" t="n">
        <v>211.92</v>
      </c>
      <c r="S41" t="n">
        <v>164.43</v>
      </c>
      <c r="T41" t="n">
        <v>17386.21</v>
      </c>
      <c r="U41" t="n">
        <v>0.78</v>
      </c>
      <c r="V41" t="n">
        <v>0.9</v>
      </c>
      <c r="W41" t="n">
        <v>19.01</v>
      </c>
      <c r="X41" t="n">
        <v>1.01</v>
      </c>
      <c r="Y41" t="n">
        <v>0.5</v>
      </c>
      <c r="Z41" t="n">
        <v>10</v>
      </c>
      <c r="AA41" t="n">
        <v>2451.183286595047</v>
      </c>
      <c r="AB41" t="n">
        <v>3353.817111294103</v>
      </c>
      <c r="AC41" t="n">
        <v>3033.733513303946</v>
      </c>
      <c r="AD41" t="n">
        <v>2451183.286595047</v>
      </c>
      <c r="AE41" t="n">
        <v>3353817.111294103</v>
      </c>
      <c r="AF41" t="n">
        <v>3.855521409966344e-06</v>
      </c>
      <c r="AG41" t="n">
        <v>45.71666666666667</v>
      </c>
      <c r="AH41" t="n">
        <v>3033733.513303946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0.3348</v>
      </c>
      <c r="E2" t="n">
        <v>298.72</v>
      </c>
      <c r="F2" t="n">
        <v>215.66</v>
      </c>
      <c r="G2" t="n">
        <v>5.98</v>
      </c>
      <c r="H2" t="n">
        <v>0.1</v>
      </c>
      <c r="I2" t="n">
        <v>2165</v>
      </c>
      <c r="J2" t="n">
        <v>185.69</v>
      </c>
      <c r="K2" t="n">
        <v>53.44</v>
      </c>
      <c r="L2" t="n">
        <v>1</v>
      </c>
      <c r="M2" t="n">
        <v>2163</v>
      </c>
      <c r="N2" t="n">
        <v>36.26</v>
      </c>
      <c r="O2" t="n">
        <v>23136.14</v>
      </c>
      <c r="P2" t="n">
        <v>2936.43</v>
      </c>
      <c r="Q2" t="n">
        <v>1152.53</v>
      </c>
      <c r="R2" t="n">
        <v>3916.46</v>
      </c>
      <c r="S2" t="n">
        <v>164.43</v>
      </c>
      <c r="T2" t="n">
        <v>1858948.98</v>
      </c>
      <c r="U2" t="n">
        <v>0.04</v>
      </c>
      <c r="V2" t="n">
        <v>0.44</v>
      </c>
      <c r="W2" t="n">
        <v>22.56</v>
      </c>
      <c r="X2" t="n">
        <v>109.85</v>
      </c>
      <c r="Y2" t="n">
        <v>0.5</v>
      </c>
      <c r="Z2" t="n">
        <v>10</v>
      </c>
      <c r="AA2" t="n">
        <v>13330.27426090332</v>
      </c>
      <c r="AB2" t="n">
        <v>18239.06933396403</v>
      </c>
      <c r="AC2" t="n">
        <v>16498.35815542441</v>
      </c>
      <c r="AD2" t="n">
        <v>13330274.26090332</v>
      </c>
      <c r="AE2" t="n">
        <v>18239069.33396403</v>
      </c>
      <c r="AF2" t="n">
        <v>1.287504748939855e-06</v>
      </c>
      <c r="AG2" t="n">
        <v>124.4666666666667</v>
      </c>
      <c r="AH2" t="n">
        <v>16498358.15542441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0.6038</v>
      </c>
      <c r="E3" t="n">
        <v>165.61</v>
      </c>
      <c r="F3" t="n">
        <v>137.8</v>
      </c>
      <c r="G3" t="n">
        <v>12.14</v>
      </c>
      <c r="H3" t="n">
        <v>0.19</v>
      </c>
      <c r="I3" t="n">
        <v>681</v>
      </c>
      <c r="J3" t="n">
        <v>187.21</v>
      </c>
      <c r="K3" t="n">
        <v>53.44</v>
      </c>
      <c r="L3" t="n">
        <v>2</v>
      </c>
      <c r="M3" t="n">
        <v>679</v>
      </c>
      <c r="N3" t="n">
        <v>36.77</v>
      </c>
      <c r="O3" t="n">
        <v>23322.88</v>
      </c>
      <c r="P3" t="n">
        <v>1876.58</v>
      </c>
      <c r="Q3" t="n">
        <v>1151.36</v>
      </c>
      <c r="R3" t="n">
        <v>1264.2</v>
      </c>
      <c r="S3" t="n">
        <v>164.43</v>
      </c>
      <c r="T3" t="n">
        <v>540237.25</v>
      </c>
      <c r="U3" t="n">
        <v>0.13</v>
      </c>
      <c r="V3" t="n">
        <v>0.6899999999999999</v>
      </c>
      <c r="W3" t="n">
        <v>20.08</v>
      </c>
      <c r="X3" t="n">
        <v>32.04</v>
      </c>
      <c r="Y3" t="n">
        <v>0.5</v>
      </c>
      <c r="Z3" t="n">
        <v>10</v>
      </c>
      <c r="AA3" t="n">
        <v>5097.814017974758</v>
      </c>
      <c r="AB3" t="n">
        <v>6975.054039075312</v>
      </c>
      <c r="AC3" t="n">
        <v>6309.36467113553</v>
      </c>
      <c r="AD3" t="n">
        <v>5097814.017974758</v>
      </c>
      <c r="AE3" t="n">
        <v>6975054.039075312</v>
      </c>
      <c r="AF3" t="n">
        <v>2.321969436708138e-06</v>
      </c>
      <c r="AG3" t="n">
        <v>69.00416666666668</v>
      </c>
      <c r="AH3" t="n">
        <v>6309364.67113553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0.7016</v>
      </c>
      <c r="E4" t="n">
        <v>142.52</v>
      </c>
      <c r="F4" t="n">
        <v>124.79</v>
      </c>
      <c r="G4" t="n">
        <v>18.26</v>
      </c>
      <c r="H4" t="n">
        <v>0.28</v>
      </c>
      <c r="I4" t="n">
        <v>410</v>
      </c>
      <c r="J4" t="n">
        <v>188.73</v>
      </c>
      <c r="K4" t="n">
        <v>53.44</v>
      </c>
      <c r="L4" t="n">
        <v>3</v>
      </c>
      <c r="M4" t="n">
        <v>408</v>
      </c>
      <c r="N4" t="n">
        <v>37.29</v>
      </c>
      <c r="O4" t="n">
        <v>23510.33</v>
      </c>
      <c r="P4" t="n">
        <v>1698.43</v>
      </c>
      <c r="Q4" t="n">
        <v>1151.1</v>
      </c>
      <c r="R4" t="n">
        <v>822.83</v>
      </c>
      <c r="S4" t="n">
        <v>164.43</v>
      </c>
      <c r="T4" t="n">
        <v>320905.84</v>
      </c>
      <c r="U4" t="n">
        <v>0.2</v>
      </c>
      <c r="V4" t="n">
        <v>0.77</v>
      </c>
      <c r="W4" t="n">
        <v>19.65</v>
      </c>
      <c r="X4" t="n">
        <v>19.05</v>
      </c>
      <c r="Y4" t="n">
        <v>0.5</v>
      </c>
      <c r="Z4" t="n">
        <v>10</v>
      </c>
      <c r="AA4" t="n">
        <v>4052.240958308955</v>
      </c>
      <c r="AB4" t="n">
        <v>5544.454851412597</v>
      </c>
      <c r="AC4" t="n">
        <v>5015.299862084828</v>
      </c>
      <c r="AD4" t="n">
        <v>4052240.958308955</v>
      </c>
      <c r="AE4" t="n">
        <v>5544454.851412597</v>
      </c>
      <c r="AF4" t="n">
        <v>2.698068494194153e-06</v>
      </c>
      <c r="AG4" t="n">
        <v>59.38333333333333</v>
      </c>
      <c r="AH4" t="n">
        <v>5015299.862084827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0.7538</v>
      </c>
      <c r="E5" t="n">
        <v>132.66</v>
      </c>
      <c r="F5" t="n">
        <v>119.28</v>
      </c>
      <c r="G5" t="n">
        <v>24.43</v>
      </c>
      <c r="H5" t="n">
        <v>0.37</v>
      </c>
      <c r="I5" t="n">
        <v>293</v>
      </c>
      <c r="J5" t="n">
        <v>190.25</v>
      </c>
      <c r="K5" t="n">
        <v>53.44</v>
      </c>
      <c r="L5" t="n">
        <v>4</v>
      </c>
      <c r="M5" t="n">
        <v>291</v>
      </c>
      <c r="N5" t="n">
        <v>37.82</v>
      </c>
      <c r="O5" t="n">
        <v>23698.48</v>
      </c>
      <c r="P5" t="n">
        <v>1622.44</v>
      </c>
      <c r="Q5" t="n">
        <v>1151.13</v>
      </c>
      <c r="R5" t="n">
        <v>636.11</v>
      </c>
      <c r="S5" t="n">
        <v>164.43</v>
      </c>
      <c r="T5" t="n">
        <v>228133.88</v>
      </c>
      <c r="U5" t="n">
        <v>0.26</v>
      </c>
      <c r="V5" t="n">
        <v>0.8</v>
      </c>
      <c r="W5" t="n">
        <v>19.47</v>
      </c>
      <c r="X5" t="n">
        <v>13.54</v>
      </c>
      <c r="Y5" t="n">
        <v>0.5</v>
      </c>
      <c r="Z5" t="n">
        <v>10</v>
      </c>
      <c r="AA5" t="n">
        <v>3642.668691090736</v>
      </c>
      <c r="AB5" t="n">
        <v>4984.060006351417</v>
      </c>
      <c r="AC5" t="n">
        <v>4508.388314517203</v>
      </c>
      <c r="AD5" t="n">
        <v>3642668.691090736</v>
      </c>
      <c r="AE5" t="n">
        <v>4984060.006351417</v>
      </c>
      <c r="AF5" t="n">
        <v>2.898808481932088e-06</v>
      </c>
      <c r="AG5" t="n">
        <v>55.275</v>
      </c>
      <c r="AH5" t="n">
        <v>4508388.314517203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0.7863</v>
      </c>
      <c r="E6" t="n">
        <v>127.17</v>
      </c>
      <c r="F6" t="n">
        <v>116.22</v>
      </c>
      <c r="G6" t="n">
        <v>30.58</v>
      </c>
      <c r="H6" t="n">
        <v>0.46</v>
      </c>
      <c r="I6" t="n">
        <v>228</v>
      </c>
      <c r="J6" t="n">
        <v>191.78</v>
      </c>
      <c r="K6" t="n">
        <v>53.44</v>
      </c>
      <c r="L6" t="n">
        <v>5</v>
      </c>
      <c r="M6" t="n">
        <v>226</v>
      </c>
      <c r="N6" t="n">
        <v>38.35</v>
      </c>
      <c r="O6" t="n">
        <v>23887.36</v>
      </c>
      <c r="P6" t="n">
        <v>1579.46</v>
      </c>
      <c r="Q6" t="n">
        <v>1150.97</v>
      </c>
      <c r="R6" t="n">
        <v>532.2</v>
      </c>
      <c r="S6" t="n">
        <v>164.43</v>
      </c>
      <c r="T6" t="n">
        <v>176500.19</v>
      </c>
      <c r="U6" t="n">
        <v>0.31</v>
      </c>
      <c r="V6" t="n">
        <v>0.82</v>
      </c>
      <c r="W6" t="n">
        <v>19.36</v>
      </c>
      <c r="X6" t="n">
        <v>10.48</v>
      </c>
      <c r="Y6" t="n">
        <v>0.5</v>
      </c>
      <c r="Z6" t="n">
        <v>10</v>
      </c>
      <c r="AA6" t="n">
        <v>3425.912275191999</v>
      </c>
      <c r="AB6" t="n">
        <v>4687.484315500575</v>
      </c>
      <c r="AC6" t="n">
        <v>4240.11739135458</v>
      </c>
      <c r="AD6" t="n">
        <v>3425912.275191999</v>
      </c>
      <c r="AE6" t="n">
        <v>4687484.315500575</v>
      </c>
      <c r="AF6" t="n">
        <v>3.023790275063943e-06</v>
      </c>
      <c r="AG6" t="n">
        <v>52.9875</v>
      </c>
      <c r="AH6" t="n">
        <v>4240117.391354579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0.8086</v>
      </c>
      <c r="E7" t="n">
        <v>123.67</v>
      </c>
      <c r="F7" t="n">
        <v>114.24</v>
      </c>
      <c r="G7" t="n">
        <v>36.66</v>
      </c>
      <c r="H7" t="n">
        <v>0.55</v>
      </c>
      <c r="I7" t="n">
        <v>187</v>
      </c>
      <c r="J7" t="n">
        <v>193.32</v>
      </c>
      <c r="K7" t="n">
        <v>53.44</v>
      </c>
      <c r="L7" t="n">
        <v>6</v>
      </c>
      <c r="M7" t="n">
        <v>185</v>
      </c>
      <c r="N7" t="n">
        <v>38.89</v>
      </c>
      <c r="O7" t="n">
        <v>24076.95</v>
      </c>
      <c r="P7" t="n">
        <v>1551.59</v>
      </c>
      <c r="Q7" t="n">
        <v>1151.05</v>
      </c>
      <c r="R7" t="n">
        <v>465.95</v>
      </c>
      <c r="S7" t="n">
        <v>164.43</v>
      </c>
      <c r="T7" t="n">
        <v>143582.77</v>
      </c>
      <c r="U7" t="n">
        <v>0.35</v>
      </c>
      <c r="V7" t="n">
        <v>0.84</v>
      </c>
      <c r="W7" t="n">
        <v>19.27</v>
      </c>
      <c r="X7" t="n">
        <v>8.5</v>
      </c>
      <c r="Y7" t="n">
        <v>0.5</v>
      </c>
      <c r="Z7" t="n">
        <v>10</v>
      </c>
      <c r="AA7" t="n">
        <v>3289.225741132806</v>
      </c>
      <c r="AB7" t="n">
        <v>4500.463769416483</v>
      </c>
      <c r="AC7" t="n">
        <v>4070.945823703775</v>
      </c>
      <c r="AD7" t="n">
        <v>3289225.741132806</v>
      </c>
      <c r="AE7" t="n">
        <v>4500463.769416483</v>
      </c>
      <c r="AF7" t="n">
        <v>3.10954701312057e-06</v>
      </c>
      <c r="AG7" t="n">
        <v>51.52916666666667</v>
      </c>
      <c r="AH7" t="n">
        <v>4070945.823703775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0.8238</v>
      </c>
      <c r="E8" t="n">
        <v>121.39</v>
      </c>
      <c r="F8" t="n">
        <v>113</v>
      </c>
      <c r="G8" t="n">
        <v>42.64</v>
      </c>
      <c r="H8" t="n">
        <v>0.64</v>
      </c>
      <c r="I8" t="n">
        <v>159</v>
      </c>
      <c r="J8" t="n">
        <v>194.86</v>
      </c>
      <c r="K8" t="n">
        <v>53.44</v>
      </c>
      <c r="L8" t="n">
        <v>7</v>
      </c>
      <c r="M8" t="n">
        <v>157</v>
      </c>
      <c r="N8" t="n">
        <v>39.43</v>
      </c>
      <c r="O8" t="n">
        <v>24267.28</v>
      </c>
      <c r="P8" t="n">
        <v>1533.44</v>
      </c>
      <c r="Q8" t="n">
        <v>1150.98</v>
      </c>
      <c r="R8" t="n">
        <v>423.66</v>
      </c>
      <c r="S8" t="n">
        <v>164.43</v>
      </c>
      <c r="T8" t="n">
        <v>122576.06</v>
      </c>
      <c r="U8" t="n">
        <v>0.39</v>
      </c>
      <c r="V8" t="n">
        <v>0.85</v>
      </c>
      <c r="W8" t="n">
        <v>19.24</v>
      </c>
      <c r="X8" t="n">
        <v>7.26</v>
      </c>
      <c r="Y8" t="n">
        <v>0.5</v>
      </c>
      <c r="Z8" t="n">
        <v>10</v>
      </c>
      <c r="AA8" t="n">
        <v>3195.14047783354</v>
      </c>
      <c r="AB8" t="n">
        <v>4371.732161421548</v>
      </c>
      <c r="AC8" t="n">
        <v>3954.500179699935</v>
      </c>
      <c r="AD8" t="n">
        <v>3195140.47783354</v>
      </c>
      <c r="AE8" t="n">
        <v>4371732.161421548</v>
      </c>
      <c r="AF8" t="n">
        <v>3.16800003636993e-06</v>
      </c>
      <c r="AG8" t="n">
        <v>50.57916666666667</v>
      </c>
      <c r="AH8" t="n">
        <v>3954500.179699935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0.8361</v>
      </c>
      <c r="E9" t="n">
        <v>119.6</v>
      </c>
      <c r="F9" t="n">
        <v>111.99</v>
      </c>
      <c r="G9" t="n">
        <v>48.69</v>
      </c>
      <c r="H9" t="n">
        <v>0.72</v>
      </c>
      <c r="I9" t="n">
        <v>138</v>
      </c>
      <c r="J9" t="n">
        <v>196.41</v>
      </c>
      <c r="K9" t="n">
        <v>53.44</v>
      </c>
      <c r="L9" t="n">
        <v>8</v>
      </c>
      <c r="M9" t="n">
        <v>136</v>
      </c>
      <c r="N9" t="n">
        <v>39.98</v>
      </c>
      <c r="O9" t="n">
        <v>24458.36</v>
      </c>
      <c r="P9" t="n">
        <v>1518.65</v>
      </c>
      <c r="Q9" t="n">
        <v>1150.99</v>
      </c>
      <c r="R9" t="n">
        <v>389.65</v>
      </c>
      <c r="S9" t="n">
        <v>164.43</v>
      </c>
      <c r="T9" t="n">
        <v>105678.9</v>
      </c>
      <c r="U9" t="n">
        <v>0.42</v>
      </c>
      <c r="V9" t="n">
        <v>0.85</v>
      </c>
      <c r="W9" t="n">
        <v>19.19</v>
      </c>
      <c r="X9" t="n">
        <v>6.25</v>
      </c>
      <c r="Y9" t="n">
        <v>0.5</v>
      </c>
      <c r="Z9" t="n">
        <v>10</v>
      </c>
      <c r="AA9" t="n">
        <v>3126.791001484317</v>
      </c>
      <c r="AB9" t="n">
        <v>4278.213392514453</v>
      </c>
      <c r="AC9" t="n">
        <v>3869.90671084292</v>
      </c>
      <c r="AD9" t="n">
        <v>3126791.001484317</v>
      </c>
      <c r="AE9" t="n">
        <v>4278213.392514452</v>
      </c>
      <c r="AF9" t="n">
        <v>3.215300838078294e-06</v>
      </c>
      <c r="AG9" t="n">
        <v>49.83333333333334</v>
      </c>
      <c r="AH9" t="n">
        <v>3869906.71084292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0.8454</v>
      </c>
      <c r="E10" t="n">
        <v>118.28</v>
      </c>
      <c r="F10" t="n">
        <v>111.27</v>
      </c>
      <c r="G10" t="n">
        <v>54.73</v>
      </c>
      <c r="H10" t="n">
        <v>0.8100000000000001</v>
      </c>
      <c r="I10" t="n">
        <v>122</v>
      </c>
      <c r="J10" t="n">
        <v>197.97</v>
      </c>
      <c r="K10" t="n">
        <v>53.44</v>
      </c>
      <c r="L10" t="n">
        <v>9</v>
      </c>
      <c r="M10" t="n">
        <v>120</v>
      </c>
      <c r="N10" t="n">
        <v>40.53</v>
      </c>
      <c r="O10" t="n">
        <v>24650.18</v>
      </c>
      <c r="P10" t="n">
        <v>1508.18</v>
      </c>
      <c r="Q10" t="n">
        <v>1151</v>
      </c>
      <c r="R10" t="n">
        <v>365.29</v>
      </c>
      <c r="S10" t="n">
        <v>164.43</v>
      </c>
      <c r="T10" t="n">
        <v>93578.17</v>
      </c>
      <c r="U10" t="n">
        <v>0.45</v>
      </c>
      <c r="V10" t="n">
        <v>0.86</v>
      </c>
      <c r="W10" t="n">
        <v>19.17</v>
      </c>
      <c r="X10" t="n">
        <v>5.54</v>
      </c>
      <c r="Y10" t="n">
        <v>0.5</v>
      </c>
      <c r="Z10" t="n">
        <v>10</v>
      </c>
      <c r="AA10" t="n">
        <v>3074.970281380577</v>
      </c>
      <c r="AB10" t="n">
        <v>4207.309997099692</v>
      </c>
      <c r="AC10" t="n">
        <v>3805.770235973006</v>
      </c>
      <c r="AD10" t="n">
        <v>3074970.281380577</v>
      </c>
      <c r="AE10" t="n">
        <v>4207309.997099692</v>
      </c>
      <c r="AF10" t="n">
        <v>3.25106485888218e-06</v>
      </c>
      <c r="AG10" t="n">
        <v>49.28333333333333</v>
      </c>
      <c r="AH10" t="n">
        <v>3805770.235973006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0.8532999999999999</v>
      </c>
      <c r="E11" t="n">
        <v>117.19</v>
      </c>
      <c r="F11" t="n">
        <v>110.67</v>
      </c>
      <c r="G11" t="n">
        <v>60.92</v>
      </c>
      <c r="H11" t="n">
        <v>0.89</v>
      </c>
      <c r="I11" t="n">
        <v>109</v>
      </c>
      <c r="J11" t="n">
        <v>199.53</v>
      </c>
      <c r="K11" t="n">
        <v>53.44</v>
      </c>
      <c r="L11" t="n">
        <v>10</v>
      </c>
      <c r="M11" t="n">
        <v>107</v>
      </c>
      <c r="N11" t="n">
        <v>41.1</v>
      </c>
      <c r="O11" t="n">
        <v>24842.77</v>
      </c>
      <c r="P11" t="n">
        <v>1498.48</v>
      </c>
      <c r="Q11" t="n">
        <v>1150.89</v>
      </c>
      <c r="R11" t="n">
        <v>344.91</v>
      </c>
      <c r="S11" t="n">
        <v>164.43</v>
      </c>
      <c r="T11" t="n">
        <v>83451.7</v>
      </c>
      <c r="U11" t="n">
        <v>0.48</v>
      </c>
      <c r="V11" t="n">
        <v>0.86</v>
      </c>
      <c r="W11" t="n">
        <v>19.15</v>
      </c>
      <c r="X11" t="n">
        <v>4.93</v>
      </c>
      <c r="Y11" t="n">
        <v>0.5</v>
      </c>
      <c r="Z11" t="n">
        <v>10</v>
      </c>
      <c r="AA11" t="n">
        <v>3029.453887101957</v>
      </c>
      <c r="AB11" t="n">
        <v>4145.032458406084</v>
      </c>
      <c r="AC11" t="n">
        <v>3749.436378165245</v>
      </c>
      <c r="AD11" t="n">
        <v>3029453.887101957</v>
      </c>
      <c r="AE11" t="n">
        <v>4145032.458406084</v>
      </c>
      <c r="AF11" t="n">
        <v>3.281445048597307e-06</v>
      </c>
      <c r="AG11" t="n">
        <v>48.82916666666667</v>
      </c>
      <c r="AH11" t="n">
        <v>3749436.378165245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0.8595</v>
      </c>
      <c r="E12" t="n">
        <v>116.35</v>
      </c>
      <c r="F12" t="n">
        <v>110.19</v>
      </c>
      <c r="G12" t="n">
        <v>66.78</v>
      </c>
      <c r="H12" t="n">
        <v>0.97</v>
      </c>
      <c r="I12" t="n">
        <v>99</v>
      </c>
      <c r="J12" t="n">
        <v>201.1</v>
      </c>
      <c r="K12" t="n">
        <v>53.44</v>
      </c>
      <c r="L12" t="n">
        <v>11</v>
      </c>
      <c r="M12" t="n">
        <v>97</v>
      </c>
      <c r="N12" t="n">
        <v>41.66</v>
      </c>
      <c r="O12" t="n">
        <v>25036.12</v>
      </c>
      <c r="P12" t="n">
        <v>1491.16</v>
      </c>
      <c r="Q12" t="n">
        <v>1150.98</v>
      </c>
      <c r="R12" t="n">
        <v>328.3</v>
      </c>
      <c r="S12" t="n">
        <v>164.43</v>
      </c>
      <c r="T12" t="n">
        <v>75197.05</v>
      </c>
      <c r="U12" t="n">
        <v>0.5</v>
      </c>
      <c r="V12" t="n">
        <v>0.87</v>
      </c>
      <c r="W12" t="n">
        <v>19.15</v>
      </c>
      <c r="X12" t="n">
        <v>4.46</v>
      </c>
      <c r="Y12" t="n">
        <v>0.5</v>
      </c>
      <c r="Z12" t="n">
        <v>10</v>
      </c>
      <c r="AA12" t="n">
        <v>3002.011900480511</v>
      </c>
      <c r="AB12" t="n">
        <v>4107.485121655614</v>
      </c>
      <c r="AC12" t="n">
        <v>3715.472506536223</v>
      </c>
      <c r="AD12" t="n">
        <v>3002011.900480511</v>
      </c>
      <c r="AE12" t="n">
        <v>4107485.121655614</v>
      </c>
      <c r="AF12" t="n">
        <v>3.305287729133231e-06</v>
      </c>
      <c r="AG12" t="n">
        <v>48.47916666666666</v>
      </c>
      <c r="AH12" t="n">
        <v>3715472.506536223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0.865</v>
      </c>
      <c r="E13" t="n">
        <v>115.61</v>
      </c>
      <c r="F13" t="n">
        <v>109.79</v>
      </c>
      <c r="G13" t="n">
        <v>73.19</v>
      </c>
      <c r="H13" t="n">
        <v>1.05</v>
      </c>
      <c r="I13" t="n">
        <v>90</v>
      </c>
      <c r="J13" t="n">
        <v>202.67</v>
      </c>
      <c r="K13" t="n">
        <v>53.44</v>
      </c>
      <c r="L13" t="n">
        <v>12</v>
      </c>
      <c r="M13" t="n">
        <v>88</v>
      </c>
      <c r="N13" t="n">
        <v>42.24</v>
      </c>
      <c r="O13" t="n">
        <v>25230.25</v>
      </c>
      <c r="P13" t="n">
        <v>1484.7</v>
      </c>
      <c r="Q13" t="n">
        <v>1150.94</v>
      </c>
      <c r="R13" t="n">
        <v>315.65</v>
      </c>
      <c r="S13" t="n">
        <v>164.43</v>
      </c>
      <c r="T13" t="n">
        <v>68915.7</v>
      </c>
      <c r="U13" t="n">
        <v>0.52</v>
      </c>
      <c r="V13" t="n">
        <v>0.87</v>
      </c>
      <c r="W13" t="n">
        <v>19.11</v>
      </c>
      <c r="X13" t="n">
        <v>4.06</v>
      </c>
      <c r="Y13" t="n">
        <v>0.5</v>
      </c>
      <c r="Z13" t="n">
        <v>10</v>
      </c>
      <c r="AA13" t="n">
        <v>2968.603176805653</v>
      </c>
      <c r="AB13" t="n">
        <v>4061.773832034804</v>
      </c>
      <c r="AC13" t="n">
        <v>3674.123838240627</v>
      </c>
      <c r="AD13" t="n">
        <v>2968603.176805653</v>
      </c>
      <c r="AE13" t="n">
        <v>4061773.832034804</v>
      </c>
      <c r="AF13" t="n">
        <v>3.326438494124775e-06</v>
      </c>
      <c r="AG13" t="n">
        <v>48.17083333333333</v>
      </c>
      <c r="AH13" t="n">
        <v>3674123.838240627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0.8692</v>
      </c>
      <c r="E14" t="n">
        <v>115.05</v>
      </c>
      <c r="F14" t="n">
        <v>109.5</v>
      </c>
      <c r="G14" t="n">
        <v>79.15000000000001</v>
      </c>
      <c r="H14" t="n">
        <v>1.13</v>
      </c>
      <c r="I14" t="n">
        <v>83</v>
      </c>
      <c r="J14" t="n">
        <v>204.25</v>
      </c>
      <c r="K14" t="n">
        <v>53.44</v>
      </c>
      <c r="L14" t="n">
        <v>13</v>
      </c>
      <c r="M14" t="n">
        <v>81</v>
      </c>
      <c r="N14" t="n">
        <v>42.82</v>
      </c>
      <c r="O14" t="n">
        <v>25425.3</v>
      </c>
      <c r="P14" t="n">
        <v>1480.31</v>
      </c>
      <c r="Q14" t="n">
        <v>1150.9</v>
      </c>
      <c r="R14" t="n">
        <v>305.1</v>
      </c>
      <c r="S14" t="n">
        <v>164.43</v>
      </c>
      <c r="T14" t="n">
        <v>63677.8</v>
      </c>
      <c r="U14" t="n">
        <v>0.54</v>
      </c>
      <c r="V14" t="n">
        <v>0.87</v>
      </c>
      <c r="W14" t="n">
        <v>19.12</v>
      </c>
      <c r="X14" t="n">
        <v>3.76</v>
      </c>
      <c r="Y14" t="n">
        <v>0.5</v>
      </c>
      <c r="Z14" t="n">
        <v>10</v>
      </c>
      <c r="AA14" t="n">
        <v>2951.244638462646</v>
      </c>
      <c r="AB14" t="n">
        <v>4038.023114069237</v>
      </c>
      <c r="AC14" t="n">
        <v>3652.639855463351</v>
      </c>
      <c r="AD14" t="n">
        <v>2951244.638462646</v>
      </c>
      <c r="AE14" t="n">
        <v>4038023.114069237</v>
      </c>
      <c r="AF14" t="n">
        <v>3.342589987391046e-06</v>
      </c>
      <c r="AG14" t="n">
        <v>47.9375</v>
      </c>
      <c r="AH14" t="n">
        <v>3652639.855463351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0.873</v>
      </c>
      <c r="E15" t="n">
        <v>114.54</v>
      </c>
      <c r="F15" t="n">
        <v>109.21</v>
      </c>
      <c r="G15" t="n">
        <v>85.09999999999999</v>
      </c>
      <c r="H15" t="n">
        <v>1.21</v>
      </c>
      <c r="I15" t="n">
        <v>77</v>
      </c>
      <c r="J15" t="n">
        <v>205.84</v>
      </c>
      <c r="K15" t="n">
        <v>53.44</v>
      </c>
      <c r="L15" t="n">
        <v>14</v>
      </c>
      <c r="M15" t="n">
        <v>75</v>
      </c>
      <c r="N15" t="n">
        <v>43.4</v>
      </c>
      <c r="O15" t="n">
        <v>25621.03</v>
      </c>
      <c r="P15" t="n">
        <v>1475.85</v>
      </c>
      <c r="Q15" t="n">
        <v>1150.93</v>
      </c>
      <c r="R15" t="n">
        <v>295.28</v>
      </c>
      <c r="S15" t="n">
        <v>164.43</v>
      </c>
      <c r="T15" t="n">
        <v>58798.18</v>
      </c>
      <c r="U15" t="n">
        <v>0.5600000000000001</v>
      </c>
      <c r="V15" t="n">
        <v>0.88</v>
      </c>
      <c r="W15" t="n">
        <v>19.11</v>
      </c>
      <c r="X15" t="n">
        <v>3.48</v>
      </c>
      <c r="Y15" t="n">
        <v>0.5</v>
      </c>
      <c r="Z15" t="n">
        <v>10</v>
      </c>
      <c r="AA15" t="n">
        <v>2935.099017008733</v>
      </c>
      <c r="AB15" t="n">
        <v>4015.931962501445</v>
      </c>
      <c r="AC15" t="n">
        <v>3632.657052396064</v>
      </c>
      <c r="AD15" t="n">
        <v>2935099.017008733</v>
      </c>
      <c r="AE15" t="n">
        <v>4015931.962501444</v>
      </c>
      <c r="AF15" t="n">
        <v>3.357203243203386e-06</v>
      </c>
      <c r="AG15" t="n">
        <v>47.725</v>
      </c>
      <c r="AH15" t="n">
        <v>3632657.052396064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0.8762</v>
      </c>
      <c r="E16" t="n">
        <v>114.12</v>
      </c>
      <c r="F16" t="n">
        <v>108.98</v>
      </c>
      <c r="G16" t="n">
        <v>90.81</v>
      </c>
      <c r="H16" t="n">
        <v>1.28</v>
      </c>
      <c r="I16" t="n">
        <v>72</v>
      </c>
      <c r="J16" t="n">
        <v>207.43</v>
      </c>
      <c r="K16" t="n">
        <v>53.44</v>
      </c>
      <c r="L16" t="n">
        <v>15</v>
      </c>
      <c r="M16" t="n">
        <v>70</v>
      </c>
      <c r="N16" t="n">
        <v>44</v>
      </c>
      <c r="O16" t="n">
        <v>25817.56</v>
      </c>
      <c r="P16" t="n">
        <v>1471.4</v>
      </c>
      <c r="Q16" t="n">
        <v>1150.9</v>
      </c>
      <c r="R16" t="n">
        <v>287.61</v>
      </c>
      <c r="S16" t="n">
        <v>164.43</v>
      </c>
      <c r="T16" t="n">
        <v>54988.93</v>
      </c>
      <c r="U16" t="n">
        <v>0.57</v>
      </c>
      <c r="V16" t="n">
        <v>0.88</v>
      </c>
      <c r="W16" t="n">
        <v>19.09</v>
      </c>
      <c r="X16" t="n">
        <v>3.24</v>
      </c>
      <c r="Y16" t="n">
        <v>0.5</v>
      </c>
      <c r="Z16" t="n">
        <v>10</v>
      </c>
      <c r="AA16" t="n">
        <v>2921.018022955911</v>
      </c>
      <c r="AB16" t="n">
        <v>3996.665725228758</v>
      </c>
      <c r="AC16" t="n">
        <v>3615.229557768349</v>
      </c>
      <c r="AD16" t="n">
        <v>2921018.022955911</v>
      </c>
      <c r="AE16" t="n">
        <v>3996665.725228758</v>
      </c>
      <c r="AF16" t="n">
        <v>3.36950914283483e-06</v>
      </c>
      <c r="AG16" t="n">
        <v>47.55</v>
      </c>
      <c r="AH16" t="n">
        <v>3615229.55776835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0.8794999999999999</v>
      </c>
      <c r="E17" t="n">
        <v>113.7</v>
      </c>
      <c r="F17" t="n">
        <v>108.73</v>
      </c>
      <c r="G17" t="n">
        <v>97.37</v>
      </c>
      <c r="H17" t="n">
        <v>1.36</v>
      </c>
      <c r="I17" t="n">
        <v>67</v>
      </c>
      <c r="J17" t="n">
        <v>209.03</v>
      </c>
      <c r="K17" t="n">
        <v>53.44</v>
      </c>
      <c r="L17" t="n">
        <v>16</v>
      </c>
      <c r="M17" t="n">
        <v>65</v>
      </c>
      <c r="N17" t="n">
        <v>44.6</v>
      </c>
      <c r="O17" t="n">
        <v>26014.91</v>
      </c>
      <c r="P17" t="n">
        <v>1466.47</v>
      </c>
      <c r="Q17" t="n">
        <v>1150.89</v>
      </c>
      <c r="R17" t="n">
        <v>279.72</v>
      </c>
      <c r="S17" t="n">
        <v>164.43</v>
      </c>
      <c r="T17" t="n">
        <v>51069.01</v>
      </c>
      <c r="U17" t="n">
        <v>0.59</v>
      </c>
      <c r="V17" t="n">
        <v>0.88</v>
      </c>
      <c r="W17" t="n">
        <v>19.08</v>
      </c>
      <c r="X17" t="n">
        <v>3</v>
      </c>
      <c r="Y17" t="n">
        <v>0.5</v>
      </c>
      <c r="Z17" t="n">
        <v>10</v>
      </c>
      <c r="AA17" t="n">
        <v>2896.384061220695</v>
      </c>
      <c r="AB17" t="n">
        <v>3962.960452008942</v>
      </c>
      <c r="AC17" t="n">
        <v>3584.741068518986</v>
      </c>
      <c r="AD17" t="n">
        <v>2896384.061220695</v>
      </c>
      <c r="AE17" t="n">
        <v>3962960.452008942</v>
      </c>
      <c r="AF17" t="n">
        <v>3.382199601829757e-06</v>
      </c>
      <c r="AG17" t="n">
        <v>47.375</v>
      </c>
      <c r="AH17" t="n">
        <v>3584741.068518986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0.8822</v>
      </c>
      <c r="E18" t="n">
        <v>113.35</v>
      </c>
      <c r="F18" t="n">
        <v>108.54</v>
      </c>
      <c r="G18" t="n">
        <v>103.37</v>
      </c>
      <c r="H18" t="n">
        <v>1.43</v>
      </c>
      <c r="I18" t="n">
        <v>63</v>
      </c>
      <c r="J18" t="n">
        <v>210.64</v>
      </c>
      <c r="K18" t="n">
        <v>53.44</v>
      </c>
      <c r="L18" t="n">
        <v>17</v>
      </c>
      <c r="M18" t="n">
        <v>61</v>
      </c>
      <c r="N18" t="n">
        <v>45.21</v>
      </c>
      <c r="O18" t="n">
        <v>26213.09</v>
      </c>
      <c r="P18" t="n">
        <v>1463.96</v>
      </c>
      <c r="Q18" t="n">
        <v>1150.89</v>
      </c>
      <c r="R18" t="n">
        <v>273.01</v>
      </c>
      <c r="S18" t="n">
        <v>164.43</v>
      </c>
      <c r="T18" t="n">
        <v>47729.61</v>
      </c>
      <c r="U18" t="n">
        <v>0.6</v>
      </c>
      <c r="V18" t="n">
        <v>0.88</v>
      </c>
      <c r="W18" t="n">
        <v>19.07</v>
      </c>
      <c r="X18" t="n">
        <v>2.81</v>
      </c>
      <c r="Y18" t="n">
        <v>0.5</v>
      </c>
      <c r="Z18" t="n">
        <v>10</v>
      </c>
      <c r="AA18" t="n">
        <v>2885.928431694566</v>
      </c>
      <c r="AB18" t="n">
        <v>3948.654598421472</v>
      </c>
      <c r="AC18" t="n">
        <v>3571.800545519513</v>
      </c>
      <c r="AD18" t="n">
        <v>2885928.431694566</v>
      </c>
      <c r="AE18" t="n">
        <v>3948654.598421472</v>
      </c>
      <c r="AF18" t="n">
        <v>3.392582704643788e-06</v>
      </c>
      <c r="AG18" t="n">
        <v>47.22916666666666</v>
      </c>
      <c r="AH18" t="n">
        <v>3571800.545519513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0.884</v>
      </c>
      <c r="E19" t="n">
        <v>113.12</v>
      </c>
      <c r="F19" t="n">
        <v>108.42</v>
      </c>
      <c r="G19" t="n">
        <v>108.42</v>
      </c>
      <c r="H19" t="n">
        <v>1.51</v>
      </c>
      <c r="I19" t="n">
        <v>60</v>
      </c>
      <c r="J19" t="n">
        <v>212.25</v>
      </c>
      <c r="K19" t="n">
        <v>53.44</v>
      </c>
      <c r="L19" t="n">
        <v>18</v>
      </c>
      <c r="M19" t="n">
        <v>58</v>
      </c>
      <c r="N19" t="n">
        <v>45.82</v>
      </c>
      <c r="O19" t="n">
        <v>26412.11</v>
      </c>
      <c r="P19" t="n">
        <v>1460.89</v>
      </c>
      <c r="Q19" t="n">
        <v>1150.89</v>
      </c>
      <c r="R19" t="n">
        <v>268.62</v>
      </c>
      <c r="S19" t="n">
        <v>164.43</v>
      </c>
      <c r="T19" t="n">
        <v>45551.48</v>
      </c>
      <c r="U19" t="n">
        <v>0.61</v>
      </c>
      <c r="V19" t="n">
        <v>0.88</v>
      </c>
      <c r="W19" t="n">
        <v>19.07</v>
      </c>
      <c r="X19" t="n">
        <v>2.68</v>
      </c>
      <c r="Y19" t="n">
        <v>0.5</v>
      </c>
      <c r="Z19" t="n">
        <v>10</v>
      </c>
      <c r="AA19" t="n">
        <v>2877.662720697816</v>
      </c>
      <c r="AB19" t="n">
        <v>3937.345087978286</v>
      </c>
      <c r="AC19" t="n">
        <v>3561.570398880027</v>
      </c>
      <c r="AD19" t="n">
        <v>2877662.720697816</v>
      </c>
      <c r="AE19" t="n">
        <v>3937345.087978286</v>
      </c>
      <c r="AF19" t="n">
        <v>3.399504773186476e-06</v>
      </c>
      <c r="AG19" t="n">
        <v>47.13333333333333</v>
      </c>
      <c r="AH19" t="n">
        <v>3561570.398880027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0.8869</v>
      </c>
      <c r="E20" t="n">
        <v>112.75</v>
      </c>
      <c r="F20" t="n">
        <v>108.2</v>
      </c>
      <c r="G20" t="n">
        <v>115.93</v>
      </c>
      <c r="H20" t="n">
        <v>1.58</v>
      </c>
      <c r="I20" t="n">
        <v>56</v>
      </c>
      <c r="J20" t="n">
        <v>213.87</v>
      </c>
      <c r="K20" t="n">
        <v>53.44</v>
      </c>
      <c r="L20" t="n">
        <v>19</v>
      </c>
      <c r="M20" t="n">
        <v>54</v>
      </c>
      <c r="N20" t="n">
        <v>46.44</v>
      </c>
      <c r="O20" t="n">
        <v>26611.98</v>
      </c>
      <c r="P20" t="n">
        <v>1457.31</v>
      </c>
      <c r="Q20" t="n">
        <v>1150.92</v>
      </c>
      <c r="R20" t="n">
        <v>261.62</v>
      </c>
      <c r="S20" t="n">
        <v>164.43</v>
      </c>
      <c r="T20" t="n">
        <v>42073.65</v>
      </c>
      <c r="U20" t="n">
        <v>0.63</v>
      </c>
      <c r="V20" t="n">
        <v>0.88</v>
      </c>
      <c r="W20" t="n">
        <v>19.05</v>
      </c>
      <c r="X20" t="n">
        <v>2.47</v>
      </c>
      <c r="Y20" t="n">
        <v>0.5</v>
      </c>
      <c r="Z20" t="n">
        <v>10</v>
      </c>
      <c r="AA20" t="n">
        <v>2865.476992331951</v>
      </c>
      <c r="AB20" t="n">
        <v>3920.672036831714</v>
      </c>
      <c r="AC20" t="n">
        <v>3546.488600334112</v>
      </c>
      <c r="AD20" t="n">
        <v>2865476.992331951</v>
      </c>
      <c r="AE20" t="n">
        <v>3920672.036831714</v>
      </c>
      <c r="AF20" t="n">
        <v>3.410656994727472e-06</v>
      </c>
      <c r="AG20" t="n">
        <v>46.97916666666666</v>
      </c>
      <c r="AH20" t="n">
        <v>3546488.600334112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0.8878</v>
      </c>
      <c r="E21" t="n">
        <v>112.64</v>
      </c>
      <c r="F21" t="n">
        <v>108.16</v>
      </c>
      <c r="G21" t="n">
        <v>120.18</v>
      </c>
      <c r="H21" t="n">
        <v>1.65</v>
      </c>
      <c r="I21" t="n">
        <v>54</v>
      </c>
      <c r="J21" t="n">
        <v>215.5</v>
      </c>
      <c r="K21" t="n">
        <v>53.44</v>
      </c>
      <c r="L21" t="n">
        <v>20</v>
      </c>
      <c r="M21" t="n">
        <v>52</v>
      </c>
      <c r="N21" t="n">
        <v>47.07</v>
      </c>
      <c r="O21" t="n">
        <v>26812.71</v>
      </c>
      <c r="P21" t="n">
        <v>1456.45</v>
      </c>
      <c r="Q21" t="n">
        <v>1150.9</v>
      </c>
      <c r="R21" t="n">
        <v>260</v>
      </c>
      <c r="S21" t="n">
        <v>164.43</v>
      </c>
      <c r="T21" t="n">
        <v>41272.19</v>
      </c>
      <c r="U21" t="n">
        <v>0.63</v>
      </c>
      <c r="V21" t="n">
        <v>0.88</v>
      </c>
      <c r="W21" t="n">
        <v>19.07</v>
      </c>
      <c r="X21" t="n">
        <v>2.43</v>
      </c>
      <c r="Y21" t="n">
        <v>0.5</v>
      </c>
      <c r="Z21" t="n">
        <v>10</v>
      </c>
      <c r="AA21" t="n">
        <v>2862.178589560789</v>
      </c>
      <c r="AB21" t="n">
        <v>3916.159016644949</v>
      </c>
      <c r="AC21" t="n">
        <v>3542.406296459907</v>
      </c>
      <c r="AD21" t="n">
        <v>2862178.589560789</v>
      </c>
      <c r="AE21" t="n">
        <v>3916159.016644949</v>
      </c>
      <c r="AF21" t="n">
        <v>3.414118028998816e-06</v>
      </c>
      <c r="AG21" t="n">
        <v>46.93333333333334</v>
      </c>
      <c r="AH21" t="n">
        <v>3542406.296459908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0.8897</v>
      </c>
      <c r="E22" t="n">
        <v>112.39</v>
      </c>
      <c r="F22" t="n">
        <v>108.03</v>
      </c>
      <c r="G22" t="n">
        <v>127.09</v>
      </c>
      <c r="H22" t="n">
        <v>1.72</v>
      </c>
      <c r="I22" t="n">
        <v>51</v>
      </c>
      <c r="J22" t="n">
        <v>217.14</v>
      </c>
      <c r="K22" t="n">
        <v>53.44</v>
      </c>
      <c r="L22" t="n">
        <v>21</v>
      </c>
      <c r="M22" t="n">
        <v>49</v>
      </c>
      <c r="N22" t="n">
        <v>47.7</v>
      </c>
      <c r="O22" t="n">
        <v>27014.3</v>
      </c>
      <c r="P22" t="n">
        <v>1454.59</v>
      </c>
      <c r="Q22" t="n">
        <v>1150.88</v>
      </c>
      <c r="R22" t="n">
        <v>255.71</v>
      </c>
      <c r="S22" t="n">
        <v>164.43</v>
      </c>
      <c r="T22" t="n">
        <v>39141.1</v>
      </c>
      <c r="U22" t="n">
        <v>0.64</v>
      </c>
      <c r="V22" t="n">
        <v>0.88</v>
      </c>
      <c r="W22" t="n">
        <v>19.05</v>
      </c>
      <c r="X22" t="n">
        <v>2.29</v>
      </c>
      <c r="Y22" t="n">
        <v>0.5</v>
      </c>
      <c r="Z22" t="n">
        <v>10</v>
      </c>
      <c r="AA22" t="n">
        <v>2845.194355536221</v>
      </c>
      <c r="AB22" t="n">
        <v>3892.920438361011</v>
      </c>
      <c r="AC22" t="n">
        <v>3521.38557547184</v>
      </c>
      <c r="AD22" t="n">
        <v>2845194.355536222</v>
      </c>
      <c r="AE22" t="n">
        <v>3892920.438361011</v>
      </c>
      <c r="AF22" t="n">
        <v>3.421424656904986e-06</v>
      </c>
      <c r="AG22" t="n">
        <v>46.82916666666667</v>
      </c>
      <c r="AH22" t="n">
        <v>3521385.57547184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0.8911</v>
      </c>
      <c r="E23" t="n">
        <v>112.22</v>
      </c>
      <c r="F23" t="n">
        <v>107.92</v>
      </c>
      <c r="G23" t="n">
        <v>132.15</v>
      </c>
      <c r="H23" t="n">
        <v>1.79</v>
      </c>
      <c r="I23" t="n">
        <v>49</v>
      </c>
      <c r="J23" t="n">
        <v>218.78</v>
      </c>
      <c r="K23" t="n">
        <v>53.44</v>
      </c>
      <c r="L23" t="n">
        <v>22</v>
      </c>
      <c r="M23" t="n">
        <v>47</v>
      </c>
      <c r="N23" t="n">
        <v>48.34</v>
      </c>
      <c r="O23" t="n">
        <v>27216.79</v>
      </c>
      <c r="P23" t="n">
        <v>1451.64</v>
      </c>
      <c r="Q23" t="n">
        <v>1150.89</v>
      </c>
      <c r="R23" t="n">
        <v>251.81</v>
      </c>
      <c r="S23" t="n">
        <v>164.43</v>
      </c>
      <c r="T23" t="n">
        <v>37203.86</v>
      </c>
      <c r="U23" t="n">
        <v>0.65</v>
      </c>
      <c r="V23" t="n">
        <v>0.89</v>
      </c>
      <c r="W23" t="n">
        <v>19.06</v>
      </c>
      <c r="X23" t="n">
        <v>2.19</v>
      </c>
      <c r="Y23" t="n">
        <v>0.5</v>
      </c>
      <c r="Z23" t="n">
        <v>10</v>
      </c>
      <c r="AA23" t="n">
        <v>2838.204582860392</v>
      </c>
      <c r="AB23" t="n">
        <v>3883.356723018934</v>
      </c>
      <c r="AC23" t="n">
        <v>3512.734607699253</v>
      </c>
      <c r="AD23" t="n">
        <v>2838204.582860392</v>
      </c>
      <c r="AE23" t="n">
        <v>3883356.723018934</v>
      </c>
      <c r="AF23" t="n">
        <v>3.426808487993743e-06</v>
      </c>
      <c r="AG23" t="n">
        <v>46.75833333333333</v>
      </c>
      <c r="AH23" t="n">
        <v>3512734.607699253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0.8923</v>
      </c>
      <c r="E24" t="n">
        <v>112.07</v>
      </c>
      <c r="F24" t="n">
        <v>107.85</v>
      </c>
      <c r="G24" t="n">
        <v>137.68</v>
      </c>
      <c r="H24" t="n">
        <v>1.85</v>
      </c>
      <c r="I24" t="n">
        <v>47</v>
      </c>
      <c r="J24" t="n">
        <v>220.43</v>
      </c>
      <c r="K24" t="n">
        <v>53.44</v>
      </c>
      <c r="L24" t="n">
        <v>23</v>
      </c>
      <c r="M24" t="n">
        <v>45</v>
      </c>
      <c r="N24" t="n">
        <v>48.99</v>
      </c>
      <c r="O24" t="n">
        <v>27420.16</v>
      </c>
      <c r="P24" t="n">
        <v>1450.65</v>
      </c>
      <c r="Q24" t="n">
        <v>1150.92</v>
      </c>
      <c r="R24" t="n">
        <v>249.49</v>
      </c>
      <c r="S24" t="n">
        <v>164.43</v>
      </c>
      <c r="T24" t="n">
        <v>36051.86</v>
      </c>
      <c r="U24" t="n">
        <v>0.66</v>
      </c>
      <c r="V24" t="n">
        <v>0.89</v>
      </c>
      <c r="W24" t="n">
        <v>19.05</v>
      </c>
      <c r="X24" t="n">
        <v>2.12</v>
      </c>
      <c r="Y24" t="n">
        <v>0.5</v>
      </c>
      <c r="Z24" t="n">
        <v>10</v>
      </c>
      <c r="AA24" t="n">
        <v>2833.894200825782</v>
      </c>
      <c r="AB24" t="n">
        <v>3877.459068158546</v>
      </c>
      <c r="AC24" t="n">
        <v>3507.39981674133</v>
      </c>
      <c r="AD24" t="n">
        <v>2833894.200825782</v>
      </c>
      <c r="AE24" t="n">
        <v>3877459.068158546</v>
      </c>
      <c r="AF24" t="n">
        <v>3.431423200355534e-06</v>
      </c>
      <c r="AG24" t="n">
        <v>46.69583333333333</v>
      </c>
      <c r="AH24" t="n">
        <v>3507399.81674133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0.8938</v>
      </c>
      <c r="E25" t="n">
        <v>111.88</v>
      </c>
      <c r="F25" t="n">
        <v>107.74</v>
      </c>
      <c r="G25" t="n">
        <v>143.66</v>
      </c>
      <c r="H25" t="n">
        <v>1.92</v>
      </c>
      <c r="I25" t="n">
        <v>45</v>
      </c>
      <c r="J25" t="n">
        <v>222.08</v>
      </c>
      <c r="K25" t="n">
        <v>53.44</v>
      </c>
      <c r="L25" t="n">
        <v>24</v>
      </c>
      <c r="M25" t="n">
        <v>43</v>
      </c>
      <c r="N25" t="n">
        <v>49.65</v>
      </c>
      <c r="O25" t="n">
        <v>27624.44</v>
      </c>
      <c r="P25" t="n">
        <v>1449.93</v>
      </c>
      <c r="Q25" t="n">
        <v>1150.88</v>
      </c>
      <c r="R25" t="n">
        <v>245.97</v>
      </c>
      <c r="S25" t="n">
        <v>164.43</v>
      </c>
      <c r="T25" t="n">
        <v>34302.6</v>
      </c>
      <c r="U25" t="n">
        <v>0.67</v>
      </c>
      <c r="V25" t="n">
        <v>0.89</v>
      </c>
      <c r="W25" t="n">
        <v>19.04</v>
      </c>
      <c r="X25" t="n">
        <v>2.01</v>
      </c>
      <c r="Y25" t="n">
        <v>0.5</v>
      </c>
      <c r="Z25" t="n">
        <v>10</v>
      </c>
      <c r="AA25" t="n">
        <v>2828.876755211131</v>
      </c>
      <c r="AB25" t="n">
        <v>3870.593977714502</v>
      </c>
      <c r="AC25" t="n">
        <v>3501.189920894051</v>
      </c>
      <c r="AD25" t="n">
        <v>2828876.755211131</v>
      </c>
      <c r="AE25" t="n">
        <v>3870593.977714502</v>
      </c>
      <c r="AF25" t="n">
        <v>3.437191590807774e-06</v>
      </c>
      <c r="AG25" t="n">
        <v>46.61666666666667</v>
      </c>
      <c r="AH25" t="n">
        <v>3501189.920894051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0.8952</v>
      </c>
      <c r="E26" t="n">
        <v>111.71</v>
      </c>
      <c r="F26" t="n">
        <v>107.64</v>
      </c>
      <c r="G26" t="n">
        <v>150.2</v>
      </c>
      <c r="H26" t="n">
        <v>1.99</v>
      </c>
      <c r="I26" t="n">
        <v>43</v>
      </c>
      <c r="J26" t="n">
        <v>223.75</v>
      </c>
      <c r="K26" t="n">
        <v>53.44</v>
      </c>
      <c r="L26" t="n">
        <v>25</v>
      </c>
      <c r="M26" t="n">
        <v>41</v>
      </c>
      <c r="N26" t="n">
        <v>50.31</v>
      </c>
      <c r="O26" t="n">
        <v>27829.77</v>
      </c>
      <c r="P26" t="n">
        <v>1447.9</v>
      </c>
      <c r="Q26" t="n">
        <v>1150.87</v>
      </c>
      <c r="R26" t="n">
        <v>242.68</v>
      </c>
      <c r="S26" t="n">
        <v>164.43</v>
      </c>
      <c r="T26" t="n">
        <v>32668.4</v>
      </c>
      <c r="U26" t="n">
        <v>0.68</v>
      </c>
      <c r="V26" t="n">
        <v>0.89</v>
      </c>
      <c r="W26" t="n">
        <v>19.04</v>
      </c>
      <c r="X26" t="n">
        <v>1.91</v>
      </c>
      <c r="Y26" t="n">
        <v>0.5</v>
      </c>
      <c r="Z26" t="n">
        <v>10</v>
      </c>
      <c r="AA26" t="n">
        <v>2822.905857543867</v>
      </c>
      <c r="AB26" t="n">
        <v>3862.424332108737</v>
      </c>
      <c r="AC26" t="n">
        <v>3493.799974798731</v>
      </c>
      <c r="AD26" t="n">
        <v>2822905.857543867</v>
      </c>
      <c r="AE26" t="n">
        <v>3862424.332108737</v>
      </c>
      <c r="AF26" t="n">
        <v>3.442575421896531e-06</v>
      </c>
      <c r="AG26" t="n">
        <v>46.54583333333333</v>
      </c>
      <c r="AH26" t="n">
        <v>3493799.974798731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0.8964</v>
      </c>
      <c r="E27" t="n">
        <v>111.55</v>
      </c>
      <c r="F27" t="n">
        <v>107.56</v>
      </c>
      <c r="G27" t="n">
        <v>157.4</v>
      </c>
      <c r="H27" t="n">
        <v>2.05</v>
      </c>
      <c r="I27" t="n">
        <v>41</v>
      </c>
      <c r="J27" t="n">
        <v>225.42</v>
      </c>
      <c r="K27" t="n">
        <v>53.44</v>
      </c>
      <c r="L27" t="n">
        <v>26</v>
      </c>
      <c r="M27" t="n">
        <v>39</v>
      </c>
      <c r="N27" t="n">
        <v>50.98</v>
      </c>
      <c r="O27" t="n">
        <v>28035.92</v>
      </c>
      <c r="P27" t="n">
        <v>1445.76</v>
      </c>
      <c r="Q27" t="n">
        <v>1150.9</v>
      </c>
      <c r="R27" t="n">
        <v>239.79</v>
      </c>
      <c r="S27" t="n">
        <v>164.43</v>
      </c>
      <c r="T27" t="n">
        <v>31232.14</v>
      </c>
      <c r="U27" t="n">
        <v>0.6899999999999999</v>
      </c>
      <c r="V27" t="n">
        <v>0.89</v>
      </c>
      <c r="W27" t="n">
        <v>19.04</v>
      </c>
      <c r="X27" t="n">
        <v>1.83</v>
      </c>
      <c r="Y27" t="n">
        <v>0.5</v>
      </c>
      <c r="Z27" t="n">
        <v>10</v>
      </c>
      <c r="AA27" t="n">
        <v>2817.350720271857</v>
      </c>
      <c r="AB27" t="n">
        <v>3854.823548217812</v>
      </c>
      <c r="AC27" t="n">
        <v>3486.924599054588</v>
      </c>
      <c r="AD27" t="n">
        <v>2817350.720271857</v>
      </c>
      <c r="AE27" t="n">
        <v>3854823.548217812</v>
      </c>
      <c r="AF27" t="n">
        <v>3.447190134258322e-06</v>
      </c>
      <c r="AG27" t="n">
        <v>46.47916666666666</v>
      </c>
      <c r="AH27" t="n">
        <v>3486924.599054588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0.897</v>
      </c>
      <c r="E28" t="n">
        <v>111.49</v>
      </c>
      <c r="F28" t="n">
        <v>107.53</v>
      </c>
      <c r="G28" t="n">
        <v>161.3</v>
      </c>
      <c r="H28" t="n">
        <v>2.11</v>
      </c>
      <c r="I28" t="n">
        <v>40</v>
      </c>
      <c r="J28" t="n">
        <v>227.1</v>
      </c>
      <c r="K28" t="n">
        <v>53.44</v>
      </c>
      <c r="L28" t="n">
        <v>27</v>
      </c>
      <c r="M28" t="n">
        <v>38</v>
      </c>
      <c r="N28" t="n">
        <v>51.66</v>
      </c>
      <c r="O28" t="n">
        <v>28243</v>
      </c>
      <c r="P28" t="n">
        <v>1447.03</v>
      </c>
      <c r="Q28" t="n">
        <v>1150.9</v>
      </c>
      <c r="R28" t="n">
        <v>238.39</v>
      </c>
      <c r="S28" t="n">
        <v>164.43</v>
      </c>
      <c r="T28" t="n">
        <v>30535.71</v>
      </c>
      <c r="U28" t="n">
        <v>0.6899999999999999</v>
      </c>
      <c r="V28" t="n">
        <v>0.89</v>
      </c>
      <c r="W28" t="n">
        <v>19.05</v>
      </c>
      <c r="X28" t="n">
        <v>1.8</v>
      </c>
      <c r="Y28" t="n">
        <v>0.5</v>
      </c>
      <c r="Z28" t="n">
        <v>10</v>
      </c>
      <c r="AA28" t="n">
        <v>2816.967166793683</v>
      </c>
      <c r="AB28" t="n">
        <v>3854.298753427788</v>
      </c>
      <c r="AC28" t="n">
        <v>3486.449889942771</v>
      </c>
      <c r="AD28" t="n">
        <v>2816967.166793683</v>
      </c>
      <c r="AE28" t="n">
        <v>3854298.753427788</v>
      </c>
      <c r="AF28" t="n">
        <v>3.449497490439218e-06</v>
      </c>
      <c r="AG28" t="n">
        <v>46.45416666666666</v>
      </c>
      <c r="AH28" t="n">
        <v>3486449.889942771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0.8986</v>
      </c>
      <c r="E29" t="n">
        <v>111.29</v>
      </c>
      <c r="F29" t="n">
        <v>107.4</v>
      </c>
      <c r="G29" t="n">
        <v>169.59</v>
      </c>
      <c r="H29" t="n">
        <v>2.18</v>
      </c>
      <c r="I29" t="n">
        <v>38</v>
      </c>
      <c r="J29" t="n">
        <v>228.79</v>
      </c>
      <c r="K29" t="n">
        <v>53.44</v>
      </c>
      <c r="L29" t="n">
        <v>28</v>
      </c>
      <c r="M29" t="n">
        <v>36</v>
      </c>
      <c r="N29" t="n">
        <v>52.35</v>
      </c>
      <c r="O29" t="n">
        <v>28451.04</v>
      </c>
      <c r="P29" t="n">
        <v>1444.28</v>
      </c>
      <c r="Q29" t="n">
        <v>1150.88</v>
      </c>
      <c r="R29" t="n">
        <v>234.58</v>
      </c>
      <c r="S29" t="n">
        <v>164.43</v>
      </c>
      <c r="T29" t="n">
        <v>28642.39</v>
      </c>
      <c r="U29" t="n">
        <v>0.7</v>
      </c>
      <c r="V29" t="n">
        <v>0.89</v>
      </c>
      <c r="W29" t="n">
        <v>19.03</v>
      </c>
      <c r="X29" t="n">
        <v>1.67</v>
      </c>
      <c r="Y29" t="n">
        <v>0.5</v>
      </c>
      <c r="Z29" t="n">
        <v>10</v>
      </c>
      <c r="AA29" t="n">
        <v>2809.669355260818</v>
      </c>
      <c r="AB29" t="n">
        <v>3844.313565731801</v>
      </c>
      <c r="AC29" t="n">
        <v>3477.41767454619</v>
      </c>
      <c r="AD29" t="n">
        <v>2809669.355260818</v>
      </c>
      <c r="AE29" t="n">
        <v>3844313.565731801</v>
      </c>
      <c r="AF29" t="n">
        <v>3.45565044025494e-06</v>
      </c>
      <c r="AG29" t="n">
        <v>46.37083333333334</v>
      </c>
      <c r="AH29" t="n">
        <v>3477417.67454619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0.8991</v>
      </c>
      <c r="E30" t="n">
        <v>111.23</v>
      </c>
      <c r="F30" t="n">
        <v>107.38</v>
      </c>
      <c r="G30" t="n">
        <v>174.13</v>
      </c>
      <c r="H30" t="n">
        <v>2.24</v>
      </c>
      <c r="I30" t="n">
        <v>37</v>
      </c>
      <c r="J30" t="n">
        <v>230.48</v>
      </c>
      <c r="K30" t="n">
        <v>53.44</v>
      </c>
      <c r="L30" t="n">
        <v>29</v>
      </c>
      <c r="M30" t="n">
        <v>35</v>
      </c>
      <c r="N30" t="n">
        <v>53.05</v>
      </c>
      <c r="O30" t="n">
        <v>28660.06</v>
      </c>
      <c r="P30" t="n">
        <v>1443.04</v>
      </c>
      <c r="Q30" t="n">
        <v>1150.91</v>
      </c>
      <c r="R30" t="n">
        <v>233.72</v>
      </c>
      <c r="S30" t="n">
        <v>164.43</v>
      </c>
      <c r="T30" t="n">
        <v>28217.99</v>
      </c>
      <c r="U30" t="n">
        <v>0.7</v>
      </c>
      <c r="V30" t="n">
        <v>0.89</v>
      </c>
      <c r="W30" t="n">
        <v>19.03</v>
      </c>
      <c r="X30" t="n">
        <v>1.65</v>
      </c>
      <c r="Y30" t="n">
        <v>0.5</v>
      </c>
      <c r="Z30" t="n">
        <v>10</v>
      </c>
      <c r="AA30" t="n">
        <v>2807.162085594454</v>
      </c>
      <c r="AB30" t="n">
        <v>3840.883008761351</v>
      </c>
      <c r="AC30" t="n">
        <v>3474.314525118182</v>
      </c>
      <c r="AD30" t="n">
        <v>2807162.085594454</v>
      </c>
      <c r="AE30" t="n">
        <v>3840883.008761351</v>
      </c>
      <c r="AF30" t="n">
        <v>3.457573237072353e-06</v>
      </c>
      <c r="AG30" t="n">
        <v>46.34583333333333</v>
      </c>
      <c r="AH30" t="n">
        <v>3474314.525118182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0.8999</v>
      </c>
      <c r="E31" t="n">
        <v>111.12</v>
      </c>
      <c r="F31" t="n">
        <v>107.32</v>
      </c>
      <c r="G31" t="n">
        <v>178.86</v>
      </c>
      <c r="H31" t="n">
        <v>2.3</v>
      </c>
      <c r="I31" t="n">
        <v>36</v>
      </c>
      <c r="J31" t="n">
        <v>232.18</v>
      </c>
      <c r="K31" t="n">
        <v>53.44</v>
      </c>
      <c r="L31" t="n">
        <v>30</v>
      </c>
      <c r="M31" t="n">
        <v>34</v>
      </c>
      <c r="N31" t="n">
        <v>53.75</v>
      </c>
      <c r="O31" t="n">
        <v>28870.05</v>
      </c>
      <c r="P31" t="n">
        <v>1442.95</v>
      </c>
      <c r="Q31" t="n">
        <v>1150.88</v>
      </c>
      <c r="R31" t="n">
        <v>231.7</v>
      </c>
      <c r="S31" t="n">
        <v>164.43</v>
      </c>
      <c r="T31" t="n">
        <v>27211.51</v>
      </c>
      <c r="U31" t="n">
        <v>0.71</v>
      </c>
      <c r="V31" t="n">
        <v>0.89</v>
      </c>
      <c r="W31" t="n">
        <v>19.02</v>
      </c>
      <c r="X31" t="n">
        <v>1.58</v>
      </c>
      <c r="Y31" t="n">
        <v>0.5</v>
      </c>
      <c r="Z31" t="n">
        <v>10</v>
      </c>
      <c r="AA31" t="n">
        <v>2804.803571285868</v>
      </c>
      <c r="AB31" t="n">
        <v>3837.655985434034</v>
      </c>
      <c r="AC31" t="n">
        <v>3471.395484368069</v>
      </c>
      <c r="AD31" t="n">
        <v>2804803.571285868</v>
      </c>
      <c r="AE31" t="n">
        <v>3837655.985434034</v>
      </c>
      <c r="AF31" t="n">
        <v>3.460649711980214e-06</v>
      </c>
      <c r="AG31" t="n">
        <v>46.3</v>
      </c>
      <c r="AH31" t="n">
        <v>3471395.484368069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0.9004</v>
      </c>
      <c r="E32" t="n">
        <v>111.06</v>
      </c>
      <c r="F32" t="n">
        <v>107.29</v>
      </c>
      <c r="G32" t="n">
        <v>183.93</v>
      </c>
      <c r="H32" t="n">
        <v>2.36</v>
      </c>
      <c r="I32" t="n">
        <v>35</v>
      </c>
      <c r="J32" t="n">
        <v>233.89</v>
      </c>
      <c r="K32" t="n">
        <v>53.44</v>
      </c>
      <c r="L32" t="n">
        <v>31</v>
      </c>
      <c r="M32" t="n">
        <v>33</v>
      </c>
      <c r="N32" t="n">
        <v>54.46</v>
      </c>
      <c r="O32" t="n">
        <v>29081.05</v>
      </c>
      <c r="P32" t="n">
        <v>1442.05</v>
      </c>
      <c r="Q32" t="n">
        <v>1150.89</v>
      </c>
      <c r="R32" t="n">
        <v>230.71</v>
      </c>
      <c r="S32" t="n">
        <v>164.43</v>
      </c>
      <c r="T32" t="n">
        <v>26723.87</v>
      </c>
      <c r="U32" t="n">
        <v>0.71</v>
      </c>
      <c r="V32" t="n">
        <v>0.89</v>
      </c>
      <c r="W32" t="n">
        <v>19.03</v>
      </c>
      <c r="X32" t="n">
        <v>1.56</v>
      </c>
      <c r="Y32" t="n">
        <v>0.5</v>
      </c>
      <c r="Z32" t="n">
        <v>10</v>
      </c>
      <c r="AA32" t="n">
        <v>2802.56528983631</v>
      </c>
      <c r="AB32" t="n">
        <v>3834.59347000874</v>
      </c>
      <c r="AC32" t="n">
        <v>3468.625251116698</v>
      </c>
      <c r="AD32" t="n">
        <v>2802565.28983631</v>
      </c>
      <c r="AE32" t="n">
        <v>3834593.470008741</v>
      </c>
      <c r="AF32" t="n">
        <v>3.462572508797628e-06</v>
      </c>
      <c r="AG32" t="n">
        <v>46.275</v>
      </c>
      <c r="AH32" t="n">
        <v>3468625.251116698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0.9011</v>
      </c>
      <c r="E33" t="n">
        <v>110.97</v>
      </c>
      <c r="F33" t="n">
        <v>107.24</v>
      </c>
      <c r="G33" t="n">
        <v>189.25</v>
      </c>
      <c r="H33" t="n">
        <v>2.41</v>
      </c>
      <c r="I33" t="n">
        <v>34</v>
      </c>
      <c r="J33" t="n">
        <v>235.61</v>
      </c>
      <c r="K33" t="n">
        <v>53.44</v>
      </c>
      <c r="L33" t="n">
        <v>32</v>
      </c>
      <c r="M33" t="n">
        <v>32</v>
      </c>
      <c r="N33" t="n">
        <v>55.18</v>
      </c>
      <c r="O33" t="n">
        <v>29293.06</v>
      </c>
      <c r="P33" t="n">
        <v>1440.17</v>
      </c>
      <c r="Q33" t="n">
        <v>1150.9</v>
      </c>
      <c r="R33" t="n">
        <v>228.73</v>
      </c>
      <c r="S33" t="n">
        <v>164.43</v>
      </c>
      <c r="T33" t="n">
        <v>25737.47</v>
      </c>
      <c r="U33" t="n">
        <v>0.72</v>
      </c>
      <c r="V33" t="n">
        <v>0.89</v>
      </c>
      <c r="W33" t="n">
        <v>19.03</v>
      </c>
      <c r="X33" t="n">
        <v>1.51</v>
      </c>
      <c r="Y33" t="n">
        <v>0.5</v>
      </c>
      <c r="Z33" t="n">
        <v>10</v>
      </c>
      <c r="AA33" t="n">
        <v>2798.783918317687</v>
      </c>
      <c r="AB33" t="n">
        <v>3829.419630674623</v>
      </c>
      <c r="AC33" t="n">
        <v>3463.9451957471</v>
      </c>
      <c r="AD33" t="n">
        <v>2798783.918317688</v>
      </c>
      <c r="AE33" t="n">
        <v>3829419.630674623</v>
      </c>
      <c r="AF33" t="n">
        <v>3.465264424342006e-06</v>
      </c>
      <c r="AG33" t="n">
        <v>46.2375</v>
      </c>
      <c r="AH33" t="n">
        <v>3463945.1957471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0.9018</v>
      </c>
      <c r="E34" t="n">
        <v>110.89</v>
      </c>
      <c r="F34" t="n">
        <v>107.2</v>
      </c>
      <c r="G34" t="n">
        <v>194.9</v>
      </c>
      <c r="H34" t="n">
        <v>2.47</v>
      </c>
      <c r="I34" t="n">
        <v>33</v>
      </c>
      <c r="J34" t="n">
        <v>237.34</v>
      </c>
      <c r="K34" t="n">
        <v>53.44</v>
      </c>
      <c r="L34" t="n">
        <v>33</v>
      </c>
      <c r="M34" t="n">
        <v>31</v>
      </c>
      <c r="N34" t="n">
        <v>55.91</v>
      </c>
      <c r="O34" t="n">
        <v>29506.09</v>
      </c>
      <c r="P34" t="n">
        <v>1440.66</v>
      </c>
      <c r="Q34" t="n">
        <v>1150.91</v>
      </c>
      <c r="R34" t="n">
        <v>227.27</v>
      </c>
      <c r="S34" t="n">
        <v>164.43</v>
      </c>
      <c r="T34" t="n">
        <v>25011.88</v>
      </c>
      <c r="U34" t="n">
        <v>0.72</v>
      </c>
      <c r="V34" t="n">
        <v>0.89</v>
      </c>
      <c r="W34" t="n">
        <v>19.03</v>
      </c>
      <c r="X34" t="n">
        <v>1.46</v>
      </c>
      <c r="Y34" t="n">
        <v>0.5</v>
      </c>
      <c r="Z34" t="n">
        <v>10</v>
      </c>
      <c r="AA34" t="n">
        <v>2797.362740308604</v>
      </c>
      <c r="AB34" t="n">
        <v>3827.475112224646</v>
      </c>
      <c r="AC34" t="n">
        <v>3462.18625940884</v>
      </c>
      <c r="AD34" t="n">
        <v>2797362.740308604</v>
      </c>
      <c r="AE34" t="n">
        <v>3827475.112224646</v>
      </c>
      <c r="AF34" t="n">
        <v>3.467956339886385e-06</v>
      </c>
      <c r="AG34" t="n">
        <v>46.20416666666667</v>
      </c>
      <c r="AH34" t="n">
        <v>3462186.25940884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0.9025</v>
      </c>
      <c r="E35" t="n">
        <v>110.81</v>
      </c>
      <c r="F35" t="n">
        <v>107.15</v>
      </c>
      <c r="G35" t="n">
        <v>200.91</v>
      </c>
      <c r="H35" t="n">
        <v>2.53</v>
      </c>
      <c r="I35" t="n">
        <v>32</v>
      </c>
      <c r="J35" t="n">
        <v>239.08</v>
      </c>
      <c r="K35" t="n">
        <v>53.44</v>
      </c>
      <c r="L35" t="n">
        <v>34</v>
      </c>
      <c r="M35" t="n">
        <v>30</v>
      </c>
      <c r="N35" t="n">
        <v>56.64</v>
      </c>
      <c r="O35" t="n">
        <v>29720.17</v>
      </c>
      <c r="P35" t="n">
        <v>1441.33</v>
      </c>
      <c r="Q35" t="n">
        <v>1150.9</v>
      </c>
      <c r="R35" t="n">
        <v>225.74</v>
      </c>
      <c r="S35" t="n">
        <v>164.43</v>
      </c>
      <c r="T35" t="n">
        <v>24252.93</v>
      </c>
      <c r="U35" t="n">
        <v>0.73</v>
      </c>
      <c r="V35" t="n">
        <v>0.89</v>
      </c>
      <c r="W35" t="n">
        <v>19.03</v>
      </c>
      <c r="X35" t="n">
        <v>1.42</v>
      </c>
      <c r="Y35" t="n">
        <v>0.5</v>
      </c>
      <c r="Z35" t="n">
        <v>10</v>
      </c>
      <c r="AA35" t="n">
        <v>2786.356953071951</v>
      </c>
      <c r="AB35" t="n">
        <v>3812.416508586393</v>
      </c>
      <c r="AC35" t="n">
        <v>3448.564827766938</v>
      </c>
      <c r="AD35" t="n">
        <v>2786356.953071951</v>
      </c>
      <c r="AE35" t="n">
        <v>3812416.508586393</v>
      </c>
      <c r="AF35" t="n">
        <v>3.470648255430763e-06</v>
      </c>
      <c r="AG35" t="n">
        <v>46.17083333333333</v>
      </c>
      <c r="AH35" t="n">
        <v>3448564.827766939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0.9031</v>
      </c>
      <c r="E36" t="n">
        <v>110.73</v>
      </c>
      <c r="F36" t="n">
        <v>107.11</v>
      </c>
      <c r="G36" t="n">
        <v>207.3</v>
      </c>
      <c r="H36" t="n">
        <v>2.58</v>
      </c>
      <c r="I36" t="n">
        <v>31</v>
      </c>
      <c r="J36" t="n">
        <v>240.82</v>
      </c>
      <c r="K36" t="n">
        <v>53.44</v>
      </c>
      <c r="L36" t="n">
        <v>35</v>
      </c>
      <c r="M36" t="n">
        <v>29</v>
      </c>
      <c r="N36" t="n">
        <v>57.39</v>
      </c>
      <c r="O36" t="n">
        <v>29935.43</v>
      </c>
      <c r="P36" t="n">
        <v>1440.94</v>
      </c>
      <c r="Q36" t="n">
        <v>1150.87</v>
      </c>
      <c r="R36" t="n">
        <v>224.22</v>
      </c>
      <c r="S36" t="n">
        <v>164.43</v>
      </c>
      <c r="T36" t="n">
        <v>23498.27</v>
      </c>
      <c r="U36" t="n">
        <v>0.73</v>
      </c>
      <c r="V36" t="n">
        <v>0.89</v>
      </c>
      <c r="W36" t="n">
        <v>19.03</v>
      </c>
      <c r="X36" t="n">
        <v>1.37</v>
      </c>
      <c r="Y36" t="n">
        <v>0.5</v>
      </c>
      <c r="Z36" t="n">
        <v>10</v>
      </c>
      <c r="AA36" t="n">
        <v>2784.323745226025</v>
      </c>
      <c r="AB36" t="n">
        <v>3809.634583912797</v>
      </c>
      <c r="AC36" t="n">
        <v>3446.048406079736</v>
      </c>
      <c r="AD36" t="n">
        <v>2784323.745226026</v>
      </c>
      <c r="AE36" t="n">
        <v>3809634.583912797</v>
      </c>
      <c r="AF36" t="n">
        <v>3.472955611611659e-06</v>
      </c>
      <c r="AG36" t="n">
        <v>46.1375</v>
      </c>
      <c r="AH36" t="n">
        <v>3446048.406079736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0.9038</v>
      </c>
      <c r="E37" t="n">
        <v>110.64</v>
      </c>
      <c r="F37" t="n">
        <v>107.06</v>
      </c>
      <c r="G37" t="n">
        <v>214.12</v>
      </c>
      <c r="H37" t="n">
        <v>2.64</v>
      </c>
      <c r="I37" t="n">
        <v>30</v>
      </c>
      <c r="J37" t="n">
        <v>242.57</v>
      </c>
      <c r="K37" t="n">
        <v>53.44</v>
      </c>
      <c r="L37" t="n">
        <v>36</v>
      </c>
      <c r="M37" t="n">
        <v>28</v>
      </c>
      <c r="N37" t="n">
        <v>58.14</v>
      </c>
      <c r="O37" t="n">
        <v>30151.65</v>
      </c>
      <c r="P37" t="n">
        <v>1440.38</v>
      </c>
      <c r="Q37" t="n">
        <v>1150.91</v>
      </c>
      <c r="R37" t="n">
        <v>222.82</v>
      </c>
      <c r="S37" t="n">
        <v>164.43</v>
      </c>
      <c r="T37" t="n">
        <v>22800.71</v>
      </c>
      <c r="U37" t="n">
        <v>0.74</v>
      </c>
      <c r="V37" t="n">
        <v>0.89</v>
      </c>
      <c r="W37" t="n">
        <v>19.02</v>
      </c>
      <c r="X37" t="n">
        <v>1.32</v>
      </c>
      <c r="Y37" t="n">
        <v>0.5</v>
      </c>
      <c r="Z37" t="n">
        <v>10</v>
      </c>
      <c r="AA37" t="n">
        <v>2781.831966848332</v>
      </c>
      <c r="AB37" t="n">
        <v>3806.225222806934</v>
      </c>
      <c r="AC37" t="n">
        <v>3442.964429612748</v>
      </c>
      <c r="AD37" t="n">
        <v>2781831.966848332</v>
      </c>
      <c r="AE37" t="n">
        <v>3806225.222806934</v>
      </c>
      <c r="AF37" t="n">
        <v>3.475647527156037e-06</v>
      </c>
      <c r="AG37" t="n">
        <v>46.1</v>
      </c>
      <c r="AH37" t="n">
        <v>3442964.429612747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0.9046</v>
      </c>
      <c r="E38" t="n">
        <v>110.55</v>
      </c>
      <c r="F38" t="n">
        <v>107</v>
      </c>
      <c r="G38" t="n">
        <v>221.37</v>
      </c>
      <c r="H38" t="n">
        <v>2.69</v>
      </c>
      <c r="I38" t="n">
        <v>29</v>
      </c>
      <c r="J38" t="n">
        <v>244.34</v>
      </c>
      <c r="K38" t="n">
        <v>53.44</v>
      </c>
      <c r="L38" t="n">
        <v>37</v>
      </c>
      <c r="M38" t="n">
        <v>27</v>
      </c>
      <c r="N38" t="n">
        <v>58.9</v>
      </c>
      <c r="O38" t="n">
        <v>30368.96</v>
      </c>
      <c r="P38" t="n">
        <v>1439.67</v>
      </c>
      <c r="Q38" t="n">
        <v>1150.9</v>
      </c>
      <c r="R38" t="n">
        <v>220.55</v>
      </c>
      <c r="S38" t="n">
        <v>164.43</v>
      </c>
      <c r="T38" t="n">
        <v>21671.54</v>
      </c>
      <c r="U38" t="n">
        <v>0.75</v>
      </c>
      <c r="V38" t="n">
        <v>0.89</v>
      </c>
      <c r="W38" t="n">
        <v>19.02</v>
      </c>
      <c r="X38" t="n">
        <v>1.26</v>
      </c>
      <c r="Y38" t="n">
        <v>0.5</v>
      </c>
      <c r="Z38" t="n">
        <v>10</v>
      </c>
      <c r="AA38" t="n">
        <v>2778.902759657912</v>
      </c>
      <c r="AB38" t="n">
        <v>3802.2173523015</v>
      </c>
      <c r="AC38" t="n">
        <v>3439.339064643271</v>
      </c>
      <c r="AD38" t="n">
        <v>2778902.759657912</v>
      </c>
      <c r="AE38" t="n">
        <v>3802217.3523015</v>
      </c>
      <c r="AF38" t="n">
        <v>3.478724002063898e-06</v>
      </c>
      <c r="AG38" t="n">
        <v>46.0625</v>
      </c>
      <c r="AH38" t="n">
        <v>3439339.064643271</v>
      </c>
    </row>
    <row r="39">
      <c r="A39" t="n">
        <v>37</v>
      </c>
      <c r="B39" t="n">
        <v>95</v>
      </c>
      <c r="C39" t="inlineStr">
        <is>
          <t xml:space="preserve">CONCLUIDO	</t>
        </is>
      </c>
      <c r="D39" t="n">
        <v>0.9045</v>
      </c>
      <c r="E39" t="n">
        <v>110.56</v>
      </c>
      <c r="F39" t="n">
        <v>107.01</v>
      </c>
      <c r="G39" t="n">
        <v>221.41</v>
      </c>
      <c r="H39" t="n">
        <v>2.75</v>
      </c>
      <c r="I39" t="n">
        <v>29</v>
      </c>
      <c r="J39" t="n">
        <v>246.11</v>
      </c>
      <c r="K39" t="n">
        <v>53.44</v>
      </c>
      <c r="L39" t="n">
        <v>38</v>
      </c>
      <c r="M39" t="n">
        <v>27</v>
      </c>
      <c r="N39" t="n">
        <v>59.67</v>
      </c>
      <c r="O39" t="n">
        <v>30587.38</v>
      </c>
      <c r="P39" t="n">
        <v>1441.31</v>
      </c>
      <c r="Q39" t="n">
        <v>1150.9</v>
      </c>
      <c r="R39" t="n">
        <v>221.09</v>
      </c>
      <c r="S39" t="n">
        <v>164.43</v>
      </c>
      <c r="T39" t="n">
        <v>21940.27</v>
      </c>
      <c r="U39" t="n">
        <v>0.74</v>
      </c>
      <c r="V39" t="n">
        <v>0.89</v>
      </c>
      <c r="W39" t="n">
        <v>19.03</v>
      </c>
      <c r="X39" t="n">
        <v>1.28</v>
      </c>
      <c r="Y39" t="n">
        <v>0.5</v>
      </c>
      <c r="Z39" t="n">
        <v>10</v>
      </c>
      <c r="AA39" t="n">
        <v>2780.778387931216</v>
      </c>
      <c r="AB39" t="n">
        <v>3804.783669651913</v>
      </c>
      <c r="AC39" t="n">
        <v>3441.660456267609</v>
      </c>
      <c r="AD39" t="n">
        <v>2780778.387931216</v>
      </c>
      <c r="AE39" t="n">
        <v>3804783.669651913</v>
      </c>
      <c r="AF39" t="n">
        <v>3.478339442700415e-06</v>
      </c>
      <c r="AG39" t="n">
        <v>46.06666666666666</v>
      </c>
      <c r="AH39" t="n">
        <v>3441660.456267609</v>
      </c>
    </row>
    <row r="40">
      <c r="A40" t="n">
        <v>38</v>
      </c>
      <c r="B40" t="n">
        <v>95</v>
      </c>
      <c r="C40" t="inlineStr">
        <is>
          <t xml:space="preserve">CONCLUIDO	</t>
        </is>
      </c>
      <c r="D40" t="n">
        <v>0.9052</v>
      </c>
      <c r="E40" t="n">
        <v>110.47</v>
      </c>
      <c r="F40" t="n">
        <v>106.96</v>
      </c>
      <c r="G40" t="n">
        <v>229.2</v>
      </c>
      <c r="H40" t="n">
        <v>2.8</v>
      </c>
      <c r="I40" t="n">
        <v>28</v>
      </c>
      <c r="J40" t="n">
        <v>247.89</v>
      </c>
      <c r="K40" t="n">
        <v>53.44</v>
      </c>
      <c r="L40" t="n">
        <v>39</v>
      </c>
      <c r="M40" t="n">
        <v>26</v>
      </c>
      <c r="N40" t="n">
        <v>60.45</v>
      </c>
      <c r="O40" t="n">
        <v>30806.92</v>
      </c>
      <c r="P40" t="n">
        <v>1438.22</v>
      </c>
      <c r="Q40" t="n">
        <v>1150.95</v>
      </c>
      <c r="R40" t="n">
        <v>219.51</v>
      </c>
      <c r="S40" t="n">
        <v>164.43</v>
      </c>
      <c r="T40" t="n">
        <v>21155.81</v>
      </c>
      <c r="U40" t="n">
        <v>0.75</v>
      </c>
      <c r="V40" t="n">
        <v>0.89</v>
      </c>
      <c r="W40" t="n">
        <v>19.02</v>
      </c>
      <c r="X40" t="n">
        <v>1.23</v>
      </c>
      <c r="Y40" t="n">
        <v>0.5</v>
      </c>
      <c r="Z40" t="n">
        <v>10</v>
      </c>
      <c r="AA40" t="n">
        <v>2775.859593879561</v>
      </c>
      <c r="AB40" t="n">
        <v>3798.05355862856</v>
      </c>
      <c r="AC40" t="n">
        <v>3435.572657594556</v>
      </c>
      <c r="AD40" t="n">
        <v>2775859.593879561</v>
      </c>
      <c r="AE40" t="n">
        <v>3798053.558628561</v>
      </c>
      <c r="AF40" t="n">
        <v>3.481031358244794e-06</v>
      </c>
      <c r="AG40" t="n">
        <v>46.02916666666667</v>
      </c>
      <c r="AH40" t="n">
        <v>3435572.657594556</v>
      </c>
    </row>
    <row r="41">
      <c r="A41" t="n">
        <v>39</v>
      </c>
      <c r="B41" t="n">
        <v>95</v>
      </c>
      <c r="C41" t="inlineStr">
        <is>
          <t xml:space="preserve">CONCLUIDO	</t>
        </is>
      </c>
      <c r="D41" t="n">
        <v>0.906</v>
      </c>
      <c r="E41" t="n">
        <v>110.37</v>
      </c>
      <c r="F41" t="n">
        <v>106.9</v>
      </c>
      <c r="G41" t="n">
        <v>237.55</v>
      </c>
      <c r="H41" t="n">
        <v>2.85</v>
      </c>
      <c r="I41" t="n">
        <v>27</v>
      </c>
      <c r="J41" t="n">
        <v>249.68</v>
      </c>
      <c r="K41" t="n">
        <v>53.44</v>
      </c>
      <c r="L41" t="n">
        <v>40</v>
      </c>
      <c r="M41" t="n">
        <v>25</v>
      </c>
      <c r="N41" t="n">
        <v>61.24</v>
      </c>
      <c r="O41" t="n">
        <v>31027.6</v>
      </c>
      <c r="P41" t="n">
        <v>1438.68</v>
      </c>
      <c r="Q41" t="n">
        <v>1150.9</v>
      </c>
      <c r="R41" t="n">
        <v>217.27</v>
      </c>
      <c r="S41" t="n">
        <v>164.43</v>
      </c>
      <c r="T41" t="n">
        <v>20040.66</v>
      </c>
      <c r="U41" t="n">
        <v>0.76</v>
      </c>
      <c r="V41" t="n">
        <v>0.89</v>
      </c>
      <c r="W41" t="n">
        <v>19.02</v>
      </c>
      <c r="X41" t="n">
        <v>1.16</v>
      </c>
      <c r="Y41" t="n">
        <v>0.5</v>
      </c>
      <c r="Z41" t="n">
        <v>10</v>
      </c>
      <c r="AA41" t="n">
        <v>2773.963132623998</v>
      </c>
      <c r="AB41" t="n">
        <v>3795.458736672734</v>
      </c>
      <c r="AC41" t="n">
        <v>3433.225481804338</v>
      </c>
      <c r="AD41" t="n">
        <v>2773963.132623998</v>
      </c>
      <c r="AE41" t="n">
        <v>3795458.736672734</v>
      </c>
      <c r="AF41" t="n">
        <v>3.484107833152655e-06</v>
      </c>
      <c r="AG41" t="n">
        <v>45.9875</v>
      </c>
      <c r="AH41" t="n">
        <v>3433225.481804338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0.5134</v>
      </c>
      <c r="E2" t="n">
        <v>194.79</v>
      </c>
      <c r="F2" t="n">
        <v>163.97</v>
      </c>
      <c r="G2" t="n">
        <v>8.18</v>
      </c>
      <c r="H2" t="n">
        <v>0.15</v>
      </c>
      <c r="I2" t="n">
        <v>1203</v>
      </c>
      <c r="J2" t="n">
        <v>116.05</v>
      </c>
      <c r="K2" t="n">
        <v>43.4</v>
      </c>
      <c r="L2" t="n">
        <v>1</v>
      </c>
      <c r="M2" t="n">
        <v>1201</v>
      </c>
      <c r="N2" t="n">
        <v>16.65</v>
      </c>
      <c r="O2" t="n">
        <v>14546.17</v>
      </c>
      <c r="P2" t="n">
        <v>1646.75</v>
      </c>
      <c r="Q2" t="n">
        <v>1151.69</v>
      </c>
      <c r="R2" t="n">
        <v>2153.01</v>
      </c>
      <c r="S2" t="n">
        <v>164.43</v>
      </c>
      <c r="T2" t="n">
        <v>982031.1</v>
      </c>
      <c r="U2" t="n">
        <v>0.08</v>
      </c>
      <c r="V2" t="n">
        <v>0.58</v>
      </c>
      <c r="W2" t="n">
        <v>20.96</v>
      </c>
      <c r="X2" t="n">
        <v>58.19</v>
      </c>
      <c r="Y2" t="n">
        <v>0.5</v>
      </c>
      <c r="Z2" t="n">
        <v>10</v>
      </c>
      <c r="AA2" t="n">
        <v>5498.092143616276</v>
      </c>
      <c r="AB2" t="n">
        <v>7522.732229602663</v>
      </c>
      <c r="AC2" t="n">
        <v>6804.773223830094</v>
      </c>
      <c r="AD2" t="n">
        <v>5498092.143616276</v>
      </c>
      <c r="AE2" t="n">
        <v>7522732.229602663</v>
      </c>
      <c r="AF2" t="n">
        <v>2.461291517663813e-06</v>
      </c>
      <c r="AG2" t="n">
        <v>81.16249999999999</v>
      </c>
      <c r="AH2" t="n">
        <v>6804773.223830095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0.7126</v>
      </c>
      <c r="E3" t="n">
        <v>140.33</v>
      </c>
      <c r="F3" t="n">
        <v>127.23</v>
      </c>
      <c r="G3" t="n">
        <v>16.56</v>
      </c>
      <c r="H3" t="n">
        <v>0.3</v>
      </c>
      <c r="I3" t="n">
        <v>461</v>
      </c>
      <c r="J3" t="n">
        <v>117.34</v>
      </c>
      <c r="K3" t="n">
        <v>43.4</v>
      </c>
      <c r="L3" t="n">
        <v>2</v>
      </c>
      <c r="M3" t="n">
        <v>459</v>
      </c>
      <c r="N3" t="n">
        <v>16.94</v>
      </c>
      <c r="O3" t="n">
        <v>14705.49</v>
      </c>
      <c r="P3" t="n">
        <v>1273.9</v>
      </c>
      <c r="Q3" t="n">
        <v>1151.26</v>
      </c>
      <c r="R3" t="n">
        <v>904.8200000000001</v>
      </c>
      <c r="S3" t="n">
        <v>164.43</v>
      </c>
      <c r="T3" t="n">
        <v>361644.68</v>
      </c>
      <c r="U3" t="n">
        <v>0.18</v>
      </c>
      <c r="V3" t="n">
        <v>0.75</v>
      </c>
      <c r="W3" t="n">
        <v>19.75</v>
      </c>
      <c r="X3" t="n">
        <v>21.48</v>
      </c>
      <c r="Y3" t="n">
        <v>0.5</v>
      </c>
      <c r="Z3" t="n">
        <v>10</v>
      </c>
      <c r="AA3" t="n">
        <v>3263.169571724128</v>
      </c>
      <c r="AB3" t="n">
        <v>4464.812568914462</v>
      </c>
      <c r="AC3" t="n">
        <v>4038.697123740895</v>
      </c>
      <c r="AD3" t="n">
        <v>3263169.571724128</v>
      </c>
      <c r="AE3" t="n">
        <v>4464812.568914462</v>
      </c>
      <c r="AF3" t="n">
        <v>3.416276461798273e-06</v>
      </c>
      <c r="AG3" t="n">
        <v>58.47083333333334</v>
      </c>
      <c r="AH3" t="n">
        <v>4038697.123740895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0.7823</v>
      </c>
      <c r="E4" t="n">
        <v>127.83</v>
      </c>
      <c r="F4" t="n">
        <v>118.92</v>
      </c>
      <c r="G4" t="n">
        <v>24.95</v>
      </c>
      <c r="H4" t="n">
        <v>0.45</v>
      </c>
      <c r="I4" t="n">
        <v>286</v>
      </c>
      <c r="J4" t="n">
        <v>118.63</v>
      </c>
      <c r="K4" t="n">
        <v>43.4</v>
      </c>
      <c r="L4" t="n">
        <v>3</v>
      </c>
      <c r="M4" t="n">
        <v>284</v>
      </c>
      <c r="N4" t="n">
        <v>17.23</v>
      </c>
      <c r="O4" t="n">
        <v>14865.24</v>
      </c>
      <c r="P4" t="n">
        <v>1186.01</v>
      </c>
      <c r="Q4" t="n">
        <v>1151.07</v>
      </c>
      <c r="R4" t="n">
        <v>623.77</v>
      </c>
      <c r="S4" t="n">
        <v>164.43</v>
      </c>
      <c r="T4" t="n">
        <v>221998.89</v>
      </c>
      <c r="U4" t="n">
        <v>0.26</v>
      </c>
      <c r="V4" t="n">
        <v>0.8</v>
      </c>
      <c r="W4" t="n">
        <v>19.45</v>
      </c>
      <c r="X4" t="n">
        <v>13.18</v>
      </c>
      <c r="Y4" t="n">
        <v>0.5</v>
      </c>
      <c r="Z4" t="n">
        <v>10</v>
      </c>
      <c r="AA4" t="n">
        <v>2823.333701927916</v>
      </c>
      <c r="AB4" t="n">
        <v>3863.009727670154</v>
      </c>
      <c r="AC4" t="n">
        <v>3494.329501029373</v>
      </c>
      <c r="AD4" t="n">
        <v>2823333.701927916</v>
      </c>
      <c r="AE4" t="n">
        <v>3863009.727670154</v>
      </c>
      <c r="AF4" t="n">
        <v>3.750425310222831e-06</v>
      </c>
      <c r="AG4" t="n">
        <v>53.2625</v>
      </c>
      <c r="AH4" t="n">
        <v>3494329.501029373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0.8178</v>
      </c>
      <c r="E5" t="n">
        <v>122.28</v>
      </c>
      <c r="F5" t="n">
        <v>115.25</v>
      </c>
      <c r="G5" t="n">
        <v>33.41</v>
      </c>
      <c r="H5" t="n">
        <v>0.59</v>
      </c>
      <c r="I5" t="n">
        <v>207</v>
      </c>
      <c r="J5" t="n">
        <v>119.93</v>
      </c>
      <c r="K5" t="n">
        <v>43.4</v>
      </c>
      <c r="L5" t="n">
        <v>4</v>
      </c>
      <c r="M5" t="n">
        <v>205</v>
      </c>
      <c r="N5" t="n">
        <v>17.53</v>
      </c>
      <c r="O5" t="n">
        <v>15025.44</v>
      </c>
      <c r="P5" t="n">
        <v>1144.59</v>
      </c>
      <c r="Q5" t="n">
        <v>1151.02</v>
      </c>
      <c r="R5" t="n">
        <v>499.29</v>
      </c>
      <c r="S5" t="n">
        <v>164.43</v>
      </c>
      <c r="T5" t="n">
        <v>160152.46</v>
      </c>
      <c r="U5" t="n">
        <v>0.33</v>
      </c>
      <c r="V5" t="n">
        <v>0.83</v>
      </c>
      <c r="W5" t="n">
        <v>19.33</v>
      </c>
      <c r="X5" t="n">
        <v>9.51</v>
      </c>
      <c r="Y5" t="n">
        <v>0.5</v>
      </c>
      <c r="Z5" t="n">
        <v>10</v>
      </c>
      <c r="AA5" t="n">
        <v>2640.122911372351</v>
      </c>
      <c r="AB5" t="n">
        <v>3612.332641342385</v>
      </c>
      <c r="AC5" t="n">
        <v>3267.576683993235</v>
      </c>
      <c r="AD5" t="n">
        <v>2640122.911372351</v>
      </c>
      <c r="AE5" t="n">
        <v>3612332.641342385</v>
      </c>
      <c r="AF5" t="n">
        <v>3.920615900166472e-06</v>
      </c>
      <c r="AG5" t="n">
        <v>50.95</v>
      </c>
      <c r="AH5" t="n">
        <v>3267576.683993235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0.8398</v>
      </c>
      <c r="E6" t="n">
        <v>119.07</v>
      </c>
      <c r="F6" t="n">
        <v>113.12</v>
      </c>
      <c r="G6" t="n">
        <v>41.89</v>
      </c>
      <c r="H6" t="n">
        <v>0.73</v>
      </c>
      <c r="I6" t="n">
        <v>162</v>
      </c>
      <c r="J6" t="n">
        <v>121.23</v>
      </c>
      <c r="K6" t="n">
        <v>43.4</v>
      </c>
      <c r="L6" t="n">
        <v>5</v>
      </c>
      <c r="M6" t="n">
        <v>160</v>
      </c>
      <c r="N6" t="n">
        <v>17.83</v>
      </c>
      <c r="O6" t="n">
        <v>15186.08</v>
      </c>
      <c r="P6" t="n">
        <v>1118.74</v>
      </c>
      <c r="Q6" t="n">
        <v>1150.98</v>
      </c>
      <c r="R6" t="n">
        <v>427.75</v>
      </c>
      <c r="S6" t="n">
        <v>164.43</v>
      </c>
      <c r="T6" t="n">
        <v>124607.24</v>
      </c>
      <c r="U6" t="n">
        <v>0.38</v>
      </c>
      <c r="V6" t="n">
        <v>0.85</v>
      </c>
      <c r="W6" t="n">
        <v>19.24</v>
      </c>
      <c r="X6" t="n">
        <v>7.38</v>
      </c>
      <c r="Y6" t="n">
        <v>0.5</v>
      </c>
      <c r="Z6" t="n">
        <v>10</v>
      </c>
      <c r="AA6" t="n">
        <v>2532.546422443463</v>
      </c>
      <c r="AB6" t="n">
        <v>3465.141743250131</v>
      </c>
      <c r="AC6" t="n">
        <v>3134.433478631188</v>
      </c>
      <c r="AD6" t="n">
        <v>2532546.422443463</v>
      </c>
      <c r="AE6" t="n">
        <v>3465141.743250131</v>
      </c>
      <c r="AF6" t="n">
        <v>4.026086124920278e-06</v>
      </c>
      <c r="AG6" t="n">
        <v>49.61249999999999</v>
      </c>
      <c r="AH6" t="n">
        <v>3134433.478631188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0.8542999999999999</v>
      </c>
      <c r="E7" t="n">
        <v>117.05</v>
      </c>
      <c r="F7" t="n">
        <v>111.79</v>
      </c>
      <c r="G7" t="n">
        <v>50.43</v>
      </c>
      <c r="H7" t="n">
        <v>0.86</v>
      </c>
      <c r="I7" t="n">
        <v>133</v>
      </c>
      <c r="J7" t="n">
        <v>122.54</v>
      </c>
      <c r="K7" t="n">
        <v>43.4</v>
      </c>
      <c r="L7" t="n">
        <v>6</v>
      </c>
      <c r="M7" t="n">
        <v>131</v>
      </c>
      <c r="N7" t="n">
        <v>18.14</v>
      </c>
      <c r="O7" t="n">
        <v>15347.16</v>
      </c>
      <c r="P7" t="n">
        <v>1100.85</v>
      </c>
      <c r="Q7" t="n">
        <v>1150.96</v>
      </c>
      <c r="R7" t="n">
        <v>382.76</v>
      </c>
      <c r="S7" t="n">
        <v>164.43</v>
      </c>
      <c r="T7" t="n">
        <v>102259</v>
      </c>
      <c r="U7" t="n">
        <v>0.43</v>
      </c>
      <c r="V7" t="n">
        <v>0.86</v>
      </c>
      <c r="W7" t="n">
        <v>19.2</v>
      </c>
      <c r="X7" t="n">
        <v>6.05</v>
      </c>
      <c r="Y7" t="n">
        <v>0.5</v>
      </c>
      <c r="Z7" t="n">
        <v>10</v>
      </c>
      <c r="AA7" t="n">
        <v>2457.165750051424</v>
      </c>
      <c r="AB7" t="n">
        <v>3362.002581722778</v>
      </c>
      <c r="AC7" t="n">
        <v>3041.137773923288</v>
      </c>
      <c r="AD7" t="n">
        <v>2457165.750051424</v>
      </c>
      <c r="AE7" t="n">
        <v>3362002.581722778</v>
      </c>
      <c r="AF7" t="n">
        <v>4.095600591235286e-06</v>
      </c>
      <c r="AG7" t="n">
        <v>48.77083333333334</v>
      </c>
      <c r="AH7" t="n">
        <v>3041137.773923289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0.8647</v>
      </c>
      <c r="E8" t="n">
        <v>115.65</v>
      </c>
      <c r="F8" t="n">
        <v>110.86</v>
      </c>
      <c r="G8" t="n">
        <v>58.87</v>
      </c>
      <c r="H8" t="n">
        <v>1</v>
      </c>
      <c r="I8" t="n">
        <v>113</v>
      </c>
      <c r="J8" t="n">
        <v>123.85</v>
      </c>
      <c r="K8" t="n">
        <v>43.4</v>
      </c>
      <c r="L8" t="n">
        <v>7</v>
      </c>
      <c r="M8" t="n">
        <v>111</v>
      </c>
      <c r="N8" t="n">
        <v>18.45</v>
      </c>
      <c r="O8" t="n">
        <v>15508.69</v>
      </c>
      <c r="P8" t="n">
        <v>1087.33</v>
      </c>
      <c r="Q8" t="n">
        <v>1150.98</v>
      </c>
      <c r="R8" t="n">
        <v>351.74</v>
      </c>
      <c r="S8" t="n">
        <v>164.43</v>
      </c>
      <c r="T8" t="n">
        <v>86846.52</v>
      </c>
      <c r="U8" t="n">
        <v>0.47</v>
      </c>
      <c r="V8" t="n">
        <v>0.86</v>
      </c>
      <c r="W8" t="n">
        <v>19.15</v>
      </c>
      <c r="X8" t="n">
        <v>5.13</v>
      </c>
      <c r="Y8" t="n">
        <v>0.5</v>
      </c>
      <c r="Z8" t="n">
        <v>10</v>
      </c>
      <c r="AA8" t="n">
        <v>2417.302714450386</v>
      </c>
      <c r="AB8" t="n">
        <v>3307.460217780422</v>
      </c>
      <c r="AC8" t="n">
        <v>2991.800856644904</v>
      </c>
      <c r="AD8" t="n">
        <v>2417302.714450386</v>
      </c>
      <c r="AE8" t="n">
        <v>3307460.217780422</v>
      </c>
      <c r="AF8" t="n">
        <v>4.145459242937086e-06</v>
      </c>
      <c r="AG8" t="n">
        <v>48.1875</v>
      </c>
      <c r="AH8" t="n">
        <v>2991800.856644904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0.8723</v>
      </c>
      <c r="E9" t="n">
        <v>114.64</v>
      </c>
      <c r="F9" t="n">
        <v>110.21</v>
      </c>
      <c r="G9" t="n">
        <v>67.48</v>
      </c>
      <c r="H9" t="n">
        <v>1.13</v>
      </c>
      <c r="I9" t="n">
        <v>98</v>
      </c>
      <c r="J9" t="n">
        <v>125.16</v>
      </c>
      <c r="K9" t="n">
        <v>43.4</v>
      </c>
      <c r="L9" t="n">
        <v>8</v>
      </c>
      <c r="M9" t="n">
        <v>96</v>
      </c>
      <c r="N9" t="n">
        <v>18.76</v>
      </c>
      <c r="O9" t="n">
        <v>15670.68</v>
      </c>
      <c r="P9" t="n">
        <v>1076.32</v>
      </c>
      <c r="Q9" t="n">
        <v>1150.95</v>
      </c>
      <c r="R9" t="n">
        <v>329.08</v>
      </c>
      <c r="S9" t="n">
        <v>164.43</v>
      </c>
      <c r="T9" t="n">
        <v>75591</v>
      </c>
      <c r="U9" t="n">
        <v>0.5</v>
      </c>
      <c r="V9" t="n">
        <v>0.87</v>
      </c>
      <c r="W9" t="n">
        <v>19.15</v>
      </c>
      <c r="X9" t="n">
        <v>4.48</v>
      </c>
      <c r="Y9" t="n">
        <v>0.5</v>
      </c>
      <c r="Z9" t="n">
        <v>10</v>
      </c>
      <c r="AA9" t="n">
        <v>2378.32708419283</v>
      </c>
      <c r="AB9" t="n">
        <v>3254.132040978579</v>
      </c>
      <c r="AC9" t="n">
        <v>2943.562246190465</v>
      </c>
      <c r="AD9" t="n">
        <v>2378327.08419283</v>
      </c>
      <c r="AE9" t="n">
        <v>3254132.040978579</v>
      </c>
      <c r="AF9" t="n">
        <v>4.1818944114884e-06</v>
      </c>
      <c r="AG9" t="n">
        <v>47.76666666666667</v>
      </c>
      <c r="AH9" t="n">
        <v>2943562.246190465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0.8791</v>
      </c>
      <c r="E10" t="n">
        <v>113.76</v>
      </c>
      <c r="F10" t="n">
        <v>109.62</v>
      </c>
      <c r="G10" t="n">
        <v>76.48</v>
      </c>
      <c r="H10" t="n">
        <v>1.26</v>
      </c>
      <c r="I10" t="n">
        <v>86</v>
      </c>
      <c r="J10" t="n">
        <v>126.48</v>
      </c>
      <c r="K10" t="n">
        <v>43.4</v>
      </c>
      <c r="L10" t="n">
        <v>9</v>
      </c>
      <c r="M10" t="n">
        <v>84</v>
      </c>
      <c r="N10" t="n">
        <v>19.08</v>
      </c>
      <c r="O10" t="n">
        <v>15833.12</v>
      </c>
      <c r="P10" t="n">
        <v>1066.04</v>
      </c>
      <c r="Q10" t="n">
        <v>1150.96</v>
      </c>
      <c r="R10" t="n">
        <v>309.1</v>
      </c>
      <c r="S10" t="n">
        <v>164.43</v>
      </c>
      <c r="T10" t="n">
        <v>65660.64999999999</v>
      </c>
      <c r="U10" t="n">
        <v>0.53</v>
      </c>
      <c r="V10" t="n">
        <v>0.87</v>
      </c>
      <c r="W10" t="n">
        <v>19.12</v>
      </c>
      <c r="X10" t="n">
        <v>3.88</v>
      </c>
      <c r="Y10" t="n">
        <v>0.5</v>
      </c>
      <c r="Z10" t="n">
        <v>10</v>
      </c>
      <c r="AA10" t="n">
        <v>2342.409203650131</v>
      </c>
      <c r="AB10" t="n">
        <v>3204.987612235</v>
      </c>
      <c r="AC10" t="n">
        <v>2899.108092751536</v>
      </c>
      <c r="AD10" t="n">
        <v>2342409.203650131</v>
      </c>
      <c r="AE10" t="n">
        <v>3204987.612235</v>
      </c>
      <c r="AF10" t="n">
        <v>4.214494299139576e-06</v>
      </c>
      <c r="AG10" t="n">
        <v>47.40000000000001</v>
      </c>
      <c r="AH10" t="n">
        <v>2899108.092751537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0.8839</v>
      </c>
      <c r="E11" t="n">
        <v>113.14</v>
      </c>
      <c r="F11" t="n">
        <v>109.21</v>
      </c>
      <c r="G11" t="n">
        <v>85.09999999999999</v>
      </c>
      <c r="H11" t="n">
        <v>1.38</v>
      </c>
      <c r="I11" t="n">
        <v>77</v>
      </c>
      <c r="J11" t="n">
        <v>127.8</v>
      </c>
      <c r="K11" t="n">
        <v>43.4</v>
      </c>
      <c r="L11" t="n">
        <v>10</v>
      </c>
      <c r="M11" t="n">
        <v>75</v>
      </c>
      <c r="N11" t="n">
        <v>19.4</v>
      </c>
      <c r="O11" t="n">
        <v>15996.02</v>
      </c>
      <c r="P11" t="n">
        <v>1057.46</v>
      </c>
      <c r="Q11" t="n">
        <v>1150.91</v>
      </c>
      <c r="R11" t="n">
        <v>295.35</v>
      </c>
      <c r="S11" t="n">
        <v>164.43</v>
      </c>
      <c r="T11" t="n">
        <v>58829.96</v>
      </c>
      <c r="U11" t="n">
        <v>0.5600000000000001</v>
      </c>
      <c r="V11" t="n">
        <v>0.88</v>
      </c>
      <c r="W11" t="n">
        <v>19.11</v>
      </c>
      <c r="X11" t="n">
        <v>3.48</v>
      </c>
      <c r="Y11" t="n">
        <v>0.5</v>
      </c>
      <c r="Z11" t="n">
        <v>10</v>
      </c>
      <c r="AA11" t="n">
        <v>2322.774042847623</v>
      </c>
      <c r="AB11" t="n">
        <v>3178.121918982849</v>
      </c>
      <c r="AC11" t="n">
        <v>2874.806423557134</v>
      </c>
      <c r="AD11" t="n">
        <v>2322774.042847623</v>
      </c>
      <c r="AE11" t="n">
        <v>3178121.918982849</v>
      </c>
      <c r="AF11" t="n">
        <v>4.237505984540407e-06</v>
      </c>
      <c r="AG11" t="n">
        <v>47.14166666666667</v>
      </c>
      <c r="AH11" t="n">
        <v>2874806.423557134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0.8878</v>
      </c>
      <c r="E12" t="n">
        <v>112.63</v>
      </c>
      <c r="F12" t="n">
        <v>108.88</v>
      </c>
      <c r="G12" t="n">
        <v>93.31999999999999</v>
      </c>
      <c r="H12" t="n">
        <v>1.5</v>
      </c>
      <c r="I12" t="n">
        <v>70</v>
      </c>
      <c r="J12" t="n">
        <v>129.13</v>
      </c>
      <c r="K12" t="n">
        <v>43.4</v>
      </c>
      <c r="L12" t="n">
        <v>11</v>
      </c>
      <c r="M12" t="n">
        <v>68</v>
      </c>
      <c r="N12" t="n">
        <v>19.73</v>
      </c>
      <c r="O12" t="n">
        <v>16159.39</v>
      </c>
      <c r="P12" t="n">
        <v>1049.56</v>
      </c>
      <c r="Q12" t="n">
        <v>1150.95</v>
      </c>
      <c r="R12" t="n">
        <v>284.51</v>
      </c>
      <c r="S12" t="n">
        <v>164.43</v>
      </c>
      <c r="T12" t="n">
        <v>53449.02</v>
      </c>
      <c r="U12" t="n">
        <v>0.58</v>
      </c>
      <c r="V12" t="n">
        <v>0.88</v>
      </c>
      <c r="W12" t="n">
        <v>19.08</v>
      </c>
      <c r="X12" t="n">
        <v>3.14</v>
      </c>
      <c r="Y12" t="n">
        <v>0.5</v>
      </c>
      <c r="Z12" t="n">
        <v>10</v>
      </c>
      <c r="AA12" t="n">
        <v>2305.981261937525</v>
      </c>
      <c r="AB12" t="n">
        <v>3155.145295296445</v>
      </c>
      <c r="AC12" t="n">
        <v>2854.022656587466</v>
      </c>
      <c r="AD12" t="n">
        <v>2305981.261937525</v>
      </c>
      <c r="AE12" t="n">
        <v>3155145.295296445</v>
      </c>
      <c r="AF12" t="n">
        <v>4.256202978928581e-06</v>
      </c>
      <c r="AG12" t="n">
        <v>46.92916666666667</v>
      </c>
      <c r="AH12" t="n">
        <v>2854022.656587467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0.891</v>
      </c>
      <c r="E13" t="n">
        <v>112.24</v>
      </c>
      <c r="F13" t="n">
        <v>108.62</v>
      </c>
      <c r="G13" t="n">
        <v>101.83</v>
      </c>
      <c r="H13" t="n">
        <v>1.63</v>
      </c>
      <c r="I13" t="n">
        <v>64</v>
      </c>
      <c r="J13" t="n">
        <v>130.45</v>
      </c>
      <c r="K13" t="n">
        <v>43.4</v>
      </c>
      <c r="L13" t="n">
        <v>12</v>
      </c>
      <c r="M13" t="n">
        <v>62</v>
      </c>
      <c r="N13" t="n">
        <v>20.05</v>
      </c>
      <c r="O13" t="n">
        <v>16323.22</v>
      </c>
      <c r="P13" t="n">
        <v>1042.33</v>
      </c>
      <c r="Q13" t="n">
        <v>1150.94</v>
      </c>
      <c r="R13" t="n">
        <v>275.71</v>
      </c>
      <c r="S13" t="n">
        <v>164.43</v>
      </c>
      <c r="T13" t="n">
        <v>49078.29</v>
      </c>
      <c r="U13" t="n">
        <v>0.6</v>
      </c>
      <c r="V13" t="n">
        <v>0.88</v>
      </c>
      <c r="W13" t="n">
        <v>19.08</v>
      </c>
      <c r="X13" t="n">
        <v>2.89</v>
      </c>
      <c r="Y13" t="n">
        <v>0.5</v>
      </c>
      <c r="Z13" t="n">
        <v>10</v>
      </c>
      <c r="AA13" t="n">
        <v>2282.27036657918</v>
      </c>
      <c r="AB13" t="n">
        <v>3122.703002216277</v>
      </c>
      <c r="AC13" t="n">
        <v>2824.676610425827</v>
      </c>
      <c r="AD13" t="n">
        <v>2282270.36657918</v>
      </c>
      <c r="AE13" t="n">
        <v>3122703.002216277</v>
      </c>
      <c r="AF13" t="n">
        <v>4.271544102529135e-06</v>
      </c>
      <c r="AG13" t="n">
        <v>46.76666666666666</v>
      </c>
      <c r="AH13" t="n">
        <v>2824676.610425827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0.8946</v>
      </c>
      <c r="E14" t="n">
        <v>111.78</v>
      </c>
      <c r="F14" t="n">
        <v>108.31</v>
      </c>
      <c r="G14" t="n">
        <v>112.04</v>
      </c>
      <c r="H14" t="n">
        <v>1.74</v>
      </c>
      <c r="I14" t="n">
        <v>58</v>
      </c>
      <c r="J14" t="n">
        <v>131.79</v>
      </c>
      <c r="K14" t="n">
        <v>43.4</v>
      </c>
      <c r="L14" t="n">
        <v>13</v>
      </c>
      <c r="M14" t="n">
        <v>56</v>
      </c>
      <c r="N14" t="n">
        <v>20.39</v>
      </c>
      <c r="O14" t="n">
        <v>16487.53</v>
      </c>
      <c r="P14" t="n">
        <v>1034.56</v>
      </c>
      <c r="Q14" t="n">
        <v>1150.88</v>
      </c>
      <c r="R14" t="n">
        <v>264.69</v>
      </c>
      <c r="S14" t="n">
        <v>164.43</v>
      </c>
      <c r="T14" t="n">
        <v>43595.99</v>
      </c>
      <c r="U14" t="n">
        <v>0.62</v>
      </c>
      <c r="V14" t="n">
        <v>0.88</v>
      </c>
      <c r="W14" t="n">
        <v>19.08</v>
      </c>
      <c r="X14" t="n">
        <v>2.58</v>
      </c>
      <c r="Y14" t="n">
        <v>0.5</v>
      </c>
      <c r="Z14" t="n">
        <v>10</v>
      </c>
      <c r="AA14" t="n">
        <v>2266.610997546664</v>
      </c>
      <c r="AB14" t="n">
        <v>3101.277162663384</v>
      </c>
      <c r="AC14" t="n">
        <v>2805.29562292851</v>
      </c>
      <c r="AD14" t="n">
        <v>2266610.997546664</v>
      </c>
      <c r="AE14" t="n">
        <v>3101277.162663384</v>
      </c>
      <c r="AF14" t="n">
        <v>4.288802866579757e-06</v>
      </c>
      <c r="AG14" t="n">
        <v>46.575</v>
      </c>
      <c r="AH14" t="n">
        <v>2805295.622928509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0.8966</v>
      </c>
      <c r="E15" t="n">
        <v>111.53</v>
      </c>
      <c r="F15" t="n">
        <v>108.15</v>
      </c>
      <c r="G15" t="n">
        <v>120.17</v>
      </c>
      <c r="H15" t="n">
        <v>1.86</v>
      </c>
      <c r="I15" t="n">
        <v>54</v>
      </c>
      <c r="J15" t="n">
        <v>133.12</v>
      </c>
      <c r="K15" t="n">
        <v>43.4</v>
      </c>
      <c r="L15" t="n">
        <v>14</v>
      </c>
      <c r="M15" t="n">
        <v>52</v>
      </c>
      <c r="N15" t="n">
        <v>20.72</v>
      </c>
      <c r="O15" t="n">
        <v>16652.31</v>
      </c>
      <c r="P15" t="n">
        <v>1029.06</v>
      </c>
      <c r="Q15" t="n">
        <v>1150.91</v>
      </c>
      <c r="R15" t="n">
        <v>259.69</v>
      </c>
      <c r="S15" t="n">
        <v>164.43</v>
      </c>
      <c r="T15" t="n">
        <v>41117.62</v>
      </c>
      <c r="U15" t="n">
        <v>0.63</v>
      </c>
      <c r="V15" t="n">
        <v>0.88</v>
      </c>
      <c r="W15" t="n">
        <v>19.06</v>
      </c>
      <c r="X15" t="n">
        <v>2.42</v>
      </c>
      <c r="Y15" t="n">
        <v>0.5</v>
      </c>
      <c r="Z15" t="n">
        <v>10</v>
      </c>
      <c r="AA15" t="n">
        <v>2256.780134160393</v>
      </c>
      <c r="AB15" t="n">
        <v>3087.826141671203</v>
      </c>
      <c r="AC15" t="n">
        <v>2793.128348501196</v>
      </c>
      <c r="AD15" t="n">
        <v>2256780.134160393</v>
      </c>
      <c r="AE15" t="n">
        <v>3087826.141671204</v>
      </c>
      <c r="AF15" t="n">
        <v>4.298391068830104e-06</v>
      </c>
      <c r="AG15" t="n">
        <v>46.47083333333333</v>
      </c>
      <c r="AH15" t="n">
        <v>2793128.348501196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0.8988</v>
      </c>
      <c r="E16" t="n">
        <v>111.25</v>
      </c>
      <c r="F16" t="n">
        <v>107.98</v>
      </c>
      <c r="G16" t="n">
        <v>129.57</v>
      </c>
      <c r="H16" t="n">
        <v>1.97</v>
      </c>
      <c r="I16" t="n">
        <v>50</v>
      </c>
      <c r="J16" t="n">
        <v>134.46</v>
      </c>
      <c r="K16" t="n">
        <v>43.4</v>
      </c>
      <c r="L16" t="n">
        <v>15</v>
      </c>
      <c r="M16" t="n">
        <v>48</v>
      </c>
      <c r="N16" t="n">
        <v>21.06</v>
      </c>
      <c r="O16" t="n">
        <v>16817.7</v>
      </c>
      <c r="P16" t="n">
        <v>1022.35</v>
      </c>
      <c r="Q16" t="n">
        <v>1150.9</v>
      </c>
      <c r="R16" t="n">
        <v>253.97</v>
      </c>
      <c r="S16" t="n">
        <v>164.43</v>
      </c>
      <c r="T16" t="n">
        <v>38276.48</v>
      </c>
      <c r="U16" t="n">
        <v>0.65</v>
      </c>
      <c r="V16" t="n">
        <v>0.89</v>
      </c>
      <c r="W16" t="n">
        <v>19.05</v>
      </c>
      <c r="X16" t="n">
        <v>2.24</v>
      </c>
      <c r="Y16" t="n">
        <v>0.5</v>
      </c>
      <c r="Z16" t="n">
        <v>10</v>
      </c>
      <c r="AA16" t="n">
        <v>2245.520334804356</v>
      </c>
      <c r="AB16" t="n">
        <v>3072.419987444983</v>
      </c>
      <c r="AC16" t="n">
        <v>2779.192536011654</v>
      </c>
      <c r="AD16" t="n">
        <v>2245520.334804356</v>
      </c>
      <c r="AE16" t="n">
        <v>3072419.987444983</v>
      </c>
      <c r="AF16" t="n">
        <v>4.308938091305485e-06</v>
      </c>
      <c r="AG16" t="n">
        <v>46.35416666666666</v>
      </c>
      <c r="AH16" t="n">
        <v>2779192.536011654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0.9003</v>
      </c>
      <c r="E17" t="n">
        <v>111.08</v>
      </c>
      <c r="F17" t="n">
        <v>107.87</v>
      </c>
      <c r="G17" t="n">
        <v>137.71</v>
      </c>
      <c r="H17" t="n">
        <v>2.08</v>
      </c>
      <c r="I17" t="n">
        <v>47</v>
      </c>
      <c r="J17" t="n">
        <v>135.81</v>
      </c>
      <c r="K17" t="n">
        <v>43.4</v>
      </c>
      <c r="L17" t="n">
        <v>16</v>
      </c>
      <c r="M17" t="n">
        <v>45</v>
      </c>
      <c r="N17" t="n">
        <v>21.41</v>
      </c>
      <c r="O17" t="n">
        <v>16983.46</v>
      </c>
      <c r="P17" t="n">
        <v>1017.48</v>
      </c>
      <c r="Q17" t="n">
        <v>1150.93</v>
      </c>
      <c r="R17" t="n">
        <v>250.3</v>
      </c>
      <c r="S17" t="n">
        <v>164.43</v>
      </c>
      <c r="T17" t="n">
        <v>36454.6</v>
      </c>
      <c r="U17" t="n">
        <v>0.66</v>
      </c>
      <c r="V17" t="n">
        <v>0.89</v>
      </c>
      <c r="W17" t="n">
        <v>19.05</v>
      </c>
      <c r="X17" t="n">
        <v>2.14</v>
      </c>
      <c r="Y17" t="n">
        <v>0.5</v>
      </c>
      <c r="Z17" t="n">
        <v>10</v>
      </c>
      <c r="AA17" t="n">
        <v>2237.620790601145</v>
      </c>
      <c r="AB17" t="n">
        <v>3061.611482562857</v>
      </c>
      <c r="AC17" t="n">
        <v>2769.415579665646</v>
      </c>
      <c r="AD17" t="n">
        <v>2237620.790601145</v>
      </c>
      <c r="AE17" t="n">
        <v>3061611.482562857</v>
      </c>
      <c r="AF17" t="n">
        <v>4.316129242993244e-06</v>
      </c>
      <c r="AG17" t="n">
        <v>46.28333333333333</v>
      </c>
      <c r="AH17" t="n">
        <v>2769415.579665646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0.9022</v>
      </c>
      <c r="E18" t="n">
        <v>110.84</v>
      </c>
      <c r="F18" t="n">
        <v>107.7</v>
      </c>
      <c r="G18" t="n">
        <v>146.87</v>
      </c>
      <c r="H18" t="n">
        <v>2.19</v>
      </c>
      <c r="I18" t="n">
        <v>44</v>
      </c>
      <c r="J18" t="n">
        <v>137.15</v>
      </c>
      <c r="K18" t="n">
        <v>43.4</v>
      </c>
      <c r="L18" t="n">
        <v>17</v>
      </c>
      <c r="M18" t="n">
        <v>42</v>
      </c>
      <c r="N18" t="n">
        <v>21.75</v>
      </c>
      <c r="O18" t="n">
        <v>17149.71</v>
      </c>
      <c r="P18" t="n">
        <v>1010.52</v>
      </c>
      <c r="Q18" t="n">
        <v>1150.89</v>
      </c>
      <c r="R18" t="n">
        <v>244.47</v>
      </c>
      <c r="S18" t="n">
        <v>164.43</v>
      </c>
      <c r="T18" t="n">
        <v>33558.6</v>
      </c>
      <c r="U18" t="n">
        <v>0.67</v>
      </c>
      <c r="V18" t="n">
        <v>0.89</v>
      </c>
      <c r="W18" t="n">
        <v>19.05</v>
      </c>
      <c r="X18" t="n">
        <v>1.97</v>
      </c>
      <c r="Y18" t="n">
        <v>0.5</v>
      </c>
      <c r="Z18" t="n">
        <v>10</v>
      </c>
      <c r="AA18" t="n">
        <v>2217.274947318894</v>
      </c>
      <c r="AB18" t="n">
        <v>3033.773402188822</v>
      </c>
      <c r="AC18" t="n">
        <v>2744.234326611519</v>
      </c>
      <c r="AD18" t="n">
        <v>2217274.947318894</v>
      </c>
      <c r="AE18" t="n">
        <v>3033773.402188822</v>
      </c>
      <c r="AF18" t="n">
        <v>4.325238035131072e-06</v>
      </c>
      <c r="AG18" t="n">
        <v>46.18333333333334</v>
      </c>
      <c r="AH18" t="n">
        <v>2744234.326611519</v>
      </c>
    </row>
    <row r="19">
      <c r="A19" t="n">
        <v>17</v>
      </c>
      <c r="B19" t="n">
        <v>55</v>
      </c>
      <c r="C19" t="inlineStr">
        <is>
          <t xml:space="preserve">CONCLUIDO	</t>
        </is>
      </c>
      <c r="D19" t="n">
        <v>0.904</v>
      </c>
      <c r="E19" t="n">
        <v>110.62</v>
      </c>
      <c r="F19" t="n">
        <v>107.55</v>
      </c>
      <c r="G19" t="n">
        <v>157.4</v>
      </c>
      <c r="H19" t="n">
        <v>2.3</v>
      </c>
      <c r="I19" t="n">
        <v>41</v>
      </c>
      <c r="J19" t="n">
        <v>138.51</v>
      </c>
      <c r="K19" t="n">
        <v>43.4</v>
      </c>
      <c r="L19" t="n">
        <v>18</v>
      </c>
      <c r="M19" t="n">
        <v>39</v>
      </c>
      <c r="N19" t="n">
        <v>22.11</v>
      </c>
      <c r="O19" t="n">
        <v>17316.45</v>
      </c>
      <c r="P19" t="n">
        <v>1003.83</v>
      </c>
      <c r="Q19" t="n">
        <v>1150.9</v>
      </c>
      <c r="R19" t="n">
        <v>239.74</v>
      </c>
      <c r="S19" t="n">
        <v>164.43</v>
      </c>
      <c r="T19" t="n">
        <v>31208.98</v>
      </c>
      <c r="U19" t="n">
        <v>0.6899999999999999</v>
      </c>
      <c r="V19" t="n">
        <v>0.89</v>
      </c>
      <c r="W19" t="n">
        <v>19.03</v>
      </c>
      <c r="X19" t="n">
        <v>1.82</v>
      </c>
      <c r="Y19" t="n">
        <v>0.5</v>
      </c>
      <c r="Z19" t="n">
        <v>10</v>
      </c>
      <c r="AA19" t="n">
        <v>2206.961771394387</v>
      </c>
      <c r="AB19" t="n">
        <v>3019.662459903701</v>
      </c>
      <c r="AC19" t="n">
        <v>2731.470112853258</v>
      </c>
      <c r="AD19" t="n">
        <v>2206961.771394387</v>
      </c>
      <c r="AE19" t="n">
        <v>3019662.459903701</v>
      </c>
      <c r="AF19" t="n">
        <v>4.333867417156384e-06</v>
      </c>
      <c r="AG19" t="n">
        <v>46.09166666666667</v>
      </c>
      <c r="AH19" t="n">
        <v>2731470.112853258</v>
      </c>
    </row>
    <row r="20">
      <c r="A20" t="n">
        <v>18</v>
      </c>
      <c r="B20" t="n">
        <v>55</v>
      </c>
      <c r="C20" t="inlineStr">
        <is>
          <t xml:space="preserve">CONCLUIDO	</t>
        </is>
      </c>
      <c r="D20" t="n">
        <v>0.905</v>
      </c>
      <c r="E20" t="n">
        <v>110.49</v>
      </c>
      <c r="F20" t="n">
        <v>107.48</v>
      </c>
      <c r="G20" t="n">
        <v>165.35</v>
      </c>
      <c r="H20" t="n">
        <v>2.4</v>
      </c>
      <c r="I20" t="n">
        <v>39</v>
      </c>
      <c r="J20" t="n">
        <v>139.86</v>
      </c>
      <c r="K20" t="n">
        <v>43.4</v>
      </c>
      <c r="L20" t="n">
        <v>19</v>
      </c>
      <c r="M20" t="n">
        <v>37</v>
      </c>
      <c r="N20" t="n">
        <v>22.46</v>
      </c>
      <c r="O20" t="n">
        <v>17483.7</v>
      </c>
      <c r="P20" t="n">
        <v>998.22</v>
      </c>
      <c r="Q20" t="n">
        <v>1150.91</v>
      </c>
      <c r="R20" t="n">
        <v>237.09</v>
      </c>
      <c r="S20" t="n">
        <v>164.43</v>
      </c>
      <c r="T20" t="n">
        <v>29890.76</v>
      </c>
      <c r="U20" t="n">
        <v>0.6899999999999999</v>
      </c>
      <c r="V20" t="n">
        <v>0.89</v>
      </c>
      <c r="W20" t="n">
        <v>19.03</v>
      </c>
      <c r="X20" t="n">
        <v>1.74</v>
      </c>
      <c r="Y20" t="n">
        <v>0.5</v>
      </c>
      <c r="Z20" t="n">
        <v>10</v>
      </c>
      <c r="AA20" t="n">
        <v>2199.498715320142</v>
      </c>
      <c r="AB20" t="n">
        <v>3009.451177336121</v>
      </c>
      <c r="AC20" t="n">
        <v>2722.233380762303</v>
      </c>
      <c r="AD20" t="n">
        <v>2199498.715320142</v>
      </c>
      <c r="AE20" t="n">
        <v>3009451.177336121</v>
      </c>
      <c r="AF20" t="n">
        <v>4.338661518281557e-06</v>
      </c>
      <c r="AG20" t="n">
        <v>46.03749999999999</v>
      </c>
      <c r="AH20" t="n">
        <v>2722233.380762303</v>
      </c>
    </row>
    <row r="21">
      <c r="A21" t="n">
        <v>19</v>
      </c>
      <c r="B21" t="n">
        <v>55</v>
      </c>
      <c r="C21" t="inlineStr">
        <is>
          <t xml:space="preserve">CONCLUIDO	</t>
        </is>
      </c>
      <c r="D21" t="n">
        <v>0.9062</v>
      </c>
      <c r="E21" t="n">
        <v>110.35</v>
      </c>
      <c r="F21" t="n">
        <v>107.38</v>
      </c>
      <c r="G21" t="n">
        <v>174.14</v>
      </c>
      <c r="H21" t="n">
        <v>2.5</v>
      </c>
      <c r="I21" t="n">
        <v>37</v>
      </c>
      <c r="J21" t="n">
        <v>141.22</v>
      </c>
      <c r="K21" t="n">
        <v>43.4</v>
      </c>
      <c r="L21" t="n">
        <v>20</v>
      </c>
      <c r="M21" t="n">
        <v>35</v>
      </c>
      <c r="N21" t="n">
        <v>22.82</v>
      </c>
      <c r="O21" t="n">
        <v>17651.44</v>
      </c>
      <c r="P21" t="n">
        <v>992.79</v>
      </c>
      <c r="Q21" t="n">
        <v>1150.87</v>
      </c>
      <c r="R21" t="n">
        <v>233.43</v>
      </c>
      <c r="S21" t="n">
        <v>164.43</v>
      </c>
      <c r="T21" t="n">
        <v>28071.37</v>
      </c>
      <c r="U21" t="n">
        <v>0.7</v>
      </c>
      <c r="V21" t="n">
        <v>0.89</v>
      </c>
      <c r="W21" t="n">
        <v>19.04</v>
      </c>
      <c r="X21" t="n">
        <v>1.65</v>
      </c>
      <c r="Y21" t="n">
        <v>0.5</v>
      </c>
      <c r="Z21" t="n">
        <v>10</v>
      </c>
      <c r="AA21" t="n">
        <v>2191.629995654942</v>
      </c>
      <c r="AB21" t="n">
        <v>2998.684847946783</v>
      </c>
      <c r="AC21" t="n">
        <v>2712.494574739246</v>
      </c>
      <c r="AD21" t="n">
        <v>2191629.995654942</v>
      </c>
      <c r="AE21" t="n">
        <v>2998684.847946783</v>
      </c>
      <c r="AF21" t="n">
        <v>4.344414439631764e-06</v>
      </c>
      <c r="AG21" t="n">
        <v>45.97916666666666</v>
      </c>
      <c r="AH21" t="n">
        <v>2712494.574739246</v>
      </c>
    </row>
    <row r="22">
      <c r="A22" t="n">
        <v>20</v>
      </c>
      <c r="B22" t="n">
        <v>55</v>
      </c>
      <c r="C22" t="inlineStr">
        <is>
          <t xml:space="preserve">CONCLUIDO	</t>
        </is>
      </c>
      <c r="D22" t="n">
        <v>0.9076</v>
      </c>
      <c r="E22" t="n">
        <v>110.18</v>
      </c>
      <c r="F22" t="n">
        <v>107.26</v>
      </c>
      <c r="G22" t="n">
        <v>183.87</v>
      </c>
      <c r="H22" t="n">
        <v>2.61</v>
      </c>
      <c r="I22" t="n">
        <v>35</v>
      </c>
      <c r="J22" t="n">
        <v>142.59</v>
      </c>
      <c r="K22" t="n">
        <v>43.4</v>
      </c>
      <c r="L22" t="n">
        <v>21</v>
      </c>
      <c r="M22" t="n">
        <v>33</v>
      </c>
      <c r="N22" t="n">
        <v>23.19</v>
      </c>
      <c r="O22" t="n">
        <v>17819.69</v>
      </c>
      <c r="P22" t="n">
        <v>988.77</v>
      </c>
      <c r="Q22" t="n">
        <v>1150.91</v>
      </c>
      <c r="R22" t="n">
        <v>229.53</v>
      </c>
      <c r="S22" t="n">
        <v>164.43</v>
      </c>
      <c r="T22" t="n">
        <v>26131.11</v>
      </c>
      <c r="U22" t="n">
        <v>0.72</v>
      </c>
      <c r="V22" t="n">
        <v>0.89</v>
      </c>
      <c r="W22" t="n">
        <v>19.03</v>
      </c>
      <c r="X22" t="n">
        <v>1.53</v>
      </c>
      <c r="Y22" t="n">
        <v>0.5</v>
      </c>
      <c r="Z22" t="n">
        <v>10</v>
      </c>
      <c r="AA22" t="n">
        <v>2184.797555109425</v>
      </c>
      <c r="AB22" t="n">
        <v>2989.33640136623</v>
      </c>
      <c r="AC22" t="n">
        <v>2704.038330779827</v>
      </c>
      <c r="AD22" t="n">
        <v>2184797.555109425</v>
      </c>
      <c r="AE22" t="n">
        <v>2989336.401366231</v>
      </c>
      <c r="AF22" t="n">
        <v>4.351126181207006e-06</v>
      </c>
      <c r="AG22" t="n">
        <v>45.90833333333334</v>
      </c>
      <c r="AH22" t="n">
        <v>2704038.330779827</v>
      </c>
    </row>
    <row r="23">
      <c r="A23" t="n">
        <v>21</v>
      </c>
      <c r="B23" t="n">
        <v>55</v>
      </c>
      <c r="C23" t="inlineStr">
        <is>
          <t xml:space="preserve">CONCLUIDO	</t>
        </is>
      </c>
      <c r="D23" t="n">
        <v>0.9086</v>
      </c>
      <c r="E23" t="n">
        <v>110.06</v>
      </c>
      <c r="F23" t="n">
        <v>107.19</v>
      </c>
      <c r="G23" t="n">
        <v>194.89</v>
      </c>
      <c r="H23" t="n">
        <v>2.7</v>
      </c>
      <c r="I23" t="n">
        <v>33</v>
      </c>
      <c r="J23" t="n">
        <v>143.96</v>
      </c>
      <c r="K23" t="n">
        <v>43.4</v>
      </c>
      <c r="L23" t="n">
        <v>22</v>
      </c>
      <c r="M23" t="n">
        <v>31</v>
      </c>
      <c r="N23" t="n">
        <v>23.56</v>
      </c>
      <c r="O23" t="n">
        <v>17988.46</v>
      </c>
      <c r="P23" t="n">
        <v>981.26</v>
      </c>
      <c r="Q23" t="n">
        <v>1150.88</v>
      </c>
      <c r="R23" t="n">
        <v>226.96</v>
      </c>
      <c r="S23" t="n">
        <v>164.43</v>
      </c>
      <c r="T23" t="n">
        <v>24857.6</v>
      </c>
      <c r="U23" t="n">
        <v>0.72</v>
      </c>
      <c r="V23" t="n">
        <v>0.89</v>
      </c>
      <c r="W23" t="n">
        <v>19.03</v>
      </c>
      <c r="X23" t="n">
        <v>1.46</v>
      </c>
      <c r="Y23" t="n">
        <v>0.5</v>
      </c>
      <c r="Z23" t="n">
        <v>10</v>
      </c>
      <c r="AA23" t="n">
        <v>2175.567576658524</v>
      </c>
      <c r="AB23" t="n">
        <v>2976.707537651796</v>
      </c>
      <c r="AC23" t="n">
        <v>2692.614748093577</v>
      </c>
      <c r="AD23" t="n">
        <v>2175567.576658524</v>
      </c>
      <c r="AE23" t="n">
        <v>2976707.537651796</v>
      </c>
      <c r="AF23" t="n">
        <v>4.35592028233218e-06</v>
      </c>
      <c r="AG23" t="n">
        <v>45.85833333333333</v>
      </c>
      <c r="AH23" t="n">
        <v>2692614.748093577</v>
      </c>
    </row>
    <row r="24">
      <c r="A24" t="n">
        <v>22</v>
      </c>
      <c r="B24" t="n">
        <v>55</v>
      </c>
      <c r="C24" t="inlineStr">
        <is>
          <t xml:space="preserve">CONCLUIDO	</t>
        </is>
      </c>
      <c r="D24" t="n">
        <v>0.9091</v>
      </c>
      <c r="E24" t="n">
        <v>110</v>
      </c>
      <c r="F24" t="n">
        <v>107.15</v>
      </c>
      <c r="G24" t="n">
        <v>200.91</v>
      </c>
      <c r="H24" t="n">
        <v>2.8</v>
      </c>
      <c r="I24" t="n">
        <v>32</v>
      </c>
      <c r="J24" t="n">
        <v>145.33</v>
      </c>
      <c r="K24" t="n">
        <v>43.4</v>
      </c>
      <c r="L24" t="n">
        <v>23</v>
      </c>
      <c r="M24" t="n">
        <v>30</v>
      </c>
      <c r="N24" t="n">
        <v>23.93</v>
      </c>
      <c r="O24" t="n">
        <v>18157.74</v>
      </c>
      <c r="P24" t="n">
        <v>977.78</v>
      </c>
      <c r="Q24" t="n">
        <v>1150.89</v>
      </c>
      <c r="R24" t="n">
        <v>225.81</v>
      </c>
      <c r="S24" t="n">
        <v>164.43</v>
      </c>
      <c r="T24" t="n">
        <v>24288.61</v>
      </c>
      <c r="U24" t="n">
        <v>0.73</v>
      </c>
      <c r="V24" t="n">
        <v>0.89</v>
      </c>
      <c r="W24" t="n">
        <v>19.03</v>
      </c>
      <c r="X24" t="n">
        <v>1.42</v>
      </c>
      <c r="Y24" t="n">
        <v>0.5</v>
      </c>
      <c r="Z24" t="n">
        <v>10</v>
      </c>
      <c r="AA24" t="n">
        <v>2171.197323396807</v>
      </c>
      <c r="AB24" t="n">
        <v>2970.72796433715</v>
      </c>
      <c r="AC24" t="n">
        <v>2687.205856863697</v>
      </c>
      <c r="AD24" t="n">
        <v>2171197.323396808</v>
      </c>
      <c r="AE24" t="n">
        <v>2970727.96433715</v>
      </c>
      <c r="AF24" t="n">
        <v>4.358317332894766e-06</v>
      </c>
      <c r="AG24" t="n">
        <v>45.83333333333334</v>
      </c>
      <c r="AH24" t="n">
        <v>2687205.856863697</v>
      </c>
    </row>
    <row r="25">
      <c r="A25" t="n">
        <v>23</v>
      </c>
      <c r="B25" t="n">
        <v>55</v>
      </c>
      <c r="C25" t="inlineStr">
        <is>
          <t xml:space="preserve">CONCLUIDO	</t>
        </is>
      </c>
      <c r="D25" t="n">
        <v>0.9104</v>
      </c>
      <c r="E25" t="n">
        <v>109.84</v>
      </c>
      <c r="F25" t="n">
        <v>107.04</v>
      </c>
      <c r="G25" t="n">
        <v>214.08</v>
      </c>
      <c r="H25" t="n">
        <v>2.89</v>
      </c>
      <c r="I25" t="n">
        <v>30</v>
      </c>
      <c r="J25" t="n">
        <v>146.7</v>
      </c>
      <c r="K25" t="n">
        <v>43.4</v>
      </c>
      <c r="L25" t="n">
        <v>24</v>
      </c>
      <c r="M25" t="n">
        <v>28</v>
      </c>
      <c r="N25" t="n">
        <v>24.3</v>
      </c>
      <c r="O25" t="n">
        <v>18327.54</v>
      </c>
      <c r="P25" t="n">
        <v>970.4299999999999</v>
      </c>
      <c r="Q25" t="n">
        <v>1150.9</v>
      </c>
      <c r="R25" t="n">
        <v>222.07</v>
      </c>
      <c r="S25" t="n">
        <v>164.43</v>
      </c>
      <c r="T25" t="n">
        <v>22426.39</v>
      </c>
      <c r="U25" t="n">
        <v>0.74</v>
      </c>
      <c r="V25" t="n">
        <v>0.89</v>
      </c>
      <c r="W25" t="n">
        <v>19.02</v>
      </c>
      <c r="X25" t="n">
        <v>1.3</v>
      </c>
      <c r="Y25" t="n">
        <v>0.5</v>
      </c>
      <c r="Z25" t="n">
        <v>10</v>
      </c>
      <c r="AA25" t="n">
        <v>2161.449635317656</v>
      </c>
      <c r="AB25" t="n">
        <v>2957.390747469607</v>
      </c>
      <c r="AC25" t="n">
        <v>2675.141525255091</v>
      </c>
      <c r="AD25" t="n">
        <v>2161449.635317656</v>
      </c>
      <c r="AE25" t="n">
        <v>2957390.747469607</v>
      </c>
      <c r="AF25" t="n">
        <v>4.364549664357491e-06</v>
      </c>
      <c r="AG25" t="n">
        <v>45.76666666666667</v>
      </c>
      <c r="AH25" t="n">
        <v>2675141.525255091</v>
      </c>
    </row>
    <row r="26">
      <c r="A26" t="n">
        <v>24</v>
      </c>
      <c r="B26" t="n">
        <v>55</v>
      </c>
      <c r="C26" t="inlineStr">
        <is>
          <t xml:space="preserve">CONCLUIDO	</t>
        </is>
      </c>
      <c r="D26" t="n">
        <v>0.9108000000000001</v>
      </c>
      <c r="E26" t="n">
        <v>109.79</v>
      </c>
      <c r="F26" t="n">
        <v>107.02</v>
      </c>
      <c r="G26" t="n">
        <v>221.41</v>
      </c>
      <c r="H26" t="n">
        <v>2.99</v>
      </c>
      <c r="I26" t="n">
        <v>29</v>
      </c>
      <c r="J26" t="n">
        <v>148.09</v>
      </c>
      <c r="K26" t="n">
        <v>43.4</v>
      </c>
      <c r="L26" t="n">
        <v>25</v>
      </c>
      <c r="M26" t="n">
        <v>27</v>
      </c>
      <c r="N26" t="n">
        <v>24.69</v>
      </c>
      <c r="O26" t="n">
        <v>18497.87</v>
      </c>
      <c r="P26" t="n">
        <v>966.73</v>
      </c>
      <c r="Q26" t="n">
        <v>1150.88</v>
      </c>
      <c r="R26" t="n">
        <v>221.39</v>
      </c>
      <c r="S26" t="n">
        <v>164.43</v>
      </c>
      <c r="T26" t="n">
        <v>22093.95</v>
      </c>
      <c r="U26" t="n">
        <v>0.74</v>
      </c>
      <c r="V26" t="n">
        <v>0.89</v>
      </c>
      <c r="W26" t="n">
        <v>19.02</v>
      </c>
      <c r="X26" t="n">
        <v>1.28</v>
      </c>
      <c r="Y26" t="n">
        <v>0.5</v>
      </c>
      <c r="Z26" t="n">
        <v>10</v>
      </c>
      <c r="AA26" t="n">
        <v>2157.153396854271</v>
      </c>
      <c r="AB26" t="n">
        <v>2951.51244446734</v>
      </c>
      <c r="AC26" t="n">
        <v>2669.82423924111</v>
      </c>
      <c r="AD26" t="n">
        <v>2157153.396854271</v>
      </c>
      <c r="AE26" t="n">
        <v>2951512.44446734</v>
      </c>
      <c r="AF26" t="n">
        <v>4.366467304807561e-06</v>
      </c>
      <c r="AG26" t="n">
        <v>45.74583333333334</v>
      </c>
      <c r="AH26" t="n">
        <v>2669824.23924111</v>
      </c>
    </row>
    <row r="27">
      <c r="A27" t="n">
        <v>25</v>
      </c>
      <c r="B27" t="n">
        <v>55</v>
      </c>
      <c r="C27" t="inlineStr">
        <is>
          <t xml:space="preserve">CONCLUIDO	</t>
        </is>
      </c>
      <c r="D27" t="n">
        <v>0.9114</v>
      </c>
      <c r="E27" t="n">
        <v>109.72</v>
      </c>
      <c r="F27" t="n">
        <v>106.97</v>
      </c>
      <c r="G27" t="n">
        <v>229.22</v>
      </c>
      <c r="H27" t="n">
        <v>3.08</v>
      </c>
      <c r="I27" t="n">
        <v>28</v>
      </c>
      <c r="J27" t="n">
        <v>149.47</v>
      </c>
      <c r="K27" t="n">
        <v>43.4</v>
      </c>
      <c r="L27" t="n">
        <v>26</v>
      </c>
      <c r="M27" t="n">
        <v>26</v>
      </c>
      <c r="N27" t="n">
        <v>25.07</v>
      </c>
      <c r="O27" t="n">
        <v>18668.73</v>
      </c>
      <c r="P27" t="n">
        <v>958.52</v>
      </c>
      <c r="Q27" t="n">
        <v>1150.92</v>
      </c>
      <c r="R27" t="n">
        <v>219.65</v>
      </c>
      <c r="S27" t="n">
        <v>164.43</v>
      </c>
      <c r="T27" t="n">
        <v>21228.59</v>
      </c>
      <c r="U27" t="n">
        <v>0.75</v>
      </c>
      <c r="V27" t="n">
        <v>0.89</v>
      </c>
      <c r="W27" t="n">
        <v>19.02</v>
      </c>
      <c r="X27" t="n">
        <v>1.24</v>
      </c>
      <c r="Y27" t="n">
        <v>0.5</v>
      </c>
      <c r="Z27" t="n">
        <v>10</v>
      </c>
      <c r="AA27" t="n">
        <v>2148.07005518617</v>
      </c>
      <c r="AB27" t="n">
        <v>2939.084215668291</v>
      </c>
      <c r="AC27" t="n">
        <v>2658.582143155513</v>
      </c>
      <c r="AD27" t="n">
        <v>2148070.05518617</v>
      </c>
      <c r="AE27" t="n">
        <v>2939084.215668291</v>
      </c>
      <c r="AF27" t="n">
        <v>4.369343765482664e-06</v>
      </c>
      <c r="AG27" t="n">
        <v>45.71666666666667</v>
      </c>
      <c r="AH27" t="n">
        <v>2658582.143155513</v>
      </c>
    </row>
    <row r="28">
      <c r="A28" t="n">
        <v>26</v>
      </c>
      <c r="B28" t="n">
        <v>55</v>
      </c>
      <c r="C28" t="inlineStr">
        <is>
          <t xml:space="preserve">CONCLUIDO	</t>
        </is>
      </c>
      <c r="D28" t="n">
        <v>0.912</v>
      </c>
      <c r="E28" t="n">
        <v>109.65</v>
      </c>
      <c r="F28" t="n">
        <v>106.92</v>
      </c>
      <c r="G28" t="n">
        <v>237.61</v>
      </c>
      <c r="H28" t="n">
        <v>3.17</v>
      </c>
      <c r="I28" t="n">
        <v>27</v>
      </c>
      <c r="J28" t="n">
        <v>150.86</v>
      </c>
      <c r="K28" t="n">
        <v>43.4</v>
      </c>
      <c r="L28" t="n">
        <v>27</v>
      </c>
      <c r="M28" t="n">
        <v>25</v>
      </c>
      <c r="N28" t="n">
        <v>25.46</v>
      </c>
      <c r="O28" t="n">
        <v>18840.13</v>
      </c>
      <c r="P28" t="n">
        <v>958.46</v>
      </c>
      <c r="Q28" t="n">
        <v>1150.9</v>
      </c>
      <c r="R28" t="n">
        <v>218.27</v>
      </c>
      <c r="S28" t="n">
        <v>164.43</v>
      </c>
      <c r="T28" t="n">
        <v>20540.22</v>
      </c>
      <c r="U28" t="n">
        <v>0.75</v>
      </c>
      <c r="V28" t="n">
        <v>0.89</v>
      </c>
      <c r="W28" t="n">
        <v>19.02</v>
      </c>
      <c r="X28" t="n">
        <v>1.19</v>
      </c>
      <c r="Y28" t="n">
        <v>0.5</v>
      </c>
      <c r="Z28" t="n">
        <v>10</v>
      </c>
      <c r="AA28" t="n">
        <v>2146.779711304599</v>
      </c>
      <c r="AB28" t="n">
        <v>2937.318710243571</v>
      </c>
      <c r="AC28" t="n">
        <v>2656.985135090627</v>
      </c>
      <c r="AD28" t="n">
        <v>2146779.711304599</v>
      </c>
      <c r="AE28" t="n">
        <v>2937318.710243572</v>
      </c>
      <c r="AF28" t="n">
        <v>4.372220226157768e-06</v>
      </c>
      <c r="AG28" t="n">
        <v>45.6875</v>
      </c>
      <c r="AH28" t="n">
        <v>2656985.135090627</v>
      </c>
    </row>
    <row r="29">
      <c r="A29" t="n">
        <v>27</v>
      </c>
      <c r="B29" t="n">
        <v>55</v>
      </c>
      <c r="C29" t="inlineStr">
        <is>
          <t xml:space="preserve">CONCLUIDO	</t>
        </is>
      </c>
      <c r="D29" t="n">
        <v>0.9125</v>
      </c>
      <c r="E29" t="n">
        <v>109.59</v>
      </c>
      <c r="F29" t="n">
        <v>106.88</v>
      </c>
      <c r="G29" t="n">
        <v>246.65</v>
      </c>
      <c r="H29" t="n">
        <v>3.26</v>
      </c>
      <c r="I29" t="n">
        <v>26</v>
      </c>
      <c r="J29" t="n">
        <v>152.25</v>
      </c>
      <c r="K29" t="n">
        <v>43.4</v>
      </c>
      <c r="L29" t="n">
        <v>28</v>
      </c>
      <c r="M29" t="n">
        <v>24</v>
      </c>
      <c r="N29" t="n">
        <v>25.85</v>
      </c>
      <c r="O29" t="n">
        <v>19012.07</v>
      </c>
      <c r="P29" t="n">
        <v>949.9400000000001</v>
      </c>
      <c r="Q29" t="n">
        <v>1150.88</v>
      </c>
      <c r="R29" t="n">
        <v>216.9</v>
      </c>
      <c r="S29" t="n">
        <v>164.43</v>
      </c>
      <c r="T29" t="n">
        <v>19860.25</v>
      </c>
      <c r="U29" t="n">
        <v>0.76</v>
      </c>
      <c r="V29" t="n">
        <v>0.89</v>
      </c>
      <c r="W29" t="n">
        <v>19.01</v>
      </c>
      <c r="X29" t="n">
        <v>1.15</v>
      </c>
      <c r="Y29" t="n">
        <v>0.5</v>
      </c>
      <c r="Z29" t="n">
        <v>10</v>
      </c>
      <c r="AA29" t="n">
        <v>2137.632315473427</v>
      </c>
      <c r="AB29" t="n">
        <v>2924.80283971274</v>
      </c>
      <c r="AC29" t="n">
        <v>2645.663761677123</v>
      </c>
      <c r="AD29" t="n">
        <v>2137632.315473427</v>
      </c>
      <c r="AE29" t="n">
        <v>2924802.83971274</v>
      </c>
      <c r="AF29" t="n">
        <v>4.374617276720354e-06</v>
      </c>
      <c r="AG29" t="n">
        <v>45.6625</v>
      </c>
      <c r="AH29" t="n">
        <v>2645663.761677123</v>
      </c>
    </row>
    <row r="30">
      <c r="A30" t="n">
        <v>28</v>
      </c>
      <c r="B30" t="n">
        <v>55</v>
      </c>
      <c r="C30" t="inlineStr">
        <is>
          <t xml:space="preserve">CONCLUIDO	</t>
        </is>
      </c>
      <c r="D30" t="n">
        <v>0.9131</v>
      </c>
      <c r="E30" t="n">
        <v>109.51</v>
      </c>
      <c r="F30" t="n">
        <v>106.83</v>
      </c>
      <c r="G30" t="n">
        <v>256.4</v>
      </c>
      <c r="H30" t="n">
        <v>3.34</v>
      </c>
      <c r="I30" t="n">
        <v>25</v>
      </c>
      <c r="J30" t="n">
        <v>153.65</v>
      </c>
      <c r="K30" t="n">
        <v>43.4</v>
      </c>
      <c r="L30" t="n">
        <v>29</v>
      </c>
      <c r="M30" t="n">
        <v>22</v>
      </c>
      <c r="N30" t="n">
        <v>26.25</v>
      </c>
      <c r="O30" t="n">
        <v>19184.56</v>
      </c>
      <c r="P30" t="n">
        <v>947.24</v>
      </c>
      <c r="Q30" t="n">
        <v>1150.87</v>
      </c>
      <c r="R30" t="n">
        <v>215.28</v>
      </c>
      <c r="S30" t="n">
        <v>164.43</v>
      </c>
      <c r="T30" t="n">
        <v>19057.6</v>
      </c>
      <c r="U30" t="n">
        <v>0.76</v>
      </c>
      <c r="V30" t="n">
        <v>0.89</v>
      </c>
      <c r="W30" t="n">
        <v>19.01</v>
      </c>
      <c r="X30" t="n">
        <v>1.1</v>
      </c>
      <c r="Y30" t="n">
        <v>0.5</v>
      </c>
      <c r="Z30" t="n">
        <v>10</v>
      </c>
      <c r="AA30" t="n">
        <v>2133.83293503881</v>
      </c>
      <c r="AB30" t="n">
        <v>2919.604359785263</v>
      </c>
      <c r="AC30" t="n">
        <v>2640.961417377811</v>
      </c>
      <c r="AD30" t="n">
        <v>2133832.93503881</v>
      </c>
      <c r="AE30" t="n">
        <v>2919604.359785262</v>
      </c>
      <c r="AF30" t="n">
        <v>4.377493737395458e-06</v>
      </c>
      <c r="AG30" t="n">
        <v>45.62916666666667</v>
      </c>
      <c r="AH30" t="n">
        <v>2640961.417377811</v>
      </c>
    </row>
    <row r="31">
      <c r="A31" t="n">
        <v>29</v>
      </c>
      <c r="B31" t="n">
        <v>55</v>
      </c>
      <c r="C31" t="inlineStr">
        <is>
          <t xml:space="preserve">CONCLUIDO	</t>
        </is>
      </c>
      <c r="D31" t="n">
        <v>0.9139</v>
      </c>
      <c r="E31" t="n">
        <v>109.43</v>
      </c>
      <c r="F31" t="n">
        <v>106.77</v>
      </c>
      <c r="G31" t="n">
        <v>266.92</v>
      </c>
      <c r="H31" t="n">
        <v>3.43</v>
      </c>
      <c r="I31" t="n">
        <v>24</v>
      </c>
      <c r="J31" t="n">
        <v>155.06</v>
      </c>
      <c r="K31" t="n">
        <v>43.4</v>
      </c>
      <c r="L31" t="n">
        <v>30</v>
      </c>
      <c r="M31" t="n">
        <v>20</v>
      </c>
      <c r="N31" t="n">
        <v>26.66</v>
      </c>
      <c r="O31" t="n">
        <v>19357.59</v>
      </c>
      <c r="P31" t="n">
        <v>940.79</v>
      </c>
      <c r="Q31" t="n">
        <v>1150.88</v>
      </c>
      <c r="R31" t="n">
        <v>212.92</v>
      </c>
      <c r="S31" t="n">
        <v>164.43</v>
      </c>
      <c r="T31" t="n">
        <v>17881.41</v>
      </c>
      <c r="U31" t="n">
        <v>0.77</v>
      </c>
      <c r="V31" t="n">
        <v>0.9</v>
      </c>
      <c r="W31" t="n">
        <v>19.01</v>
      </c>
      <c r="X31" t="n">
        <v>1.04</v>
      </c>
      <c r="Y31" t="n">
        <v>0.5</v>
      </c>
      <c r="Z31" t="n">
        <v>10</v>
      </c>
      <c r="AA31" t="n">
        <v>2126.094370964937</v>
      </c>
      <c r="AB31" t="n">
        <v>2909.016115018037</v>
      </c>
      <c r="AC31" t="n">
        <v>2631.383699830475</v>
      </c>
      <c r="AD31" t="n">
        <v>2126094.370964937</v>
      </c>
      <c r="AE31" t="n">
        <v>2909016.115018037</v>
      </c>
      <c r="AF31" t="n">
        <v>4.381329018295597e-06</v>
      </c>
      <c r="AG31" t="n">
        <v>45.59583333333334</v>
      </c>
      <c r="AH31" t="n">
        <v>2631383.699830475</v>
      </c>
    </row>
    <row r="32">
      <c r="A32" t="n">
        <v>30</v>
      </c>
      <c r="B32" t="n">
        <v>55</v>
      </c>
      <c r="C32" t="inlineStr">
        <is>
          <t xml:space="preserve">CONCLUIDO	</t>
        </is>
      </c>
      <c r="D32" t="n">
        <v>0.9145</v>
      </c>
      <c r="E32" t="n">
        <v>109.36</v>
      </c>
      <c r="F32" t="n">
        <v>106.72</v>
      </c>
      <c r="G32" t="n">
        <v>278.4</v>
      </c>
      <c r="H32" t="n">
        <v>3.51</v>
      </c>
      <c r="I32" t="n">
        <v>23</v>
      </c>
      <c r="J32" t="n">
        <v>156.46</v>
      </c>
      <c r="K32" t="n">
        <v>43.4</v>
      </c>
      <c r="L32" t="n">
        <v>31</v>
      </c>
      <c r="M32" t="n">
        <v>13</v>
      </c>
      <c r="N32" t="n">
        <v>27.06</v>
      </c>
      <c r="O32" t="n">
        <v>19531.19</v>
      </c>
      <c r="P32" t="n">
        <v>938.17</v>
      </c>
      <c r="Q32" t="n">
        <v>1150.9</v>
      </c>
      <c r="R32" t="n">
        <v>211.03</v>
      </c>
      <c r="S32" t="n">
        <v>164.43</v>
      </c>
      <c r="T32" t="n">
        <v>16940.71</v>
      </c>
      <c r="U32" t="n">
        <v>0.78</v>
      </c>
      <c r="V32" t="n">
        <v>0.9</v>
      </c>
      <c r="W32" t="n">
        <v>19.02</v>
      </c>
      <c r="X32" t="n">
        <v>0.99</v>
      </c>
      <c r="Y32" t="n">
        <v>0.5</v>
      </c>
      <c r="Z32" t="n">
        <v>10</v>
      </c>
      <c r="AA32" t="n">
        <v>2122.384546537943</v>
      </c>
      <c r="AB32" t="n">
        <v>2903.940169571121</v>
      </c>
      <c r="AC32" t="n">
        <v>2626.792195492878</v>
      </c>
      <c r="AD32" t="n">
        <v>2122384.546537943</v>
      </c>
      <c r="AE32" t="n">
        <v>2903940.169571121</v>
      </c>
      <c r="AF32" t="n">
        <v>4.3842054789707e-06</v>
      </c>
      <c r="AG32" t="n">
        <v>45.56666666666666</v>
      </c>
      <c r="AH32" t="n">
        <v>2626792.195492879</v>
      </c>
    </row>
    <row r="33">
      <c r="A33" t="n">
        <v>31</v>
      </c>
      <c r="B33" t="n">
        <v>55</v>
      </c>
      <c r="C33" t="inlineStr">
        <is>
          <t xml:space="preserve">CONCLUIDO	</t>
        </is>
      </c>
      <c r="D33" t="n">
        <v>0.9143</v>
      </c>
      <c r="E33" t="n">
        <v>109.37</v>
      </c>
      <c r="F33" t="n">
        <v>106.74</v>
      </c>
      <c r="G33" t="n">
        <v>278.45</v>
      </c>
      <c r="H33" t="n">
        <v>3.59</v>
      </c>
      <c r="I33" t="n">
        <v>23</v>
      </c>
      <c r="J33" t="n">
        <v>157.88</v>
      </c>
      <c r="K33" t="n">
        <v>43.4</v>
      </c>
      <c r="L33" t="n">
        <v>32</v>
      </c>
      <c r="M33" t="n">
        <v>10</v>
      </c>
      <c r="N33" t="n">
        <v>27.48</v>
      </c>
      <c r="O33" t="n">
        <v>19705.34</v>
      </c>
      <c r="P33" t="n">
        <v>941.8200000000001</v>
      </c>
      <c r="Q33" t="n">
        <v>1150.88</v>
      </c>
      <c r="R33" t="n">
        <v>211.69</v>
      </c>
      <c r="S33" t="n">
        <v>164.43</v>
      </c>
      <c r="T33" t="n">
        <v>17272.21</v>
      </c>
      <c r="U33" t="n">
        <v>0.78</v>
      </c>
      <c r="V33" t="n">
        <v>0.9</v>
      </c>
      <c r="W33" t="n">
        <v>19.02</v>
      </c>
      <c r="X33" t="n">
        <v>1.01</v>
      </c>
      <c r="Y33" t="n">
        <v>0.5</v>
      </c>
      <c r="Z33" t="n">
        <v>10</v>
      </c>
      <c r="AA33" t="n">
        <v>2126.282322364323</v>
      </c>
      <c r="AB33" t="n">
        <v>2909.273278414507</v>
      </c>
      <c r="AC33" t="n">
        <v>2631.616319913318</v>
      </c>
      <c r="AD33" t="n">
        <v>2126282.322364323</v>
      </c>
      <c r="AE33" t="n">
        <v>2909273.278414507</v>
      </c>
      <c r="AF33" t="n">
        <v>4.383246658745665e-06</v>
      </c>
      <c r="AG33" t="n">
        <v>45.57083333333333</v>
      </c>
      <c r="AH33" t="n">
        <v>2631616.319913317</v>
      </c>
    </row>
    <row r="34">
      <c r="A34" t="n">
        <v>32</v>
      </c>
      <c r="B34" t="n">
        <v>55</v>
      </c>
      <c r="C34" t="inlineStr">
        <is>
          <t xml:space="preserve">CONCLUIDO	</t>
        </is>
      </c>
      <c r="D34" t="n">
        <v>0.9141</v>
      </c>
      <c r="E34" t="n">
        <v>109.4</v>
      </c>
      <c r="F34" t="n">
        <v>106.76</v>
      </c>
      <c r="G34" t="n">
        <v>278.52</v>
      </c>
      <c r="H34" t="n">
        <v>3.67</v>
      </c>
      <c r="I34" t="n">
        <v>23</v>
      </c>
      <c r="J34" t="n">
        <v>159.29</v>
      </c>
      <c r="K34" t="n">
        <v>43.4</v>
      </c>
      <c r="L34" t="n">
        <v>33</v>
      </c>
      <c r="M34" t="n">
        <v>5</v>
      </c>
      <c r="N34" t="n">
        <v>27.89</v>
      </c>
      <c r="O34" t="n">
        <v>19880.19</v>
      </c>
      <c r="P34" t="n">
        <v>940.47</v>
      </c>
      <c r="Q34" t="n">
        <v>1150.92</v>
      </c>
      <c r="R34" t="n">
        <v>212.02</v>
      </c>
      <c r="S34" t="n">
        <v>164.43</v>
      </c>
      <c r="T34" t="n">
        <v>17437.4</v>
      </c>
      <c r="U34" t="n">
        <v>0.78</v>
      </c>
      <c r="V34" t="n">
        <v>0.9</v>
      </c>
      <c r="W34" t="n">
        <v>19.03</v>
      </c>
      <c r="X34" t="n">
        <v>1.03</v>
      </c>
      <c r="Y34" t="n">
        <v>0.5</v>
      </c>
      <c r="Z34" t="n">
        <v>10</v>
      </c>
      <c r="AA34" t="n">
        <v>2125.419122648382</v>
      </c>
      <c r="AB34" t="n">
        <v>2908.092210481473</v>
      </c>
      <c r="AC34" t="n">
        <v>2630.547971446172</v>
      </c>
      <c r="AD34" t="n">
        <v>2125419.122648382</v>
      </c>
      <c r="AE34" t="n">
        <v>2908092.210481473</v>
      </c>
      <c r="AF34" t="n">
        <v>4.382287838520631e-06</v>
      </c>
      <c r="AG34" t="n">
        <v>45.58333333333334</v>
      </c>
      <c r="AH34" t="n">
        <v>2630547.971446172</v>
      </c>
    </row>
    <row r="35">
      <c r="A35" t="n">
        <v>33</v>
      </c>
      <c r="B35" t="n">
        <v>55</v>
      </c>
      <c r="C35" t="inlineStr">
        <is>
          <t xml:space="preserve">CONCLUIDO	</t>
        </is>
      </c>
      <c r="D35" t="n">
        <v>0.9147</v>
      </c>
      <c r="E35" t="n">
        <v>109.32</v>
      </c>
      <c r="F35" t="n">
        <v>106.71</v>
      </c>
      <c r="G35" t="n">
        <v>291.04</v>
      </c>
      <c r="H35" t="n">
        <v>3.75</v>
      </c>
      <c r="I35" t="n">
        <v>22</v>
      </c>
      <c r="J35" t="n">
        <v>160.71</v>
      </c>
      <c r="K35" t="n">
        <v>43.4</v>
      </c>
      <c r="L35" t="n">
        <v>34</v>
      </c>
      <c r="M35" t="n">
        <v>2</v>
      </c>
      <c r="N35" t="n">
        <v>28.31</v>
      </c>
      <c r="O35" t="n">
        <v>20055.5</v>
      </c>
      <c r="P35" t="n">
        <v>945.89</v>
      </c>
      <c r="Q35" t="n">
        <v>1150.91</v>
      </c>
      <c r="R35" t="n">
        <v>210.42</v>
      </c>
      <c r="S35" t="n">
        <v>164.43</v>
      </c>
      <c r="T35" t="n">
        <v>16639.98</v>
      </c>
      <c r="U35" t="n">
        <v>0.78</v>
      </c>
      <c r="V35" t="n">
        <v>0.9</v>
      </c>
      <c r="W35" t="n">
        <v>19.03</v>
      </c>
      <c r="X35" t="n">
        <v>0.98</v>
      </c>
      <c r="Y35" t="n">
        <v>0.5</v>
      </c>
      <c r="Z35" t="n">
        <v>10</v>
      </c>
      <c r="AA35" t="n">
        <v>2129.36392008037</v>
      </c>
      <c r="AB35" t="n">
        <v>2913.489656360098</v>
      </c>
      <c r="AC35" t="n">
        <v>2635.430292665505</v>
      </c>
      <c r="AD35" t="n">
        <v>2129363.920080369</v>
      </c>
      <c r="AE35" t="n">
        <v>2913489.656360098</v>
      </c>
      <c r="AF35" t="n">
        <v>4.385164299195735e-06</v>
      </c>
      <c r="AG35" t="n">
        <v>45.54999999999999</v>
      </c>
      <c r="AH35" t="n">
        <v>2635430.292665505</v>
      </c>
    </row>
    <row r="36">
      <c r="A36" t="n">
        <v>34</v>
      </c>
      <c r="B36" t="n">
        <v>55</v>
      </c>
      <c r="C36" t="inlineStr">
        <is>
          <t xml:space="preserve">CONCLUIDO	</t>
        </is>
      </c>
      <c r="D36" t="n">
        <v>0.9147999999999999</v>
      </c>
      <c r="E36" t="n">
        <v>109.31</v>
      </c>
      <c r="F36" t="n">
        <v>106.7</v>
      </c>
      <c r="G36" t="n">
        <v>291</v>
      </c>
      <c r="H36" t="n">
        <v>3.82</v>
      </c>
      <c r="I36" t="n">
        <v>22</v>
      </c>
      <c r="J36" t="n">
        <v>162.14</v>
      </c>
      <c r="K36" t="n">
        <v>43.4</v>
      </c>
      <c r="L36" t="n">
        <v>35</v>
      </c>
      <c r="M36" t="n">
        <v>0</v>
      </c>
      <c r="N36" t="n">
        <v>28.74</v>
      </c>
      <c r="O36" t="n">
        <v>20231.39</v>
      </c>
      <c r="P36" t="n">
        <v>952.97</v>
      </c>
      <c r="Q36" t="n">
        <v>1150.9</v>
      </c>
      <c r="R36" t="n">
        <v>209.91</v>
      </c>
      <c r="S36" t="n">
        <v>164.43</v>
      </c>
      <c r="T36" t="n">
        <v>16388.97</v>
      </c>
      <c r="U36" t="n">
        <v>0.78</v>
      </c>
      <c r="V36" t="n">
        <v>0.9</v>
      </c>
      <c r="W36" t="n">
        <v>19.03</v>
      </c>
      <c r="X36" t="n">
        <v>0.97</v>
      </c>
      <c r="Y36" t="n">
        <v>0.5</v>
      </c>
      <c r="Z36" t="n">
        <v>10</v>
      </c>
      <c r="AA36" t="n">
        <v>2135.891178945497</v>
      </c>
      <c r="AB36" t="n">
        <v>2922.420539901704</v>
      </c>
      <c r="AC36" t="n">
        <v>2643.508825216473</v>
      </c>
      <c r="AD36" t="n">
        <v>2135891.178945497</v>
      </c>
      <c r="AE36" t="n">
        <v>2922420.539901704</v>
      </c>
      <c r="AF36" t="n">
        <v>4.385643709308252e-06</v>
      </c>
      <c r="AG36" t="n">
        <v>45.54583333333333</v>
      </c>
      <c r="AH36" t="n">
        <v>2643508.825216473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0.5911</v>
      </c>
      <c r="E2" t="n">
        <v>169.19</v>
      </c>
      <c r="F2" t="n">
        <v>149.81</v>
      </c>
      <c r="G2" t="n">
        <v>9.74</v>
      </c>
      <c r="H2" t="n">
        <v>0.2</v>
      </c>
      <c r="I2" t="n">
        <v>923</v>
      </c>
      <c r="J2" t="n">
        <v>89.87</v>
      </c>
      <c r="K2" t="n">
        <v>37.55</v>
      </c>
      <c r="L2" t="n">
        <v>1</v>
      </c>
      <c r="M2" t="n">
        <v>921</v>
      </c>
      <c r="N2" t="n">
        <v>11.32</v>
      </c>
      <c r="O2" t="n">
        <v>11317.98</v>
      </c>
      <c r="P2" t="n">
        <v>1267.19</v>
      </c>
      <c r="Q2" t="n">
        <v>1151.57</v>
      </c>
      <c r="R2" t="n">
        <v>1671.29</v>
      </c>
      <c r="S2" t="n">
        <v>164.43</v>
      </c>
      <c r="T2" t="n">
        <v>742572.26</v>
      </c>
      <c r="U2" t="n">
        <v>0.1</v>
      </c>
      <c r="V2" t="n">
        <v>0.64</v>
      </c>
      <c r="W2" t="n">
        <v>20.51</v>
      </c>
      <c r="X2" t="n">
        <v>44.05</v>
      </c>
      <c r="Y2" t="n">
        <v>0.5</v>
      </c>
      <c r="Z2" t="n">
        <v>10</v>
      </c>
      <c r="AA2" t="n">
        <v>3944.880720203903</v>
      </c>
      <c r="AB2" t="n">
        <v>5397.559837237829</v>
      </c>
      <c r="AC2" t="n">
        <v>4882.424301894458</v>
      </c>
      <c r="AD2" t="n">
        <v>3944880.720203903</v>
      </c>
      <c r="AE2" t="n">
        <v>5397559.837237829</v>
      </c>
      <c r="AF2" t="n">
        <v>3.222218851963997e-06</v>
      </c>
      <c r="AG2" t="n">
        <v>70.49583333333334</v>
      </c>
      <c r="AH2" t="n">
        <v>4882424.301894458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0.757</v>
      </c>
      <c r="E3" t="n">
        <v>132.1</v>
      </c>
      <c r="F3" t="n">
        <v>123.1</v>
      </c>
      <c r="G3" t="n">
        <v>19.75</v>
      </c>
      <c r="H3" t="n">
        <v>0.39</v>
      </c>
      <c r="I3" t="n">
        <v>374</v>
      </c>
      <c r="J3" t="n">
        <v>91.09999999999999</v>
      </c>
      <c r="K3" t="n">
        <v>37.55</v>
      </c>
      <c r="L3" t="n">
        <v>2</v>
      </c>
      <c r="M3" t="n">
        <v>372</v>
      </c>
      <c r="N3" t="n">
        <v>11.54</v>
      </c>
      <c r="O3" t="n">
        <v>11468.97</v>
      </c>
      <c r="P3" t="n">
        <v>1034.84</v>
      </c>
      <c r="Q3" t="n">
        <v>1151.21</v>
      </c>
      <c r="R3" t="n">
        <v>765.15</v>
      </c>
      <c r="S3" t="n">
        <v>164.43</v>
      </c>
      <c r="T3" t="n">
        <v>292247.48</v>
      </c>
      <c r="U3" t="n">
        <v>0.21</v>
      </c>
      <c r="V3" t="n">
        <v>0.78</v>
      </c>
      <c r="W3" t="n">
        <v>19.6</v>
      </c>
      <c r="X3" t="n">
        <v>17.35</v>
      </c>
      <c r="Y3" t="n">
        <v>0.5</v>
      </c>
      <c r="Z3" t="n">
        <v>10</v>
      </c>
      <c r="AA3" t="n">
        <v>2669.369416110619</v>
      </c>
      <c r="AB3" t="n">
        <v>3652.348999390011</v>
      </c>
      <c r="AC3" t="n">
        <v>3303.773936992106</v>
      </c>
      <c r="AD3" t="n">
        <v>2669369.416110619</v>
      </c>
      <c r="AE3" t="n">
        <v>3652348.999390011</v>
      </c>
      <c r="AF3" t="n">
        <v>4.126577010551085e-06</v>
      </c>
      <c r="AG3" t="n">
        <v>55.04166666666666</v>
      </c>
      <c r="AH3" t="n">
        <v>3303773.936992106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0.8141</v>
      </c>
      <c r="E4" t="n">
        <v>122.83</v>
      </c>
      <c r="F4" t="n">
        <v>116.47</v>
      </c>
      <c r="G4" t="n">
        <v>29.86</v>
      </c>
      <c r="H4" t="n">
        <v>0.57</v>
      </c>
      <c r="I4" t="n">
        <v>234</v>
      </c>
      <c r="J4" t="n">
        <v>92.31999999999999</v>
      </c>
      <c r="K4" t="n">
        <v>37.55</v>
      </c>
      <c r="L4" t="n">
        <v>3</v>
      </c>
      <c r="M4" t="n">
        <v>232</v>
      </c>
      <c r="N4" t="n">
        <v>11.77</v>
      </c>
      <c r="O4" t="n">
        <v>11620.34</v>
      </c>
      <c r="P4" t="n">
        <v>972.17</v>
      </c>
      <c r="Q4" t="n">
        <v>1151.08</v>
      </c>
      <c r="R4" t="n">
        <v>540.87</v>
      </c>
      <c r="S4" t="n">
        <v>164.43</v>
      </c>
      <c r="T4" t="n">
        <v>180806.94</v>
      </c>
      <c r="U4" t="n">
        <v>0.3</v>
      </c>
      <c r="V4" t="n">
        <v>0.82</v>
      </c>
      <c r="W4" t="n">
        <v>19.36</v>
      </c>
      <c r="X4" t="n">
        <v>10.73</v>
      </c>
      <c r="Y4" t="n">
        <v>0.5</v>
      </c>
      <c r="Z4" t="n">
        <v>10</v>
      </c>
      <c r="AA4" t="n">
        <v>2379.937327923623</v>
      </c>
      <c r="AB4" t="n">
        <v>3256.33524748999</v>
      </c>
      <c r="AC4" t="n">
        <v>2945.555181764646</v>
      </c>
      <c r="AD4" t="n">
        <v>2379937.327923623</v>
      </c>
      <c r="AE4" t="n">
        <v>3256335.24748999</v>
      </c>
      <c r="AF4" t="n">
        <v>4.437841934332415e-06</v>
      </c>
      <c r="AG4" t="n">
        <v>51.17916666666667</v>
      </c>
      <c r="AH4" t="n">
        <v>2945555.181764646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0.8429</v>
      </c>
      <c r="E5" t="n">
        <v>118.64</v>
      </c>
      <c r="F5" t="n">
        <v>113.49</v>
      </c>
      <c r="G5" t="n">
        <v>40.06</v>
      </c>
      <c r="H5" t="n">
        <v>0.75</v>
      </c>
      <c r="I5" t="n">
        <v>170</v>
      </c>
      <c r="J5" t="n">
        <v>93.55</v>
      </c>
      <c r="K5" t="n">
        <v>37.55</v>
      </c>
      <c r="L5" t="n">
        <v>4</v>
      </c>
      <c r="M5" t="n">
        <v>168</v>
      </c>
      <c r="N5" t="n">
        <v>12</v>
      </c>
      <c r="O5" t="n">
        <v>11772.07</v>
      </c>
      <c r="P5" t="n">
        <v>940.24</v>
      </c>
      <c r="Q5" t="n">
        <v>1151.01</v>
      </c>
      <c r="R5" t="n">
        <v>440.15</v>
      </c>
      <c r="S5" t="n">
        <v>164.43</v>
      </c>
      <c r="T5" t="n">
        <v>130766.77</v>
      </c>
      <c r="U5" t="n">
        <v>0.37</v>
      </c>
      <c r="V5" t="n">
        <v>0.84</v>
      </c>
      <c r="W5" t="n">
        <v>19.25</v>
      </c>
      <c r="X5" t="n">
        <v>7.75</v>
      </c>
      <c r="Y5" t="n">
        <v>0.5</v>
      </c>
      <c r="Z5" t="n">
        <v>10</v>
      </c>
      <c r="AA5" t="n">
        <v>2247.642718972405</v>
      </c>
      <c r="AB5" t="n">
        <v>3075.32392709669</v>
      </c>
      <c r="AC5" t="n">
        <v>2781.819327738706</v>
      </c>
      <c r="AD5" t="n">
        <v>2247642.718972404</v>
      </c>
      <c r="AE5" t="n">
        <v>3075323.92709669</v>
      </c>
      <c r="AF5" t="n">
        <v>4.594837202369232e-06</v>
      </c>
      <c r="AG5" t="n">
        <v>49.43333333333334</v>
      </c>
      <c r="AH5" t="n">
        <v>2781819.327738706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0.8601</v>
      </c>
      <c r="E6" t="n">
        <v>116.26</v>
      </c>
      <c r="F6" t="n">
        <v>111.81</v>
      </c>
      <c r="G6" t="n">
        <v>50.44</v>
      </c>
      <c r="H6" t="n">
        <v>0.93</v>
      </c>
      <c r="I6" t="n">
        <v>133</v>
      </c>
      <c r="J6" t="n">
        <v>94.79000000000001</v>
      </c>
      <c r="K6" t="n">
        <v>37.55</v>
      </c>
      <c r="L6" t="n">
        <v>5</v>
      </c>
      <c r="M6" t="n">
        <v>131</v>
      </c>
      <c r="N6" t="n">
        <v>12.23</v>
      </c>
      <c r="O6" t="n">
        <v>11924.18</v>
      </c>
      <c r="P6" t="n">
        <v>918.9400000000001</v>
      </c>
      <c r="Q6" t="n">
        <v>1150.93</v>
      </c>
      <c r="R6" t="n">
        <v>383.83</v>
      </c>
      <c r="S6" t="n">
        <v>164.43</v>
      </c>
      <c r="T6" t="n">
        <v>102791.34</v>
      </c>
      <c r="U6" t="n">
        <v>0.43</v>
      </c>
      <c r="V6" t="n">
        <v>0.86</v>
      </c>
      <c r="W6" t="n">
        <v>19.18</v>
      </c>
      <c r="X6" t="n">
        <v>6.08</v>
      </c>
      <c r="Y6" t="n">
        <v>0.5</v>
      </c>
      <c r="Z6" t="n">
        <v>10</v>
      </c>
      <c r="AA6" t="n">
        <v>2177.608318919968</v>
      </c>
      <c r="AB6" t="n">
        <v>2979.499771245099</v>
      </c>
      <c r="AC6" t="n">
        <v>2695.140494831659</v>
      </c>
      <c r="AD6" t="n">
        <v>2177608.318919967</v>
      </c>
      <c r="AE6" t="n">
        <v>2979499.771245099</v>
      </c>
      <c r="AF6" t="n">
        <v>4.688598265224554e-06</v>
      </c>
      <c r="AG6" t="n">
        <v>48.44166666666667</v>
      </c>
      <c r="AH6" t="n">
        <v>2695140.494831659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0.8719</v>
      </c>
      <c r="E7" t="n">
        <v>114.69</v>
      </c>
      <c r="F7" t="n">
        <v>110.69</v>
      </c>
      <c r="G7" t="n">
        <v>60.93</v>
      </c>
      <c r="H7" t="n">
        <v>1.1</v>
      </c>
      <c r="I7" t="n">
        <v>109</v>
      </c>
      <c r="J7" t="n">
        <v>96.02</v>
      </c>
      <c r="K7" t="n">
        <v>37.55</v>
      </c>
      <c r="L7" t="n">
        <v>6</v>
      </c>
      <c r="M7" t="n">
        <v>107</v>
      </c>
      <c r="N7" t="n">
        <v>12.47</v>
      </c>
      <c r="O7" t="n">
        <v>12076.67</v>
      </c>
      <c r="P7" t="n">
        <v>902.85</v>
      </c>
      <c r="Q7" t="n">
        <v>1150.93</v>
      </c>
      <c r="R7" t="n">
        <v>345.2</v>
      </c>
      <c r="S7" t="n">
        <v>164.43</v>
      </c>
      <c r="T7" t="n">
        <v>83595.66</v>
      </c>
      <c r="U7" t="n">
        <v>0.48</v>
      </c>
      <c r="V7" t="n">
        <v>0.86</v>
      </c>
      <c r="W7" t="n">
        <v>19.17</v>
      </c>
      <c r="X7" t="n">
        <v>4.96</v>
      </c>
      <c r="Y7" t="n">
        <v>0.5</v>
      </c>
      <c r="Z7" t="n">
        <v>10</v>
      </c>
      <c r="AA7" t="n">
        <v>2126.731348081349</v>
      </c>
      <c r="AB7" t="n">
        <v>2909.887655210157</v>
      </c>
      <c r="AC7" t="n">
        <v>2632.172061449874</v>
      </c>
      <c r="AD7" t="n">
        <v>2126731.348081348</v>
      </c>
      <c r="AE7" t="n">
        <v>2909887.655210157</v>
      </c>
      <c r="AF7" t="n">
        <v>4.752922715322973e-06</v>
      </c>
      <c r="AG7" t="n">
        <v>47.7875</v>
      </c>
      <c r="AH7" t="n">
        <v>2632172.061449874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0.8796</v>
      </c>
      <c r="E8" t="n">
        <v>113.69</v>
      </c>
      <c r="F8" t="n">
        <v>109.99</v>
      </c>
      <c r="G8" t="n">
        <v>70.95999999999999</v>
      </c>
      <c r="H8" t="n">
        <v>1.27</v>
      </c>
      <c r="I8" t="n">
        <v>93</v>
      </c>
      <c r="J8" t="n">
        <v>97.26000000000001</v>
      </c>
      <c r="K8" t="n">
        <v>37.55</v>
      </c>
      <c r="L8" t="n">
        <v>7</v>
      </c>
      <c r="M8" t="n">
        <v>91</v>
      </c>
      <c r="N8" t="n">
        <v>12.71</v>
      </c>
      <c r="O8" t="n">
        <v>12229.54</v>
      </c>
      <c r="P8" t="n">
        <v>889.95</v>
      </c>
      <c r="Q8" t="n">
        <v>1150.93</v>
      </c>
      <c r="R8" t="n">
        <v>321.54</v>
      </c>
      <c r="S8" t="n">
        <v>164.43</v>
      </c>
      <c r="T8" t="n">
        <v>71845.92999999999</v>
      </c>
      <c r="U8" t="n">
        <v>0.51</v>
      </c>
      <c r="V8" t="n">
        <v>0.87</v>
      </c>
      <c r="W8" t="n">
        <v>19.14</v>
      </c>
      <c r="X8" t="n">
        <v>4.26</v>
      </c>
      <c r="Y8" t="n">
        <v>0.5</v>
      </c>
      <c r="Z8" t="n">
        <v>10</v>
      </c>
      <c r="AA8" t="n">
        <v>2088.62450722079</v>
      </c>
      <c r="AB8" t="n">
        <v>2857.748194389573</v>
      </c>
      <c r="AC8" t="n">
        <v>2585.008717591813</v>
      </c>
      <c r="AD8" t="n">
        <v>2088624.50722079</v>
      </c>
      <c r="AE8" t="n">
        <v>2857748.194389573</v>
      </c>
      <c r="AF8" t="n">
        <v>4.794897144624484e-06</v>
      </c>
      <c r="AG8" t="n">
        <v>47.37083333333334</v>
      </c>
      <c r="AH8" t="n">
        <v>2585008.717591813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0.8865</v>
      </c>
      <c r="E9" t="n">
        <v>112.8</v>
      </c>
      <c r="F9" t="n">
        <v>109.35</v>
      </c>
      <c r="G9" t="n">
        <v>82.01000000000001</v>
      </c>
      <c r="H9" t="n">
        <v>1.43</v>
      </c>
      <c r="I9" t="n">
        <v>80</v>
      </c>
      <c r="J9" t="n">
        <v>98.5</v>
      </c>
      <c r="K9" t="n">
        <v>37.55</v>
      </c>
      <c r="L9" t="n">
        <v>8</v>
      </c>
      <c r="M9" t="n">
        <v>78</v>
      </c>
      <c r="N9" t="n">
        <v>12.95</v>
      </c>
      <c r="O9" t="n">
        <v>12382.79</v>
      </c>
      <c r="P9" t="n">
        <v>877.61</v>
      </c>
      <c r="Q9" t="n">
        <v>1150.93</v>
      </c>
      <c r="R9" t="n">
        <v>300.3</v>
      </c>
      <c r="S9" t="n">
        <v>164.43</v>
      </c>
      <c r="T9" t="n">
        <v>61291.4</v>
      </c>
      <c r="U9" t="n">
        <v>0.55</v>
      </c>
      <c r="V9" t="n">
        <v>0.87</v>
      </c>
      <c r="W9" t="n">
        <v>19.11</v>
      </c>
      <c r="X9" t="n">
        <v>3.62</v>
      </c>
      <c r="Y9" t="n">
        <v>0.5</v>
      </c>
      <c r="Z9" t="n">
        <v>10</v>
      </c>
      <c r="AA9" t="n">
        <v>2062.425748253383</v>
      </c>
      <c r="AB9" t="n">
        <v>2821.901896562694</v>
      </c>
      <c r="AC9" t="n">
        <v>2552.583540118937</v>
      </c>
      <c r="AD9" t="n">
        <v>2062425.748253383</v>
      </c>
      <c r="AE9" t="n">
        <v>2821901.896562694</v>
      </c>
      <c r="AF9" t="n">
        <v>4.832510594258304e-06</v>
      </c>
      <c r="AG9" t="n">
        <v>47</v>
      </c>
      <c r="AH9" t="n">
        <v>2552583.540118936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0.8917</v>
      </c>
      <c r="E10" t="n">
        <v>112.15</v>
      </c>
      <c r="F10" t="n">
        <v>108.89</v>
      </c>
      <c r="G10" t="n">
        <v>93.33</v>
      </c>
      <c r="H10" t="n">
        <v>1.59</v>
      </c>
      <c r="I10" t="n">
        <v>70</v>
      </c>
      <c r="J10" t="n">
        <v>99.75</v>
      </c>
      <c r="K10" t="n">
        <v>37.55</v>
      </c>
      <c r="L10" t="n">
        <v>9</v>
      </c>
      <c r="M10" t="n">
        <v>68</v>
      </c>
      <c r="N10" t="n">
        <v>13.2</v>
      </c>
      <c r="O10" t="n">
        <v>12536.43</v>
      </c>
      <c r="P10" t="n">
        <v>866.38</v>
      </c>
      <c r="Q10" t="n">
        <v>1150.91</v>
      </c>
      <c r="R10" t="n">
        <v>284.23</v>
      </c>
      <c r="S10" t="n">
        <v>164.43</v>
      </c>
      <c r="T10" t="n">
        <v>53304.98</v>
      </c>
      <c r="U10" t="n">
        <v>0.58</v>
      </c>
      <c r="V10" t="n">
        <v>0.88</v>
      </c>
      <c r="W10" t="n">
        <v>19.1</v>
      </c>
      <c r="X10" t="n">
        <v>3.15</v>
      </c>
      <c r="Y10" t="n">
        <v>0.5</v>
      </c>
      <c r="Z10" t="n">
        <v>10</v>
      </c>
      <c r="AA10" t="n">
        <v>2031.912782931842</v>
      </c>
      <c r="AB10" t="n">
        <v>2780.152711272737</v>
      </c>
      <c r="AC10" t="n">
        <v>2514.818838477703</v>
      </c>
      <c r="AD10" t="n">
        <v>2031912.782931842</v>
      </c>
      <c r="AE10" t="n">
        <v>2780152.711272737</v>
      </c>
      <c r="AF10" t="n">
        <v>4.860856962098285e-06</v>
      </c>
      <c r="AG10" t="n">
        <v>46.72916666666666</v>
      </c>
      <c r="AH10" t="n">
        <v>2514818.838477703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0.8951</v>
      </c>
      <c r="E11" t="n">
        <v>111.72</v>
      </c>
      <c r="F11" t="n">
        <v>108.58</v>
      </c>
      <c r="G11" t="n">
        <v>103.41</v>
      </c>
      <c r="H11" t="n">
        <v>1.74</v>
      </c>
      <c r="I11" t="n">
        <v>63</v>
      </c>
      <c r="J11" t="n">
        <v>101</v>
      </c>
      <c r="K11" t="n">
        <v>37.55</v>
      </c>
      <c r="L11" t="n">
        <v>10</v>
      </c>
      <c r="M11" t="n">
        <v>61</v>
      </c>
      <c r="N11" t="n">
        <v>13.45</v>
      </c>
      <c r="O11" t="n">
        <v>12690.46</v>
      </c>
      <c r="P11" t="n">
        <v>856.17</v>
      </c>
      <c r="Q11" t="n">
        <v>1150.91</v>
      </c>
      <c r="R11" t="n">
        <v>274.23</v>
      </c>
      <c r="S11" t="n">
        <v>164.43</v>
      </c>
      <c r="T11" t="n">
        <v>48339.87</v>
      </c>
      <c r="U11" t="n">
        <v>0.6</v>
      </c>
      <c r="V11" t="n">
        <v>0.88</v>
      </c>
      <c r="W11" t="n">
        <v>19.08</v>
      </c>
      <c r="X11" t="n">
        <v>2.85</v>
      </c>
      <c r="Y11" t="n">
        <v>0.5</v>
      </c>
      <c r="Z11" t="n">
        <v>10</v>
      </c>
      <c r="AA11" t="n">
        <v>2015.364637447014</v>
      </c>
      <c r="AB11" t="n">
        <v>2757.510808567742</v>
      </c>
      <c r="AC11" t="n">
        <v>2494.337847188763</v>
      </c>
      <c r="AD11" t="n">
        <v>2015364.637447014</v>
      </c>
      <c r="AE11" t="n">
        <v>2757510.808567742</v>
      </c>
      <c r="AF11" t="n">
        <v>4.879391125685965e-06</v>
      </c>
      <c r="AG11" t="n">
        <v>46.55</v>
      </c>
      <c r="AH11" t="n">
        <v>2494337.847188763</v>
      </c>
    </row>
    <row r="12">
      <c r="A12" t="n">
        <v>10</v>
      </c>
      <c r="B12" t="n">
        <v>40</v>
      </c>
      <c r="C12" t="inlineStr">
        <is>
          <t xml:space="preserve">CONCLUIDO	</t>
        </is>
      </c>
      <c r="D12" t="n">
        <v>0.8991</v>
      </c>
      <c r="E12" t="n">
        <v>111.22</v>
      </c>
      <c r="F12" t="n">
        <v>108.22</v>
      </c>
      <c r="G12" t="n">
        <v>115.95</v>
      </c>
      <c r="H12" t="n">
        <v>1.89</v>
      </c>
      <c r="I12" t="n">
        <v>56</v>
      </c>
      <c r="J12" t="n">
        <v>102.25</v>
      </c>
      <c r="K12" t="n">
        <v>37.55</v>
      </c>
      <c r="L12" t="n">
        <v>11</v>
      </c>
      <c r="M12" t="n">
        <v>54</v>
      </c>
      <c r="N12" t="n">
        <v>13.7</v>
      </c>
      <c r="O12" t="n">
        <v>12844.88</v>
      </c>
      <c r="P12" t="n">
        <v>845.13</v>
      </c>
      <c r="Q12" t="n">
        <v>1150.9</v>
      </c>
      <c r="R12" t="n">
        <v>261.82</v>
      </c>
      <c r="S12" t="n">
        <v>164.43</v>
      </c>
      <c r="T12" t="n">
        <v>42172.96</v>
      </c>
      <c r="U12" t="n">
        <v>0.63</v>
      </c>
      <c r="V12" t="n">
        <v>0.88</v>
      </c>
      <c r="W12" t="n">
        <v>19.07</v>
      </c>
      <c r="X12" t="n">
        <v>2.49</v>
      </c>
      <c r="Y12" t="n">
        <v>0.5</v>
      </c>
      <c r="Z12" t="n">
        <v>10</v>
      </c>
      <c r="AA12" t="n">
        <v>1996.918046904172</v>
      </c>
      <c r="AB12" t="n">
        <v>2732.271369580886</v>
      </c>
      <c r="AC12" t="n">
        <v>2471.507224835037</v>
      </c>
      <c r="AD12" t="n">
        <v>1996918.046904172</v>
      </c>
      <c r="AE12" t="n">
        <v>2732271.369580886</v>
      </c>
      <c r="AF12" t="n">
        <v>4.901196024024412e-06</v>
      </c>
      <c r="AG12" t="n">
        <v>46.34166666666667</v>
      </c>
      <c r="AH12" t="n">
        <v>2471507.224835037</v>
      </c>
    </row>
    <row r="13">
      <c r="A13" t="n">
        <v>11</v>
      </c>
      <c r="B13" t="n">
        <v>40</v>
      </c>
      <c r="C13" t="inlineStr">
        <is>
          <t xml:space="preserve">CONCLUIDO	</t>
        </is>
      </c>
      <c r="D13" t="n">
        <v>0.9015</v>
      </c>
      <c r="E13" t="n">
        <v>110.92</v>
      </c>
      <c r="F13" t="n">
        <v>108.02</v>
      </c>
      <c r="G13" t="n">
        <v>127.08</v>
      </c>
      <c r="H13" t="n">
        <v>2.04</v>
      </c>
      <c r="I13" t="n">
        <v>51</v>
      </c>
      <c r="J13" t="n">
        <v>103.51</v>
      </c>
      <c r="K13" t="n">
        <v>37.55</v>
      </c>
      <c r="L13" t="n">
        <v>12</v>
      </c>
      <c r="M13" t="n">
        <v>49</v>
      </c>
      <c r="N13" t="n">
        <v>13.95</v>
      </c>
      <c r="O13" t="n">
        <v>12999.7</v>
      </c>
      <c r="P13" t="n">
        <v>835.22</v>
      </c>
      <c r="Q13" t="n">
        <v>1150.92</v>
      </c>
      <c r="R13" t="n">
        <v>255.24</v>
      </c>
      <c r="S13" t="n">
        <v>164.43</v>
      </c>
      <c r="T13" t="n">
        <v>38906.88</v>
      </c>
      <c r="U13" t="n">
        <v>0.64</v>
      </c>
      <c r="V13" t="n">
        <v>0.89</v>
      </c>
      <c r="W13" t="n">
        <v>19.06</v>
      </c>
      <c r="X13" t="n">
        <v>2.29</v>
      </c>
      <c r="Y13" t="n">
        <v>0.5</v>
      </c>
      <c r="Z13" t="n">
        <v>10</v>
      </c>
      <c r="AA13" t="n">
        <v>1982.889889050924</v>
      </c>
      <c r="AB13" t="n">
        <v>2713.077425127427</v>
      </c>
      <c r="AC13" t="n">
        <v>2454.145123501346</v>
      </c>
      <c r="AD13" t="n">
        <v>1982889.889050924</v>
      </c>
      <c r="AE13" t="n">
        <v>2713077.425127427</v>
      </c>
      <c r="AF13" t="n">
        <v>4.91427896302748e-06</v>
      </c>
      <c r="AG13" t="n">
        <v>46.21666666666667</v>
      </c>
      <c r="AH13" t="n">
        <v>2454145.123501346</v>
      </c>
    </row>
    <row r="14">
      <c r="A14" t="n">
        <v>12</v>
      </c>
      <c r="B14" t="n">
        <v>40</v>
      </c>
      <c r="C14" t="inlineStr">
        <is>
          <t xml:space="preserve">CONCLUIDO	</t>
        </is>
      </c>
      <c r="D14" t="n">
        <v>0.9036</v>
      </c>
      <c r="E14" t="n">
        <v>110.66</v>
      </c>
      <c r="F14" t="n">
        <v>107.84</v>
      </c>
      <c r="G14" t="n">
        <v>137.66</v>
      </c>
      <c r="H14" t="n">
        <v>2.18</v>
      </c>
      <c r="I14" t="n">
        <v>47</v>
      </c>
      <c r="J14" t="n">
        <v>104.76</v>
      </c>
      <c r="K14" t="n">
        <v>37.55</v>
      </c>
      <c r="L14" t="n">
        <v>13</v>
      </c>
      <c r="M14" t="n">
        <v>45</v>
      </c>
      <c r="N14" t="n">
        <v>14.21</v>
      </c>
      <c r="O14" t="n">
        <v>13154.91</v>
      </c>
      <c r="P14" t="n">
        <v>828.28</v>
      </c>
      <c r="Q14" t="n">
        <v>1150.91</v>
      </c>
      <c r="R14" t="n">
        <v>249.31</v>
      </c>
      <c r="S14" t="n">
        <v>164.43</v>
      </c>
      <c r="T14" t="n">
        <v>35960.48</v>
      </c>
      <c r="U14" t="n">
        <v>0.66</v>
      </c>
      <c r="V14" t="n">
        <v>0.89</v>
      </c>
      <c r="W14" t="n">
        <v>19.05</v>
      </c>
      <c r="X14" t="n">
        <v>2.1</v>
      </c>
      <c r="Y14" t="n">
        <v>0.5</v>
      </c>
      <c r="Z14" t="n">
        <v>10</v>
      </c>
      <c r="AA14" t="n">
        <v>1962.988776929276</v>
      </c>
      <c r="AB14" t="n">
        <v>2685.847845547485</v>
      </c>
      <c r="AC14" t="n">
        <v>2429.514296779559</v>
      </c>
      <c r="AD14" t="n">
        <v>1962988.776929276</v>
      </c>
      <c r="AE14" t="n">
        <v>2685847.845547485</v>
      </c>
      <c r="AF14" t="n">
        <v>4.925726534655165e-06</v>
      </c>
      <c r="AG14" t="n">
        <v>46.10833333333333</v>
      </c>
      <c r="AH14" t="n">
        <v>2429514.296779559</v>
      </c>
    </row>
    <row r="15">
      <c r="A15" t="n">
        <v>13</v>
      </c>
      <c r="B15" t="n">
        <v>40</v>
      </c>
      <c r="C15" t="inlineStr">
        <is>
          <t xml:space="preserve">CONCLUIDO	</t>
        </is>
      </c>
      <c r="D15" t="n">
        <v>0.9056999999999999</v>
      </c>
      <c r="E15" t="n">
        <v>110.41</v>
      </c>
      <c r="F15" t="n">
        <v>107.66</v>
      </c>
      <c r="G15" t="n">
        <v>150.23</v>
      </c>
      <c r="H15" t="n">
        <v>2.33</v>
      </c>
      <c r="I15" t="n">
        <v>43</v>
      </c>
      <c r="J15" t="n">
        <v>106.03</v>
      </c>
      <c r="K15" t="n">
        <v>37.55</v>
      </c>
      <c r="L15" t="n">
        <v>14</v>
      </c>
      <c r="M15" t="n">
        <v>41</v>
      </c>
      <c r="N15" t="n">
        <v>14.47</v>
      </c>
      <c r="O15" t="n">
        <v>13310.53</v>
      </c>
      <c r="P15" t="n">
        <v>819.65</v>
      </c>
      <c r="Q15" t="n">
        <v>1150.89</v>
      </c>
      <c r="R15" t="n">
        <v>243.17</v>
      </c>
      <c r="S15" t="n">
        <v>164.43</v>
      </c>
      <c r="T15" t="n">
        <v>32909.98</v>
      </c>
      <c r="U15" t="n">
        <v>0.68</v>
      </c>
      <c r="V15" t="n">
        <v>0.89</v>
      </c>
      <c r="W15" t="n">
        <v>19.05</v>
      </c>
      <c r="X15" t="n">
        <v>1.93</v>
      </c>
      <c r="Y15" t="n">
        <v>0.5</v>
      </c>
      <c r="Z15" t="n">
        <v>10</v>
      </c>
      <c r="AA15" t="n">
        <v>1950.844560309646</v>
      </c>
      <c r="AB15" t="n">
        <v>2669.231592603482</v>
      </c>
      <c r="AC15" t="n">
        <v>2414.483875695475</v>
      </c>
      <c r="AD15" t="n">
        <v>1950844.560309646</v>
      </c>
      <c r="AE15" t="n">
        <v>2669231.592603482</v>
      </c>
      <c r="AF15" t="n">
        <v>4.93717410628285e-06</v>
      </c>
      <c r="AG15" t="n">
        <v>46.00416666666666</v>
      </c>
      <c r="AH15" t="n">
        <v>2414483.875695474</v>
      </c>
    </row>
    <row r="16">
      <c r="A16" t="n">
        <v>14</v>
      </c>
      <c r="B16" t="n">
        <v>40</v>
      </c>
      <c r="C16" t="inlineStr">
        <is>
          <t xml:space="preserve">CONCLUIDO	</t>
        </is>
      </c>
      <c r="D16" t="n">
        <v>0.9075</v>
      </c>
      <c r="E16" t="n">
        <v>110.19</v>
      </c>
      <c r="F16" t="n">
        <v>107.5</v>
      </c>
      <c r="G16" t="n">
        <v>161.25</v>
      </c>
      <c r="H16" t="n">
        <v>2.46</v>
      </c>
      <c r="I16" t="n">
        <v>40</v>
      </c>
      <c r="J16" t="n">
        <v>107.29</v>
      </c>
      <c r="K16" t="n">
        <v>37.55</v>
      </c>
      <c r="L16" t="n">
        <v>15</v>
      </c>
      <c r="M16" t="n">
        <v>38</v>
      </c>
      <c r="N16" t="n">
        <v>14.74</v>
      </c>
      <c r="O16" t="n">
        <v>13466.55</v>
      </c>
      <c r="P16" t="n">
        <v>809.77</v>
      </c>
      <c r="Q16" t="n">
        <v>1150.88</v>
      </c>
      <c r="R16" t="n">
        <v>237.47</v>
      </c>
      <c r="S16" t="n">
        <v>164.43</v>
      </c>
      <c r="T16" t="n">
        <v>30076.24</v>
      </c>
      <c r="U16" t="n">
        <v>0.6899999999999999</v>
      </c>
      <c r="V16" t="n">
        <v>0.89</v>
      </c>
      <c r="W16" t="n">
        <v>19.04</v>
      </c>
      <c r="X16" t="n">
        <v>1.77</v>
      </c>
      <c r="Y16" t="n">
        <v>0.5</v>
      </c>
      <c r="Z16" t="n">
        <v>10</v>
      </c>
      <c r="AA16" t="n">
        <v>1937.96982227881</v>
      </c>
      <c r="AB16" t="n">
        <v>2651.615808036337</v>
      </c>
      <c r="AC16" t="n">
        <v>2398.549316883509</v>
      </c>
      <c r="AD16" t="n">
        <v>1937969.82227881</v>
      </c>
      <c r="AE16" t="n">
        <v>2651615.808036337</v>
      </c>
      <c r="AF16" t="n">
        <v>4.94698631053515e-06</v>
      </c>
      <c r="AG16" t="n">
        <v>45.9125</v>
      </c>
      <c r="AH16" t="n">
        <v>2398549.316883509</v>
      </c>
    </row>
    <row r="17">
      <c r="A17" t="n">
        <v>15</v>
      </c>
      <c r="B17" t="n">
        <v>40</v>
      </c>
      <c r="C17" t="inlineStr">
        <is>
          <t xml:space="preserve">CONCLUIDO	</t>
        </is>
      </c>
      <c r="D17" t="n">
        <v>0.9089</v>
      </c>
      <c r="E17" t="n">
        <v>110.02</v>
      </c>
      <c r="F17" t="n">
        <v>107.38</v>
      </c>
      <c r="G17" t="n">
        <v>174.13</v>
      </c>
      <c r="H17" t="n">
        <v>2.6</v>
      </c>
      <c r="I17" t="n">
        <v>37</v>
      </c>
      <c r="J17" t="n">
        <v>108.56</v>
      </c>
      <c r="K17" t="n">
        <v>37.55</v>
      </c>
      <c r="L17" t="n">
        <v>16</v>
      </c>
      <c r="M17" t="n">
        <v>35</v>
      </c>
      <c r="N17" t="n">
        <v>15.01</v>
      </c>
      <c r="O17" t="n">
        <v>13623.1</v>
      </c>
      <c r="P17" t="n">
        <v>799.49</v>
      </c>
      <c r="Q17" t="n">
        <v>1150.89</v>
      </c>
      <c r="R17" t="n">
        <v>233.31</v>
      </c>
      <c r="S17" t="n">
        <v>164.43</v>
      </c>
      <c r="T17" t="n">
        <v>28012.48</v>
      </c>
      <c r="U17" t="n">
        <v>0.7</v>
      </c>
      <c r="V17" t="n">
        <v>0.89</v>
      </c>
      <c r="W17" t="n">
        <v>19.04</v>
      </c>
      <c r="X17" t="n">
        <v>1.65</v>
      </c>
      <c r="Y17" t="n">
        <v>0.5</v>
      </c>
      <c r="Z17" t="n">
        <v>10</v>
      </c>
      <c r="AA17" t="n">
        <v>1925.604080470946</v>
      </c>
      <c r="AB17" t="n">
        <v>2634.696454556791</v>
      </c>
      <c r="AC17" t="n">
        <v>2383.244722753589</v>
      </c>
      <c r="AD17" t="n">
        <v>1925604.080470946</v>
      </c>
      <c r="AE17" t="n">
        <v>2634696.454556791</v>
      </c>
      <c r="AF17" t="n">
        <v>4.954618024953608e-06</v>
      </c>
      <c r="AG17" t="n">
        <v>45.84166666666667</v>
      </c>
      <c r="AH17" t="n">
        <v>2383244.722753589</v>
      </c>
    </row>
    <row r="18">
      <c r="A18" t="n">
        <v>16</v>
      </c>
      <c r="B18" t="n">
        <v>40</v>
      </c>
      <c r="C18" t="inlineStr">
        <is>
          <t xml:space="preserve">CONCLUIDO	</t>
        </is>
      </c>
      <c r="D18" t="n">
        <v>0.9098000000000001</v>
      </c>
      <c r="E18" t="n">
        <v>109.91</v>
      </c>
      <c r="F18" t="n">
        <v>107.31</v>
      </c>
      <c r="G18" t="n">
        <v>183.97</v>
      </c>
      <c r="H18" t="n">
        <v>2.73</v>
      </c>
      <c r="I18" t="n">
        <v>35</v>
      </c>
      <c r="J18" t="n">
        <v>109.83</v>
      </c>
      <c r="K18" t="n">
        <v>37.55</v>
      </c>
      <c r="L18" t="n">
        <v>17</v>
      </c>
      <c r="M18" t="n">
        <v>32</v>
      </c>
      <c r="N18" t="n">
        <v>15.28</v>
      </c>
      <c r="O18" t="n">
        <v>13779.95</v>
      </c>
      <c r="P18" t="n">
        <v>792.72</v>
      </c>
      <c r="Q18" t="n">
        <v>1150.91</v>
      </c>
      <c r="R18" t="n">
        <v>231.16</v>
      </c>
      <c r="S18" t="n">
        <v>164.43</v>
      </c>
      <c r="T18" t="n">
        <v>26945.08</v>
      </c>
      <c r="U18" t="n">
        <v>0.71</v>
      </c>
      <c r="V18" t="n">
        <v>0.89</v>
      </c>
      <c r="W18" t="n">
        <v>19.04</v>
      </c>
      <c r="X18" t="n">
        <v>1.58</v>
      </c>
      <c r="Y18" t="n">
        <v>0.5</v>
      </c>
      <c r="Z18" t="n">
        <v>10</v>
      </c>
      <c r="AA18" t="n">
        <v>1917.553253338264</v>
      </c>
      <c r="AB18" t="n">
        <v>2623.68095769643</v>
      </c>
      <c r="AC18" t="n">
        <v>2373.280529453234</v>
      </c>
      <c r="AD18" t="n">
        <v>1917553.253338264</v>
      </c>
      <c r="AE18" t="n">
        <v>2623680.95769643</v>
      </c>
      <c r="AF18" t="n">
        <v>4.959524127079758e-06</v>
      </c>
      <c r="AG18" t="n">
        <v>45.79583333333333</v>
      </c>
      <c r="AH18" t="n">
        <v>2373280.529453234</v>
      </c>
    </row>
    <row r="19">
      <c r="A19" t="n">
        <v>17</v>
      </c>
      <c r="B19" t="n">
        <v>40</v>
      </c>
      <c r="C19" t="inlineStr">
        <is>
          <t xml:space="preserve">CONCLUIDO	</t>
        </is>
      </c>
      <c r="D19" t="n">
        <v>0.911</v>
      </c>
      <c r="E19" t="n">
        <v>109.76</v>
      </c>
      <c r="F19" t="n">
        <v>107.2</v>
      </c>
      <c r="G19" t="n">
        <v>194.91</v>
      </c>
      <c r="H19" t="n">
        <v>2.86</v>
      </c>
      <c r="I19" t="n">
        <v>33</v>
      </c>
      <c r="J19" t="n">
        <v>111.11</v>
      </c>
      <c r="K19" t="n">
        <v>37.55</v>
      </c>
      <c r="L19" t="n">
        <v>18</v>
      </c>
      <c r="M19" t="n">
        <v>25</v>
      </c>
      <c r="N19" t="n">
        <v>15.55</v>
      </c>
      <c r="O19" t="n">
        <v>13937.22</v>
      </c>
      <c r="P19" t="n">
        <v>782.79</v>
      </c>
      <c r="Q19" t="n">
        <v>1150.91</v>
      </c>
      <c r="R19" t="n">
        <v>227.2</v>
      </c>
      <c r="S19" t="n">
        <v>164.43</v>
      </c>
      <c r="T19" t="n">
        <v>24975.27</v>
      </c>
      <c r="U19" t="n">
        <v>0.72</v>
      </c>
      <c r="V19" t="n">
        <v>0.89</v>
      </c>
      <c r="W19" t="n">
        <v>19.04</v>
      </c>
      <c r="X19" t="n">
        <v>1.47</v>
      </c>
      <c r="Y19" t="n">
        <v>0.5</v>
      </c>
      <c r="Z19" t="n">
        <v>10</v>
      </c>
      <c r="AA19" t="n">
        <v>1905.90333497098</v>
      </c>
      <c r="AB19" t="n">
        <v>2607.741025428187</v>
      </c>
      <c r="AC19" t="n">
        <v>2358.861881948837</v>
      </c>
      <c r="AD19" t="n">
        <v>1905903.33497098</v>
      </c>
      <c r="AE19" t="n">
        <v>2607741.025428187</v>
      </c>
      <c r="AF19" t="n">
        <v>4.966065596581292e-06</v>
      </c>
      <c r="AG19" t="n">
        <v>45.73333333333334</v>
      </c>
      <c r="AH19" t="n">
        <v>2358861.881948837</v>
      </c>
    </row>
    <row r="20">
      <c r="A20" t="n">
        <v>18</v>
      </c>
      <c r="B20" t="n">
        <v>40</v>
      </c>
      <c r="C20" t="inlineStr">
        <is>
          <t xml:space="preserve">CONCLUIDO	</t>
        </is>
      </c>
      <c r="D20" t="n">
        <v>0.9119</v>
      </c>
      <c r="E20" t="n">
        <v>109.66</v>
      </c>
      <c r="F20" t="n">
        <v>107.13</v>
      </c>
      <c r="G20" t="n">
        <v>207.35</v>
      </c>
      <c r="H20" t="n">
        <v>2.98</v>
      </c>
      <c r="I20" t="n">
        <v>31</v>
      </c>
      <c r="J20" t="n">
        <v>112.39</v>
      </c>
      <c r="K20" t="n">
        <v>37.55</v>
      </c>
      <c r="L20" t="n">
        <v>19</v>
      </c>
      <c r="M20" t="n">
        <v>17</v>
      </c>
      <c r="N20" t="n">
        <v>15.83</v>
      </c>
      <c r="O20" t="n">
        <v>14094.9</v>
      </c>
      <c r="P20" t="n">
        <v>779.97</v>
      </c>
      <c r="Q20" t="n">
        <v>1150.89</v>
      </c>
      <c r="R20" t="n">
        <v>224.65</v>
      </c>
      <c r="S20" t="n">
        <v>164.43</v>
      </c>
      <c r="T20" t="n">
        <v>23712.36</v>
      </c>
      <c r="U20" t="n">
        <v>0.73</v>
      </c>
      <c r="V20" t="n">
        <v>0.89</v>
      </c>
      <c r="W20" t="n">
        <v>19.04</v>
      </c>
      <c r="X20" t="n">
        <v>1.4</v>
      </c>
      <c r="Y20" t="n">
        <v>0.5</v>
      </c>
      <c r="Z20" t="n">
        <v>10</v>
      </c>
      <c r="AA20" t="n">
        <v>1901.662086983212</v>
      </c>
      <c r="AB20" t="n">
        <v>2601.937962820667</v>
      </c>
      <c r="AC20" t="n">
        <v>2353.612655491929</v>
      </c>
      <c r="AD20" t="n">
        <v>1901662.086983212</v>
      </c>
      <c r="AE20" t="n">
        <v>2601937.962820667</v>
      </c>
      <c r="AF20" t="n">
        <v>4.970971698707443e-06</v>
      </c>
      <c r="AG20" t="n">
        <v>45.69166666666666</v>
      </c>
      <c r="AH20" t="n">
        <v>2353612.655491929</v>
      </c>
    </row>
    <row r="21">
      <c r="A21" t="n">
        <v>19</v>
      </c>
      <c r="B21" t="n">
        <v>40</v>
      </c>
      <c r="C21" t="inlineStr">
        <is>
          <t xml:space="preserve">CONCLUIDO	</t>
        </is>
      </c>
      <c r="D21" t="n">
        <v>0.9125</v>
      </c>
      <c r="E21" t="n">
        <v>109.59</v>
      </c>
      <c r="F21" t="n">
        <v>107.09</v>
      </c>
      <c r="G21" t="n">
        <v>214.18</v>
      </c>
      <c r="H21" t="n">
        <v>3.1</v>
      </c>
      <c r="I21" t="n">
        <v>30</v>
      </c>
      <c r="J21" t="n">
        <v>113.67</v>
      </c>
      <c r="K21" t="n">
        <v>37.55</v>
      </c>
      <c r="L21" t="n">
        <v>20</v>
      </c>
      <c r="M21" t="n">
        <v>6</v>
      </c>
      <c r="N21" t="n">
        <v>16.12</v>
      </c>
      <c r="O21" t="n">
        <v>14253</v>
      </c>
      <c r="P21" t="n">
        <v>779.9400000000001</v>
      </c>
      <c r="Q21" t="n">
        <v>1150.93</v>
      </c>
      <c r="R21" t="n">
        <v>222.51</v>
      </c>
      <c r="S21" t="n">
        <v>164.43</v>
      </c>
      <c r="T21" t="n">
        <v>22648.56</v>
      </c>
      <c r="U21" t="n">
        <v>0.74</v>
      </c>
      <c r="V21" t="n">
        <v>0.89</v>
      </c>
      <c r="W21" t="n">
        <v>19.06</v>
      </c>
      <c r="X21" t="n">
        <v>1.35</v>
      </c>
      <c r="Y21" t="n">
        <v>0.5</v>
      </c>
      <c r="Z21" t="n">
        <v>10</v>
      </c>
      <c r="AA21" t="n">
        <v>1900.63520405703</v>
      </c>
      <c r="AB21" t="n">
        <v>2600.532936298187</v>
      </c>
      <c r="AC21" t="n">
        <v>2352.341722728787</v>
      </c>
      <c r="AD21" t="n">
        <v>1900635.20405703</v>
      </c>
      <c r="AE21" t="n">
        <v>2600532.936298187</v>
      </c>
      <c r="AF21" t="n">
        <v>4.974242433458209e-06</v>
      </c>
      <c r="AG21" t="n">
        <v>45.6625</v>
      </c>
      <c r="AH21" t="n">
        <v>2352341.722728787</v>
      </c>
    </row>
    <row r="22">
      <c r="A22" t="n">
        <v>20</v>
      </c>
      <c r="B22" t="n">
        <v>40</v>
      </c>
      <c r="C22" t="inlineStr">
        <is>
          <t xml:space="preserve">CONCLUIDO	</t>
        </is>
      </c>
      <c r="D22" t="n">
        <v>0.9125</v>
      </c>
      <c r="E22" t="n">
        <v>109.59</v>
      </c>
      <c r="F22" t="n">
        <v>107.08</v>
      </c>
      <c r="G22" t="n">
        <v>214.16</v>
      </c>
      <c r="H22" t="n">
        <v>3.22</v>
      </c>
      <c r="I22" t="n">
        <v>30</v>
      </c>
      <c r="J22" t="n">
        <v>114.95</v>
      </c>
      <c r="K22" t="n">
        <v>37.55</v>
      </c>
      <c r="L22" t="n">
        <v>21</v>
      </c>
      <c r="M22" t="n">
        <v>1</v>
      </c>
      <c r="N22" t="n">
        <v>16.4</v>
      </c>
      <c r="O22" t="n">
        <v>14411.53</v>
      </c>
      <c r="P22" t="n">
        <v>785.6900000000001</v>
      </c>
      <c r="Q22" t="n">
        <v>1150.95</v>
      </c>
      <c r="R22" t="n">
        <v>222.1</v>
      </c>
      <c r="S22" t="n">
        <v>164.43</v>
      </c>
      <c r="T22" t="n">
        <v>22444.09</v>
      </c>
      <c r="U22" t="n">
        <v>0.74</v>
      </c>
      <c r="V22" t="n">
        <v>0.89</v>
      </c>
      <c r="W22" t="n">
        <v>19.06</v>
      </c>
      <c r="X22" t="n">
        <v>1.35</v>
      </c>
      <c r="Y22" t="n">
        <v>0.5</v>
      </c>
      <c r="Z22" t="n">
        <v>10</v>
      </c>
      <c r="AA22" t="n">
        <v>1906.075862219974</v>
      </c>
      <c r="AB22" t="n">
        <v>2607.977084821626</v>
      </c>
      <c r="AC22" t="n">
        <v>2359.075412165077</v>
      </c>
      <c r="AD22" t="n">
        <v>1906075.862219974</v>
      </c>
      <c r="AE22" t="n">
        <v>2607977.084821626</v>
      </c>
      <c r="AF22" t="n">
        <v>4.974242433458209e-06</v>
      </c>
      <c r="AG22" t="n">
        <v>45.6625</v>
      </c>
      <c r="AH22" t="n">
        <v>2359075.412165076</v>
      </c>
    </row>
    <row r="23">
      <c r="A23" t="n">
        <v>21</v>
      </c>
      <c r="B23" t="n">
        <v>40</v>
      </c>
      <c r="C23" t="inlineStr">
        <is>
          <t xml:space="preserve">CONCLUIDO	</t>
        </is>
      </c>
      <c r="D23" t="n">
        <v>0.9125</v>
      </c>
      <c r="E23" t="n">
        <v>109.59</v>
      </c>
      <c r="F23" t="n">
        <v>107.08</v>
      </c>
      <c r="G23" t="n">
        <v>214.17</v>
      </c>
      <c r="H23" t="n">
        <v>3.34</v>
      </c>
      <c r="I23" t="n">
        <v>30</v>
      </c>
      <c r="J23" t="n">
        <v>116.24</v>
      </c>
      <c r="K23" t="n">
        <v>37.55</v>
      </c>
      <c r="L23" t="n">
        <v>22</v>
      </c>
      <c r="M23" t="n">
        <v>0</v>
      </c>
      <c r="N23" t="n">
        <v>16.69</v>
      </c>
      <c r="O23" t="n">
        <v>14570.49</v>
      </c>
      <c r="P23" t="n">
        <v>793.59</v>
      </c>
      <c r="Q23" t="n">
        <v>1150.93</v>
      </c>
      <c r="R23" t="n">
        <v>222.13</v>
      </c>
      <c r="S23" t="n">
        <v>164.43</v>
      </c>
      <c r="T23" t="n">
        <v>22456.17</v>
      </c>
      <c r="U23" t="n">
        <v>0.74</v>
      </c>
      <c r="V23" t="n">
        <v>0.89</v>
      </c>
      <c r="W23" t="n">
        <v>19.06</v>
      </c>
      <c r="X23" t="n">
        <v>1.35</v>
      </c>
      <c r="Y23" t="n">
        <v>0.5</v>
      </c>
      <c r="Z23" t="n">
        <v>10</v>
      </c>
      <c r="AA23" t="n">
        <v>1913.614093045876</v>
      </c>
      <c r="AB23" t="n">
        <v>2618.291224800898</v>
      </c>
      <c r="AC23" t="n">
        <v>2368.405185100713</v>
      </c>
      <c r="AD23" t="n">
        <v>1913614.093045876</v>
      </c>
      <c r="AE23" t="n">
        <v>2618291.224800898</v>
      </c>
      <c r="AF23" t="n">
        <v>4.974242433458209e-06</v>
      </c>
      <c r="AG23" t="n">
        <v>45.6625</v>
      </c>
      <c r="AH23" t="n">
        <v>2368405.185100713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53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0.3144</v>
      </c>
      <c r="E2" t="n">
        <v>318.11</v>
      </c>
      <c r="F2" t="n">
        <v>224.94</v>
      </c>
      <c r="G2" t="n">
        <v>5.79</v>
      </c>
      <c r="H2" t="n">
        <v>0.09</v>
      </c>
      <c r="I2" t="n">
        <v>2331</v>
      </c>
      <c r="J2" t="n">
        <v>194.77</v>
      </c>
      <c r="K2" t="n">
        <v>54.38</v>
      </c>
      <c r="L2" t="n">
        <v>1</v>
      </c>
      <c r="M2" t="n">
        <v>2329</v>
      </c>
      <c r="N2" t="n">
        <v>39.4</v>
      </c>
      <c r="O2" t="n">
        <v>24256.19</v>
      </c>
      <c r="P2" t="n">
        <v>3156.94</v>
      </c>
      <c r="Q2" t="n">
        <v>1152.63</v>
      </c>
      <c r="R2" t="n">
        <v>4237</v>
      </c>
      <c r="S2" t="n">
        <v>164.43</v>
      </c>
      <c r="T2" t="n">
        <v>2018389.04</v>
      </c>
      <c r="U2" t="n">
        <v>0.04</v>
      </c>
      <c r="V2" t="n">
        <v>0.43</v>
      </c>
      <c r="W2" t="n">
        <v>22.77</v>
      </c>
      <c r="X2" t="n">
        <v>119.13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0.5905</v>
      </c>
      <c r="E3" t="n">
        <v>169.34</v>
      </c>
      <c r="F3" t="n">
        <v>139.21</v>
      </c>
      <c r="G3" t="n">
        <v>11.76</v>
      </c>
      <c r="H3" t="n">
        <v>0.18</v>
      </c>
      <c r="I3" t="n">
        <v>710</v>
      </c>
      <c r="J3" t="n">
        <v>196.32</v>
      </c>
      <c r="K3" t="n">
        <v>54.38</v>
      </c>
      <c r="L3" t="n">
        <v>2</v>
      </c>
      <c r="M3" t="n">
        <v>708</v>
      </c>
      <c r="N3" t="n">
        <v>39.95</v>
      </c>
      <c r="O3" t="n">
        <v>24447.22</v>
      </c>
      <c r="P3" t="n">
        <v>1954.61</v>
      </c>
      <c r="Q3" t="n">
        <v>1151.36</v>
      </c>
      <c r="R3" t="n">
        <v>1312.06</v>
      </c>
      <c r="S3" t="n">
        <v>164.43</v>
      </c>
      <c r="T3" t="n">
        <v>564023.41</v>
      </c>
      <c r="U3" t="n">
        <v>0.13</v>
      </c>
      <c r="V3" t="n">
        <v>0.6899999999999999</v>
      </c>
      <c r="W3" t="n">
        <v>20.14</v>
      </c>
      <c r="X3" t="n">
        <v>33.46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0.6918</v>
      </c>
      <c r="E4" t="n">
        <v>144.54</v>
      </c>
      <c r="F4" t="n">
        <v>125.5</v>
      </c>
      <c r="G4" t="n">
        <v>17.72</v>
      </c>
      <c r="H4" t="n">
        <v>0.27</v>
      </c>
      <c r="I4" t="n">
        <v>425</v>
      </c>
      <c r="J4" t="n">
        <v>197.88</v>
      </c>
      <c r="K4" t="n">
        <v>54.38</v>
      </c>
      <c r="L4" t="n">
        <v>3</v>
      </c>
      <c r="M4" t="n">
        <v>423</v>
      </c>
      <c r="N4" t="n">
        <v>40.5</v>
      </c>
      <c r="O4" t="n">
        <v>24639</v>
      </c>
      <c r="P4" t="n">
        <v>1761.38</v>
      </c>
      <c r="Q4" t="n">
        <v>1151.22</v>
      </c>
      <c r="R4" t="n">
        <v>846.91</v>
      </c>
      <c r="S4" t="n">
        <v>164.43</v>
      </c>
      <c r="T4" t="n">
        <v>332873.06</v>
      </c>
      <c r="U4" t="n">
        <v>0.19</v>
      </c>
      <c r="V4" t="n">
        <v>0.76</v>
      </c>
      <c r="W4" t="n">
        <v>19.67</v>
      </c>
      <c r="X4" t="n">
        <v>19.75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0.7456</v>
      </c>
      <c r="E5" t="n">
        <v>134.12</v>
      </c>
      <c r="F5" t="n">
        <v>119.78</v>
      </c>
      <c r="G5" t="n">
        <v>23.64</v>
      </c>
      <c r="H5" t="n">
        <v>0.36</v>
      </c>
      <c r="I5" t="n">
        <v>304</v>
      </c>
      <c r="J5" t="n">
        <v>199.44</v>
      </c>
      <c r="K5" t="n">
        <v>54.38</v>
      </c>
      <c r="L5" t="n">
        <v>4</v>
      </c>
      <c r="M5" t="n">
        <v>302</v>
      </c>
      <c r="N5" t="n">
        <v>41.06</v>
      </c>
      <c r="O5" t="n">
        <v>24831.54</v>
      </c>
      <c r="P5" t="n">
        <v>1680.42</v>
      </c>
      <c r="Q5" t="n">
        <v>1151.04</v>
      </c>
      <c r="R5" t="n">
        <v>652.5</v>
      </c>
      <c r="S5" t="n">
        <v>164.43</v>
      </c>
      <c r="T5" t="n">
        <v>236271.18</v>
      </c>
      <c r="U5" t="n">
        <v>0.25</v>
      </c>
      <c r="V5" t="n">
        <v>0.8</v>
      </c>
      <c r="W5" t="n">
        <v>19.5</v>
      </c>
      <c r="X5" t="n">
        <v>14.04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0.7796</v>
      </c>
      <c r="E6" t="n">
        <v>128.27</v>
      </c>
      <c r="F6" t="n">
        <v>116.57</v>
      </c>
      <c r="G6" t="n">
        <v>29.64</v>
      </c>
      <c r="H6" t="n">
        <v>0.44</v>
      </c>
      <c r="I6" t="n">
        <v>236</v>
      </c>
      <c r="J6" t="n">
        <v>201.01</v>
      </c>
      <c r="K6" t="n">
        <v>54.38</v>
      </c>
      <c r="L6" t="n">
        <v>5</v>
      </c>
      <c r="M6" t="n">
        <v>234</v>
      </c>
      <c r="N6" t="n">
        <v>41.63</v>
      </c>
      <c r="O6" t="n">
        <v>25024.84</v>
      </c>
      <c r="P6" t="n">
        <v>1634.52</v>
      </c>
      <c r="Q6" t="n">
        <v>1151.01</v>
      </c>
      <c r="R6" t="n">
        <v>544.58</v>
      </c>
      <c r="S6" t="n">
        <v>164.43</v>
      </c>
      <c r="T6" t="n">
        <v>182654.37</v>
      </c>
      <c r="U6" t="n">
        <v>0.3</v>
      </c>
      <c r="V6" t="n">
        <v>0.82</v>
      </c>
      <c r="W6" t="n">
        <v>19.36</v>
      </c>
      <c r="X6" t="n">
        <v>10.83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0.8018</v>
      </c>
      <c r="E7" t="n">
        <v>124.72</v>
      </c>
      <c r="F7" t="n">
        <v>114.66</v>
      </c>
      <c r="G7" t="n">
        <v>35.46</v>
      </c>
      <c r="H7" t="n">
        <v>0.53</v>
      </c>
      <c r="I7" t="n">
        <v>194</v>
      </c>
      <c r="J7" t="n">
        <v>202.58</v>
      </c>
      <c r="K7" t="n">
        <v>54.38</v>
      </c>
      <c r="L7" t="n">
        <v>6</v>
      </c>
      <c r="M7" t="n">
        <v>192</v>
      </c>
      <c r="N7" t="n">
        <v>42.2</v>
      </c>
      <c r="O7" t="n">
        <v>25218.93</v>
      </c>
      <c r="P7" t="n">
        <v>1606.9</v>
      </c>
      <c r="Q7" t="n">
        <v>1150.96</v>
      </c>
      <c r="R7" t="n">
        <v>479.4</v>
      </c>
      <c r="S7" t="n">
        <v>164.43</v>
      </c>
      <c r="T7" t="n">
        <v>150273.51</v>
      </c>
      <c r="U7" t="n">
        <v>0.34</v>
      </c>
      <c r="V7" t="n">
        <v>0.83</v>
      </c>
      <c r="W7" t="n">
        <v>19.31</v>
      </c>
      <c r="X7" t="n">
        <v>8.92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0.8186</v>
      </c>
      <c r="E8" t="n">
        <v>122.16</v>
      </c>
      <c r="F8" t="n">
        <v>113.27</v>
      </c>
      <c r="G8" t="n">
        <v>41.44</v>
      </c>
      <c r="H8" t="n">
        <v>0.61</v>
      </c>
      <c r="I8" t="n">
        <v>164</v>
      </c>
      <c r="J8" t="n">
        <v>204.16</v>
      </c>
      <c r="K8" t="n">
        <v>54.38</v>
      </c>
      <c r="L8" t="n">
        <v>7</v>
      </c>
      <c r="M8" t="n">
        <v>162</v>
      </c>
      <c r="N8" t="n">
        <v>42.78</v>
      </c>
      <c r="O8" t="n">
        <v>25413.94</v>
      </c>
      <c r="P8" t="n">
        <v>1586.28</v>
      </c>
      <c r="Q8" t="n">
        <v>1150.96</v>
      </c>
      <c r="R8" t="n">
        <v>432.42</v>
      </c>
      <c r="S8" t="n">
        <v>164.43</v>
      </c>
      <c r="T8" t="n">
        <v>126930.88</v>
      </c>
      <c r="U8" t="n">
        <v>0.38</v>
      </c>
      <c r="V8" t="n">
        <v>0.84</v>
      </c>
      <c r="W8" t="n">
        <v>19.26</v>
      </c>
      <c r="X8" t="n">
        <v>7.53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0.8318</v>
      </c>
      <c r="E9" t="n">
        <v>120.23</v>
      </c>
      <c r="F9" t="n">
        <v>112.19</v>
      </c>
      <c r="G9" t="n">
        <v>47.4</v>
      </c>
      <c r="H9" t="n">
        <v>0.6899999999999999</v>
      </c>
      <c r="I9" t="n">
        <v>142</v>
      </c>
      <c r="J9" t="n">
        <v>205.75</v>
      </c>
      <c r="K9" t="n">
        <v>54.38</v>
      </c>
      <c r="L9" t="n">
        <v>8</v>
      </c>
      <c r="M9" t="n">
        <v>140</v>
      </c>
      <c r="N9" t="n">
        <v>43.37</v>
      </c>
      <c r="O9" t="n">
        <v>25609.61</v>
      </c>
      <c r="P9" t="n">
        <v>1570.59</v>
      </c>
      <c r="Q9" t="n">
        <v>1151.02</v>
      </c>
      <c r="R9" t="n">
        <v>396.25</v>
      </c>
      <c r="S9" t="n">
        <v>164.43</v>
      </c>
      <c r="T9" t="n">
        <v>108956.84</v>
      </c>
      <c r="U9" t="n">
        <v>0.41</v>
      </c>
      <c r="V9" t="n">
        <v>0.85</v>
      </c>
      <c r="W9" t="n">
        <v>19.2</v>
      </c>
      <c r="X9" t="n">
        <v>6.45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0.8411999999999999</v>
      </c>
      <c r="E10" t="n">
        <v>118.87</v>
      </c>
      <c r="F10" t="n">
        <v>111.46</v>
      </c>
      <c r="G10" t="n">
        <v>53.07</v>
      </c>
      <c r="H10" t="n">
        <v>0.77</v>
      </c>
      <c r="I10" t="n">
        <v>126</v>
      </c>
      <c r="J10" t="n">
        <v>207.34</v>
      </c>
      <c r="K10" t="n">
        <v>54.38</v>
      </c>
      <c r="L10" t="n">
        <v>9</v>
      </c>
      <c r="M10" t="n">
        <v>124</v>
      </c>
      <c r="N10" t="n">
        <v>43.96</v>
      </c>
      <c r="O10" t="n">
        <v>25806.1</v>
      </c>
      <c r="P10" t="n">
        <v>1559.64</v>
      </c>
      <c r="Q10" t="n">
        <v>1150.97</v>
      </c>
      <c r="R10" t="n">
        <v>371.28</v>
      </c>
      <c r="S10" t="n">
        <v>164.43</v>
      </c>
      <c r="T10" t="n">
        <v>96553.10000000001</v>
      </c>
      <c r="U10" t="n">
        <v>0.44</v>
      </c>
      <c r="V10" t="n">
        <v>0.86</v>
      </c>
      <c r="W10" t="n">
        <v>19.18</v>
      </c>
      <c r="X10" t="n">
        <v>5.72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0.8491</v>
      </c>
      <c r="E11" t="n">
        <v>117.77</v>
      </c>
      <c r="F11" t="n">
        <v>110.86</v>
      </c>
      <c r="G11" t="n">
        <v>58.86</v>
      </c>
      <c r="H11" t="n">
        <v>0.85</v>
      </c>
      <c r="I11" t="n">
        <v>113</v>
      </c>
      <c r="J11" t="n">
        <v>208.94</v>
      </c>
      <c r="K11" t="n">
        <v>54.38</v>
      </c>
      <c r="L11" t="n">
        <v>10</v>
      </c>
      <c r="M11" t="n">
        <v>111</v>
      </c>
      <c r="N11" t="n">
        <v>44.56</v>
      </c>
      <c r="O11" t="n">
        <v>26003.41</v>
      </c>
      <c r="P11" t="n">
        <v>1550.22</v>
      </c>
      <c r="Q11" t="n">
        <v>1150.91</v>
      </c>
      <c r="R11" t="n">
        <v>350.54</v>
      </c>
      <c r="S11" t="n">
        <v>164.43</v>
      </c>
      <c r="T11" t="n">
        <v>86248.38</v>
      </c>
      <c r="U11" t="n">
        <v>0.47</v>
      </c>
      <c r="V11" t="n">
        <v>0.86</v>
      </c>
      <c r="W11" t="n">
        <v>19.18</v>
      </c>
      <c r="X11" t="n">
        <v>5.12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0.8554</v>
      </c>
      <c r="E12" t="n">
        <v>116.9</v>
      </c>
      <c r="F12" t="n">
        <v>110.42</v>
      </c>
      <c r="G12" t="n">
        <v>64.95</v>
      </c>
      <c r="H12" t="n">
        <v>0.93</v>
      </c>
      <c r="I12" t="n">
        <v>102</v>
      </c>
      <c r="J12" t="n">
        <v>210.55</v>
      </c>
      <c r="K12" t="n">
        <v>54.38</v>
      </c>
      <c r="L12" t="n">
        <v>11</v>
      </c>
      <c r="M12" t="n">
        <v>100</v>
      </c>
      <c r="N12" t="n">
        <v>45.17</v>
      </c>
      <c r="O12" t="n">
        <v>26201.54</v>
      </c>
      <c r="P12" t="n">
        <v>1543.73</v>
      </c>
      <c r="Q12" t="n">
        <v>1150.98</v>
      </c>
      <c r="R12" t="n">
        <v>336.71</v>
      </c>
      <c r="S12" t="n">
        <v>164.43</v>
      </c>
      <c r="T12" t="n">
        <v>79389.25</v>
      </c>
      <c r="U12" t="n">
        <v>0.49</v>
      </c>
      <c r="V12" t="n">
        <v>0.87</v>
      </c>
      <c r="W12" t="n">
        <v>19.13</v>
      </c>
      <c r="X12" t="n">
        <v>4.68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0.8614000000000001</v>
      </c>
      <c r="E13" t="n">
        <v>116.09</v>
      </c>
      <c r="F13" t="n">
        <v>109.96</v>
      </c>
      <c r="G13" t="n">
        <v>70.94</v>
      </c>
      <c r="H13" t="n">
        <v>1</v>
      </c>
      <c r="I13" t="n">
        <v>93</v>
      </c>
      <c r="J13" t="n">
        <v>212.16</v>
      </c>
      <c r="K13" t="n">
        <v>54.38</v>
      </c>
      <c r="L13" t="n">
        <v>12</v>
      </c>
      <c r="M13" t="n">
        <v>91</v>
      </c>
      <c r="N13" t="n">
        <v>45.78</v>
      </c>
      <c r="O13" t="n">
        <v>26400.51</v>
      </c>
      <c r="P13" t="n">
        <v>1536.68</v>
      </c>
      <c r="Q13" t="n">
        <v>1150.94</v>
      </c>
      <c r="R13" t="n">
        <v>320.55</v>
      </c>
      <c r="S13" t="n">
        <v>164.43</v>
      </c>
      <c r="T13" t="n">
        <v>71353.53999999999</v>
      </c>
      <c r="U13" t="n">
        <v>0.51</v>
      </c>
      <c r="V13" t="n">
        <v>0.87</v>
      </c>
      <c r="W13" t="n">
        <v>19.13</v>
      </c>
      <c r="X13" t="n">
        <v>4.22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0.8658</v>
      </c>
      <c r="E14" t="n">
        <v>115.49</v>
      </c>
      <c r="F14" t="n">
        <v>109.63</v>
      </c>
      <c r="G14" t="n">
        <v>76.48999999999999</v>
      </c>
      <c r="H14" t="n">
        <v>1.08</v>
      </c>
      <c r="I14" t="n">
        <v>86</v>
      </c>
      <c r="J14" t="n">
        <v>213.78</v>
      </c>
      <c r="K14" t="n">
        <v>54.38</v>
      </c>
      <c r="L14" t="n">
        <v>13</v>
      </c>
      <c r="M14" t="n">
        <v>84</v>
      </c>
      <c r="N14" t="n">
        <v>46.4</v>
      </c>
      <c r="O14" t="n">
        <v>26600.32</v>
      </c>
      <c r="P14" t="n">
        <v>1531.41</v>
      </c>
      <c r="Q14" t="n">
        <v>1150.92</v>
      </c>
      <c r="R14" t="n">
        <v>309.71</v>
      </c>
      <c r="S14" t="n">
        <v>164.43</v>
      </c>
      <c r="T14" t="n">
        <v>65965.88</v>
      </c>
      <c r="U14" t="n">
        <v>0.53</v>
      </c>
      <c r="V14" t="n">
        <v>0.87</v>
      </c>
      <c r="W14" t="n">
        <v>19.12</v>
      </c>
      <c r="X14" t="n">
        <v>3.9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0.8697</v>
      </c>
      <c r="E15" t="n">
        <v>114.98</v>
      </c>
      <c r="F15" t="n">
        <v>109.35</v>
      </c>
      <c r="G15" t="n">
        <v>82.02</v>
      </c>
      <c r="H15" t="n">
        <v>1.15</v>
      </c>
      <c r="I15" t="n">
        <v>80</v>
      </c>
      <c r="J15" t="n">
        <v>215.41</v>
      </c>
      <c r="K15" t="n">
        <v>54.38</v>
      </c>
      <c r="L15" t="n">
        <v>14</v>
      </c>
      <c r="M15" t="n">
        <v>78</v>
      </c>
      <c r="N15" t="n">
        <v>47.03</v>
      </c>
      <c r="O15" t="n">
        <v>26801</v>
      </c>
      <c r="P15" t="n">
        <v>1527.23</v>
      </c>
      <c r="Q15" t="n">
        <v>1150.94</v>
      </c>
      <c r="R15" t="n">
        <v>300.52</v>
      </c>
      <c r="S15" t="n">
        <v>164.43</v>
      </c>
      <c r="T15" t="n">
        <v>61404.1</v>
      </c>
      <c r="U15" t="n">
        <v>0.55</v>
      </c>
      <c r="V15" t="n">
        <v>0.87</v>
      </c>
      <c r="W15" t="n">
        <v>19.1</v>
      </c>
      <c r="X15" t="n">
        <v>3.62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0.8737</v>
      </c>
      <c r="E16" t="n">
        <v>114.45</v>
      </c>
      <c r="F16" t="n">
        <v>109.06</v>
      </c>
      <c r="G16" t="n">
        <v>88.42</v>
      </c>
      <c r="H16" t="n">
        <v>1.23</v>
      </c>
      <c r="I16" t="n">
        <v>74</v>
      </c>
      <c r="J16" t="n">
        <v>217.04</v>
      </c>
      <c r="K16" t="n">
        <v>54.38</v>
      </c>
      <c r="L16" t="n">
        <v>15</v>
      </c>
      <c r="M16" t="n">
        <v>72</v>
      </c>
      <c r="N16" t="n">
        <v>47.66</v>
      </c>
      <c r="O16" t="n">
        <v>27002.55</v>
      </c>
      <c r="P16" t="n">
        <v>1522.84</v>
      </c>
      <c r="Q16" t="n">
        <v>1150.91</v>
      </c>
      <c r="R16" t="n">
        <v>290.13</v>
      </c>
      <c r="S16" t="n">
        <v>164.43</v>
      </c>
      <c r="T16" t="n">
        <v>56239.29</v>
      </c>
      <c r="U16" t="n">
        <v>0.57</v>
      </c>
      <c r="V16" t="n">
        <v>0.88</v>
      </c>
      <c r="W16" t="n">
        <v>19.1</v>
      </c>
      <c r="X16" t="n">
        <v>3.32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0.8768</v>
      </c>
      <c r="E17" t="n">
        <v>114.05</v>
      </c>
      <c r="F17" t="n">
        <v>108.85</v>
      </c>
      <c r="G17" t="n">
        <v>94.65000000000001</v>
      </c>
      <c r="H17" t="n">
        <v>1.3</v>
      </c>
      <c r="I17" t="n">
        <v>69</v>
      </c>
      <c r="J17" t="n">
        <v>218.68</v>
      </c>
      <c r="K17" t="n">
        <v>54.38</v>
      </c>
      <c r="L17" t="n">
        <v>16</v>
      </c>
      <c r="M17" t="n">
        <v>67</v>
      </c>
      <c r="N17" t="n">
        <v>48.31</v>
      </c>
      <c r="O17" t="n">
        <v>27204.98</v>
      </c>
      <c r="P17" t="n">
        <v>1518.71</v>
      </c>
      <c r="Q17" t="n">
        <v>1150.95</v>
      </c>
      <c r="R17" t="n">
        <v>283.18</v>
      </c>
      <c r="S17" t="n">
        <v>164.43</v>
      </c>
      <c r="T17" t="n">
        <v>52786.47</v>
      </c>
      <c r="U17" t="n">
        <v>0.58</v>
      </c>
      <c r="V17" t="n">
        <v>0.88</v>
      </c>
      <c r="W17" t="n">
        <v>19.09</v>
      </c>
      <c r="X17" t="n">
        <v>3.11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0.8794999999999999</v>
      </c>
      <c r="E18" t="n">
        <v>113.7</v>
      </c>
      <c r="F18" t="n">
        <v>108.66</v>
      </c>
      <c r="G18" t="n">
        <v>100.3</v>
      </c>
      <c r="H18" t="n">
        <v>1.37</v>
      </c>
      <c r="I18" t="n">
        <v>65</v>
      </c>
      <c r="J18" t="n">
        <v>220.33</v>
      </c>
      <c r="K18" t="n">
        <v>54.38</v>
      </c>
      <c r="L18" t="n">
        <v>17</v>
      </c>
      <c r="M18" t="n">
        <v>63</v>
      </c>
      <c r="N18" t="n">
        <v>48.95</v>
      </c>
      <c r="O18" t="n">
        <v>27408.3</v>
      </c>
      <c r="P18" t="n">
        <v>1516.25</v>
      </c>
      <c r="Q18" t="n">
        <v>1150.94</v>
      </c>
      <c r="R18" t="n">
        <v>277.09</v>
      </c>
      <c r="S18" t="n">
        <v>164.43</v>
      </c>
      <c r="T18" t="n">
        <v>49762.88</v>
      </c>
      <c r="U18" t="n">
        <v>0.59</v>
      </c>
      <c r="V18" t="n">
        <v>0.88</v>
      </c>
      <c r="W18" t="n">
        <v>19.07</v>
      </c>
      <c r="X18" t="n">
        <v>2.92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0.8813</v>
      </c>
      <c r="E19" t="n">
        <v>113.47</v>
      </c>
      <c r="F19" t="n">
        <v>108.54</v>
      </c>
      <c r="G19" t="n">
        <v>105.04</v>
      </c>
      <c r="H19" t="n">
        <v>1.44</v>
      </c>
      <c r="I19" t="n">
        <v>62</v>
      </c>
      <c r="J19" t="n">
        <v>221.99</v>
      </c>
      <c r="K19" t="n">
        <v>54.38</v>
      </c>
      <c r="L19" t="n">
        <v>18</v>
      </c>
      <c r="M19" t="n">
        <v>60</v>
      </c>
      <c r="N19" t="n">
        <v>49.61</v>
      </c>
      <c r="O19" t="n">
        <v>27612.53</v>
      </c>
      <c r="P19" t="n">
        <v>1514.45</v>
      </c>
      <c r="Q19" t="n">
        <v>1150.91</v>
      </c>
      <c r="R19" t="n">
        <v>272.56</v>
      </c>
      <c r="S19" t="n">
        <v>164.43</v>
      </c>
      <c r="T19" t="n">
        <v>47513.27</v>
      </c>
      <c r="U19" t="n">
        <v>0.6</v>
      </c>
      <c r="V19" t="n">
        <v>0.88</v>
      </c>
      <c r="W19" t="n">
        <v>19.08</v>
      </c>
      <c r="X19" t="n">
        <v>2.8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0.8843</v>
      </c>
      <c r="E20" t="n">
        <v>113.08</v>
      </c>
      <c r="F20" t="n">
        <v>108.31</v>
      </c>
      <c r="G20" t="n">
        <v>112.04</v>
      </c>
      <c r="H20" t="n">
        <v>1.51</v>
      </c>
      <c r="I20" t="n">
        <v>58</v>
      </c>
      <c r="J20" t="n">
        <v>223.65</v>
      </c>
      <c r="K20" t="n">
        <v>54.38</v>
      </c>
      <c r="L20" t="n">
        <v>19</v>
      </c>
      <c r="M20" t="n">
        <v>56</v>
      </c>
      <c r="N20" t="n">
        <v>50.27</v>
      </c>
      <c r="O20" t="n">
        <v>27817.81</v>
      </c>
      <c r="P20" t="n">
        <v>1510.75</v>
      </c>
      <c r="Q20" t="n">
        <v>1150.93</v>
      </c>
      <c r="R20" t="n">
        <v>265.03</v>
      </c>
      <c r="S20" t="n">
        <v>164.43</v>
      </c>
      <c r="T20" t="n">
        <v>43767.58</v>
      </c>
      <c r="U20" t="n">
        <v>0.62</v>
      </c>
      <c r="V20" t="n">
        <v>0.88</v>
      </c>
      <c r="W20" t="n">
        <v>19.07</v>
      </c>
      <c r="X20" t="n">
        <v>2.57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0.8861</v>
      </c>
      <c r="E21" t="n">
        <v>112.85</v>
      </c>
      <c r="F21" t="n">
        <v>108.19</v>
      </c>
      <c r="G21" t="n">
        <v>118.03</v>
      </c>
      <c r="H21" t="n">
        <v>1.58</v>
      </c>
      <c r="I21" t="n">
        <v>55</v>
      </c>
      <c r="J21" t="n">
        <v>225.32</v>
      </c>
      <c r="K21" t="n">
        <v>54.38</v>
      </c>
      <c r="L21" t="n">
        <v>20</v>
      </c>
      <c r="M21" t="n">
        <v>53</v>
      </c>
      <c r="N21" t="n">
        <v>50.95</v>
      </c>
      <c r="O21" t="n">
        <v>28023.89</v>
      </c>
      <c r="P21" t="n">
        <v>1508.52</v>
      </c>
      <c r="Q21" t="n">
        <v>1150.92</v>
      </c>
      <c r="R21" t="n">
        <v>261.39</v>
      </c>
      <c r="S21" t="n">
        <v>164.43</v>
      </c>
      <c r="T21" t="n">
        <v>41960.21</v>
      </c>
      <c r="U21" t="n">
        <v>0.63</v>
      </c>
      <c r="V21" t="n">
        <v>0.88</v>
      </c>
      <c r="W21" t="n">
        <v>19.06</v>
      </c>
      <c r="X21" t="n">
        <v>2.46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0.8875</v>
      </c>
      <c r="E22" t="n">
        <v>112.67</v>
      </c>
      <c r="F22" t="n">
        <v>108.1</v>
      </c>
      <c r="G22" t="n">
        <v>122.37</v>
      </c>
      <c r="H22" t="n">
        <v>1.64</v>
      </c>
      <c r="I22" t="n">
        <v>53</v>
      </c>
      <c r="J22" t="n">
        <v>227</v>
      </c>
      <c r="K22" t="n">
        <v>54.38</v>
      </c>
      <c r="L22" t="n">
        <v>21</v>
      </c>
      <c r="M22" t="n">
        <v>51</v>
      </c>
      <c r="N22" t="n">
        <v>51.62</v>
      </c>
      <c r="O22" t="n">
        <v>28230.92</v>
      </c>
      <c r="P22" t="n">
        <v>1507.21</v>
      </c>
      <c r="Q22" t="n">
        <v>1150.93</v>
      </c>
      <c r="R22" t="n">
        <v>257.98</v>
      </c>
      <c r="S22" t="n">
        <v>164.43</v>
      </c>
      <c r="T22" t="n">
        <v>40268.58</v>
      </c>
      <c r="U22" t="n">
        <v>0.64</v>
      </c>
      <c r="V22" t="n">
        <v>0.88</v>
      </c>
      <c r="W22" t="n">
        <v>19.06</v>
      </c>
      <c r="X22" t="n">
        <v>2.36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0.8895</v>
      </c>
      <c r="E23" t="n">
        <v>112.42</v>
      </c>
      <c r="F23" t="n">
        <v>107.96</v>
      </c>
      <c r="G23" t="n">
        <v>129.55</v>
      </c>
      <c r="H23" t="n">
        <v>1.71</v>
      </c>
      <c r="I23" t="n">
        <v>50</v>
      </c>
      <c r="J23" t="n">
        <v>228.69</v>
      </c>
      <c r="K23" t="n">
        <v>54.38</v>
      </c>
      <c r="L23" t="n">
        <v>22</v>
      </c>
      <c r="M23" t="n">
        <v>48</v>
      </c>
      <c r="N23" t="n">
        <v>52.31</v>
      </c>
      <c r="O23" t="n">
        <v>28438.91</v>
      </c>
      <c r="P23" t="n">
        <v>1503.97</v>
      </c>
      <c r="Q23" t="n">
        <v>1150.9</v>
      </c>
      <c r="R23" t="n">
        <v>253.1</v>
      </c>
      <c r="S23" t="n">
        <v>164.43</v>
      </c>
      <c r="T23" t="n">
        <v>37839.75</v>
      </c>
      <c r="U23" t="n">
        <v>0.65</v>
      </c>
      <c r="V23" t="n">
        <v>0.89</v>
      </c>
      <c r="W23" t="n">
        <v>19.05</v>
      </c>
      <c r="X23" t="n">
        <v>2.22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0.8905999999999999</v>
      </c>
      <c r="E24" t="n">
        <v>112.28</v>
      </c>
      <c r="F24" t="n">
        <v>107.9</v>
      </c>
      <c r="G24" t="n">
        <v>134.87</v>
      </c>
      <c r="H24" t="n">
        <v>1.77</v>
      </c>
      <c r="I24" t="n">
        <v>48</v>
      </c>
      <c r="J24" t="n">
        <v>230.38</v>
      </c>
      <c r="K24" t="n">
        <v>54.38</v>
      </c>
      <c r="L24" t="n">
        <v>23</v>
      </c>
      <c r="M24" t="n">
        <v>46</v>
      </c>
      <c r="N24" t="n">
        <v>53</v>
      </c>
      <c r="O24" t="n">
        <v>28647.87</v>
      </c>
      <c r="P24" t="n">
        <v>1504.28</v>
      </c>
      <c r="Q24" t="n">
        <v>1150.9</v>
      </c>
      <c r="R24" t="n">
        <v>250.85</v>
      </c>
      <c r="S24" t="n">
        <v>164.43</v>
      </c>
      <c r="T24" t="n">
        <v>36728.94</v>
      </c>
      <c r="U24" t="n">
        <v>0.66</v>
      </c>
      <c r="V24" t="n">
        <v>0.89</v>
      </c>
      <c r="W24" t="n">
        <v>19.06</v>
      </c>
      <c r="X24" t="n">
        <v>2.16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0.8923</v>
      </c>
      <c r="E25" t="n">
        <v>112.08</v>
      </c>
      <c r="F25" t="n">
        <v>107.77</v>
      </c>
      <c r="G25" t="n">
        <v>140.57</v>
      </c>
      <c r="H25" t="n">
        <v>1.84</v>
      </c>
      <c r="I25" t="n">
        <v>46</v>
      </c>
      <c r="J25" t="n">
        <v>232.08</v>
      </c>
      <c r="K25" t="n">
        <v>54.38</v>
      </c>
      <c r="L25" t="n">
        <v>24</v>
      </c>
      <c r="M25" t="n">
        <v>44</v>
      </c>
      <c r="N25" t="n">
        <v>53.71</v>
      </c>
      <c r="O25" t="n">
        <v>28857.81</v>
      </c>
      <c r="P25" t="n">
        <v>1502.17</v>
      </c>
      <c r="Q25" t="n">
        <v>1150.95</v>
      </c>
      <c r="R25" t="n">
        <v>246.57</v>
      </c>
      <c r="S25" t="n">
        <v>164.43</v>
      </c>
      <c r="T25" t="n">
        <v>34598.95</v>
      </c>
      <c r="U25" t="n">
        <v>0.67</v>
      </c>
      <c r="V25" t="n">
        <v>0.89</v>
      </c>
      <c r="W25" t="n">
        <v>19.05</v>
      </c>
      <c r="X25" t="n">
        <v>2.04</v>
      </c>
      <c r="Y25" t="n">
        <v>0.5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0.8935999999999999</v>
      </c>
      <c r="E26" t="n">
        <v>111.91</v>
      </c>
      <c r="F26" t="n">
        <v>107.68</v>
      </c>
      <c r="G26" t="n">
        <v>146.84</v>
      </c>
      <c r="H26" t="n">
        <v>1.9</v>
      </c>
      <c r="I26" t="n">
        <v>44</v>
      </c>
      <c r="J26" t="n">
        <v>233.79</v>
      </c>
      <c r="K26" t="n">
        <v>54.38</v>
      </c>
      <c r="L26" t="n">
        <v>25</v>
      </c>
      <c r="M26" t="n">
        <v>42</v>
      </c>
      <c r="N26" t="n">
        <v>54.42</v>
      </c>
      <c r="O26" t="n">
        <v>29068.74</v>
      </c>
      <c r="P26" t="n">
        <v>1501.25</v>
      </c>
      <c r="Q26" t="n">
        <v>1150.89</v>
      </c>
      <c r="R26" t="n">
        <v>244.09</v>
      </c>
      <c r="S26" t="n">
        <v>164.43</v>
      </c>
      <c r="T26" t="n">
        <v>33364.62</v>
      </c>
      <c r="U26" t="n">
        <v>0.67</v>
      </c>
      <c r="V26" t="n">
        <v>0.89</v>
      </c>
      <c r="W26" t="n">
        <v>19.04</v>
      </c>
      <c r="X26" t="n">
        <v>1.95</v>
      </c>
      <c r="Y26" t="n">
        <v>0.5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0.8942</v>
      </c>
      <c r="E27" t="n">
        <v>111.83</v>
      </c>
      <c r="F27" t="n">
        <v>107.64</v>
      </c>
      <c r="G27" t="n">
        <v>150.19</v>
      </c>
      <c r="H27" t="n">
        <v>1.96</v>
      </c>
      <c r="I27" t="n">
        <v>43</v>
      </c>
      <c r="J27" t="n">
        <v>235.51</v>
      </c>
      <c r="K27" t="n">
        <v>54.38</v>
      </c>
      <c r="L27" t="n">
        <v>26</v>
      </c>
      <c r="M27" t="n">
        <v>41</v>
      </c>
      <c r="N27" t="n">
        <v>55.14</v>
      </c>
      <c r="O27" t="n">
        <v>29280.69</v>
      </c>
      <c r="P27" t="n">
        <v>1500.76</v>
      </c>
      <c r="Q27" t="n">
        <v>1150.9</v>
      </c>
      <c r="R27" t="n">
        <v>242.42</v>
      </c>
      <c r="S27" t="n">
        <v>164.43</v>
      </c>
      <c r="T27" t="n">
        <v>32536.33</v>
      </c>
      <c r="U27" t="n">
        <v>0.68</v>
      </c>
      <c r="V27" t="n">
        <v>0.89</v>
      </c>
      <c r="W27" t="n">
        <v>19.04</v>
      </c>
      <c r="X27" t="n">
        <v>1.91</v>
      </c>
      <c r="Y27" t="n">
        <v>0.5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0.8956</v>
      </c>
      <c r="E28" t="n">
        <v>111.66</v>
      </c>
      <c r="F28" t="n">
        <v>107.55</v>
      </c>
      <c r="G28" t="n">
        <v>157.39</v>
      </c>
      <c r="H28" t="n">
        <v>2.02</v>
      </c>
      <c r="I28" t="n">
        <v>41</v>
      </c>
      <c r="J28" t="n">
        <v>237.24</v>
      </c>
      <c r="K28" t="n">
        <v>54.38</v>
      </c>
      <c r="L28" t="n">
        <v>27</v>
      </c>
      <c r="M28" t="n">
        <v>39</v>
      </c>
      <c r="N28" t="n">
        <v>55.86</v>
      </c>
      <c r="O28" t="n">
        <v>29493.67</v>
      </c>
      <c r="P28" t="n">
        <v>1499.71</v>
      </c>
      <c r="Q28" t="n">
        <v>1150.89</v>
      </c>
      <c r="R28" t="n">
        <v>239.59</v>
      </c>
      <c r="S28" t="n">
        <v>164.43</v>
      </c>
      <c r="T28" t="n">
        <v>31129.98</v>
      </c>
      <c r="U28" t="n">
        <v>0.6899999999999999</v>
      </c>
      <c r="V28" t="n">
        <v>0.89</v>
      </c>
      <c r="W28" t="n">
        <v>19.04</v>
      </c>
      <c r="X28" t="n">
        <v>1.82</v>
      </c>
      <c r="Y28" t="n">
        <v>0.5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0.8961</v>
      </c>
      <c r="E29" t="n">
        <v>111.6</v>
      </c>
      <c r="F29" t="n">
        <v>107.53</v>
      </c>
      <c r="G29" t="n">
        <v>161.29</v>
      </c>
      <c r="H29" t="n">
        <v>2.08</v>
      </c>
      <c r="I29" t="n">
        <v>40</v>
      </c>
      <c r="J29" t="n">
        <v>238.97</v>
      </c>
      <c r="K29" t="n">
        <v>54.38</v>
      </c>
      <c r="L29" t="n">
        <v>28</v>
      </c>
      <c r="M29" t="n">
        <v>38</v>
      </c>
      <c r="N29" t="n">
        <v>56.6</v>
      </c>
      <c r="O29" t="n">
        <v>29707.68</v>
      </c>
      <c r="P29" t="n">
        <v>1501.02</v>
      </c>
      <c r="Q29" t="n">
        <v>1150.91</v>
      </c>
      <c r="R29" t="n">
        <v>238.34</v>
      </c>
      <c r="S29" t="n">
        <v>164.43</v>
      </c>
      <c r="T29" t="n">
        <v>30512.29</v>
      </c>
      <c r="U29" t="n">
        <v>0.6899999999999999</v>
      </c>
      <c r="V29" t="n">
        <v>0.89</v>
      </c>
      <c r="W29" t="n">
        <v>19.05</v>
      </c>
      <c r="X29" t="n">
        <v>1.79</v>
      </c>
      <c r="Y29" t="n">
        <v>0.5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0.8978</v>
      </c>
      <c r="E30" t="n">
        <v>111.39</v>
      </c>
      <c r="F30" t="n">
        <v>107.39</v>
      </c>
      <c r="G30" t="n">
        <v>169.57</v>
      </c>
      <c r="H30" t="n">
        <v>2.14</v>
      </c>
      <c r="I30" t="n">
        <v>38</v>
      </c>
      <c r="J30" t="n">
        <v>240.72</v>
      </c>
      <c r="K30" t="n">
        <v>54.38</v>
      </c>
      <c r="L30" t="n">
        <v>29</v>
      </c>
      <c r="M30" t="n">
        <v>36</v>
      </c>
      <c r="N30" t="n">
        <v>57.34</v>
      </c>
      <c r="O30" t="n">
        <v>29922.88</v>
      </c>
      <c r="P30" t="n">
        <v>1497.93</v>
      </c>
      <c r="Q30" t="n">
        <v>1150.88</v>
      </c>
      <c r="R30" t="n">
        <v>234.21</v>
      </c>
      <c r="S30" t="n">
        <v>164.43</v>
      </c>
      <c r="T30" t="n">
        <v>28458.63</v>
      </c>
      <c r="U30" t="n">
        <v>0.7</v>
      </c>
      <c r="V30" t="n">
        <v>0.89</v>
      </c>
      <c r="W30" t="n">
        <v>19.03</v>
      </c>
      <c r="X30" t="n">
        <v>1.66</v>
      </c>
      <c r="Y30" t="n">
        <v>0.5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0.8982</v>
      </c>
      <c r="E31" t="n">
        <v>111.34</v>
      </c>
      <c r="F31" t="n">
        <v>107.38</v>
      </c>
      <c r="G31" t="n">
        <v>174.13</v>
      </c>
      <c r="H31" t="n">
        <v>2.2</v>
      </c>
      <c r="I31" t="n">
        <v>37</v>
      </c>
      <c r="J31" t="n">
        <v>242.47</v>
      </c>
      <c r="K31" t="n">
        <v>54.38</v>
      </c>
      <c r="L31" t="n">
        <v>30</v>
      </c>
      <c r="M31" t="n">
        <v>35</v>
      </c>
      <c r="N31" t="n">
        <v>58.1</v>
      </c>
      <c r="O31" t="n">
        <v>30139.04</v>
      </c>
      <c r="P31" t="n">
        <v>1498.24</v>
      </c>
      <c r="Q31" t="n">
        <v>1150.92</v>
      </c>
      <c r="R31" t="n">
        <v>233.39</v>
      </c>
      <c r="S31" t="n">
        <v>164.43</v>
      </c>
      <c r="T31" t="n">
        <v>28051.91</v>
      </c>
      <c r="U31" t="n">
        <v>0.7</v>
      </c>
      <c r="V31" t="n">
        <v>0.89</v>
      </c>
      <c r="W31" t="n">
        <v>19.04</v>
      </c>
      <c r="X31" t="n">
        <v>1.65</v>
      </c>
      <c r="Y31" t="n">
        <v>0.5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0.899</v>
      </c>
      <c r="E32" t="n">
        <v>111.24</v>
      </c>
      <c r="F32" t="n">
        <v>107.32</v>
      </c>
      <c r="G32" t="n">
        <v>178.87</v>
      </c>
      <c r="H32" t="n">
        <v>2.26</v>
      </c>
      <c r="I32" t="n">
        <v>36</v>
      </c>
      <c r="J32" t="n">
        <v>244.23</v>
      </c>
      <c r="K32" t="n">
        <v>54.38</v>
      </c>
      <c r="L32" t="n">
        <v>31</v>
      </c>
      <c r="M32" t="n">
        <v>34</v>
      </c>
      <c r="N32" t="n">
        <v>58.86</v>
      </c>
      <c r="O32" t="n">
        <v>30356.28</v>
      </c>
      <c r="P32" t="n">
        <v>1498.12</v>
      </c>
      <c r="Q32" t="n">
        <v>1150.89</v>
      </c>
      <c r="R32" t="n">
        <v>231.61</v>
      </c>
      <c r="S32" t="n">
        <v>164.43</v>
      </c>
      <c r="T32" t="n">
        <v>27168.46</v>
      </c>
      <c r="U32" t="n">
        <v>0.71</v>
      </c>
      <c r="V32" t="n">
        <v>0.89</v>
      </c>
      <c r="W32" t="n">
        <v>19.03</v>
      </c>
      <c r="X32" t="n">
        <v>1.59</v>
      </c>
      <c r="Y32" t="n">
        <v>0.5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0.8994</v>
      </c>
      <c r="E33" t="n">
        <v>111.19</v>
      </c>
      <c r="F33" t="n">
        <v>107.31</v>
      </c>
      <c r="G33" t="n">
        <v>183.96</v>
      </c>
      <c r="H33" t="n">
        <v>2.31</v>
      </c>
      <c r="I33" t="n">
        <v>35</v>
      </c>
      <c r="J33" t="n">
        <v>246</v>
      </c>
      <c r="K33" t="n">
        <v>54.38</v>
      </c>
      <c r="L33" t="n">
        <v>32</v>
      </c>
      <c r="M33" t="n">
        <v>33</v>
      </c>
      <c r="N33" t="n">
        <v>59.63</v>
      </c>
      <c r="O33" t="n">
        <v>30574.64</v>
      </c>
      <c r="P33" t="n">
        <v>1498.33</v>
      </c>
      <c r="Q33" t="n">
        <v>1150.87</v>
      </c>
      <c r="R33" t="n">
        <v>231.13</v>
      </c>
      <c r="S33" t="n">
        <v>164.43</v>
      </c>
      <c r="T33" t="n">
        <v>26933.18</v>
      </c>
      <c r="U33" t="n">
        <v>0.71</v>
      </c>
      <c r="V33" t="n">
        <v>0.89</v>
      </c>
      <c r="W33" t="n">
        <v>19.04</v>
      </c>
      <c r="X33" t="n">
        <v>1.58</v>
      </c>
      <c r="Y33" t="n">
        <v>0.5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0.9001</v>
      </c>
      <c r="E34" t="n">
        <v>111.1</v>
      </c>
      <c r="F34" t="n">
        <v>107.26</v>
      </c>
      <c r="G34" t="n">
        <v>189.28</v>
      </c>
      <c r="H34" t="n">
        <v>2.37</v>
      </c>
      <c r="I34" t="n">
        <v>34</v>
      </c>
      <c r="J34" t="n">
        <v>247.78</v>
      </c>
      <c r="K34" t="n">
        <v>54.38</v>
      </c>
      <c r="L34" t="n">
        <v>33</v>
      </c>
      <c r="M34" t="n">
        <v>32</v>
      </c>
      <c r="N34" t="n">
        <v>60.41</v>
      </c>
      <c r="O34" t="n">
        <v>30794.11</v>
      </c>
      <c r="P34" t="n">
        <v>1497.81</v>
      </c>
      <c r="Q34" t="n">
        <v>1150.88</v>
      </c>
      <c r="R34" t="n">
        <v>229.45</v>
      </c>
      <c r="S34" t="n">
        <v>164.43</v>
      </c>
      <c r="T34" t="n">
        <v>26097.41</v>
      </c>
      <c r="U34" t="n">
        <v>0.72</v>
      </c>
      <c r="V34" t="n">
        <v>0.89</v>
      </c>
      <c r="W34" t="n">
        <v>19.03</v>
      </c>
      <c r="X34" t="n">
        <v>1.53</v>
      </c>
      <c r="Y34" t="n">
        <v>0.5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0.9011</v>
      </c>
      <c r="E35" t="n">
        <v>110.98</v>
      </c>
      <c r="F35" t="n">
        <v>107.18</v>
      </c>
      <c r="G35" t="n">
        <v>194.87</v>
      </c>
      <c r="H35" t="n">
        <v>2.42</v>
      </c>
      <c r="I35" t="n">
        <v>33</v>
      </c>
      <c r="J35" t="n">
        <v>249.57</v>
      </c>
      <c r="K35" t="n">
        <v>54.38</v>
      </c>
      <c r="L35" t="n">
        <v>34</v>
      </c>
      <c r="M35" t="n">
        <v>31</v>
      </c>
      <c r="N35" t="n">
        <v>61.2</v>
      </c>
      <c r="O35" t="n">
        <v>31014.73</v>
      </c>
      <c r="P35" t="n">
        <v>1496.98</v>
      </c>
      <c r="Q35" t="n">
        <v>1150.87</v>
      </c>
      <c r="R35" t="n">
        <v>226.93</v>
      </c>
      <c r="S35" t="n">
        <v>164.43</v>
      </c>
      <c r="T35" t="n">
        <v>24840.25</v>
      </c>
      <c r="U35" t="n">
        <v>0.72</v>
      </c>
      <c r="V35" t="n">
        <v>0.89</v>
      </c>
      <c r="W35" t="n">
        <v>19.03</v>
      </c>
      <c r="X35" t="n">
        <v>1.45</v>
      </c>
      <c r="Y35" t="n">
        <v>0.5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0.9016999999999999</v>
      </c>
      <c r="E36" t="n">
        <v>110.9</v>
      </c>
      <c r="F36" t="n">
        <v>107.14</v>
      </c>
      <c r="G36" t="n">
        <v>200.89</v>
      </c>
      <c r="H36" t="n">
        <v>2.48</v>
      </c>
      <c r="I36" t="n">
        <v>32</v>
      </c>
      <c r="J36" t="n">
        <v>251.37</v>
      </c>
      <c r="K36" t="n">
        <v>54.38</v>
      </c>
      <c r="L36" t="n">
        <v>35</v>
      </c>
      <c r="M36" t="n">
        <v>30</v>
      </c>
      <c r="N36" t="n">
        <v>61.99</v>
      </c>
      <c r="O36" t="n">
        <v>31236.5</v>
      </c>
      <c r="P36" t="n">
        <v>1498.69</v>
      </c>
      <c r="Q36" t="n">
        <v>1150.87</v>
      </c>
      <c r="R36" t="n">
        <v>225.63</v>
      </c>
      <c r="S36" t="n">
        <v>164.43</v>
      </c>
      <c r="T36" t="n">
        <v>24198.32</v>
      </c>
      <c r="U36" t="n">
        <v>0.73</v>
      </c>
      <c r="V36" t="n">
        <v>0.89</v>
      </c>
      <c r="W36" t="n">
        <v>19.03</v>
      </c>
      <c r="X36" t="n">
        <v>1.41</v>
      </c>
      <c r="Y36" t="n">
        <v>0.5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0.9022</v>
      </c>
      <c r="E37" t="n">
        <v>110.85</v>
      </c>
      <c r="F37" t="n">
        <v>107.12</v>
      </c>
      <c r="G37" t="n">
        <v>207.33</v>
      </c>
      <c r="H37" t="n">
        <v>2.53</v>
      </c>
      <c r="I37" t="n">
        <v>31</v>
      </c>
      <c r="J37" t="n">
        <v>253.18</v>
      </c>
      <c r="K37" t="n">
        <v>54.38</v>
      </c>
      <c r="L37" t="n">
        <v>36</v>
      </c>
      <c r="M37" t="n">
        <v>29</v>
      </c>
      <c r="N37" t="n">
        <v>62.8</v>
      </c>
      <c r="O37" t="n">
        <v>31459.45</v>
      </c>
      <c r="P37" t="n">
        <v>1497.05</v>
      </c>
      <c r="Q37" t="n">
        <v>1150.91</v>
      </c>
      <c r="R37" t="n">
        <v>224.89</v>
      </c>
      <c r="S37" t="n">
        <v>164.43</v>
      </c>
      <c r="T37" t="n">
        <v>23833.61</v>
      </c>
      <c r="U37" t="n">
        <v>0.73</v>
      </c>
      <c r="V37" t="n">
        <v>0.89</v>
      </c>
      <c r="W37" t="n">
        <v>19.03</v>
      </c>
      <c r="X37" t="n">
        <v>1.39</v>
      </c>
      <c r="Y37" t="n">
        <v>0.5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0.9032</v>
      </c>
      <c r="E38" t="n">
        <v>110.72</v>
      </c>
      <c r="F38" t="n">
        <v>107.03</v>
      </c>
      <c r="G38" t="n">
        <v>214.07</v>
      </c>
      <c r="H38" t="n">
        <v>2.58</v>
      </c>
      <c r="I38" t="n">
        <v>30</v>
      </c>
      <c r="J38" t="n">
        <v>255</v>
      </c>
      <c r="K38" t="n">
        <v>54.38</v>
      </c>
      <c r="L38" t="n">
        <v>37</v>
      </c>
      <c r="M38" t="n">
        <v>28</v>
      </c>
      <c r="N38" t="n">
        <v>63.62</v>
      </c>
      <c r="O38" t="n">
        <v>31683.59</v>
      </c>
      <c r="P38" t="n">
        <v>1496.33</v>
      </c>
      <c r="Q38" t="n">
        <v>1150.87</v>
      </c>
      <c r="R38" t="n">
        <v>221.9</v>
      </c>
      <c r="S38" t="n">
        <v>164.43</v>
      </c>
      <c r="T38" t="n">
        <v>22342.23</v>
      </c>
      <c r="U38" t="n">
        <v>0.74</v>
      </c>
      <c r="V38" t="n">
        <v>0.89</v>
      </c>
      <c r="W38" t="n">
        <v>19.02</v>
      </c>
      <c r="X38" t="n">
        <v>1.3</v>
      </c>
      <c r="Y38" t="n">
        <v>0.5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0.903</v>
      </c>
      <c r="E39" t="n">
        <v>110.74</v>
      </c>
      <c r="F39" t="n">
        <v>107.06</v>
      </c>
      <c r="G39" t="n">
        <v>214.12</v>
      </c>
      <c r="H39" t="n">
        <v>2.63</v>
      </c>
      <c r="I39" t="n">
        <v>30</v>
      </c>
      <c r="J39" t="n">
        <v>256.82</v>
      </c>
      <c r="K39" t="n">
        <v>54.38</v>
      </c>
      <c r="L39" t="n">
        <v>38</v>
      </c>
      <c r="M39" t="n">
        <v>28</v>
      </c>
      <c r="N39" t="n">
        <v>64.45</v>
      </c>
      <c r="O39" t="n">
        <v>31909.08</v>
      </c>
      <c r="P39" t="n">
        <v>1496.87</v>
      </c>
      <c r="Q39" t="n">
        <v>1150.88</v>
      </c>
      <c r="R39" t="n">
        <v>222.74</v>
      </c>
      <c r="S39" t="n">
        <v>164.43</v>
      </c>
      <c r="T39" t="n">
        <v>22760.99</v>
      </c>
      <c r="U39" t="n">
        <v>0.74</v>
      </c>
      <c r="V39" t="n">
        <v>0.89</v>
      </c>
      <c r="W39" t="n">
        <v>19.03</v>
      </c>
      <c r="X39" t="n">
        <v>1.33</v>
      </c>
      <c r="Y39" t="n">
        <v>0.5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0.9038</v>
      </c>
      <c r="E40" t="n">
        <v>110.64</v>
      </c>
      <c r="F40" t="n">
        <v>107</v>
      </c>
      <c r="G40" t="n">
        <v>221.37</v>
      </c>
      <c r="H40" t="n">
        <v>2.68</v>
      </c>
      <c r="I40" t="n">
        <v>29</v>
      </c>
      <c r="J40" t="n">
        <v>258.66</v>
      </c>
      <c r="K40" t="n">
        <v>54.38</v>
      </c>
      <c r="L40" t="n">
        <v>39</v>
      </c>
      <c r="M40" t="n">
        <v>27</v>
      </c>
      <c r="N40" t="n">
        <v>65.28</v>
      </c>
      <c r="O40" t="n">
        <v>32135.68</v>
      </c>
      <c r="P40" t="n">
        <v>1499.51</v>
      </c>
      <c r="Q40" t="n">
        <v>1150.93</v>
      </c>
      <c r="R40" t="n">
        <v>220.6</v>
      </c>
      <c r="S40" t="n">
        <v>164.43</v>
      </c>
      <c r="T40" t="n">
        <v>21696.21</v>
      </c>
      <c r="U40" t="n">
        <v>0.75</v>
      </c>
      <c r="V40" t="n">
        <v>0.89</v>
      </c>
      <c r="W40" t="n">
        <v>19.02</v>
      </c>
      <c r="X40" t="n">
        <v>1.26</v>
      </c>
      <c r="Y40" t="n">
        <v>0.5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0.9046</v>
      </c>
      <c r="E41" t="n">
        <v>110.55</v>
      </c>
      <c r="F41" t="n">
        <v>106.95</v>
      </c>
      <c r="G41" t="n">
        <v>229.17</v>
      </c>
      <c r="H41" t="n">
        <v>2.73</v>
      </c>
      <c r="I41" t="n">
        <v>28</v>
      </c>
      <c r="J41" t="n">
        <v>260.51</v>
      </c>
      <c r="K41" t="n">
        <v>54.38</v>
      </c>
      <c r="L41" t="n">
        <v>40</v>
      </c>
      <c r="M41" t="n">
        <v>26</v>
      </c>
      <c r="N41" t="n">
        <v>66.13</v>
      </c>
      <c r="O41" t="n">
        <v>32363.54</v>
      </c>
      <c r="P41" t="n">
        <v>1499.39</v>
      </c>
      <c r="Q41" t="n">
        <v>1150.87</v>
      </c>
      <c r="R41" t="n">
        <v>219.11</v>
      </c>
      <c r="S41" t="n">
        <v>164.43</v>
      </c>
      <c r="T41" t="n">
        <v>20954.98</v>
      </c>
      <c r="U41" t="n">
        <v>0.75</v>
      </c>
      <c r="V41" t="n">
        <v>0.89</v>
      </c>
      <c r="W41" t="n">
        <v>19.01</v>
      </c>
      <c r="X41" t="n">
        <v>1.21</v>
      </c>
      <c r="Y41" t="n">
        <v>0.5</v>
      </c>
      <c r="Z41" t="n">
        <v>10</v>
      </c>
    </row>
    <row r="42">
      <c r="A42" t="n">
        <v>0</v>
      </c>
      <c r="B42" t="n">
        <v>40</v>
      </c>
      <c r="C42" t="inlineStr">
        <is>
          <t xml:space="preserve">CONCLUIDO	</t>
        </is>
      </c>
      <c r="D42" t="n">
        <v>0.5911</v>
      </c>
      <c r="E42" t="n">
        <v>169.19</v>
      </c>
      <c r="F42" t="n">
        <v>149.81</v>
      </c>
      <c r="G42" t="n">
        <v>9.74</v>
      </c>
      <c r="H42" t="n">
        <v>0.2</v>
      </c>
      <c r="I42" t="n">
        <v>923</v>
      </c>
      <c r="J42" t="n">
        <v>89.87</v>
      </c>
      <c r="K42" t="n">
        <v>37.55</v>
      </c>
      <c r="L42" t="n">
        <v>1</v>
      </c>
      <c r="M42" t="n">
        <v>921</v>
      </c>
      <c r="N42" t="n">
        <v>11.32</v>
      </c>
      <c r="O42" t="n">
        <v>11317.98</v>
      </c>
      <c r="P42" t="n">
        <v>1267.19</v>
      </c>
      <c r="Q42" t="n">
        <v>1151.57</v>
      </c>
      <c r="R42" t="n">
        <v>1671.29</v>
      </c>
      <c r="S42" t="n">
        <v>164.43</v>
      </c>
      <c r="T42" t="n">
        <v>742572.26</v>
      </c>
      <c r="U42" t="n">
        <v>0.1</v>
      </c>
      <c r="V42" t="n">
        <v>0.64</v>
      </c>
      <c r="W42" t="n">
        <v>20.51</v>
      </c>
      <c r="X42" t="n">
        <v>44.05</v>
      </c>
      <c r="Y42" t="n">
        <v>0.5</v>
      </c>
      <c r="Z42" t="n">
        <v>10</v>
      </c>
    </row>
    <row r="43">
      <c r="A43" t="n">
        <v>1</v>
      </c>
      <c r="B43" t="n">
        <v>40</v>
      </c>
      <c r="C43" t="inlineStr">
        <is>
          <t xml:space="preserve">CONCLUIDO	</t>
        </is>
      </c>
      <c r="D43" t="n">
        <v>0.757</v>
      </c>
      <c r="E43" t="n">
        <v>132.1</v>
      </c>
      <c r="F43" t="n">
        <v>123.1</v>
      </c>
      <c r="G43" t="n">
        <v>19.75</v>
      </c>
      <c r="H43" t="n">
        <v>0.39</v>
      </c>
      <c r="I43" t="n">
        <v>374</v>
      </c>
      <c r="J43" t="n">
        <v>91.09999999999999</v>
      </c>
      <c r="K43" t="n">
        <v>37.55</v>
      </c>
      <c r="L43" t="n">
        <v>2</v>
      </c>
      <c r="M43" t="n">
        <v>372</v>
      </c>
      <c r="N43" t="n">
        <v>11.54</v>
      </c>
      <c r="O43" t="n">
        <v>11468.97</v>
      </c>
      <c r="P43" t="n">
        <v>1034.84</v>
      </c>
      <c r="Q43" t="n">
        <v>1151.21</v>
      </c>
      <c r="R43" t="n">
        <v>765.15</v>
      </c>
      <c r="S43" t="n">
        <v>164.43</v>
      </c>
      <c r="T43" t="n">
        <v>292247.48</v>
      </c>
      <c r="U43" t="n">
        <v>0.21</v>
      </c>
      <c r="V43" t="n">
        <v>0.78</v>
      </c>
      <c r="W43" t="n">
        <v>19.6</v>
      </c>
      <c r="X43" t="n">
        <v>17.35</v>
      </c>
      <c r="Y43" t="n">
        <v>0.5</v>
      </c>
      <c r="Z43" t="n">
        <v>10</v>
      </c>
    </row>
    <row r="44">
      <c r="A44" t="n">
        <v>2</v>
      </c>
      <c r="B44" t="n">
        <v>40</v>
      </c>
      <c r="C44" t="inlineStr">
        <is>
          <t xml:space="preserve">CONCLUIDO	</t>
        </is>
      </c>
      <c r="D44" t="n">
        <v>0.8141</v>
      </c>
      <c r="E44" t="n">
        <v>122.83</v>
      </c>
      <c r="F44" t="n">
        <v>116.47</v>
      </c>
      <c r="G44" t="n">
        <v>29.86</v>
      </c>
      <c r="H44" t="n">
        <v>0.57</v>
      </c>
      <c r="I44" t="n">
        <v>234</v>
      </c>
      <c r="J44" t="n">
        <v>92.31999999999999</v>
      </c>
      <c r="K44" t="n">
        <v>37.55</v>
      </c>
      <c r="L44" t="n">
        <v>3</v>
      </c>
      <c r="M44" t="n">
        <v>232</v>
      </c>
      <c r="N44" t="n">
        <v>11.77</v>
      </c>
      <c r="O44" t="n">
        <v>11620.34</v>
      </c>
      <c r="P44" t="n">
        <v>972.17</v>
      </c>
      <c r="Q44" t="n">
        <v>1151.08</v>
      </c>
      <c r="R44" t="n">
        <v>540.87</v>
      </c>
      <c r="S44" t="n">
        <v>164.43</v>
      </c>
      <c r="T44" t="n">
        <v>180806.94</v>
      </c>
      <c r="U44" t="n">
        <v>0.3</v>
      </c>
      <c r="V44" t="n">
        <v>0.82</v>
      </c>
      <c r="W44" t="n">
        <v>19.36</v>
      </c>
      <c r="X44" t="n">
        <v>10.73</v>
      </c>
      <c r="Y44" t="n">
        <v>0.5</v>
      </c>
      <c r="Z44" t="n">
        <v>10</v>
      </c>
    </row>
    <row r="45">
      <c r="A45" t="n">
        <v>3</v>
      </c>
      <c r="B45" t="n">
        <v>40</v>
      </c>
      <c r="C45" t="inlineStr">
        <is>
          <t xml:space="preserve">CONCLUIDO	</t>
        </is>
      </c>
      <c r="D45" t="n">
        <v>0.8429</v>
      </c>
      <c r="E45" t="n">
        <v>118.64</v>
      </c>
      <c r="F45" t="n">
        <v>113.49</v>
      </c>
      <c r="G45" t="n">
        <v>40.06</v>
      </c>
      <c r="H45" t="n">
        <v>0.75</v>
      </c>
      <c r="I45" t="n">
        <v>170</v>
      </c>
      <c r="J45" t="n">
        <v>93.55</v>
      </c>
      <c r="K45" t="n">
        <v>37.55</v>
      </c>
      <c r="L45" t="n">
        <v>4</v>
      </c>
      <c r="M45" t="n">
        <v>168</v>
      </c>
      <c r="N45" t="n">
        <v>12</v>
      </c>
      <c r="O45" t="n">
        <v>11772.07</v>
      </c>
      <c r="P45" t="n">
        <v>940.24</v>
      </c>
      <c r="Q45" t="n">
        <v>1151.01</v>
      </c>
      <c r="R45" t="n">
        <v>440.15</v>
      </c>
      <c r="S45" t="n">
        <v>164.43</v>
      </c>
      <c r="T45" t="n">
        <v>130766.77</v>
      </c>
      <c r="U45" t="n">
        <v>0.37</v>
      </c>
      <c r="V45" t="n">
        <v>0.84</v>
      </c>
      <c r="W45" t="n">
        <v>19.25</v>
      </c>
      <c r="X45" t="n">
        <v>7.75</v>
      </c>
      <c r="Y45" t="n">
        <v>0.5</v>
      </c>
      <c r="Z45" t="n">
        <v>10</v>
      </c>
    </row>
    <row r="46">
      <c r="A46" t="n">
        <v>4</v>
      </c>
      <c r="B46" t="n">
        <v>40</v>
      </c>
      <c r="C46" t="inlineStr">
        <is>
          <t xml:space="preserve">CONCLUIDO	</t>
        </is>
      </c>
      <c r="D46" t="n">
        <v>0.8601</v>
      </c>
      <c r="E46" t="n">
        <v>116.26</v>
      </c>
      <c r="F46" t="n">
        <v>111.81</v>
      </c>
      <c r="G46" t="n">
        <v>50.44</v>
      </c>
      <c r="H46" t="n">
        <v>0.93</v>
      </c>
      <c r="I46" t="n">
        <v>133</v>
      </c>
      <c r="J46" t="n">
        <v>94.79000000000001</v>
      </c>
      <c r="K46" t="n">
        <v>37.55</v>
      </c>
      <c r="L46" t="n">
        <v>5</v>
      </c>
      <c r="M46" t="n">
        <v>131</v>
      </c>
      <c r="N46" t="n">
        <v>12.23</v>
      </c>
      <c r="O46" t="n">
        <v>11924.18</v>
      </c>
      <c r="P46" t="n">
        <v>918.9400000000001</v>
      </c>
      <c r="Q46" t="n">
        <v>1150.93</v>
      </c>
      <c r="R46" t="n">
        <v>383.83</v>
      </c>
      <c r="S46" t="n">
        <v>164.43</v>
      </c>
      <c r="T46" t="n">
        <v>102791.34</v>
      </c>
      <c r="U46" t="n">
        <v>0.43</v>
      </c>
      <c r="V46" t="n">
        <v>0.86</v>
      </c>
      <c r="W46" t="n">
        <v>19.18</v>
      </c>
      <c r="X46" t="n">
        <v>6.08</v>
      </c>
      <c r="Y46" t="n">
        <v>0.5</v>
      </c>
      <c r="Z46" t="n">
        <v>10</v>
      </c>
    </row>
    <row r="47">
      <c r="A47" t="n">
        <v>5</v>
      </c>
      <c r="B47" t="n">
        <v>40</v>
      </c>
      <c r="C47" t="inlineStr">
        <is>
          <t xml:space="preserve">CONCLUIDO	</t>
        </is>
      </c>
      <c r="D47" t="n">
        <v>0.8719</v>
      </c>
      <c r="E47" t="n">
        <v>114.69</v>
      </c>
      <c r="F47" t="n">
        <v>110.69</v>
      </c>
      <c r="G47" t="n">
        <v>60.93</v>
      </c>
      <c r="H47" t="n">
        <v>1.1</v>
      </c>
      <c r="I47" t="n">
        <v>109</v>
      </c>
      <c r="J47" t="n">
        <v>96.02</v>
      </c>
      <c r="K47" t="n">
        <v>37.55</v>
      </c>
      <c r="L47" t="n">
        <v>6</v>
      </c>
      <c r="M47" t="n">
        <v>107</v>
      </c>
      <c r="N47" t="n">
        <v>12.47</v>
      </c>
      <c r="O47" t="n">
        <v>12076.67</v>
      </c>
      <c r="P47" t="n">
        <v>902.85</v>
      </c>
      <c r="Q47" t="n">
        <v>1150.93</v>
      </c>
      <c r="R47" t="n">
        <v>345.2</v>
      </c>
      <c r="S47" t="n">
        <v>164.43</v>
      </c>
      <c r="T47" t="n">
        <v>83595.66</v>
      </c>
      <c r="U47" t="n">
        <v>0.48</v>
      </c>
      <c r="V47" t="n">
        <v>0.86</v>
      </c>
      <c r="W47" t="n">
        <v>19.17</v>
      </c>
      <c r="X47" t="n">
        <v>4.96</v>
      </c>
      <c r="Y47" t="n">
        <v>0.5</v>
      </c>
      <c r="Z47" t="n">
        <v>10</v>
      </c>
    </row>
    <row r="48">
      <c r="A48" t="n">
        <v>6</v>
      </c>
      <c r="B48" t="n">
        <v>40</v>
      </c>
      <c r="C48" t="inlineStr">
        <is>
          <t xml:space="preserve">CONCLUIDO	</t>
        </is>
      </c>
      <c r="D48" t="n">
        <v>0.8796</v>
      </c>
      <c r="E48" t="n">
        <v>113.69</v>
      </c>
      <c r="F48" t="n">
        <v>109.99</v>
      </c>
      <c r="G48" t="n">
        <v>70.95999999999999</v>
      </c>
      <c r="H48" t="n">
        <v>1.27</v>
      </c>
      <c r="I48" t="n">
        <v>93</v>
      </c>
      <c r="J48" t="n">
        <v>97.26000000000001</v>
      </c>
      <c r="K48" t="n">
        <v>37.55</v>
      </c>
      <c r="L48" t="n">
        <v>7</v>
      </c>
      <c r="M48" t="n">
        <v>91</v>
      </c>
      <c r="N48" t="n">
        <v>12.71</v>
      </c>
      <c r="O48" t="n">
        <v>12229.54</v>
      </c>
      <c r="P48" t="n">
        <v>889.95</v>
      </c>
      <c r="Q48" t="n">
        <v>1150.93</v>
      </c>
      <c r="R48" t="n">
        <v>321.54</v>
      </c>
      <c r="S48" t="n">
        <v>164.43</v>
      </c>
      <c r="T48" t="n">
        <v>71845.92999999999</v>
      </c>
      <c r="U48" t="n">
        <v>0.51</v>
      </c>
      <c r="V48" t="n">
        <v>0.87</v>
      </c>
      <c r="W48" t="n">
        <v>19.14</v>
      </c>
      <c r="X48" t="n">
        <v>4.26</v>
      </c>
      <c r="Y48" t="n">
        <v>0.5</v>
      </c>
      <c r="Z48" t="n">
        <v>10</v>
      </c>
    </row>
    <row r="49">
      <c r="A49" t="n">
        <v>7</v>
      </c>
      <c r="B49" t="n">
        <v>40</v>
      </c>
      <c r="C49" t="inlineStr">
        <is>
          <t xml:space="preserve">CONCLUIDO	</t>
        </is>
      </c>
      <c r="D49" t="n">
        <v>0.8865</v>
      </c>
      <c r="E49" t="n">
        <v>112.8</v>
      </c>
      <c r="F49" t="n">
        <v>109.35</v>
      </c>
      <c r="G49" t="n">
        <v>82.01000000000001</v>
      </c>
      <c r="H49" t="n">
        <v>1.43</v>
      </c>
      <c r="I49" t="n">
        <v>80</v>
      </c>
      <c r="J49" t="n">
        <v>98.5</v>
      </c>
      <c r="K49" t="n">
        <v>37.55</v>
      </c>
      <c r="L49" t="n">
        <v>8</v>
      </c>
      <c r="M49" t="n">
        <v>78</v>
      </c>
      <c r="N49" t="n">
        <v>12.95</v>
      </c>
      <c r="O49" t="n">
        <v>12382.79</v>
      </c>
      <c r="P49" t="n">
        <v>877.61</v>
      </c>
      <c r="Q49" t="n">
        <v>1150.93</v>
      </c>
      <c r="R49" t="n">
        <v>300.3</v>
      </c>
      <c r="S49" t="n">
        <v>164.43</v>
      </c>
      <c r="T49" t="n">
        <v>61291.4</v>
      </c>
      <c r="U49" t="n">
        <v>0.55</v>
      </c>
      <c r="V49" t="n">
        <v>0.87</v>
      </c>
      <c r="W49" t="n">
        <v>19.11</v>
      </c>
      <c r="X49" t="n">
        <v>3.62</v>
      </c>
      <c r="Y49" t="n">
        <v>0.5</v>
      </c>
      <c r="Z49" t="n">
        <v>10</v>
      </c>
    </row>
    <row r="50">
      <c r="A50" t="n">
        <v>8</v>
      </c>
      <c r="B50" t="n">
        <v>40</v>
      </c>
      <c r="C50" t="inlineStr">
        <is>
          <t xml:space="preserve">CONCLUIDO	</t>
        </is>
      </c>
      <c r="D50" t="n">
        <v>0.8917</v>
      </c>
      <c r="E50" t="n">
        <v>112.15</v>
      </c>
      <c r="F50" t="n">
        <v>108.89</v>
      </c>
      <c r="G50" t="n">
        <v>93.33</v>
      </c>
      <c r="H50" t="n">
        <v>1.59</v>
      </c>
      <c r="I50" t="n">
        <v>70</v>
      </c>
      <c r="J50" t="n">
        <v>99.75</v>
      </c>
      <c r="K50" t="n">
        <v>37.55</v>
      </c>
      <c r="L50" t="n">
        <v>9</v>
      </c>
      <c r="M50" t="n">
        <v>68</v>
      </c>
      <c r="N50" t="n">
        <v>13.2</v>
      </c>
      <c r="O50" t="n">
        <v>12536.43</v>
      </c>
      <c r="P50" t="n">
        <v>866.38</v>
      </c>
      <c r="Q50" t="n">
        <v>1150.91</v>
      </c>
      <c r="R50" t="n">
        <v>284.23</v>
      </c>
      <c r="S50" t="n">
        <v>164.43</v>
      </c>
      <c r="T50" t="n">
        <v>53304.98</v>
      </c>
      <c r="U50" t="n">
        <v>0.58</v>
      </c>
      <c r="V50" t="n">
        <v>0.88</v>
      </c>
      <c r="W50" t="n">
        <v>19.1</v>
      </c>
      <c r="X50" t="n">
        <v>3.15</v>
      </c>
      <c r="Y50" t="n">
        <v>0.5</v>
      </c>
      <c r="Z50" t="n">
        <v>10</v>
      </c>
    </row>
    <row r="51">
      <c r="A51" t="n">
        <v>9</v>
      </c>
      <c r="B51" t="n">
        <v>40</v>
      </c>
      <c r="C51" t="inlineStr">
        <is>
          <t xml:space="preserve">CONCLUIDO	</t>
        </is>
      </c>
      <c r="D51" t="n">
        <v>0.8951</v>
      </c>
      <c r="E51" t="n">
        <v>111.72</v>
      </c>
      <c r="F51" t="n">
        <v>108.58</v>
      </c>
      <c r="G51" t="n">
        <v>103.41</v>
      </c>
      <c r="H51" t="n">
        <v>1.74</v>
      </c>
      <c r="I51" t="n">
        <v>63</v>
      </c>
      <c r="J51" t="n">
        <v>101</v>
      </c>
      <c r="K51" t="n">
        <v>37.55</v>
      </c>
      <c r="L51" t="n">
        <v>10</v>
      </c>
      <c r="M51" t="n">
        <v>61</v>
      </c>
      <c r="N51" t="n">
        <v>13.45</v>
      </c>
      <c r="O51" t="n">
        <v>12690.46</v>
      </c>
      <c r="P51" t="n">
        <v>856.17</v>
      </c>
      <c r="Q51" t="n">
        <v>1150.91</v>
      </c>
      <c r="R51" t="n">
        <v>274.23</v>
      </c>
      <c r="S51" t="n">
        <v>164.43</v>
      </c>
      <c r="T51" t="n">
        <v>48339.87</v>
      </c>
      <c r="U51" t="n">
        <v>0.6</v>
      </c>
      <c r="V51" t="n">
        <v>0.88</v>
      </c>
      <c r="W51" t="n">
        <v>19.08</v>
      </c>
      <c r="X51" t="n">
        <v>2.85</v>
      </c>
      <c r="Y51" t="n">
        <v>0.5</v>
      </c>
      <c r="Z51" t="n">
        <v>10</v>
      </c>
    </row>
    <row r="52">
      <c r="A52" t="n">
        <v>10</v>
      </c>
      <c r="B52" t="n">
        <v>40</v>
      </c>
      <c r="C52" t="inlineStr">
        <is>
          <t xml:space="preserve">CONCLUIDO	</t>
        </is>
      </c>
      <c r="D52" t="n">
        <v>0.8991</v>
      </c>
      <c r="E52" t="n">
        <v>111.22</v>
      </c>
      <c r="F52" t="n">
        <v>108.22</v>
      </c>
      <c r="G52" t="n">
        <v>115.95</v>
      </c>
      <c r="H52" t="n">
        <v>1.89</v>
      </c>
      <c r="I52" t="n">
        <v>56</v>
      </c>
      <c r="J52" t="n">
        <v>102.25</v>
      </c>
      <c r="K52" t="n">
        <v>37.55</v>
      </c>
      <c r="L52" t="n">
        <v>11</v>
      </c>
      <c r="M52" t="n">
        <v>54</v>
      </c>
      <c r="N52" t="n">
        <v>13.7</v>
      </c>
      <c r="O52" t="n">
        <v>12844.88</v>
      </c>
      <c r="P52" t="n">
        <v>845.13</v>
      </c>
      <c r="Q52" t="n">
        <v>1150.9</v>
      </c>
      <c r="R52" t="n">
        <v>261.82</v>
      </c>
      <c r="S52" t="n">
        <v>164.43</v>
      </c>
      <c r="T52" t="n">
        <v>42172.96</v>
      </c>
      <c r="U52" t="n">
        <v>0.63</v>
      </c>
      <c r="V52" t="n">
        <v>0.88</v>
      </c>
      <c r="W52" t="n">
        <v>19.07</v>
      </c>
      <c r="X52" t="n">
        <v>2.49</v>
      </c>
      <c r="Y52" t="n">
        <v>0.5</v>
      </c>
      <c r="Z52" t="n">
        <v>10</v>
      </c>
    </row>
    <row r="53">
      <c r="A53" t="n">
        <v>11</v>
      </c>
      <c r="B53" t="n">
        <v>40</v>
      </c>
      <c r="C53" t="inlineStr">
        <is>
          <t xml:space="preserve">CONCLUIDO	</t>
        </is>
      </c>
      <c r="D53" t="n">
        <v>0.9015</v>
      </c>
      <c r="E53" t="n">
        <v>110.92</v>
      </c>
      <c r="F53" t="n">
        <v>108.02</v>
      </c>
      <c r="G53" t="n">
        <v>127.08</v>
      </c>
      <c r="H53" t="n">
        <v>2.04</v>
      </c>
      <c r="I53" t="n">
        <v>51</v>
      </c>
      <c r="J53" t="n">
        <v>103.51</v>
      </c>
      <c r="K53" t="n">
        <v>37.55</v>
      </c>
      <c r="L53" t="n">
        <v>12</v>
      </c>
      <c r="M53" t="n">
        <v>49</v>
      </c>
      <c r="N53" t="n">
        <v>13.95</v>
      </c>
      <c r="O53" t="n">
        <v>12999.7</v>
      </c>
      <c r="P53" t="n">
        <v>835.22</v>
      </c>
      <c r="Q53" t="n">
        <v>1150.92</v>
      </c>
      <c r="R53" t="n">
        <v>255.24</v>
      </c>
      <c r="S53" t="n">
        <v>164.43</v>
      </c>
      <c r="T53" t="n">
        <v>38906.88</v>
      </c>
      <c r="U53" t="n">
        <v>0.64</v>
      </c>
      <c r="V53" t="n">
        <v>0.89</v>
      </c>
      <c r="W53" t="n">
        <v>19.06</v>
      </c>
      <c r="X53" t="n">
        <v>2.29</v>
      </c>
      <c r="Y53" t="n">
        <v>0.5</v>
      </c>
      <c r="Z53" t="n">
        <v>10</v>
      </c>
    </row>
    <row r="54">
      <c r="A54" t="n">
        <v>12</v>
      </c>
      <c r="B54" t="n">
        <v>40</v>
      </c>
      <c r="C54" t="inlineStr">
        <is>
          <t xml:space="preserve">CONCLUIDO	</t>
        </is>
      </c>
      <c r="D54" t="n">
        <v>0.9036</v>
      </c>
      <c r="E54" t="n">
        <v>110.66</v>
      </c>
      <c r="F54" t="n">
        <v>107.84</v>
      </c>
      <c r="G54" t="n">
        <v>137.66</v>
      </c>
      <c r="H54" t="n">
        <v>2.18</v>
      </c>
      <c r="I54" t="n">
        <v>47</v>
      </c>
      <c r="J54" t="n">
        <v>104.76</v>
      </c>
      <c r="K54" t="n">
        <v>37.55</v>
      </c>
      <c r="L54" t="n">
        <v>13</v>
      </c>
      <c r="M54" t="n">
        <v>45</v>
      </c>
      <c r="N54" t="n">
        <v>14.21</v>
      </c>
      <c r="O54" t="n">
        <v>13154.91</v>
      </c>
      <c r="P54" t="n">
        <v>828.28</v>
      </c>
      <c r="Q54" t="n">
        <v>1150.91</v>
      </c>
      <c r="R54" t="n">
        <v>249.31</v>
      </c>
      <c r="S54" t="n">
        <v>164.43</v>
      </c>
      <c r="T54" t="n">
        <v>35960.48</v>
      </c>
      <c r="U54" t="n">
        <v>0.66</v>
      </c>
      <c r="V54" t="n">
        <v>0.89</v>
      </c>
      <c r="W54" t="n">
        <v>19.05</v>
      </c>
      <c r="X54" t="n">
        <v>2.1</v>
      </c>
      <c r="Y54" t="n">
        <v>0.5</v>
      </c>
      <c r="Z54" t="n">
        <v>10</v>
      </c>
    </row>
    <row r="55">
      <c r="A55" t="n">
        <v>13</v>
      </c>
      <c r="B55" t="n">
        <v>40</v>
      </c>
      <c r="C55" t="inlineStr">
        <is>
          <t xml:space="preserve">CONCLUIDO	</t>
        </is>
      </c>
      <c r="D55" t="n">
        <v>0.9056999999999999</v>
      </c>
      <c r="E55" t="n">
        <v>110.41</v>
      </c>
      <c r="F55" t="n">
        <v>107.66</v>
      </c>
      <c r="G55" t="n">
        <v>150.23</v>
      </c>
      <c r="H55" t="n">
        <v>2.33</v>
      </c>
      <c r="I55" t="n">
        <v>43</v>
      </c>
      <c r="J55" t="n">
        <v>106.03</v>
      </c>
      <c r="K55" t="n">
        <v>37.55</v>
      </c>
      <c r="L55" t="n">
        <v>14</v>
      </c>
      <c r="M55" t="n">
        <v>41</v>
      </c>
      <c r="N55" t="n">
        <v>14.47</v>
      </c>
      <c r="O55" t="n">
        <v>13310.53</v>
      </c>
      <c r="P55" t="n">
        <v>819.65</v>
      </c>
      <c r="Q55" t="n">
        <v>1150.89</v>
      </c>
      <c r="R55" t="n">
        <v>243.17</v>
      </c>
      <c r="S55" t="n">
        <v>164.43</v>
      </c>
      <c r="T55" t="n">
        <v>32909.98</v>
      </c>
      <c r="U55" t="n">
        <v>0.68</v>
      </c>
      <c r="V55" t="n">
        <v>0.89</v>
      </c>
      <c r="W55" t="n">
        <v>19.05</v>
      </c>
      <c r="X55" t="n">
        <v>1.93</v>
      </c>
      <c r="Y55" t="n">
        <v>0.5</v>
      </c>
      <c r="Z55" t="n">
        <v>10</v>
      </c>
    </row>
    <row r="56">
      <c r="A56" t="n">
        <v>14</v>
      </c>
      <c r="B56" t="n">
        <v>40</v>
      </c>
      <c r="C56" t="inlineStr">
        <is>
          <t xml:space="preserve">CONCLUIDO	</t>
        </is>
      </c>
      <c r="D56" t="n">
        <v>0.9075</v>
      </c>
      <c r="E56" t="n">
        <v>110.19</v>
      </c>
      <c r="F56" t="n">
        <v>107.5</v>
      </c>
      <c r="G56" t="n">
        <v>161.25</v>
      </c>
      <c r="H56" t="n">
        <v>2.46</v>
      </c>
      <c r="I56" t="n">
        <v>40</v>
      </c>
      <c r="J56" t="n">
        <v>107.29</v>
      </c>
      <c r="K56" t="n">
        <v>37.55</v>
      </c>
      <c r="L56" t="n">
        <v>15</v>
      </c>
      <c r="M56" t="n">
        <v>38</v>
      </c>
      <c r="N56" t="n">
        <v>14.74</v>
      </c>
      <c r="O56" t="n">
        <v>13466.55</v>
      </c>
      <c r="P56" t="n">
        <v>809.77</v>
      </c>
      <c r="Q56" t="n">
        <v>1150.88</v>
      </c>
      <c r="R56" t="n">
        <v>237.47</v>
      </c>
      <c r="S56" t="n">
        <v>164.43</v>
      </c>
      <c r="T56" t="n">
        <v>30076.24</v>
      </c>
      <c r="U56" t="n">
        <v>0.6899999999999999</v>
      </c>
      <c r="V56" t="n">
        <v>0.89</v>
      </c>
      <c r="W56" t="n">
        <v>19.04</v>
      </c>
      <c r="X56" t="n">
        <v>1.77</v>
      </c>
      <c r="Y56" t="n">
        <v>0.5</v>
      </c>
      <c r="Z56" t="n">
        <v>10</v>
      </c>
    </row>
    <row r="57">
      <c r="A57" t="n">
        <v>15</v>
      </c>
      <c r="B57" t="n">
        <v>40</v>
      </c>
      <c r="C57" t="inlineStr">
        <is>
          <t xml:space="preserve">CONCLUIDO	</t>
        </is>
      </c>
      <c r="D57" t="n">
        <v>0.9089</v>
      </c>
      <c r="E57" t="n">
        <v>110.02</v>
      </c>
      <c r="F57" t="n">
        <v>107.38</v>
      </c>
      <c r="G57" t="n">
        <v>174.13</v>
      </c>
      <c r="H57" t="n">
        <v>2.6</v>
      </c>
      <c r="I57" t="n">
        <v>37</v>
      </c>
      <c r="J57" t="n">
        <v>108.56</v>
      </c>
      <c r="K57" t="n">
        <v>37.55</v>
      </c>
      <c r="L57" t="n">
        <v>16</v>
      </c>
      <c r="M57" t="n">
        <v>35</v>
      </c>
      <c r="N57" t="n">
        <v>15.01</v>
      </c>
      <c r="O57" t="n">
        <v>13623.1</v>
      </c>
      <c r="P57" t="n">
        <v>799.49</v>
      </c>
      <c r="Q57" t="n">
        <v>1150.89</v>
      </c>
      <c r="R57" t="n">
        <v>233.31</v>
      </c>
      <c r="S57" t="n">
        <v>164.43</v>
      </c>
      <c r="T57" t="n">
        <v>28012.48</v>
      </c>
      <c r="U57" t="n">
        <v>0.7</v>
      </c>
      <c r="V57" t="n">
        <v>0.89</v>
      </c>
      <c r="W57" t="n">
        <v>19.04</v>
      </c>
      <c r="X57" t="n">
        <v>1.65</v>
      </c>
      <c r="Y57" t="n">
        <v>0.5</v>
      </c>
      <c r="Z57" t="n">
        <v>10</v>
      </c>
    </row>
    <row r="58">
      <c r="A58" t="n">
        <v>16</v>
      </c>
      <c r="B58" t="n">
        <v>40</v>
      </c>
      <c r="C58" t="inlineStr">
        <is>
          <t xml:space="preserve">CONCLUIDO	</t>
        </is>
      </c>
      <c r="D58" t="n">
        <v>0.9098000000000001</v>
      </c>
      <c r="E58" t="n">
        <v>109.91</v>
      </c>
      <c r="F58" t="n">
        <v>107.31</v>
      </c>
      <c r="G58" t="n">
        <v>183.97</v>
      </c>
      <c r="H58" t="n">
        <v>2.73</v>
      </c>
      <c r="I58" t="n">
        <v>35</v>
      </c>
      <c r="J58" t="n">
        <v>109.83</v>
      </c>
      <c r="K58" t="n">
        <v>37.55</v>
      </c>
      <c r="L58" t="n">
        <v>17</v>
      </c>
      <c r="M58" t="n">
        <v>32</v>
      </c>
      <c r="N58" t="n">
        <v>15.28</v>
      </c>
      <c r="O58" t="n">
        <v>13779.95</v>
      </c>
      <c r="P58" t="n">
        <v>792.72</v>
      </c>
      <c r="Q58" t="n">
        <v>1150.91</v>
      </c>
      <c r="R58" t="n">
        <v>231.16</v>
      </c>
      <c r="S58" t="n">
        <v>164.43</v>
      </c>
      <c r="T58" t="n">
        <v>26945.08</v>
      </c>
      <c r="U58" t="n">
        <v>0.71</v>
      </c>
      <c r="V58" t="n">
        <v>0.89</v>
      </c>
      <c r="W58" t="n">
        <v>19.04</v>
      </c>
      <c r="X58" t="n">
        <v>1.58</v>
      </c>
      <c r="Y58" t="n">
        <v>0.5</v>
      </c>
      <c r="Z58" t="n">
        <v>10</v>
      </c>
    </row>
    <row r="59">
      <c r="A59" t="n">
        <v>17</v>
      </c>
      <c r="B59" t="n">
        <v>40</v>
      </c>
      <c r="C59" t="inlineStr">
        <is>
          <t xml:space="preserve">CONCLUIDO	</t>
        </is>
      </c>
      <c r="D59" t="n">
        <v>0.911</v>
      </c>
      <c r="E59" t="n">
        <v>109.76</v>
      </c>
      <c r="F59" t="n">
        <v>107.2</v>
      </c>
      <c r="G59" t="n">
        <v>194.91</v>
      </c>
      <c r="H59" t="n">
        <v>2.86</v>
      </c>
      <c r="I59" t="n">
        <v>33</v>
      </c>
      <c r="J59" t="n">
        <v>111.11</v>
      </c>
      <c r="K59" t="n">
        <v>37.55</v>
      </c>
      <c r="L59" t="n">
        <v>18</v>
      </c>
      <c r="M59" t="n">
        <v>25</v>
      </c>
      <c r="N59" t="n">
        <v>15.55</v>
      </c>
      <c r="O59" t="n">
        <v>13937.22</v>
      </c>
      <c r="P59" t="n">
        <v>782.79</v>
      </c>
      <c r="Q59" t="n">
        <v>1150.91</v>
      </c>
      <c r="R59" t="n">
        <v>227.2</v>
      </c>
      <c r="S59" t="n">
        <v>164.43</v>
      </c>
      <c r="T59" t="n">
        <v>24975.27</v>
      </c>
      <c r="U59" t="n">
        <v>0.72</v>
      </c>
      <c r="V59" t="n">
        <v>0.89</v>
      </c>
      <c r="W59" t="n">
        <v>19.04</v>
      </c>
      <c r="X59" t="n">
        <v>1.47</v>
      </c>
      <c r="Y59" t="n">
        <v>0.5</v>
      </c>
      <c r="Z59" t="n">
        <v>10</v>
      </c>
    </row>
    <row r="60">
      <c r="A60" t="n">
        <v>18</v>
      </c>
      <c r="B60" t="n">
        <v>40</v>
      </c>
      <c r="C60" t="inlineStr">
        <is>
          <t xml:space="preserve">CONCLUIDO	</t>
        </is>
      </c>
      <c r="D60" t="n">
        <v>0.9119</v>
      </c>
      <c r="E60" t="n">
        <v>109.66</v>
      </c>
      <c r="F60" t="n">
        <v>107.13</v>
      </c>
      <c r="G60" t="n">
        <v>207.35</v>
      </c>
      <c r="H60" t="n">
        <v>2.98</v>
      </c>
      <c r="I60" t="n">
        <v>31</v>
      </c>
      <c r="J60" t="n">
        <v>112.39</v>
      </c>
      <c r="K60" t="n">
        <v>37.55</v>
      </c>
      <c r="L60" t="n">
        <v>19</v>
      </c>
      <c r="M60" t="n">
        <v>17</v>
      </c>
      <c r="N60" t="n">
        <v>15.83</v>
      </c>
      <c r="O60" t="n">
        <v>14094.9</v>
      </c>
      <c r="P60" t="n">
        <v>779.97</v>
      </c>
      <c r="Q60" t="n">
        <v>1150.89</v>
      </c>
      <c r="R60" t="n">
        <v>224.65</v>
      </c>
      <c r="S60" t="n">
        <v>164.43</v>
      </c>
      <c r="T60" t="n">
        <v>23712.36</v>
      </c>
      <c r="U60" t="n">
        <v>0.73</v>
      </c>
      <c r="V60" t="n">
        <v>0.89</v>
      </c>
      <c r="W60" t="n">
        <v>19.04</v>
      </c>
      <c r="X60" t="n">
        <v>1.4</v>
      </c>
      <c r="Y60" t="n">
        <v>0.5</v>
      </c>
      <c r="Z60" t="n">
        <v>10</v>
      </c>
    </row>
    <row r="61">
      <c r="A61" t="n">
        <v>19</v>
      </c>
      <c r="B61" t="n">
        <v>40</v>
      </c>
      <c r="C61" t="inlineStr">
        <is>
          <t xml:space="preserve">CONCLUIDO	</t>
        </is>
      </c>
      <c r="D61" t="n">
        <v>0.9125</v>
      </c>
      <c r="E61" t="n">
        <v>109.59</v>
      </c>
      <c r="F61" t="n">
        <v>107.09</v>
      </c>
      <c r="G61" t="n">
        <v>214.18</v>
      </c>
      <c r="H61" t="n">
        <v>3.1</v>
      </c>
      <c r="I61" t="n">
        <v>30</v>
      </c>
      <c r="J61" t="n">
        <v>113.67</v>
      </c>
      <c r="K61" t="n">
        <v>37.55</v>
      </c>
      <c r="L61" t="n">
        <v>20</v>
      </c>
      <c r="M61" t="n">
        <v>6</v>
      </c>
      <c r="N61" t="n">
        <v>16.12</v>
      </c>
      <c r="O61" t="n">
        <v>14253</v>
      </c>
      <c r="P61" t="n">
        <v>779.9400000000001</v>
      </c>
      <c r="Q61" t="n">
        <v>1150.93</v>
      </c>
      <c r="R61" t="n">
        <v>222.51</v>
      </c>
      <c r="S61" t="n">
        <v>164.43</v>
      </c>
      <c r="T61" t="n">
        <v>22648.56</v>
      </c>
      <c r="U61" t="n">
        <v>0.74</v>
      </c>
      <c r="V61" t="n">
        <v>0.89</v>
      </c>
      <c r="W61" t="n">
        <v>19.06</v>
      </c>
      <c r="X61" t="n">
        <v>1.35</v>
      </c>
      <c r="Y61" t="n">
        <v>0.5</v>
      </c>
      <c r="Z61" t="n">
        <v>10</v>
      </c>
    </row>
    <row r="62">
      <c r="A62" t="n">
        <v>20</v>
      </c>
      <c r="B62" t="n">
        <v>40</v>
      </c>
      <c r="C62" t="inlineStr">
        <is>
          <t xml:space="preserve">CONCLUIDO	</t>
        </is>
      </c>
      <c r="D62" t="n">
        <v>0.9125</v>
      </c>
      <c r="E62" t="n">
        <v>109.59</v>
      </c>
      <c r="F62" t="n">
        <v>107.08</v>
      </c>
      <c r="G62" t="n">
        <v>214.16</v>
      </c>
      <c r="H62" t="n">
        <v>3.22</v>
      </c>
      <c r="I62" t="n">
        <v>30</v>
      </c>
      <c r="J62" t="n">
        <v>114.95</v>
      </c>
      <c r="K62" t="n">
        <v>37.55</v>
      </c>
      <c r="L62" t="n">
        <v>21</v>
      </c>
      <c r="M62" t="n">
        <v>1</v>
      </c>
      <c r="N62" t="n">
        <v>16.4</v>
      </c>
      <c r="O62" t="n">
        <v>14411.53</v>
      </c>
      <c r="P62" t="n">
        <v>785.6900000000001</v>
      </c>
      <c r="Q62" t="n">
        <v>1150.95</v>
      </c>
      <c r="R62" t="n">
        <v>222.1</v>
      </c>
      <c r="S62" t="n">
        <v>164.43</v>
      </c>
      <c r="T62" t="n">
        <v>22444.09</v>
      </c>
      <c r="U62" t="n">
        <v>0.74</v>
      </c>
      <c r="V62" t="n">
        <v>0.89</v>
      </c>
      <c r="W62" t="n">
        <v>19.06</v>
      </c>
      <c r="X62" t="n">
        <v>1.35</v>
      </c>
      <c r="Y62" t="n">
        <v>0.5</v>
      </c>
      <c r="Z62" t="n">
        <v>10</v>
      </c>
    </row>
    <row r="63">
      <c r="A63" t="n">
        <v>21</v>
      </c>
      <c r="B63" t="n">
        <v>40</v>
      </c>
      <c r="C63" t="inlineStr">
        <is>
          <t xml:space="preserve">CONCLUIDO	</t>
        </is>
      </c>
      <c r="D63" t="n">
        <v>0.9125</v>
      </c>
      <c r="E63" t="n">
        <v>109.59</v>
      </c>
      <c r="F63" t="n">
        <v>107.08</v>
      </c>
      <c r="G63" t="n">
        <v>214.17</v>
      </c>
      <c r="H63" t="n">
        <v>3.34</v>
      </c>
      <c r="I63" t="n">
        <v>30</v>
      </c>
      <c r="J63" t="n">
        <v>116.24</v>
      </c>
      <c r="K63" t="n">
        <v>37.55</v>
      </c>
      <c r="L63" t="n">
        <v>22</v>
      </c>
      <c r="M63" t="n">
        <v>0</v>
      </c>
      <c r="N63" t="n">
        <v>16.69</v>
      </c>
      <c r="O63" t="n">
        <v>14570.49</v>
      </c>
      <c r="P63" t="n">
        <v>793.59</v>
      </c>
      <c r="Q63" t="n">
        <v>1150.93</v>
      </c>
      <c r="R63" t="n">
        <v>222.13</v>
      </c>
      <c r="S63" t="n">
        <v>164.43</v>
      </c>
      <c r="T63" t="n">
        <v>22456.17</v>
      </c>
      <c r="U63" t="n">
        <v>0.74</v>
      </c>
      <c r="V63" t="n">
        <v>0.89</v>
      </c>
      <c r="W63" t="n">
        <v>19.06</v>
      </c>
      <c r="X63" t="n">
        <v>1.35</v>
      </c>
      <c r="Y63" t="n">
        <v>0.5</v>
      </c>
      <c r="Z63" t="n">
        <v>10</v>
      </c>
    </row>
    <row r="64">
      <c r="A64" t="n">
        <v>0</v>
      </c>
      <c r="B64" t="n">
        <v>30</v>
      </c>
      <c r="C64" t="inlineStr">
        <is>
          <t xml:space="preserve">CONCLUIDO	</t>
        </is>
      </c>
      <c r="D64" t="n">
        <v>0.6496</v>
      </c>
      <c r="E64" t="n">
        <v>153.94</v>
      </c>
      <c r="F64" t="n">
        <v>140.62</v>
      </c>
      <c r="G64" t="n">
        <v>11.43</v>
      </c>
      <c r="H64" t="n">
        <v>0.24</v>
      </c>
      <c r="I64" t="n">
        <v>738</v>
      </c>
      <c r="J64" t="n">
        <v>71.52</v>
      </c>
      <c r="K64" t="n">
        <v>32.27</v>
      </c>
      <c r="L64" t="n">
        <v>1</v>
      </c>
      <c r="M64" t="n">
        <v>736</v>
      </c>
      <c r="N64" t="n">
        <v>8.25</v>
      </c>
      <c r="O64" t="n">
        <v>9054.6</v>
      </c>
      <c r="P64" t="n">
        <v>1015.14</v>
      </c>
      <c r="Q64" t="n">
        <v>1151.41</v>
      </c>
      <c r="R64" t="n">
        <v>1359.83</v>
      </c>
      <c r="S64" t="n">
        <v>164.43</v>
      </c>
      <c r="T64" t="n">
        <v>587766.63</v>
      </c>
      <c r="U64" t="n">
        <v>0.12</v>
      </c>
      <c r="V64" t="n">
        <v>0.68</v>
      </c>
      <c r="W64" t="n">
        <v>20.19</v>
      </c>
      <c r="X64" t="n">
        <v>34.86</v>
      </c>
      <c r="Y64" t="n">
        <v>0.5</v>
      </c>
      <c r="Z64" t="n">
        <v>10</v>
      </c>
    </row>
    <row r="65">
      <c r="A65" t="n">
        <v>1</v>
      </c>
      <c r="B65" t="n">
        <v>30</v>
      </c>
      <c r="C65" t="inlineStr">
        <is>
          <t xml:space="preserve">CONCLUIDO	</t>
        </is>
      </c>
      <c r="D65" t="n">
        <v>0.7893</v>
      </c>
      <c r="E65" t="n">
        <v>126.69</v>
      </c>
      <c r="F65" t="n">
        <v>120.03</v>
      </c>
      <c r="G65" t="n">
        <v>23.23</v>
      </c>
      <c r="H65" t="n">
        <v>0.48</v>
      </c>
      <c r="I65" t="n">
        <v>310</v>
      </c>
      <c r="J65" t="n">
        <v>72.7</v>
      </c>
      <c r="K65" t="n">
        <v>32.27</v>
      </c>
      <c r="L65" t="n">
        <v>2</v>
      </c>
      <c r="M65" t="n">
        <v>308</v>
      </c>
      <c r="N65" t="n">
        <v>8.43</v>
      </c>
      <c r="O65" t="n">
        <v>9200.25</v>
      </c>
      <c r="P65" t="n">
        <v>857.14</v>
      </c>
      <c r="Q65" t="n">
        <v>1151.11</v>
      </c>
      <c r="R65" t="n">
        <v>661.84</v>
      </c>
      <c r="S65" t="n">
        <v>164.43</v>
      </c>
      <c r="T65" t="n">
        <v>240913.58</v>
      </c>
      <c r="U65" t="n">
        <v>0.25</v>
      </c>
      <c r="V65" t="n">
        <v>0.8</v>
      </c>
      <c r="W65" t="n">
        <v>19.47</v>
      </c>
      <c r="X65" t="n">
        <v>14.28</v>
      </c>
      <c r="Y65" t="n">
        <v>0.5</v>
      </c>
      <c r="Z65" t="n">
        <v>10</v>
      </c>
    </row>
    <row r="66">
      <c r="A66" t="n">
        <v>2</v>
      </c>
      <c r="B66" t="n">
        <v>30</v>
      </c>
      <c r="C66" t="inlineStr">
        <is>
          <t xml:space="preserve">CONCLUIDO	</t>
        </is>
      </c>
      <c r="D66" t="n">
        <v>0.8365</v>
      </c>
      <c r="E66" t="n">
        <v>119.54</v>
      </c>
      <c r="F66" t="n">
        <v>114.67</v>
      </c>
      <c r="G66" t="n">
        <v>35.28</v>
      </c>
      <c r="H66" t="n">
        <v>0.71</v>
      </c>
      <c r="I66" t="n">
        <v>195</v>
      </c>
      <c r="J66" t="n">
        <v>73.88</v>
      </c>
      <c r="K66" t="n">
        <v>32.27</v>
      </c>
      <c r="L66" t="n">
        <v>3</v>
      </c>
      <c r="M66" t="n">
        <v>193</v>
      </c>
      <c r="N66" t="n">
        <v>8.609999999999999</v>
      </c>
      <c r="O66" t="n">
        <v>9346.23</v>
      </c>
      <c r="P66" t="n">
        <v>808.92</v>
      </c>
      <c r="Q66" t="n">
        <v>1151.03</v>
      </c>
      <c r="R66" t="n">
        <v>480.2</v>
      </c>
      <c r="S66" t="n">
        <v>164.43</v>
      </c>
      <c r="T66" t="n">
        <v>150667.4</v>
      </c>
      <c r="U66" t="n">
        <v>0.34</v>
      </c>
      <c r="V66" t="n">
        <v>0.83</v>
      </c>
      <c r="W66" t="n">
        <v>19.3</v>
      </c>
      <c r="X66" t="n">
        <v>8.93</v>
      </c>
      <c r="Y66" t="n">
        <v>0.5</v>
      </c>
      <c r="Z66" t="n">
        <v>10</v>
      </c>
    </row>
    <row r="67">
      <c r="A67" t="n">
        <v>3</v>
      </c>
      <c r="B67" t="n">
        <v>30</v>
      </c>
      <c r="C67" t="inlineStr">
        <is>
          <t xml:space="preserve">CONCLUIDO	</t>
        </is>
      </c>
      <c r="D67" t="n">
        <v>0.8602</v>
      </c>
      <c r="E67" t="n">
        <v>116.25</v>
      </c>
      <c r="F67" t="n">
        <v>112.19</v>
      </c>
      <c r="G67" t="n">
        <v>47.41</v>
      </c>
      <c r="H67" t="n">
        <v>0.93</v>
      </c>
      <c r="I67" t="n">
        <v>142</v>
      </c>
      <c r="J67" t="n">
        <v>75.06999999999999</v>
      </c>
      <c r="K67" t="n">
        <v>32.27</v>
      </c>
      <c r="L67" t="n">
        <v>4</v>
      </c>
      <c r="M67" t="n">
        <v>140</v>
      </c>
      <c r="N67" t="n">
        <v>8.800000000000001</v>
      </c>
      <c r="O67" t="n">
        <v>9492.549999999999</v>
      </c>
      <c r="P67" t="n">
        <v>782.05</v>
      </c>
      <c r="Q67" t="n">
        <v>1151</v>
      </c>
      <c r="R67" t="n">
        <v>396.6</v>
      </c>
      <c r="S67" t="n">
        <v>164.43</v>
      </c>
      <c r="T67" t="n">
        <v>109132.32</v>
      </c>
      <c r="U67" t="n">
        <v>0.41</v>
      </c>
      <c r="V67" t="n">
        <v>0.85</v>
      </c>
      <c r="W67" t="n">
        <v>19.2</v>
      </c>
      <c r="X67" t="n">
        <v>6.46</v>
      </c>
      <c r="Y67" t="n">
        <v>0.5</v>
      </c>
      <c r="Z67" t="n">
        <v>10</v>
      </c>
    </row>
    <row r="68">
      <c r="A68" t="n">
        <v>4</v>
      </c>
      <c r="B68" t="n">
        <v>30</v>
      </c>
      <c r="C68" t="inlineStr">
        <is>
          <t xml:space="preserve">CONCLUIDO	</t>
        </is>
      </c>
      <c r="D68" t="n">
        <v>0.8746</v>
      </c>
      <c r="E68" t="n">
        <v>114.34</v>
      </c>
      <c r="F68" t="n">
        <v>110.77</v>
      </c>
      <c r="G68" t="n">
        <v>59.87</v>
      </c>
      <c r="H68" t="n">
        <v>1.15</v>
      </c>
      <c r="I68" t="n">
        <v>111</v>
      </c>
      <c r="J68" t="n">
        <v>76.26000000000001</v>
      </c>
      <c r="K68" t="n">
        <v>32.27</v>
      </c>
      <c r="L68" t="n">
        <v>5</v>
      </c>
      <c r="M68" t="n">
        <v>109</v>
      </c>
      <c r="N68" t="n">
        <v>8.99</v>
      </c>
      <c r="O68" t="n">
        <v>9639.200000000001</v>
      </c>
      <c r="P68" t="n">
        <v>762.53</v>
      </c>
      <c r="Q68" t="n">
        <v>1150.93</v>
      </c>
      <c r="R68" t="n">
        <v>348.42</v>
      </c>
      <c r="S68" t="n">
        <v>164.43</v>
      </c>
      <c r="T68" t="n">
        <v>85195.08</v>
      </c>
      <c r="U68" t="n">
        <v>0.47</v>
      </c>
      <c r="V68" t="n">
        <v>0.86</v>
      </c>
      <c r="W68" t="n">
        <v>19.15</v>
      </c>
      <c r="X68" t="n">
        <v>5.03</v>
      </c>
      <c r="Y68" t="n">
        <v>0.5</v>
      </c>
      <c r="Z68" t="n">
        <v>10</v>
      </c>
    </row>
    <row r="69">
      <c r="A69" t="n">
        <v>5</v>
      </c>
      <c r="B69" t="n">
        <v>30</v>
      </c>
      <c r="C69" t="inlineStr">
        <is>
          <t xml:space="preserve">CONCLUIDO	</t>
        </is>
      </c>
      <c r="D69" t="n">
        <v>0.8847</v>
      </c>
      <c r="E69" t="n">
        <v>113.03</v>
      </c>
      <c r="F69" t="n">
        <v>109.78</v>
      </c>
      <c r="G69" t="n">
        <v>73.19</v>
      </c>
      <c r="H69" t="n">
        <v>1.36</v>
      </c>
      <c r="I69" t="n">
        <v>90</v>
      </c>
      <c r="J69" t="n">
        <v>77.45</v>
      </c>
      <c r="K69" t="n">
        <v>32.27</v>
      </c>
      <c r="L69" t="n">
        <v>6</v>
      </c>
      <c r="M69" t="n">
        <v>88</v>
      </c>
      <c r="N69" t="n">
        <v>9.18</v>
      </c>
      <c r="O69" t="n">
        <v>9786.190000000001</v>
      </c>
      <c r="P69" t="n">
        <v>745</v>
      </c>
      <c r="Q69" t="n">
        <v>1150.96</v>
      </c>
      <c r="R69" t="n">
        <v>314.85</v>
      </c>
      <c r="S69" t="n">
        <v>164.43</v>
      </c>
      <c r="T69" t="n">
        <v>68518.14999999999</v>
      </c>
      <c r="U69" t="n">
        <v>0.52</v>
      </c>
      <c r="V69" t="n">
        <v>0.87</v>
      </c>
      <c r="W69" t="n">
        <v>19.12</v>
      </c>
      <c r="X69" t="n">
        <v>4.05</v>
      </c>
      <c r="Y69" t="n">
        <v>0.5</v>
      </c>
      <c r="Z69" t="n">
        <v>10</v>
      </c>
    </row>
    <row r="70">
      <c r="A70" t="n">
        <v>6</v>
      </c>
      <c r="B70" t="n">
        <v>30</v>
      </c>
      <c r="C70" t="inlineStr">
        <is>
          <t xml:space="preserve">CONCLUIDO	</t>
        </is>
      </c>
      <c r="D70" t="n">
        <v>0.8915</v>
      </c>
      <c r="E70" t="n">
        <v>112.17</v>
      </c>
      <c r="F70" t="n">
        <v>109.14</v>
      </c>
      <c r="G70" t="n">
        <v>86.17</v>
      </c>
      <c r="H70" t="n">
        <v>1.56</v>
      </c>
      <c r="I70" t="n">
        <v>76</v>
      </c>
      <c r="J70" t="n">
        <v>78.65000000000001</v>
      </c>
      <c r="K70" t="n">
        <v>32.27</v>
      </c>
      <c r="L70" t="n">
        <v>7</v>
      </c>
      <c r="M70" t="n">
        <v>74</v>
      </c>
      <c r="N70" t="n">
        <v>9.380000000000001</v>
      </c>
      <c r="O70" t="n">
        <v>9933.52</v>
      </c>
      <c r="P70" t="n">
        <v>730.91</v>
      </c>
      <c r="Q70" t="n">
        <v>1150.93</v>
      </c>
      <c r="R70" t="n">
        <v>293.43</v>
      </c>
      <c r="S70" t="n">
        <v>164.43</v>
      </c>
      <c r="T70" t="n">
        <v>57875.51</v>
      </c>
      <c r="U70" t="n">
        <v>0.5600000000000001</v>
      </c>
      <c r="V70" t="n">
        <v>0.88</v>
      </c>
      <c r="W70" t="n">
        <v>19.1</v>
      </c>
      <c r="X70" t="n">
        <v>3.41</v>
      </c>
      <c r="Y70" t="n">
        <v>0.5</v>
      </c>
      <c r="Z70" t="n">
        <v>10</v>
      </c>
    </row>
    <row r="71">
      <c r="A71" t="n">
        <v>7</v>
      </c>
      <c r="B71" t="n">
        <v>30</v>
      </c>
      <c r="C71" t="inlineStr">
        <is>
          <t xml:space="preserve">CONCLUIDO	</t>
        </is>
      </c>
      <c r="D71" t="n">
        <v>0.8965</v>
      </c>
      <c r="E71" t="n">
        <v>111.54</v>
      </c>
      <c r="F71" t="n">
        <v>108.67</v>
      </c>
      <c r="G71" t="n">
        <v>98.79000000000001</v>
      </c>
      <c r="H71" t="n">
        <v>1.75</v>
      </c>
      <c r="I71" t="n">
        <v>66</v>
      </c>
      <c r="J71" t="n">
        <v>79.84</v>
      </c>
      <c r="K71" t="n">
        <v>32.27</v>
      </c>
      <c r="L71" t="n">
        <v>8</v>
      </c>
      <c r="M71" t="n">
        <v>64</v>
      </c>
      <c r="N71" t="n">
        <v>9.57</v>
      </c>
      <c r="O71" t="n">
        <v>10081.19</v>
      </c>
      <c r="P71" t="n">
        <v>716.74</v>
      </c>
      <c r="Q71" t="n">
        <v>1150.89</v>
      </c>
      <c r="R71" t="n">
        <v>277.6</v>
      </c>
      <c r="S71" t="n">
        <v>164.43</v>
      </c>
      <c r="T71" t="n">
        <v>50010.7</v>
      </c>
      <c r="U71" t="n">
        <v>0.59</v>
      </c>
      <c r="V71" t="n">
        <v>0.88</v>
      </c>
      <c r="W71" t="n">
        <v>19.07</v>
      </c>
      <c r="X71" t="n">
        <v>2.94</v>
      </c>
      <c r="Y71" t="n">
        <v>0.5</v>
      </c>
      <c r="Z71" t="n">
        <v>10</v>
      </c>
    </row>
    <row r="72">
      <c r="A72" t="n">
        <v>8</v>
      </c>
      <c r="B72" t="n">
        <v>30</v>
      </c>
      <c r="C72" t="inlineStr">
        <is>
          <t xml:space="preserve">CONCLUIDO	</t>
        </is>
      </c>
      <c r="D72" t="n">
        <v>0.9011</v>
      </c>
      <c r="E72" t="n">
        <v>110.98</v>
      </c>
      <c r="F72" t="n">
        <v>108.25</v>
      </c>
      <c r="G72" t="n">
        <v>113.95</v>
      </c>
      <c r="H72" t="n">
        <v>1.94</v>
      </c>
      <c r="I72" t="n">
        <v>57</v>
      </c>
      <c r="J72" t="n">
        <v>81.04000000000001</v>
      </c>
      <c r="K72" t="n">
        <v>32.27</v>
      </c>
      <c r="L72" t="n">
        <v>9</v>
      </c>
      <c r="M72" t="n">
        <v>55</v>
      </c>
      <c r="N72" t="n">
        <v>9.77</v>
      </c>
      <c r="O72" t="n">
        <v>10229.34</v>
      </c>
      <c r="P72" t="n">
        <v>702.83</v>
      </c>
      <c r="Q72" t="n">
        <v>1150.91</v>
      </c>
      <c r="R72" t="n">
        <v>262.94</v>
      </c>
      <c r="S72" t="n">
        <v>164.43</v>
      </c>
      <c r="T72" t="n">
        <v>42726.08</v>
      </c>
      <c r="U72" t="n">
        <v>0.63</v>
      </c>
      <c r="V72" t="n">
        <v>0.88</v>
      </c>
      <c r="W72" t="n">
        <v>19.07</v>
      </c>
      <c r="X72" t="n">
        <v>2.52</v>
      </c>
      <c r="Y72" t="n">
        <v>0.5</v>
      </c>
      <c r="Z72" t="n">
        <v>10</v>
      </c>
    </row>
    <row r="73">
      <c r="A73" t="n">
        <v>9</v>
      </c>
      <c r="B73" t="n">
        <v>30</v>
      </c>
      <c r="C73" t="inlineStr">
        <is>
          <t xml:space="preserve">CONCLUIDO	</t>
        </is>
      </c>
      <c r="D73" t="n">
        <v>0.9036999999999999</v>
      </c>
      <c r="E73" t="n">
        <v>110.65</v>
      </c>
      <c r="F73" t="n">
        <v>108.01</v>
      </c>
      <c r="G73" t="n">
        <v>127.07</v>
      </c>
      <c r="H73" t="n">
        <v>2.13</v>
      </c>
      <c r="I73" t="n">
        <v>51</v>
      </c>
      <c r="J73" t="n">
        <v>82.25</v>
      </c>
      <c r="K73" t="n">
        <v>32.27</v>
      </c>
      <c r="L73" t="n">
        <v>10</v>
      </c>
      <c r="M73" t="n">
        <v>49</v>
      </c>
      <c r="N73" t="n">
        <v>9.98</v>
      </c>
      <c r="O73" t="n">
        <v>10377.72</v>
      </c>
      <c r="P73" t="n">
        <v>690.3200000000001</v>
      </c>
      <c r="Q73" t="n">
        <v>1150.88</v>
      </c>
      <c r="R73" t="n">
        <v>255.28</v>
      </c>
      <c r="S73" t="n">
        <v>164.43</v>
      </c>
      <c r="T73" t="n">
        <v>38926.4</v>
      </c>
      <c r="U73" t="n">
        <v>0.64</v>
      </c>
      <c r="V73" t="n">
        <v>0.89</v>
      </c>
      <c r="W73" t="n">
        <v>19.05</v>
      </c>
      <c r="X73" t="n">
        <v>2.28</v>
      </c>
      <c r="Y73" t="n">
        <v>0.5</v>
      </c>
      <c r="Z73" t="n">
        <v>10</v>
      </c>
    </row>
    <row r="74">
      <c r="A74" t="n">
        <v>10</v>
      </c>
      <c r="B74" t="n">
        <v>30</v>
      </c>
      <c r="C74" t="inlineStr">
        <is>
          <t xml:space="preserve">CONCLUIDO	</t>
        </is>
      </c>
      <c r="D74" t="n">
        <v>0.9061</v>
      </c>
      <c r="E74" t="n">
        <v>110.36</v>
      </c>
      <c r="F74" t="n">
        <v>107.8</v>
      </c>
      <c r="G74" t="n">
        <v>140.61</v>
      </c>
      <c r="H74" t="n">
        <v>2.31</v>
      </c>
      <c r="I74" t="n">
        <v>46</v>
      </c>
      <c r="J74" t="n">
        <v>83.45</v>
      </c>
      <c r="K74" t="n">
        <v>32.27</v>
      </c>
      <c r="L74" t="n">
        <v>11</v>
      </c>
      <c r="M74" t="n">
        <v>42</v>
      </c>
      <c r="N74" t="n">
        <v>10.18</v>
      </c>
      <c r="O74" t="n">
        <v>10526.45</v>
      </c>
      <c r="P74" t="n">
        <v>676.98</v>
      </c>
      <c r="Q74" t="n">
        <v>1150.9</v>
      </c>
      <c r="R74" t="n">
        <v>247.81</v>
      </c>
      <c r="S74" t="n">
        <v>164.43</v>
      </c>
      <c r="T74" t="n">
        <v>35217.91</v>
      </c>
      <c r="U74" t="n">
        <v>0.66</v>
      </c>
      <c r="V74" t="n">
        <v>0.89</v>
      </c>
      <c r="W74" t="n">
        <v>19.05</v>
      </c>
      <c r="X74" t="n">
        <v>2.07</v>
      </c>
      <c r="Y74" t="n">
        <v>0.5</v>
      </c>
      <c r="Z74" t="n">
        <v>10</v>
      </c>
    </row>
    <row r="75">
      <c r="A75" t="n">
        <v>11</v>
      </c>
      <c r="B75" t="n">
        <v>30</v>
      </c>
      <c r="C75" t="inlineStr">
        <is>
          <t xml:space="preserve">CONCLUIDO	</t>
        </is>
      </c>
      <c r="D75" t="n">
        <v>0.9082</v>
      </c>
      <c r="E75" t="n">
        <v>110.1</v>
      </c>
      <c r="F75" t="n">
        <v>107.61</v>
      </c>
      <c r="G75" t="n">
        <v>153.72</v>
      </c>
      <c r="H75" t="n">
        <v>2.48</v>
      </c>
      <c r="I75" t="n">
        <v>42</v>
      </c>
      <c r="J75" t="n">
        <v>84.66</v>
      </c>
      <c r="K75" t="n">
        <v>32.27</v>
      </c>
      <c r="L75" t="n">
        <v>12</v>
      </c>
      <c r="M75" t="n">
        <v>26</v>
      </c>
      <c r="N75" t="n">
        <v>10.39</v>
      </c>
      <c r="O75" t="n">
        <v>10675.53</v>
      </c>
      <c r="P75" t="n">
        <v>669.54</v>
      </c>
      <c r="Q75" t="n">
        <v>1150.91</v>
      </c>
      <c r="R75" t="n">
        <v>240.51</v>
      </c>
      <c r="S75" t="n">
        <v>164.43</v>
      </c>
      <c r="T75" t="n">
        <v>31586.82</v>
      </c>
      <c r="U75" t="n">
        <v>0.68</v>
      </c>
      <c r="V75" t="n">
        <v>0.89</v>
      </c>
      <c r="W75" t="n">
        <v>19.07</v>
      </c>
      <c r="X75" t="n">
        <v>1.87</v>
      </c>
      <c r="Y75" t="n">
        <v>0.5</v>
      </c>
      <c r="Z75" t="n">
        <v>10</v>
      </c>
    </row>
    <row r="76">
      <c r="A76" t="n">
        <v>12</v>
      </c>
      <c r="B76" t="n">
        <v>30</v>
      </c>
      <c r="C76" t="inlineStr">
        <is>
          <t xml:space="preserve">CONCLUIDO	</t>
        </is>
      </c>
      <c r="D76" t="n">
        <v>0.909</v>
      </c>
      <c r="E76" t="n">
        <v>110.01</v>
      </c>
      <c r="F76" t="n">
        <v>107.54</v>
      </c>
      <c r="G76" t="n">
        <v>161.31</v>
      </c>
      <c r="H76" t="n">
        <v>2.65</v>
      </c>
      <c r="I76" t="n">
        <v>40</v>
      </c>
      <c r="J76" t="n">
        <v>85.87</v>
      </c>
      <c r="K76" t="n">
        <v>32.27</v>
      </c>
      <c r="L76" t="n">
        <v>13</v>
      </c>
      <c r="M76" t="n">
        <v>9</v>
      </c>
      <c r="N76" t="n">
        <v>10.6</v>
      </c>
      <c r="O76" t="n">
        <v>10824.97</v>
      </c>
      <c r="P76" t="n">
        <v>666.9</v>
      </c>
      <c r="Q76" t="n">
        <v>1150.97</v>
      </c>
      <c r="R76" t="n">
        <v>237.88</v>
      </c>
      <c r="S76" t="n">
        <v>164.43</v>
      </c>
      <c r="T76" t="n">
        <v>30283.15</v>
      </c>
      <c r="U76" t="n">
        <v>0.6899999999999999</v>
      </c>
      <c r="V76" t="n">
        <v>0.89</v>
      </c>
      <c r="W76" t="n">
        <v>19.08</v>
      </c>
      <c r="X76" t="n">
        <v>1.81</v>
      </c>
      <c r="Y76" t="n">
        <v>0.5</v>
      </c>
      <c r="Z76" t="n">
        <v>10</v>
      </c>
    </row>
    <row r="77">
      <c r="A77" t="n">
        <v>13</v>
      </c>
      <c r="B77" t="n">
        <v>30</v>
      </c>
      <c r="C77" t="inlineStr">
        <is>
          <t xml:space="preserve">CONCLUIDO	</t>
        </is>
      </c>
      <c r="D77" t="n">
        <v>0.9089</v>
      </c>
      <c r="E77" t="n">
        <v>110.02</v>
      </c>
      <c r="F77" t="n">
        <v>107.55</v>
      </c>
      <c r="G77" t="n">
        <v>161.33</v>
      </c>
      <c r="H77" t="n">
        <v>2.82</v>
      </c>
      <c r="I77" t="n">
        <v>40</v>
      </c>
      <c r="J77" t="n">
        <v>87.09</v>
      </c>
      <c r="K77" t="n">
        <v>32.27</v>
      </c>
      <c r="L77" t="n">
        <v>14</v>
      </c>
      <c r="M77" t="n">
        <v>0</v>
      </c>
      <c r="N77" t="n">
        <v>10.82</v>
      </c>
      <c r="O77" t="n">
        <v>10974.76</v>
      </c>
      <c r="P77" t="n">
        <v>675.23</v>
      </c>
      <c r="Q77" t="n">
        <v>1151.02</v>
      </c>
      <c r="R77" t="n">
        <v>237.85</v>
      </c>
      <c r="S77" t="n">
        <v>164.43</v>
      </c>
      <c r="T77" t="n">
        <v>30266.07</v>
      </c>
      <c r="U77" t="n">
        <v>0.6899999999999999</v>
      </c>
      <c r="V77" t="n">
        <v>0.89</v>
      </c>
      <c r="W77" t="n">
        <v>19.08</v>
      </c>
      <c r="X77" t="n">
        <v>1.82</v>
      </c>
      <c r="Y77" t="n">
        <v>0.5</v>
      </c>
      <c r="Z77" t="n">
        <v>10</v>
      </c>
    </row>
    <row r="78">
      <c r="A78" t="n">
        <v>0</v>
      </c>
      <c r="B78" t="n">
        <v>15</v>
      </c>
      <c r="C78" t="inlineStr">
        <is>
          <t xml:space="preserve">CONCLUIDO	</t>
        </is>
      </c>
      <c r="D78" t="n">
        <v>0.7588</v>
      </c>
      <c r="E78" t="n">
        <v>131.79</v>
      </c>
      <c r="F78" t="n">
        <v>125.39</v>
      </c>
      <c r="G78" t="n">
        <v>17.79</v>
      </c>
      <c r="H78" t="n">
        <v>0.43</v>
      </c>
      <c r="I78" t="n">
        <v>423</v>
      </c>
      <c r="J78" t="n">
        <v>39.78</v>
      </c>
      <c r="K78" t="n">
        <v>19.54</v>
      </c>
      <c r="L78" t="n">
        <v>1</v>
      </c>
      <c r="M78" t="n">
        <v>421</v>
      </c>
      <c r="N78" t="n">
        <v>4.24</v>
      </c>
      <c r="O78" t="n">
        <v>5140</v>
      </c>
      <c r="P78" t="n">
        <v>584.1</v>
      </c>
      <c r="Q78" t="n">
        <v>1151.12</v>
      </c>
      <c r="R78" t="n">
        <v>843.2</v>
      </c>
      <c r="S78" t="n">
        <v>164.43</v>
      </c>
      <c r="T78" t="n">
        <v>331025.28</v>
      </c>
      <c r="U78" t="n">
        <v>0.2</v>
      </c>
      <c r="V78" t="n">
        <v>0.76</v>
      </c>
      <c r="W78" t="n">
        <v>19.68</v>
      </c>
      <c r="X78" t="n">
        <v>19.65</v>
      </c>
      <c r="Y78" t="n">
        <v>0.5</v>
      </c>
      <c r="Z78" t="n">
        <v>10</v>
      </c>
    </row>
    <row r="79">
      <c r="A79" t="n">
        <v>1</v>
      </c>
      <c r="B79" t="n">
        <v>15</v>
      </c>
      <c r="C79" t="inlineStr">
        <is>
          <t xml:space="preserve">CONCLUIDO	</t>
        </is>
      </c>
      <c r="D79" t="n">
        <v>0.848</v>
      </c>
      <c r="E79" t="n">
        <v>117.93</v>
      </c>
      <c r="F79" t="n">
        <v>114.17</v>
      </c>
      <c r="G79" t="n">
        <v>37.03</v>
      </c>
      <c r="H79" t="n">
        <v>0.84</v>
      </c>
      <c r="I79" t="n">
        <v>185</v>
      </c>
      <c r="J79" t="n">
        <v>40.89</v>
      </c>
      <c r="K79" t="n">
        <v>19.54</v>
      </c>
      <c r="L79" t="n">
        <v>2</v>
      </c>
      <c r="M79" t="n">
        <v>183</v>
      </c>
      <c r="N79" t="n">
        <v>4.35</v>
      </c>
      <c r="O79" t="n">
        <v>5277.26</v>
      </c>
      <c r="P79" t="n">
        <v>511.53</v>
      </c>
      <c r="Q79" t="n">
        <v>1150.99</v>
      </c>
      <c r="R79" t="n">
        <v>463.58</v>
      </c>
      <c r="S79" t="n">
        <v>164.43</v>
      </c>
      <c r="T79" t="n">
        <v>142408.6</v>
      </c>
      <c r="U79" t="n">
        <v>0.35</v>
      </c>
      <c r="V79" t="n">
        <v>0.84</v>
      </c>
      <c r="W79" t="n">
        <v>19.27</v>
      </c>
      <c r="X79" t="n">
        <v>8.43</v>
      </c>
      <c r="Y79" t="n">
        <v>0.5</v>
      </c>
      <c r="Z79" t="n">
        <v>10</v>
      </c>
    </row>
    <row r="80">
      <c r="A80" t="n">
        <v>2</v>
      </c>
      <c r="B80" t="n">
        <v>15</v>
      </c>
      <c r="C80" t="inlineStr">
        <is>
          <t xml:space="preserve">CONCLUIDO	</t>
        </is>
      </c>
      <c r="D80" t="n">
        <v>0.8778</v>
      </c>
      <c r="E80" t="n">
        <v>113.92</v>
      </c>
      <c r="F80" t="n">
        <v>110.94</v>
      </c>
      <c r="G80" t="n">
        <v>57.88</v>
      </c>
      <c r="H80" t="n">
        <v>1.22</v>
      </c>
      <c r="I80" t="n">
        <v>115</v>
      </c>
      <c r="J80" t="n">
        <v>42.01</v>
      </c>
      <c r="K80" t="n">
        <v>19.54</v>
      </c>
      <c r="L80" t="n">
        <v>3</v>
      </c>
      <c r="M80" t="n">
        <v>113</v>
      </c>
      <c r="N80" t="n">
        <v>4.46</v>
      </c>
      <c r="O80" t="n">
        <v>5414.79</v>
      </c>
      <c r="P80" t="n">
        <v>475.4</v>
      </c>
      <c r="Q80" t="n">
        <v>1150.91</v>
      </c>
      <c r="R80" t="n">
        <v>353.99</v>
      </c>
      <c r="S80" t="n">
        <v>164.43</v>
      </c>
      <c r="T80" t="n">
        <v>87960.32000000001</v>
      </c>
      <c r="U80" t="n">
        <v>0.46</v>
      </c>
      <c r="V80" t="n">
        <v>0.86</v>
      </c>
      <c r="W80" t="n">
        <v>19.16</v>
      </c>
      <c r="X80" t="n">
        <v>5.21</v>
      </c>
      <c r="Y80" t="n">
        <v>0.5</v>
      </c>
      <c r="Z80" t="n">
        <v>10</v>
      </c>
    </row>
    <row r="81">
      <c r="A81" t="n">
        <v>3</v>
      </c>
      <c r="B81" t="n">
        <v>15</v>
      </c>
      <c r="C81" t="inlineStr">
        <is>
          <t xml:space="preserve">CONCLUIDO	</t>
        </is>
      </c>
      <c r="D81" t="n">
        <v>0.8917</v>
      </c>
      <c r="E81" t="n">
        <v>112.14</v>
      </c>
      <c r="F81" t="n">
        <v>109.52</v>
      </c>
      <c r="G81" t="n">
        <v>79.17</v>
      </c>
      <c r="H81" t="n">
        <v>1.59</v>
      </c>
      <c r="I81" t="n">
        <v>83</v>
      </c>
      <c r="J81" t="n">
        <v>43.13</v>
      </c>
      <c r="K81" t="n">
        <v>19.54</v>
      </c>
      <c r="L81" t="n">
        <v>4</v>
      </c>
      <c r="M81" t="n">
        <v>55</v>
      </c>
      <c r="N81" t="n">
        <v>4.58</v>
      </c>
      <c r="O81" t="n">
        <v>5552.61</v>
      </c>
      <c r="P81" t="n">
        <v>449.28</v>
      </c>
      <c r="Q81" t="n">
        <v>1151</v>
      </c>
      <c r="R81" t="n">
        <v>304.65</v>
      </c>
      <c r="S81" t="n">
        <v>164.43</v>
      </c>
      <c r="T81" t="n">
        <v>63454.06</v>
      </c>
      <c r="U81" t="n">
        <v>0.54</v>
      </c>
      <c r="V81" t="n">
        <v>0.87</v>
      </c>
      <c r="W81" t="n">
        <v>19.15</v>
      </c>
      <c r="X81" t="n">
        <v>3.78</v>
      </c>
      <c r="Y81" t="n">
        <v>0.5</v>
      </c>
      <c r="Z81" t="n">
        <v>10</v>
      </c>
    </row>
    <row r="82">
      <c r="A82" t="n">
        <v>4</v>
      </c>
      <c r="B82" t="n">
        <v>15</v>
      </c>
      <c r="C82" t="inlineStr">
        <is>
          <t xml:space="preserve">CONCLUIDO	</t>
        </is>
      </c>
      <c r="D82" t="n">
        <v>0.8938</v>
      </c>
      <c r="E82" t="n">
        <v>111.89</v>
      </c>
      <c r="F82" t="n">
        <v>109.32</v>
      </c>
      <c r="G82" t="n">
        <v>84.09</v>
      </c>
      <c r="H82" t="n">
        <v>1.94</v>
      </c>
      <c r="I82" t="n">
        <v>78</v>
      </c>
      <c r="J82" t="n">
        <v>44.24</v>
      </c>
      <c r="K82" t="n">
        <v>19.54</v>
      </c>
      <c r="L82" t="n">
        <v>5</v>
      </c>
      <c r="M82" t="n">
        <v>0</v>
      </c>
      <c r="N82" t="n">
        <v>4.7</v>
      </c>
      <c r="O82" t="n">
        <v>5690.71</v>
      </c>
      <c r="P82" t="n">
        <v>451</v>
      </c>
      <c r="Q82" t="n">
        <v>1151.09</v>
      </c>
      <c r="R82" t="n">
        <v>295.67</v>
      </c>
      <c r="S82" t="n">
        <v>164.43</v>
      </c>
      <c r="T82" t="n">
        <v>58987.87</v>
      </c>
      <c r="U82" t="n">
        <v>0.5600000000000001</v>
      </c>
      <c r="V82" t="n">
        <v>0.87</v>
      </c>
      <c r="W82" t="n">
        <v>19.2</v>
      </c>
      <c r="X82" t="n">
        <v>3.58</v>
      </c>
      <c r="Y82" t="n">
        <v>0.5</v>
      </c>
      <c r="Z82" t="n">
        <v>10</v>
      </c>
    </row>
    <row r="83">
      <c r="A83" t="n">
        <v>0</v>
      </c>
      <c r="B83" t="n">
        <v>70</v>
      </c>
      <c r="C83" t="inlineStr">
        <is>
          <t xml:space="preserve">CONCLUIDO	</t>
        </is>
      </c>
      <c r="D83" t="n">
        <v>0.4427</v>
      </c>
      <c r="E83" t="n">
        <v>225.89</v>
      </c>
      <c r="F83" t="n">
        <v>180.01</v>
      </c>
      <c r="G83" t="n">
        <v>7.15</v>
      </c>
      <c r="H83" t="n">
        <v>0.12</v>
      </c>
      <c r="I83" t="n">
        <v>1511</v>
      </c>
      <c r="J83" t="n">
        <v>141.81</v>
      </c>
      <c r="K83" t="n">
        <v>47.83</v>
      </c>
      <c r="L83" t="n">
        <v>1</v>
      </c>
      <c r="M83" t="n">
        <v>1509</v>
      </c>
      <c r="N83" t="n">
        <v>22.98</v>
      </c>
      <c r="O83" t="n">
        <v>17723.39</v>
      </c>
      <c r="P83" t="n">
        <v>2061.57</v>
      </c>
      <c r="Q83" t="n">
        <v>1151.89</v>
      </c>
      <c r="R83" t="n">
        <v>2699.91</v>
      </c>
      <c r="S83" t="n">
        <v>164.43</v>
      </c>
      <c r="T83" t="n">
        <v>1253940.98</v>
      </c>
      <c r="U83" t="n">
        <v>0.06</v>
      </c>
      <c r="V83" t="n">
        <v>0.53</v>
      </c>
      <c r="W83" t="n">
        <v>21.47</v>
      </c>
      <c r="X83" t="n">
        <v>74.23</v>
      </c>
      <c r="Y83" t="n">
        <v>0.5</v>
      </c>
      <c r="Z83" t="n">
        <v>10</v>
      </c>
    </row>
    <row r="84">
      <c r="A84" t="n">
        <v>1</v>
      </c>
      <c r="B84" t="n">
        <v>70</v>
      </c>
      <c r="C84" t="inlineStr">
        <is>
          <t xml:space="preserve">CONCLUIDO	</t>
        </is>
      </c>
      <c r="D84" t="n">
        <v>0.671</v>
      </c>
      <c r="E84" t="n">
        <v>149.04</v>
      </c>
      <c r="F84" t="n">
        <v>131.12</v>
      </c>
      <c r="G84" t="n">
        <v>14.49</v>
      </c>
      <c r="H84" t="n">
        <v>0.25</v>
      </c>
      <c r="I84" t="n">
        <v>543</v>
      </c>
      <c r="J84" t="n">
        <v>143.17</v>
      </c>
      <c r="K84" t="n">
        <v>47.83</v>
      </c>
      <c r="L84" t="n">
        <v>2</v>
      </c>
      <c r="M84" t="n">
        <v>541</v>
      </c>
      <c r="N84" t="n">
        <v>23.34</v>
      </c>
      <c r="O84" t="n">
        <v>17891.86</v>
      </c>
      <c r="P84" t="n">
        <v>1499.41</v>
      </c>
      <c r="Q84" t="n">
        <v>1151.25</v>
      </c>
      <c r="R84" t="n">
        <v>1037.46</v>
      </c>
      <c r="S84" t="n">
        <v>164.43</v>
      </c>
      <c r="T84" t="n">
        <v>427556.95</v>
      </c>
      <c r="U84" t="n">
        <v>0.16</v>
      </c>
      <c r="V84" t="n">
        <v>0.73</v>
      </c>
      <c r="W84" t="n">
        <v>19.87</v>
      </c>
      <c r="X84" t="n">
        <v>25.37</v>
      </c>
      <c r="Y84" t="n">
        <v>0.5</v>
      </c>
      <c r="Z84" t="n">
        <v>10</v>
      </c>
    </row>
    <row r="85">
      <c r="A85" t="n">
        <v>2</v>
      </c>
      <c r="B85" t="n">
        <v>70</v>
      </c>
      <c r="C85" t="inlineStr">
        <is>
          <t xml:space="preserve">CONCLUIDO	</t>
        </is>
      </c>
      <c r="D85" t="n">
        <v>0.7522</v>
      </c>
      <c r="E85" t="n">
        <v>132.94</v>
      </c>
      <c r="F85" t="n">
        <v>121.1</v>
      </c>
      <c r="G85" t="n">
        <v>21.82</v>
      </c>
      <c r="H85" t="n">
        <v>0.37</v>
      </c>
      <c r="I85" t="n">
        <v>333</v>
      </c>
      <c r="J85" t="n">
        <v>144.54</v>
      </c>
      <c r="K85" t="n">
        <v>47.83</v>
      </c>
      <c r="L85" t="n">
        <v>3</v>
      </c>
      <c r="M85" t="n">
        <v>331</v>
      </c>
      <c r="N85" t="n">
        <v>23.71</v>
      </c>
      <c r="O85" t="n">
        <v>18060.85</v>
      </c>
      <c r="P85" t="n">
        <v>1381.79</v>
      </c>
      <c r="Q85" t="n">
        <v>1151.21</v>
      </c>
      <c r="R85" t="n">
        <v>698.48</v>
      </c>
      <c r="S85" t="n">
        <v>164.43</v>
      </c>
      <c r="T85" t="n">
        <v>259115.07</v>
      </c>
      <c r="U85" t="n">
        <v>0.24</v>
      </c>
      <c r="V85" t="n">
        <v>0.79</v>
      </c>
      <c r="W85" t="n">
        <v>19.5</v>
      </c>
      <c r="X85" t="n">
        <v>15.35</v>
      </c>
      <c r="Y85" t="n">
        <v>0.5</v>
      </c>
      <c r="Z85" t="n">
        <v>10</v>
      </c>
    </row>
    <row r="86">
      <c r="A86" t="n">
        <v>3</v>
      </c>
      <c r="B86" t="n">
        <v>70</v>
      </c>
      <c r="C86" t="inlineStr">
        <is>
          <t xml:space="preserve">CONCLUIDO	</t>
        </is>
      </c>
      <c r="D86" t="n">
        <v>0.7944</v>
      </c>
      <c r="E86" t="n">
        <v>125.88</v>
      </c>
      <c r="F86" t="n">
        <v>116.71</v>
      </c>
      <c r="G86" t="n">
        <v>29.18</v>
      </c>
      <c r="H86" t="n">
        <v>0.49</v>
      </c>
      <c r="I86" t="n">
        <v>240</v>
      </c>
      <c r="J86" t="n">
        <v>145.92</v>
      </c>
      <c r="K86" t="n">
        <v>47.83</v>
      </c>
      <c r="L86" t="n">
        <v>4</v>
      </c>
      <c r="M86" t="n">
        <v>238</v>
      </c>
      <c r="N86" t="n">
        <v>24.09</v>
      </c>
      <c r="O86" t="n">
        <v>18230.35</v>
      </c>
      <c r="P86" t="n">
        <v>1328.8</v>
      </c>
      <c r="Q86" t="n">
        <v>1151.02</v>
      </c>
      <c r="R86" t="n">
        <v>549.58</v>
      </c>
      <c r="S86" t="n">
        <v>164.43</v>
      </c>
      <c r="T86" t="n">
        <v>185130.25</v>
      </c>
      <c r="U86" t="n">
        <v>0.3</v>
      </c>
      <c r="V86" t="n">
        <v>0.82</v>
      </c>
      <c r="W86" t="n">
        <v>19.36</v>
      </c>
      <c r="X86" t="n">
        <v>10.97</v>
      </c>
      <c r="Y86" t="n">
        <v>0.5</v>
      </c>
      <c r="Z86" t="n">
        <v>10</v>
      </c>
    </row>
    <row r="87">
      <c r="A87" t="n">
        <v>4</v>
      </c>
      <c r="B87" t="n">
        <v>70</v>
      </c>
      <c r="C87" t="inlineStr">
        <is>
          <t xml:space="preserve">CONCLUIDO	</t>
        </is>
      </c>
      <c r="D87" t="n">
        <v>0.8196</v>
      </c>
      <c r="E87" t="n">
        <v>122.01</v>
      </c>
      <c r="F87" t="n">
        <v>114.35</v>
      </c>
      <c r="G87" t="n">
        <v>36.49</v>
      </c>
      <c r="H87" t="n">
        <v>0.6</v>
      </c>
      <c r="I87" t="n">
        <v>188</v>
      </c>
      <c r="J87" t="n">
        <v>147.3</v>
      </c>
      <c r="K87" t="n">
        <v>47.83</v>
      </c>
      <c r="L87" t="n">
        <v>5</v>
      </c>
      <c r="M87" t="n">
        <v>186</v>
      </c>
      <c r="N87" t="n">
        <v>24.47</v>
      </c>
      <c r="O87" t="n">
        <v>18400.38</v>
      </c>
      <c r="P87" t="n">
        <v>1298.69</v>
      </c>
      <c r="Q87" t="n">
        <v>1151.01</v>
      </c>
      <c r="R87" t="n">
        <v>469.3</v>
      </c>
      <c r="S87" t="n">
        <v>164.43</v>
      </c>
      <c r="T87" t="n">
        <v>145254.36</v>
      </c>
      <c r="U87" t="n">
        <v>0.35</v>
      </c>
      <c r="V87" t="n">
        <v>0.84</v>
      </c>
      <c r="W87" t="n">
        <v>19.28</v>
      </c>
      <c r="X87" t="n">
        <v>8.609999999999999</v>
      </c>
      <c r="Y87" t="n">
        <v>0.5</v>
      </c>
      <c r="Z87" t="n">
        <v>10</v>
      </c>
    </row>
    <row r="88">
      <c r="A88" t="n">
        <v>5</v>
      </c>
      <c r="B88" t="n">
        <v>70</v>
      </c>
      <c r="C88" t="inlineStr">
        <is>
          <t xml:space="preserve">CONCLUIDO	</t>
        </is>
      </c>
      <c r="D88" t="n">
        <v>0.8373</v>
      </c>
      <c r="E88" t="n">
        <v>119.42</v>
      </c>
      <c r="F88" t="n">
        <v>112.75</v>
      </c>
      <c r="G88" t="n">
        <v>43.93</v>
      </c>
      <c r="H88" t="n">
        <v>0.71</v>
      </c>
      <c r="I88" t="n">
        <v>154</v>
      </c>
      <c r="J88" t="n">
        <v>148.68</v>
      </c>
      <c r="K88" t="n">
        <v>47.83</v>
      </c>
      <c r="L88" t="n">
        <v>6</v>
      </c>
      <c r="M88" t="n">
        <v>152</v>
      </c>
      <c r="N88" t="n">
        <v>24.85</v>
      </c>
      <c r="O88" t="n">
        <v>18570.94</v>
      </c>
      <c r="P88" t="n">
        <v>1277.45</v>
      </c>
      <c r="Q88" t="n">
        <v>1150.92</v>
      </c>
      <c r="R88" t="n">
        <v>415.45</v>
      </c>
      <c r="S88" t="n">
        <v>164.43</v>
      </c>
      <c r="T88" t="n">
        <v>118499.03</v>
      </c>
      <c r="U88" t="n">
        <v>0.4</v>
      </c>
      <c r="V88" t="n">
        <v>0.85</v>
      </c>
      <c r="W88" t="n">
        <v>19.22</v>
      </c>
      <c r="X88" t="n">
        <v>7.01</v>
      </c>
      <c r="Y88" t="n">
        <v>0.5</v>
      </c>
      <c r="Z88" t="n">
        <v>10</v>
      </c>
    </row>
    <row r="89">
      <c r="A89" t="n">
        <v>6</v>
      </c>
      <c r="B89" t="n">
        <v>70</v>
      </c>
      <c r="C89" t="inlineStr">
        <is>
          <t xml:space="preserve">CONCLUIDO	</t>
        </is>
      </c>
      <c r="D89" t="n">
        <v>0.8498</v>
      </c>
      <c r="E89" t="n">
        <v>117.67</v>
      </c>
      <c r="F89" t="n">
        <v>111.66</v>
      </c>
      <c r="G89" t="n">
        <v>51.14</v>
      </c>
      <c r="H89" t="n">
        <v>0.83</v>
      </c>
      <c r="I89" t="n">
        <v>131</v>
      </c>
      <c r="J89" t="n">
        <v>150.07</v>
      </c>
      <c r="K89" t="n">
        <v>47.83</v>
      </c>
      <c r="L89" t="n">
        <v>7</v>
      </c>
      <c r="M89" t="n">
        <v>129</v>
      </c>
      <c r="N89" t="n">
        <v>25.24</v>
      </c>
      <c r="O89" t="n">
        <v>18742.03</v>
      </c>
      <c r="P89" t="n">
        <v>1262.26</v>
      </c>
      <c r="Q89" t="n">
        <v>1150.95</v>
      </c>
      <c r="R89" t="n">
        <v>378.33</v>
      </c>
      <c r="S89" t="n">
        <v>164.43</v>
      </c>
      <c r="T89" t="n">
        <v>100051.32</v>
      </c>
      <c r="U89" t="n">
        <v>0.43</v>
      </c>
      <c r="V89" t="n">
        <v>0.86</v>
      </c>
      <c r="W89" t="n">
        <v>19.19</v>
      </c>
      <c r="X89" t="n">
        <v>5.92</v>
      </c>
      <c r="Y89" t="n">
        <v>0.5</v>
      </c>
      <c r="Z89" t="n">
        <v>10</v>
      </c>
    </row>
    <row r="90">
      <c r="A90" t="n">
        <v>7</v>
      </c>
      <c r="B90" t="n">
        <v>70</v>
      </c>
      <c r="C90" t="inlineStr">
        <is>
          <t xml:space="preserve">CONCLUIDO	</t>
        </is>
      </c>
      <c r="D90" t="n">
        <v>0.8596</v>
      </c>
      <c r="E90" t="n">
        <v>116.33</v>
      </c>
      <c r="F90" t="n">
        <v>110.84</v>
      </c>
      <c r="G90" t="n">
        <v>58.85</v>
      </c>
      <c r="H90" t="n">
        <v>0.9399999999999999</v>
      </c>
      <c r="I90" t="n">
        <v>113</v>
      </c>
      <c r="J90" t="n">
        <v>151.46</v>
      </c>
      <c r="K90" t="n">
        <v>47.83</v>
      </c>
      <c r="L90" t="n">
        <v>8</v>
      </c>
      <c r="M90" t="n">
        <v>111</v>
      </c>
      <c r="N90" t="n">
        <v>25.63</v>
      </c>
      <c r="O90" t="n">
        <v>18913.66</v>
      </c>
      <c r="P90" t="n">
        <v>1249.36</v>
      </c>
      <c r="Q90" t="n">
        <v>1150.94</v>
      </c>
      <c r="R90" t="n">
        <v>350.91</v>
      </c>
      <c r="S90" t="n">
        <v>164.43</v>
      </c>
      <c r="T90" t="n">
        <v>86432.61</v>
      </c>
      <c r="U90" t="n">
        <v>0.47</v>
      </c>
      <c r="V90" t="n">
        <v>0.86</v>
      </c>
      <c r="W90" t="n">
        <v>19.15</v>
      </c>
      <c r="X90" t="n">
        <v>5.1</v>
      </c>
      <c r="Y90" t="n">
        <v>0.5</v>
      </c>
      <c r="Z90" t="n">
        <v>10</v>
      </c>
    </row>
    <row r="91">
      <c r="A91" t="n">
        <v>8</v>
      </c>
      <c r="B91" t="n">
        <v>70</v>
      </c>
      <c r="C91" t="inlineStr">
        <is>
          <t xml:space="preserve">CONCLUIDO	</t>
        </is>
      </c>
      <c r="D91" t="n">
        <v>0.867</v>
      </c>
      <c r="E91" t="n">
        <v>115.34</v>
      </c>
      <c r="F91" t="n">
        <v>110.22</v>
      </c>
      <c r="G91" t="n">
        <v>66.13</v>
      </c>
      <c r="H91" t="n">
        <v>1.04</v>
      </c>
      <c r="I91" t="n">
        <v>100</v>
      </c>
      <c r="J91" t="n">
        <v>152.85</v>
      </c>
      <c r="K91" t="n">
        <v>47.83</v>
      </c>
      <c r="L91" t="n">
        <v>9</v>
      </c>
      <c r="M91" t="n">
        <v>98</v>
      </c>
      <c r="N91" t="n">
        <v>26.03</v>
      </c>
      <c r="O91" t="n">
        <v>19085.83</v>
      </c>
      <c r="P91" t="n">
        <v>1239.69</v>
      </c>
      <c r="Q91" t="n">
        <v>1150.92</v>
      </c>
      <c r="R91" t="n">
        <v>329.78</v>
      </c>
      <c r="S91" t="n">
        <v>164.43</v>
      </c>
      <c r="T91" t="n">
        <v>75931.99000000001</v>
      </c>
      <c r="U91" t="n">
        <v>0.5</v>
      </c>
      <c r="V91" t="n">
        <v>0.87</v>
      </c>
      <c r="W91" t="n">
        <v>19.13</v>
      </c>
      <c r="X91" t="n">
        <v>4.48</v>
      </c>
      <c r="Y91" t="n">
        <v>0.5</v>
      </c>
      <c r="Z91" t="n">
        <v>10</v>
      </c>
    </row>
    <row r="92">
      <c r="A92" t="n">
        <v>9</v>
      </c>
      <c r="B92" t="n">
        <v>70</v>
      </c>
      <c r="C92" t="inlineStr">
        <is>
          <t xml:space="preserve">CONCLUIDO	</t>
        </is>
      </c>
      <c r="D92" t="n">
        <v>0.8722</v>
      </c>
      <c r="E92" t="n">
        <v>114.66</v>
      </c>
      <c r="F92" t="n">
        <v>109.83</v>
      </c>
      <c r="G92" t="n">
        <v>73.22</v>
      </c>
      <c r="H92" t="n">
        <v>1.15</v>
      </c>
      <c r="I92" t="n">
        <v>90</v>
      </c>
      <c r="J92" t="n">
        <v>154.25</v>
      </c>
      <c r="K92" t="n">
        <v>47.83</v>
      </c>
      <c r="L92" t="n">
        <v>10</v>
      </c>
      <c r="M92" t="n">
        <v>88</v>
      </c>
      <c r="N92" t="n">
        <v>26.43</v>
      </c>
      <c r="O92" t="n">
        <v>19258.55</v>
      </c>
      <c r="P92" t="n">
        <v>1232.57</v>
      </c>
      <c r="Q92" t="n">
        <v>1150.95</v>
      </c>
      <c r="R92" t="n">
        <v>316.19</v>
      </c>
      <c r="S92" t="n">
        <v>164.43</v>
      </c>
      <c r="T92" t="n">
        <v>69185.16</v>
      </c>
      <c r="U92" t="n">
        <v>0.52</v>
      </c>
      <c r="V92" t="n">
        <v>0.87</v>
      </c>
      <c r="W92" t="n">
        <v>19.13</v>
      </c>
      <c r="X92" t="n">
        <v>4.09</v>
      </c>
      <c r="Y92" t="n">
        <v>0.5</v>
      </c>
      <c r="Z92" t="n">
        <v>10</v>
      </c>
    </row>
    <row r="93">
      <c r="A93" t="n">
        <v>10</v>
      </c>
      <c r="B93" t="n">
        <v>70</v>
      </c>
      <c r="C93" t="inlineStr">
        <is>
          <t xml:space="preserve">CONCLUIDO	</t>
        </is>
      </c>
      <c r="D93" t="n">
        <v>0.8774999999999999</v>
      </c>
      <c r="E93" t="n">
        <v>113.96</v>
      </c>
      <c r="F93" t="n">
        <v>109.39</v>
      </c>
      <c r="G93" t="n">
        <v>81.03</v>
      </c>
      <c r="H93" t="n">
        <v>1.25</v>
      </c>
      <c r="I93" t="n">
        <v>81</v>
      </c>
      <c r="J93" t="n">
        <v>155.66</v>
      </c>
      <c r="K93" t="n">
        <v>47.83</v>
      </c>
      <c r="L93" t="n">
        <v>11</v>
      </c>
      <c r="M93" t="n">
        <v>79</v>
      </c>
      <c r="N93" t="n">
        <v>26.83</v>
      </c>
      <c r="O93" t="n">
        <v>19431.82</v>
      </c>
      <c r="P93" t="n">
        <v>1224.26</v>
      </c>
      <c r="Q93" t="n">
        <v>1150.92</v>
      </c>
      <c r="R93" t="n">
        <v>301.6</v>
      </c>
      <c r="S93" t="n">
        <v>164.43</v>
      </c>
      <c r="T93" t="n">
        <v>61936.37</v>
      </c>
      <c r="U93" t="n">
        <v>0.55</v>
      </c>
      <c r="V93" t="n">
        <v>0.87</v>
      </c>
      <c r="W93" t="n">
        <v>19.11</v>
      </c>
      <c r="X93" t="n">
        <v>3.66</v>
      </c>
      <c r="Y93" t="n">
        <v>0.5</v>
      </c>
      <c r="Z93" t="n">
        <v>10</v>
      </c>
    </row>
    <row r="94">
      <c r="A94" t="n">
        <v>11</v>
      </c>
      <c r="B94" t="n">
        <v>70</v>
      </c>
      <c r="C94" t="inlineStr">
        <is>
          <t xml:space="preserve">CONCLUIDO	</t>
        </is>
      </c>
      <c r="D94" t="n">
        <v>0.8817</v>
      </c>
      <c r="E94" t="n">
        <v>113.42</v>
      </c>
      <c r="F94" t="n">
        <v>109.05</v>
      </c>
      <c r="G94" t="n">
        <v>88.42</v>
      </c>
      <c r="H94" t="n">
        <v>1.35</v>
      </c>
      <c r="I94" t="n">
        <v>74</v>
      </c>
      <c r="J94" t="n">
        <v>157.07</v>
      </c>
      <c r="K94" t="n">
        <v>47.83</v>
      </c>
      <c r="L94" t="n">
        <v>12</v>
      </c>
      <c r="M94" t="n">
        <v>72</v>
      </c>
      <c r="N94" t="n">
        <v>27.24</v>
      </c>
      <c r="O94" t="n">
        <v>19605.66</v>
      </c>
      <c r="P94" t="n">
        <v>1218.16</v>
      </c>
      <c r="Q94" t="n">
        <v>1150.91</v>
      </c>
      <c r="R94" t="n">
        <v>289.97</v>
      </c>
      <c r="S94" t="n">
        <v>164.43</v>
      </c>
      <c r="T94" t="n">
        <v>56154.72</v>
      </c>
      <c r="U94" t="n">
        <v>0.57</v>
      </c>
      <c r="V94" t="n">
        <v>0.88</v>
      </c>
      <c r="W94" t="n">
        <v>19.1</v>
      </c>
      <c r="X94" t="n">
        <v>3.32</v>
      </c>
      <c r="Y94" t="n">
        <v>0.5</v>
      </c>
      <c r="Z94" t="n">
        <v>10</v>
      </c>
    </row>
    <row r="95">
      <c r="A95" t="n">
        <v>12</v>
      </c>
      <c r="B95" t="n">
        <v>70</v>
      </c>
      <c r="C95" t="inlineStr">
        <is>
          <t xml:space="preserve">CONCLUIDO	</t>
        </is>
      </c>
      <c r="D95" t="n">
        <v>0.8853</v>
      </c>
      <c r="E95" t="n">
        <v>112.96</v>
      </c>
      <c r="F95" t="n">
        <v>108.77</v>
      </c>
      <c r="G95" t="n">
        <v>95.97</v>
      </c>
      <c r="H95" t="n">
        <v>1.45</v>
      </c>
      <c r="I95" t="n">
        <v>68</v>
      </c>
      <c r="J95" t="n">
        <v>158.48</v>
      </c>
      <c r="K95" t="n">
        <v>47.83</v>
      </c>
      <c r="L95" t="n">
        <v>13</v>
      </c>
      <c r="M95" t="n">
        <v>66</v>
      </c>
      <c r="N95" t="n">
        <v>27.65</v>
      </c>
      <c r="O95" t="n">
        <v>19780.06</v>
      </c>
      <c r="P95" t="n">
        <v>1211.8</v>
      </c>
      <c r="Q95" t="n">
        <v>1150.91</v>
      </c>
      <c r="R95" t="n">
        <v>281.08</v>
      </c>
      <c r="S95" t="n">
        <v>164.43</v>
      </c>
      <c r="T95" t="n">
        <v>51743.51</v>
      </c>
      <c r="U95" t="n">
        <v>0.58</v>
      </c>
      <c r="V95" t="n">
        <v>0.88</v>
      </c>
      <c r="W95" t="n">
        <v>19.07</v>
      </c>
      <c r="X95" t="n">
        <v>3.04</v>
      </c>
      <c r="Y95" t="n">
        <v>0.5</v>
      </c>
      <c r="Z95" t="n">
        <v>10</v>
      </c>
    </row>
    <row r="96">
      <c r="A96" t="n">
        <v>13</v>
      </c>
      <c r="B96" t="n">
        <v>70</v>
      </c>
      <c r="C96" t="inlineStr">
        <is>
          <t xml:space="preserve">CONCLUIDO	</t>
        </is>
      </c>
      <c r="D96" t="n">
        <v>0.8881</v>
      </c>
      <c r="E96" t="n">
        <v>112.59</v>
      </c>
      <c r="F96" t="n">
        <v>108.55</v>
      </c>
      <c r="G96" t="n">
        <v>103.38</v>
      </c>
      <c r="H96" t="n">
        <v>1.55</v>
      </c>
      <c r="I96" t="n">
        <v>63</v>
      </c>
      <c r="J96" t="n">
        <v>159.9</v>
      </c>
      <c r="K96" t="n">
        <v>47.83</v>
      </c>
      <c r="L96" t="n">
        <v>14</v>
      </c>
      <c r="M96" t="n">
        <v>61</v>
      </c>
      <c r="N96" t="n">
        <v>28.07</v>
      </c>
      <c r="O96" t="n">
        <v>19955.16</v>
      </c>
      <c r="P96" t="n">
        <v>1206.56</v>
      </c>
      <c r="Q96" t="n">
        <v>1150.9</v>
      </c>
      <c r="R96" t="n">
        <v>273.18</v>
      </c>
      <c r="S96" t="n">
        <v>164.43</v>
      </c>
      <c r="T96" t="n">
        <v>47814.47</v>
      </c>
      <c r="U96" t="n">
        <v>0.6</v>
      </c>
      <c r="V96" t="n">
        <v>0.88</v>
      </c>
      <c r="W96" t="n">
        <v>19.07</v>
      </c>
      <c r="X96" t="n">
        <v>2.81</v>
      </c>
      <c r="Y96" t="n">
        <v>0.5</v>
      </c>
      <c r="Z96" t="n">
        <v>10</v>
      </c>
    </row>
    <row r="97">
      <c r="A97" t="n">
        <v>14</v>
      </c>
      <c r="B97" t="n">
        <v>70</v>
      </c>
      <c r="C97" t="inlineStr">
        <is>
          <t xml:space="preserve">CONCLUIDO	</t>
        </is>
      </c>
      <c r="D97" t="n">
        <v>0.8903</v>
      </c>
      <c r="E97" t="n">
        <v>112.32</v>
      </c>
      <c r="F97" t="n">
        <v>108.39</v>
      </c>
      <c r="G97" t="n">
        <v>110.23</v>
      </c>
      <c r="H97" t="n">
        <v>1.65</v>
      </c>
      <c r="I97" t="n">
        <v>59</v>
      </c>
      <c r="J97" t="n">
        <v>161.32</v>
      </c>
      <c r="K97" t="n">
        <v>47.83</v>
      </c>
      <c r="L97" t="n">
        <v>15</v>
      </c>
      <c r="M97" t="n">
        <v>57</v>
      </c>
      <c r="N97" t="n">
        <v>28.5</v>
      </c>
      <c r="O97" t="n">
        <v>20130.71</v>
      </c>
      <c r="P97" t="n">
        <v>1202.08</v>
      </c>
      <c r="Q97" t="n">
        <v>1150.92</v>
      </c>
      <c r="R97" t="n">
        <v>267.4</v>
      </c>
      <c r="S97" t="n">
        <v>164.43</v>
      </c>
      <c r="T97" t="n">
        <v>44946.43</v>
      </c>
      <c r="U97" t="n">
        <v>0.61</v>
      </c>
      <c r="V97" t="n">
        <v>0.88</v>
      </c>
      <c r="W97" t="n">
        <v>19.08</v>
      </c>
      <c r="X97" t="n">
        <v>2.65</v>
      </c>
      <c r="Y97" t="n">
        <v>0.5</v>
      </c>
      <c r="Z97" t="n">
        <v>10</v>
      </c>
    </row>
    <row r="98">
      <c r="A98" t="n">
        <v>15</v>
      </c>
      <c r="B98" t="n">
        <v>70</v>
      </c>
      <c r="C98" t="inlineStr">
        <is>
          <t xml:space="preserve">CONCLUIDO	</t>
        </is>
      </c>
      <c r="D98" t="n">
        <v>0.8925</v>
      </c>
      <c r="E98" t="n">
        <v>112.05</v>
      </c>
      <c r="F98" t="n">
        <v>108.23</v>
      </c>
      <c r="G98" t="n">
        <v>118.07</v>
      </c>
      <c r="H98" t="n">
        <v>1.74</v>
      </c>
      <c r="I98" t="n">
        <v>55</v>
      </c>
      <c r="J98" t="n">
        <v>162.75</v>
      </c>
      <c r="K98" t="n">
        <v>47.83</v>
      </c>
      <c r="L98" t="n">
        <v>16</v>
      </c>
      <c r="M98" t="n">
        <v>53</v>
      </c>
      <c r="N98" t="n">
        <v>28.92</v>
      </c>
      <c r="O98" t="n">
        <v>20306.85</v>
      </c>
      <c r="P98" t="n">
        <v>1197.24</v>
      </c>
      <c r="Q98" t="n">
        <v>1150.89</v>
      </c>
      <c r="R98" t="n">
        <v>261.87</v>
      </c>
      <c r="S98" t="n">
        <v>164.43</v>
      </c>
      <c r="T98" t="n">
        <v>42200.72</v>
      </c>
      <c r="U98" t="n">
        <v>0.63</v>
      </c>
      <c r="V98" t="n">
        <v>0.88</v>
      </c>
      <c r="W98" t="n">
        <v>19.08</v>
      </c>
      <c r="X98" t="n">
        <v>2.5</v>
      </c>
      <c r="Y98" t="n">
        <v>0.5</v>
      </c>
      <c r="Z98" t="n">
        <v>10</v>
      </c>
    </row>
    <row r="99">
      <c r="A99" t="n">
        <v>16</v>
      </c>
      <c r="B99" t="n">
        <v>70</v>
      </c>
      <c r="C99" t="inlineStr">
        <is>
          <t xml:space="preserve">CONCLUIDO	</t>
        </is>
      </c>
      <c r="D99" t="n">
        <v>0.8943</v>
      </c>
      <c r="E99" t="n">
        <v>111.82</v>
      </c>
      <c r="F99" t="n">
        <v>108.09</v>
      </c>
      <c r="G99" t="n">
        <v>124.72</v>
      </c>
      <c r="H99" t="n">
        <v>1.83</v>
      </c>
      <c r="I99" t="n">
        <v>52</v>
      </c>
      <c r="J99" t="n">
        <v>164.19</v>
      </c>
      <c r="K99" t="n">
        <v>47.83</v>
      </c>
      <c r="L99" t="n">
        <v>17</v>
      </c>
      <c r="M99" t="n">
        <v>50</v>
      </c>
      <c r="N99" t="n">
        <v>29.36</v>
      </c>
      <c r="O99" t="n">
        <v>20483.57</v>
      </c>
      <c r="P99" t="n">
        <v>1192.16</v>
      </c>
      <c r="Q99" t="n">
        <v>1150.91</v>
      </c>
      <c r="R99" t="n">
        <v>257.83</v>
      </c>
      <c r="S99" t="n">
        <v>164.43</v>
      </c>
      <c r="T99" t="n">
        <v>40195.39</v>
      </c>
      <c r="U99" t="n">
        <v>0.64</v>
      </c>
      <c r="V99" t="n">
        <v>0.88</v>
      </c>
      <c r="W99" t="n">
        <v>19.05</v>
      </c>
      <c r="X99" t="n">
        <v>2.36</v>
      </c>
      <c r="Y99" t="n">
        <v>0.5</v>
      </c>
      <c r="Z99" t="n">
        <v>10</v>
      </c>
    </row>
    <row r="100">
      <c r="A100" t="n">
        <v>17</v>
      </c>
      <c r="B100" t="n">
        <v>70</v>
      </c>
      <c r="C100" t="inlineStr">
        <is>
          <t xml:space="preserve">CONCLUIDO	</t>
        </is>
      </c>
      <c r="D100" t="n">
        <v>0.8963</v>
      </c>
      <c r="E100" t="n">
        <v>111.56</v>
      </c>
      <c r="F100" t="n">
        <v>107.92</v>
      </c>
      <c r="G100" t="n">
        <v>132.15</v>
      </c>
      <c r="H100" t="n">
        <v>1.93</v>
      </c>
      <c r="I100" t="n">
        <v>49</v>
      </c>
      <c r="J100" t="n">
        <v>165.62</v>
      </c>
      <c r="K100" t="n">
        <v>47.83</v>
      </c>
      <c r="L100" t="n">
        <v>18</v>
      </c>
      <c r="M100" t="n">
        <v>47</v>
      </c>
      <c r="N100" t="n">
        <v>29.8</v>
      </c>
      <c r="O100" t="n">
        <v>20660.89</v>
      </c>
      <c r="P100" t="n">
        <v>1187.23</v>
      </c>
      <c r="Q100" t="n">
        <v>1150.91</v>
      </c>
      <c r="R100" t="n">
        <v>251.73</v>
      </c>
      <c r="S100" t="n">
        <v>164.43</v>
      </c>
      <c r="T100" t="n">
        <v>37164.18</v>
      </c>
      <c r="U100" t="n">
        <v>0.65</v>
      </c>
      <c r="V100" t="n">
        <v>0.89</v>
      </c>
      <c r="W100" t="n">
        <v>19.06</v>
      </c>
      <c r="X100" t="n">
        <v>2.19</v>
      </c>
      <c r="Y100" t="n">
        <v>0.5</v>
      </c>
      <c r="Z100" t="n">
        <v>10</v>
      </c>
    </row>
    <row r="101">
      <c r="A101" t="n">
        <v>18</v>
      </c>
      <c r="B101" t="n">
        <v>70</v>
      </c>
      <c r="C101" t="inlineStr">
        <is>
          <t xml:space="preserve">CONCLUIDO	</t>
        </is>
      </c>
      <c r="D101" t="n">
        <v>0.898</v>
      </c>
      <c r="E101" t="n">
        <v>111.36</v>
      </c>
      <c r="F101" t="n">
        <v>107.8</v>
      </c>
      <c r="G101" t="n">
        <v>140.61</v>
      </c>
      <c r="H101" t="n">
        <v>2.02</v>
      </c>
      <c r="I101" t="n">
        <v>46</v>
      </c>
      <c r="J101" t="n">
        <v>167.07</v>
      </c>
      <c r="K101" t="n">
        <v>47.83</v>
      </c>
      <c r="L101" t="n">
        <v>19</v>
      </c>
      <c r="M101" t="n">
        <v>44</v>
      </c>
      <c r="N101" t="n">
        <v>30.24</v>
      </c>
      <c r="O101" t="n">
        <v>20838.81</v>
      </c>
      <c r="P101" t="n">
        <v>1184.05</v>
      </c>
      <c r="Q101" t="n">
        <v>1150.87</v>
      </c>
      <c r="R101" t="n">
        <v>247.72</v>
      </c>
      <c r="S101" t="n">
        <v>164.43</v>
      </c>
      <c r="T101" t="n">
        <v>35172.86</v>
      </c>
      <c r="U101" t="n">
        <v>0.66</v>
      </c>
      <c r="V101" t="n">
        <v>0.89</v>
      </c>
      <c r="W101" t="n">
        <v>19.05</v>
      </c>
      <c r="X101" t="n">
        <v>2.07</v>
      </c>
      <c r="Y101" t="n">
        <v>0.5</v>
      </c>
      <c r="Z101" t="n">
        <v>10</v>
      </c>
    </row>
    <row r="102">
      <c r="A102" t="n">
        <v>19</v>
      </c>
      <c r="B102" t="n">
        <v>70</v>
      </c>
      <c r="C102" t="inlineStr">
        <is>
          <t xml:space="preserve">CONCLUIDO	</t>
        </is>
      </c>
      <c r="D102" t="n">
        <v>0.8992</v>
      </c>
      <c r="E102" t="n">
        <v>111.21</v>
      </c>
      <c r="F102" t="n">
        <v>107.71</v>
      </c>
      <c r="G102" t="n">
        <v>146.88</v>
      </c>
      <c r="H102" t="n">
        <v>2.1</v>
      </c>
      <c r="I102" t="n">
        <v>44</v>
      </c>
      <c r="J102" t="n">
        <v>168.51</v>
      </c>
      <c r="K102" t="n">
        <v>47.83</v>
      </c>
      <c r="L102" t="n">
        <v>20</v>
      </c>
      <c r="M102" t="n">
        <v>42</v>
      </c>
      <c r="N102" t="n">
        <v>30.69</v>
      </c>
      <c r="O102" t="n">
        <v>21017.33</v>
      </c>
      <c r="P102" t="n">
        <v>1180.09</v>
      </c>
      <c r="Q102" t="n">
        <v>1150.95</v>
      </c>
      <c r="R102" t="n">
        <v>244.77</v>
      </c>
      <c r="S102" t="n">
        <v>164.43</v>
      </c>
      <c r="T102" t="n">
        <v>33708.62</v>
      </c>
      <c r="U102" t="n">
        <v>0.67</v>
      </c>
      <c r="V102" t="n">
        <v>0.89</v>
      </c>
      <c r="W102" t="n">
        <v>19.05</v>
      </c>
      <c r="X102" t="n">
        <v>1.98</v>
      </c>
      <c r="Y102" t="n">
        <v>0.5</v>
      </c>
      <c r="Z102" t="n">
        <v>10</v>
      </c>
    </row>
    <row r="103">
      <c r="A103" t="n">
        <v>20</v>
      </c>
      <c r="B103" t="n">
        <v>70</v>
      </c>
      <c r="C103" t="inlineStr">
        <is>
          <t xml:space="preserve">CONCLUIDO	</t>
        </is>
      </c>
      <c r="D103" t="n">
        <v>0.9003</v>
      </c>
      <c r="E103" t="n">
        <v>111.07</v>
      </c>
      <c r="F103" t="n">
        <v>107.63</v>
      </c>
      <c r="G103" t="n">
        <v>153.76</v>
      </c>
      <c r="H103" t="n">
        <v>2.19</v>
      </c>
      <c r="I103" t="n">
        <v>42</v>
      </c>
      <c r="J103" t="n">
        <v>169.97</v>
      </c>
      <c r="K103" t="n">
        <v>47.83</v>
      </c>
      <c r="L103" t="n">
        <v>21</v>
      </c>
      <c r="M103" t="n">
        <v>40</v>
      </c>
      <c r="N103" t="n">
        <v>31.14</v>
      </c>
      <c r="O103" t="n">
        <v>21196.47</v>
      </c>
      <c r="P103" t="n">
        <v>1177.51</v>
      </c>
      <c r="Q103" t="n">
        <v>1150.91</v>
      </c>
      <c r="R103" t="n">
        <v>242.25</v>
      </c>
      <c r="S103" t="n">
        <v>164.43</v>
      </c>
      <c r="T103" t="n">
        <v>32456.83</v>
      </c>
      <c r="U103" t="n">
        <v>0.68</v>
      </c>
      <c r="V103" t="n">
        <v>0.89</v>
      </c>
      <c r="W103" t="n">
        <v>19.04</v>
      </c>
      <c r="X103" t="n">
        <v>1.9</v>
      </c>
      <c r="Y103" t="n">
        <v>0.5</v>
      </c>
      <c r="Z103" t="n">
        <v>10</v>
      </c>
    </row>
    <row r="104">
      <c r="A104" t="n">
        <v>21</v>
      </c>
      <c r="B104" t="n">
        <v>70</v>
      </c>
      <c r="C104" t="inlineStr">
        <is>
          <t xml:space="preserve">CONCLUIDO	</t>
        </is>
      </c>
      <c r="D104" t="n">
        <v>0.9018</v>
      </c>
      <c r="E104" t="n">
        <v>110.89</v>
      </c>
      <c r="F104" t="n">
        <v>107.51</v>
      </c>
      <c r="G104" t="n">
        <v>161.26</v>
      </c>
      <c r="H104" t="n">
        <v>2.28</v>
      </c>
      <c r="I104" t="n">
        <v>40</v>
      </c>
      <c r="J104" t="n">
        <v>171.42</v>
      </c>
      <c r="K104" t="n">
        <v>47.83</v>
      </c>
      <c r="L104" t="n">
        <v>22</v>
      </c>
      <c r="M104" t="n">
        <v>38</v>
      </c>
      <c r="N104" t="n">
        <v>31.6</v>
      </c>
      <c r="O104" t="n">
        <v>21376.23</v>
      </c>
      <c r="P104" t="n">
        <v>1172.54</v>
      </c>
      <c r="Q104" t="n">
        <v>1150.87</v>
      </c>
      <c r="R104" t="n">
        <v>237.87</v>
      </c>
      <c r="S104" t="n">
        <v>164.43</v>
      </c>
      <c r="T104" t="n">
        <v>30274.85</v>
      </c>
      <c r="U104" t="n">
        <v>0.6899999999999999</v>
      </c>
      <c r="V104" t="n">
        <v>0.89</v>
      </c>
      <c r="W104" t="n">
        <v>19.04</v>
      </c>
      <c r="X104" t="n">
        <v>1.77</v>
      </c>
      <c r="Y104" t="n">
        <v>0.5</v>
      </c>
      <c r="Z104" t="n">
        <v>10</v>
      </c>
    </row>
    <row r="105">
      <c r="A105" t="n">
        <v>22</v>
      </c>
      <c r="B105" t="n">
        <v>70</v>
      </c>
      <c r="C105" t="inlineStr">
        <is>
          <t xml:space="preserve">CONCLUIDO	</t>
        </is>
      </c>
      <c r="D105" t="n">
        <v>0.903</v>
      </c>
      <c r="E105" t="n">
        <v>110.75</v>
      </c>
      <c r="F105" t="n">
        <v>107.42</v>
      </c>
      <c r="G105" t="n">
        <v>169.61</v>
      </c>
      <c r="H105" t="n">
        <v>2.36</v>
      </c>
      <c r="I105" t="n">
        <v>38</v>
      </c>
      <c r="J105" t="n">
        <v>172.89</v>
      </c>
      <c r="K105" t="n">
        <v>47.83</v>
      </c>
      <c r="L105" t="n">
        <v>23</v>
      </c>
      <c r="M105" t="n">
        <v>36</v>
      </c>
      <c r="N105" t="n">
        <v>32.06</v>
      </c>
      <c r="O105" t="n">
        <v>21556.61</v>
      </c>
      <c r="P105" t="n">
        <v>1170.74</v>
      </c>
      <c r="Q105" t="n">
        <v>1150.87</v>
      </c>
      <c r="R105" t="n">
        <v>235.01</v>
      </c>
      <c r="S105" t="n">
        <v>164.43</v>
      </c>
      <c r="T105" t="n">
        <v>28856.11</v>
      </c>
      <c r="U105" t="n">
        <v>0.7</v>
      </c>
      <c r="V105" t="n">
        <v>0.89</v>
      </c>
      <c r="W105" t="n">
        <v>19.04</v>
      </c>
      <c r="X105" t="n">
        <v>1.69</v>
      </c>
      <c r="Y105" t="n">
        <v>0.5</v>
      </c>
      <c r="Z105" t="n">
        <v>10</v>
      </c>
    </row>
    <row r="106">
      <c r="A106" t="n">
        <v>23</v>
      </c>
      <c r="B106" t="n">
        <v>70</v>
      </c>
      <c r="C106" t="inlineStr">
        <is>
          <t xml:space="preserve">CONCLUIDO	</t>
        </is>
      </c>
      <c r="D106" t="n">
        <v>0.9042</v>
      </c>
      <c r="E106" t="n">
        <v>110.59</v>
      </c>
      <c r="F106" t="n">
        <v>107.32</v>
      </c>
      <c r="G106" t="n">
        <v>178.87</v>
      </c>
      <c r="H106" t="n">
        <v>2.44</v>
      </c>
      <c r="I106" t="n">
        <v>36</v>
      </c>
      <c r="J106" t="n">
        <v>174.35</v>
      </c>
      <c r="K106" t="n">
        <v>47.83</v>
      </c>
      <c r="L106" t="n">
        <v>24</v>
      </c>
      <c r="M106" t="n">
        <v>34</v>
      </c>
      <c r="N106" t="n">
        <v>32.53</v>
      </c>
      <c r="O106" t="n">
        <v>21737.62</v>
      </c>
      <c r="P106" t="n">
        <v>1165.23</v>
      </c>
      <c r="Q106" t="n">
        <v>1150.89</v>
      </c>
      <c r="R106" t="n">
        <v>231.8</v>
      </c>
      <c r="S106" t="n">
        <v>164.43</v>
      </c>
      <c r="T106" t="n">
        <v>27261.42</v>
      </c>
      <c r="U106" t="n">
        <v>0.71</v>
      </c>
      <c r="V106" t="n">
        <v>0.89</v>
      </c>
      <c r="W106" t="n">
        <v>19.03</v>
      </c>
      <c r="X106" t="n">
        <v>1.59</v>
      </c>
      <c r="Y106" t="n">
        <v>0.5</v>
      </c>
      <c r="Z106" t="n">
        <v>10</v>
      </c>
    </row>
    <row r="107">
      <c r="A107" t="n">
        <v>24</v>
      </c>
      <c r="B107" t="n">
        <v>70</v>
      </c>
      <c r="C107" t="inlineStr">
        <is>
          <t xml:space="preserve">CONCLUIDO	</t>
        </is>
      </c>
      <c r="D107" t="n">
        <v>0.9048</v>
      </c>
      <c r="E107" t="n">
        <v>110.52</v>
      </c>
      <c r="F107" t="n">
        <v>107.28</v>
      </c>
      <c r="G107" t="n">
        <v>183.92</v>
      </c>
      <c r="H107" t="n">
        <v>2.52</v>
      </c>
      <c r="I107" t="n">
        <v>35</v>
      </c>
      <c r="J107" t="n">
        <v>175.83</v>
      </c>
      <c r="K107" t="n">
        <v>47.83</v>
      </c>
      <c r="L107" t="n">
        <v>25</v>
      </c>
      <c r="M107" t="n">
        <v>33</v>
      </c>
      <c r="N107" t="n">
        <v>33</v>
      </c>
      <c r="O107" t="n">
        <v>21919.27</v>
      </c>
      <c r="P107" t="n">
        <v>1162.87</v>
      </c>
      <c r="Q107" t="n">
        <v>1150.9</v>
      </c>
      <c r="R107" t="n">
        <v>230.46</v>
      </c>
      <c r="S107" t="n">
        <v>164.43</v>
      </c>
      <c r="T107" t="n">
        <v>26596.59</v>
      </c>
      <c r="U107" t="n">
        <v>0.71</v>
      </c>
      <c r="V107" t="n">
        <v>0.89</v>
      </c>
      <c r="W107" t="n">
        <v>19.03</v>
      </c>
      <c r="X107" t="n">
        <v>1.55</v>
      </c>
      <c r="Y107" t="n">
        <v>0.5</v>
      </c>
      <c r="Z107" t="n">
        <v>10</v>
      </c>
    </row>
    <row r="108">
      <c r="A108" t="n">
        <v>25</v>
      </c>
      <c r="B108" t="n">
        <v>70</v>
      </c>
      <c r="C108" t="inlineStr">
        <is>
          <t xml:space="preserve">CONCLUIDO	</t>
        </is>
      </c>
      <c r="D108" t="n">
        <v>0.9061</v>
      </c>
      <c r="E108" t="n">
        <v>110.36</v>
      </c>
      <c r="F108" t="n">
        <v>107.18</v>
      </c>
      <c r="G108" t="n">
        <v>194.87</v>
      </c>
      <c r="H108" t="n">
        <v>2.6</v>
      </c>
      <c r="I108" t="n">
        <v>33</v>
      </c>
      <c r="J108" t="n">
        <v>177.3</v>
      </c>
      <c r="K108" t="n">
        <v>47.83</v>
      </c>
      <c r="L108" t="n">
        <v>26</v>
      </c>
      <c r="M108" t="n">
        <v>31</v>
      </c>
      <c r="N108" t="n">
        <v>33.48</v>
      </c>
      <c r="O108" t="n">
        <v>22101.56</v>
      </c>
      <c r="P108" t="n">
        <v>1158.39</v>
      </c>
      <c r="Q108" t="n">
        <v>1150.91</v>
      </c>
      <c r="R108" t="n">
        <v>226.73</v>
      </c>
      <c r="S108" t="n">
        <v>164.43</v>
      </c>
      <c r="T108" t="n">
        <v>24740.61</v>
      </c>
      <c r="U108" t="n">
        <v>0.73</v>
      </c>
      <c r="V108" t="n">
        <v>0.89</v>
      </c>
      <c r="W108" t="n">
        <v>19.03</v>
      </c>
      <c r="X108" t="n">
        <v>1.45</v>
      </c>
      <c r="Y108" t="n">
        <v>0.5</v>
      </c>
      <c r="Z108" t="n">
        <v>10</v>
      </c>
    </row>
    <row r="109">
      <c r="A109" t="n">
        <v>26</v>
      </c>
      <c r="B109" t="n">
        <v>70</v>
      </c>
      <c r="C109" t="inlineStr">
        <is>
          <t xml:space="preserve">CONCLUIDO	</t>
        </is>
      </c>
      <c r="D109" t="n">
        <v>0.9066</v>
      </c>
      <c r="E109" t="n">
        <v>110.3</v>
      </c>
      <c r="F109" t="n">
        <v>107.15</v>
      </c>
      <c r="G109" t="n">
        <v>200.91</v>
      </c>
      <c r="H109" t="n">
        <v>2.68</v>
      </c>
      <c r="I109" t="n">
        <v>32</v>
      </c>
      <c r="J109" t="n">
        <v>178.79</v>
      </c>
      <c r="K109" t="n">
        <v>47.83</v>
      </c>
      <c r="L109" t="n">
        <v>27</v>
      </c>
      <c r="M109" t="n">
        <v>30</v>
      </c>
      <c r="N109" t="n">
        <v>33.96</v>
      </c>
      <c r="O109" t="n">
        <v>22284.51</v>
      </c>
      <c r="P109" t="n">
        <v>1158.76</v>
      </c>
      <c r="Q109" t="n">
        <v>1150.93</v>
      </c>
      <c r="R109" t="n">
        <v>225.97</v>
      </c>
      <c r="S109" t="n">
        <v>164.43</v>
      </c>
      <c r="T109" t="n">
        <v>24364.64</v>
      </c>
      <c r="U109" t="n">
        <v>0.73</v>
      </c>
      <c r="V109" t="n">
        <v>0.89</v>
      </c>
      <c r="W109" t="n">
        <v>19.02</v>
      </c>
      <c r="X109" t="n">
        <v>1.42</v>
      </c>
      <c r="Y109" t="n">
        <v>0.5</v>
      </c>
      <c r="Z109" t="n">
        <v>10</v>
      </c>
    </row>
    <row r="110">
      <c r="A110" t="n">
        <v>27</v>
      </c>
      <c r="B110" t="n">
        <v>70</v>
      </c>
      <c r="C110" t="inlineStr">
        <is>
          <t xml:space="preserve">CONCLUIDO	</t>
        </is>
      </c>
      <c r="D110" t="n">
        <v>0.9072</v>
      </c>
      <c r="E110" t="n">
        <v>110.23</v>
      </c>
      <c r="F110" t="n">
        <v>107.1</v>
      </c>
      <c r="G110" t="n">
        <v>207.3</v>
      </c>
      <c r="H110" t="n">
        <v>2.75</v>
      </c>
      <c r="I110" t="n">
        <v>31</v>
      </c>
      <c r="J110" t="n">
        <v>180.28</v>
      </c>
      <c r="K110" t="n">
        <v>47.83</v>
      </c>
      <c r="L110" t="n">
        <v>28</v>
      </c>
      <c r="M110" t="n">
        <v>29</v>
      </c>
      <c r="N110" t="n">
        <v>34.45</v>
      </c>
      <c r="O110" t="n">
        <v>22468.11</v>
      </c>
      <c r="P110" t="n">
        <v>1154.73</v>
      </c>
      <c r="Q110" t="n">
        <v>1150.88</v>
      </c>
      <c r="R110" t="n">
        <v>224.34</v>
      </c>
      <c r="S110" t="n">
        <v>164.43</v>
      </c>
      <c r="T110" t="n">
        <v>23557.43</v>
      </c>
      <c r="U110" t="n">
        <v>0.73</v>
      </c>
      <c r="V110" t="n">
        <v>0.89</v>
      </c>
      <c r="W110" t="n">
        <v>19.02</v>
      </c>
      <c r="X110" t="n">
        <v>1.37</v>
      </c>
      <c r="Y110" t="n">
        <v>0.5</v>
      </c>
      <c r="Z110" t="n">
        <v>10</v>
      </c>
    </row>
    <row r="111">
      <c r="A111" t="n">
        <v>28</v>
      </c>
      <c r="B111" t="n">
        <v>70</v>
      </c>
      <c r="C111" t="inlineStr">
        <is>
          <t xml:space="preserve">CONCLUIDO	</t>
        </is>
      </c>
      <c r="D111" t="n">
        <v>0.9079</v>
      </c>
      <c r="E111" t="n">
        <v>110.14</v>
      </c>
      <c r="F111" t="n">
        <v>107.05</v>
      </c>
      <c r="G111" t="n">
        <v>214.1</v>
      </c>
      <c r="H111" t="n">
        <v>2.83</v>
      </c>
      <c r="I111" t="n">
        <v>30</v>
      </c>
      <c r="J111" t="n">
        <v>181.77</v>
      </c>
      <c r="K111" t="n">
        <v>47.83</v>
      </c>
      <c r="L111" t="n">
        <v>29</v>
      </c>
      <c r="M111" t="n">
        <v>28</v>
      </c>
      <c r="N111" t="n">
        <v>34.94</v>
      </c>
      <c r="O111" t="n">
        <v>22652.51</v>
      </c>
      <c r="P111" t="n">
        <v>1151.31</v>
      </c>
      <c r="Q111" t="n">
        <v>1150.89</v>
      </c>
      <c r="R111" t="n">
        <v>222.43</v>
      </c>
      <c r="S111" t="n">
        <v>164.43</v>
      </c>
      <c r="T111" t="n">
        <v>22605.55</v>
      </c>
      <c r="U111" t="n">
        <v>0.74</v>
      </c>
      <c r="V111" t="n">
        <v>0.89</v>
      </c>
      <c r="W111" t="n">
        <v>19.02</v>
      </c>
      <c r="X111" t="n">
        <v>1.32</v>
      </c>
      <c r="Y111" t="n">
        <v>0.5</v>
      </c>
      <c r="Z111" t="n">
        <v>10</v>
      </c>
    </row>
    <row r="112">
      <c r="A112" t="n">
        <v>29</v>
      </c>
      <c r="B112" t="n">
        <v>70</v>
      </c>
      <c r="C112" t="inlineStr">
        <is>
          <t xml:space="preserve">CONCLUIDO	</t>
        </is>
      </c>
      <c r="D112" t="n">
        <v>0.9085</v>
      </c>
      <c r="E112" t="n">
        <v>110.07</v>
      </c>
      <c r="F112" t="n">
        <v>107</v>
      </c>
      <c r="G112" t="n">
        <v>221.39</v>
      </c>
      <c r="H112" t="n">
        <v>2.9</v>
      </c>
      <c r="I112" t="n">
        <v>29</v>
      </c>
      <c r="J112" t="n">
        <v>183.27</v>
      </c>
      <c r="K112" t="n">
        <v>47.83</v>
      </c>
      <c r="L112" t="n">
        <v>30</v>
      </c>
      <c r="M112" t="n">
        <v>27</v>
      </c>
      <c r="N112" t="n">
        <v>35.44</v>
      </c>
      <c r="O112" t="n">
        <v>22837.46</v>
      </c>
      <c r="P112" t="n">
        <v>1149.37</v>
      </c>
      <c r="Q112" t="n">
        <v>1150.87</v>
      </c>
      <c r="R112" t="n">
        <v>220.99</v>
      </c>
      <c r="S112" t="n">
        <v>164.43</v>
      </c>
      <c r="T112" t="n">
        <v>21892.27</v>
      </c>
      <c r="U112" t="n">
        <v>0.74</v>
      </c>
      <c r="V112" t="n">
        <v>0.89</v>
      </c>
      <c r="W112" t="n">
        <v>19.02</v>
      </c>
      <c r="X112" t="n">
        <v>1.27</v>
      </c>
      <c r="Y112" t="n">
        <v>0.5</v>
      </c>
      <c r="Z112" t="n">
        <v>10</v>
      </c>
    </row>
    <row r="113">
      <c r="A113" t="n">
        <v>30</v>
      </c>
      <c r="B113" t="n">
        <v>70</v>
      </c>
      <c r="C113" t="inlineStr">
        <is>
          <t xml:space="preserve">CONCLUIDO	</t>
        </is>
      </c>
      <c r="D113" t="n">
        <v>0.9092</v>
      </c>
      <c r="E113" t="n">
        <v>109.99</v>
      </c>
      <c r="F113" t="n">
        <v>106.95</v>
      </c>
      <c r="G113" t="n">
        <v>229.19</v>
      </c>
      <c r="H113" t="n">
        <v>2.98</v>
      </c>
      <c r="I113" t="n">
        <v>28</v>
      </c>
      <c r="J113" t="n">
        <v>184.78</v>
      </c>
      <c r="K113" t="n">
        <v>47.83</v>
      </c>
      <c r="L113" t="n">
        <v>31</v>
      </c>
      <c r="M113" t="n">
        <v>26</v>
      </c>
      <c r="N113" t="n">
        <v>35.95</v>
      </c>
      <c r="O113" t="n">
        <v>23023.09</v>
      </c>
      <c r="P113" t="n">
        <v>1143.11</v>
      </c>
      <c r="Q113" t="n">
        <v>1150.92</v>
      </c>
      <c r="R113" t="n">
        <v>219.34</v>
      </c>
      <c r="S113" t="n">
        <v>164.43</v>
      </c>
      <c r="T113" t="n">
        <v>21071.5</v>
      </c>
      <c r="U113" t="n">
        <v>0.75</v>
      </c>
      <c r="V113" t="n">
        <v>0.89</v>
      </c>
      <c r="W113" t="n">
        <v>19.02</v>
      </c>
      <c r="X113" t="n">
        <v>1.22</v>
      </c>
      <c r="Y113" t="n">
        <v>0.5</v>
      </c>
      <c r="Z113" t="n">
        <v>10</v>
      </c>
    </row>
    <row r="114">
      <c r="A114" t="n">
        <v>31</v>
      </c>
      <c r="B114" t="n">
        <v>70</v>
      </c>
      <c r="C114" t="inlineStr">
        <is>
          <t xml:space="preserve">CONCLUIDO	</t>
        </is>
      </c>
      <c r="D114" t="n">
        <v>0.9096</v>
      </c>
      <c r="E114" t="n">
        <v>109.94</v>
      </c>
      <c r="F114" t="n">
        <v>106.93</v>
      </c>
      <c r="G114" t="n">
        <v>237.63</v>
      </c>
      <c r="H114" t="n">
        <v>3.05</v>
      </c>
      <c r="I114" t="n">
        <v>27</v>
      </c>
      <c r="J114" t="n">
        <v>186.29</v>
      </c>
      <c r="K114" t="n">
        <v>47.83</v>
      </c>
      <c r="L114" t="n">
        <v>32</v>
      </c>
      <c r="M114" t="n">
        <v>25</v>
      </c>
      <c r="N114" t="n">
        <v>36.46</v>
      </c>
      <c r="O114" t="n">
        <v>23209.42</v>
      </c>
      <c r="P114" t="n">
        <v>1143.4</v>
      </c>
      <c r="Q114" t="n">
        <v>1150.87</v>
      </c>
      <c r="R114" t="n">
        <v>218.72</v>
      </c>
      <c r="S114" t="n">
        <v>164.43</v>
      </c>
      <c r="T114" t="n">
        <v>20766.92</v>
      </c>
      <c r="U114" t="n">
        <v>0.75</v>
      </c>
      <c r="V114" t="n">
        <v>0.89</v>
      </c>
      <c r="W114" t="n">
        <v>19.01</v>
      </c>
      <c r="X114" t="n">
        <v>1.2</v>
      </c>
      <c r="Y114" t="n">
        <v>0.5</v>
      </c>
      <c r="Z114" t="n">
        <v>10</v>
      </c>
    </row>
    <row r="115">
      <c r="A115" t="n">
        <v>32</v>
      </c>
      <c r="B115" t="n">
        <v>70</v>
      </c>
      <c r="C115" t="inlineStr">
        <is>
          <t xml:space="preserve">CONCLUIDO	</t>
        </is>
      </c>
      <c r="D115" t="n">
        <v>0.9103</v>
      </c>
      <c r="E115" t="n">
        <v>109.85</v>
      </c>
      <c r="F115" t="n">
        <v>106.87</v>
      </c>
      <c r="G115" t="n">
        <v>246.63</v>
      </c>
      <c r="H115" t="n">
        <v>3.12</v>
      </c>
      <c r="I115" t="n">
        <v>26</v>
      </c>
      <c r="J115" t="n">
        <v>187.8</v>
      </c>
      <c r="K115" t="n">
        <v>47.83</v>
      </c>
      <c r="L115" t="n">
        <v>33</v>
      </c>
      <c r="M115" t="n">
        <v>24</v>
      </c>
      <c r="N115" t="n">
        <v>36.98</v>
      </c>
      <c r="O115" t="n">
        <v>23396.44</v>
      </c>
      <c r="P115" t="n">
        <v>1138.5</v>
      </c>
      <c r="Q115" t="n">
        <v>1150.88</v>
      </c>
      <c r="R115" t="n">
        <v>216.57</v>
      </c>
      <c r="S115" t="n">
        <v>164.43</v>
      </c>
      <c r="T115" t="n">
        <v>19694.86</v>
      </c>
      <c r="U115" t="n">
        <v>0.76</v>
      </c>
      <c r="V115" t="n">
        <v>0.89</v>
      </c>
      <c r="W115" t="n">
        <v>19.01</v>
      </c>
      <c r="X115" t="n">
        <v>1.14</v>
      </c>
      <c r="Y115" t="n">
        <v>0.5</v>
      </c>
      <c r="Z115" t="n">
        <v>10</v>
      </c>
    </row>
    <row r="116">
      <c r="A116" t="n">
        <v>33</v>
      </c>
      <c r="B116" t="n">
        <v>70</v>
      </c>
      <c r="C116" t="inlineStr">
        <is>
          <t xml:space="preserve">CONCLUIDO	</t>
        </is>
      </c>
      <c r="D116" t="n">
        <v>0.9109</v>
      </c>
      <c r="E116" t="n">
        <v>109.78</v>
      </c>
      <c r="F116" t="n">
        <v>106.83</v>
      </c>
      <c r="G116" t="n">
        <v>256.38</v>
      </c>
      <c r="H116" t="n">
        <v>3.19</v>
      </c>
      <c r="I116" t="n">
        <v>25</v>
      </c>
      <c r="J116" t="n">
        <v>189.33</v>
      </c>
      <c r="K116" t="n">
        <v>47.83</v>
      </c>
      <c r="L116" t="n">
        <v>34</v>
      </c>
      <c r="M116" t="n">
        <v>23</v>
      </c>
      <c r="N116" t="n">
        <v>37.5</v>
      </c>
      <c r="O116" t="n">
        <v>23584.16</v>
      </c>
      <c r="P116" t="n">
        <v>1134.98</v>
      </c>
      <c r="Q116" t="n">
        <v>1150.88</v>
      </c>
      <c r="R116" t="n">
        <v>214.91</v>
      </c>
      <c r="S116" t="n">
        <v>164.43</v>
      </c>
      <c r="T116" t="n">
        <v>18870.82</v>
      </c>
      <c r="U116" t="n">
        <v>0.77</v>
      </c>
      <c r="V116" t="n">
        <v>0.89</v>
      </c>
      <c r="W116" t="n">
        <v>19.01</v>
      </c>
      <c r="X116" t="n">
        <v>1.09</v>
      </c>
      <c r="Y116" t="n">
        <v>0.5</v>
      </c>
      <c r="Z116" t="n">
        <v>10</v>
      </c>
    </row>
    <row r="117">
      <c r="A117" t="n">
        <v>34</v>
      </c>
      <c r="B117" t="n">
        <v>70</v>
      </c>
      <c r="C117" t="inlineStr">
        <is>
          <t xml:space="preserve">CONCLUIDO	</t>
        </is>
      </c>
      <c r="D117" t="n">
        <v>0.9109</v>
      </c>
      <c r="E117" t="n">
        <v>109.78</v>
      </c>
      <c r="F117" t="n">
        <v>106.83</v>
      </c>
      <c r="G117" t="n">
        <v>256.39</v>
      </c>
      <c r="H117" t="n">
        <v>3.25</v>
      </c>
      <c r="I117" t="n">
        <v>25</v>
      </c>
      <c r="J117" t="n">
        <v>190.85</v>
      </c>
      <c r="K117" t="n">
        <v>47.83</v>
      </c>
      <c r="L117" t="n">
        <v>35</v>
      </c>
      <c r="M117" t="n">
        <v>23</v>
      </c>
      <c r="N117" t="n">
        <v>38.03</v>
      </c>
      <c r="O117" t="n">
        <v>23772.6</v>
      </c>
      <c r="P117" t="n">
        <v>1131.15</v>
      </c>
      <c r="Q117" t="n">
        <v>1150.87</v>
      </c>
      <c r="R117" t="n">
        <v>215.16</v>
      </c>
      <c r="S117" t="n">
        <v>164.43</v>
      </c>
      <c r="T117" t="n">
        <v>18998.86</v>
      </c>
      <c r="U117" t="n">
        <v>0.76</v>
      </c>
      <c r="V117" t="n">
        <v>0.89</v>
      </c>
      <c r="W117" t="n">
        <v>19.01</v>
      </c>
      <c r="X117" t="n">
        <v>1.1</v>
      </c>
      <c r="Y117" t="n">
        <v>0.5</v>
      </c>
      <c r="Z117" t="n">
        <v>10</v>
      </c>
    </row>
    <row r="118">
      <c r="A118" t="n">
        <v>35</v>
      </c>
      <c r="B118" t="n">
        <v>70</v>
      </c>
      <c r="C118" t="inlineStr">
        <is>
          <t xml:space="preserve">CONCLUIDO	</t>
        </is>
      </c>
      <c r="D118" t="n">
        <v>0.9117</v>
      </c>
      <c r="E118" t="n">
        <v>109.68</v>
      </c>
      <c r="F118" t="n">
        <v>106.76</v>
      </c>
      <c r="G118" t="n">
        <v>266.9</v>
      </c>
      <c r="H118" t="n">
        <v>3.32</v>
      </c>
      <c r="I118" t="n">
        <v>24</v>
      </c>
      <c r="J118" t="n">
        <v>192.39</v>
      </c>
      <c r="K118" t="n">
        <v>47.83</v>
      </c>
      <c r="L118" t="n">
        <v>36</v>
      </c>
      <c r="M118" t="n">
        <v>22</v>
      </c>
      <c r="N118" t="n">
        <v>38.56</v>
      </c>
      <c r="O118" t="n">
        <v>23961.75</v>
      </c>
      <c r="P118" t="n">
        <v>1130.9</v>
      </c>
      <c r="Q118" t="n">
        <v>1150.88</v>
      </c>
      <c r="R118" t="n">
        <v>212.99</v>
      </c>
      <c r="S118" t="n">
        <v>164.43</v>
      </c>
      <c r="T118" t="n">
        <v>17916.71</v>
      </c>
      <c r="U118" t="n">
        <v>0.77</v>
      </c>
      <c r="V118" t="n">
        <v>0.9</v>
      </c>
      <c r="W118" t="n">
        <v>19</v>
      </c>
      <c r="X118" t="n">
        <v>1.03</v>
      </c>
      <c r="Y118" t="n">
        <v>0.5</v>
      </c>
      <c r="Z118" t="n">
        <v>10</v>
      </c>
    </row>
    <row r="119">
      <c r="A119" t="n">
        <v>36</v>
      </c>
      <c r="B119" t="n">
        <v>70</v>
      </c>
      <c r="C119" t="inlineStr">
        <is>
          <t xml:space="preserve">CONCLUIDO	</t>
        </is>
      </c>
      <c r="D119" t="n">
        <v>0.9122</v>
      </c>
      <c r="E119" t="n">
        <v>109.63</v>
      </c>
      <c r="F119" t="n">
        <v>106.74</v>
      </c>
      <c r="G119" t="n">
        <v>278.44</v>
      </c>
      <c r="H119" t="n">
        <v>3.39</v>
      </c>
      <c r="I119" t="n">
        <v>23</v>
      </c>
      <c r="J119" t="n">
        <v>193.93</v>
      </c>
      <c r="K119" t="n">
        <v>47.83</v>
      </c>
      <c r="L119" t="n">
        <v>37</v>
      </c>
      <c r="M119" t="n">
        <v>21</v>
      </c>
      <c r="N119" t="n">
        <v>39.1</v>
      </c>
      <c r="O119" t="n">
        <v>24151.64</v>
      </c>
      <c r="P119" t="n">
        <v>1129.21</v>
      </c>
      <c r="Q119" t="n">
        <v>1150.91</v>
      </c>
      <c r="R119" t="n">
        <v>211.86</v>
      </c>
      <c r="S119" t="n">
        <v>164.43</v>
      </c>
      <c r="T119" t="n">
        <v>17356.46</v>
      </c>
      <c r="U119" t="n">
        <v>0.78</v>
      </c>
      <c r="V119" t="n">
        <v>0.9</v>
      </c>
      <c r="W119" t="n">
        <v>19.01</v>
      </c>
      <c r="X119" t="n">
        <v>1</v>
      </c>
      <c r="Y119" t="n">
        <v>0.5</v>
      </c>
      <c r="Z119" t="n">
        <v>10</v>
      </c>
    </row>
    <row r="120">
      <c r="A120" t="n">
        <v>37</v>
      </c>
      <c r="B120" t="n">
        <v>70</v>
      </c>
      <c r="C120" t="inlineStr">
        <is>
          <t xml:space="preserve">CONCLUIDO	</t>
        </is>
      </c>
      <c r="D120" t="n">
        <v>0.9122</v>
      </c>
      <c r="E120" t="n">
        <v>109.63</v>
      </c>
      <c r="F120" t="n">
        <v>106.73</v>
      </c>
      <c r="G120" t="n">
        <v>278.44</v>
      </c>
      <c r="H120" t="n">
        <v>3.45</v>
      </c>
      <c r="I120" t="n">
        <v>23</v>
      </c>
      <c r="J120" t="n">
        <v>195.47</v>
      </c>
      <c r="K120" t="n">
        <v>47.83</v>
      </c>
      <c r="L120" t="n">
        <v>38</v>
      </c>
      <c r="M120" t="n">
        <v>21</v>
      </c>
      <c r="N120" t="n">
        <v>39.64</v>
      </c>
      <c r="O120" t="n">
        <v>24342.26</v>
      </c>
      <c r="P120" t="n">
        <v>1123.31</v>
      </c>
      <c r="Q120" t="n">
        <v>1150.87</v>
      </c>
      <c r="R120" t="n">
        <v>211.97</v>
      </c>
      <c r="S120" t="n">
        <v>164.43</v>
      </c>
      <c r="T120" t="n">
        <v>17409.52</v>
      </c>
      <c r="U120" t="n">
        <v>0.78</v>
      </c>
      <c r="V120" t="n">
        <v>0.9</v>
      </c>
      <c r="W120" t="n">
        <v>19.01</v>
      </c>
      <c r="X120" t="n">
        <v>1</v>
      </c>
      <c r="Y120" t="n">
        <v>0.5</v>
      </c>
      <c r="Z120" t="n">
        <v>10</v>
      </c>
    </row>
    <row r="121">
      <c r="A121" t="n">
        <v>38</v>
      </c>
      <c r="B121" t="n">
        <v>70</v>
      </c>
      <c r="C121" t="inlineStr">
        <is>
          <t xml:space="preserve">CONCLUIDO	</t>
        </is>
      </c>
      <c r="D121" t="n">
        <v>0.913</v>
      </c>
      <c r="E121" t="n">
        <v>109.53</v>
      </c>
      <c r="F121" t="n">
        <v>106.67</v>
      </c>
      <c r="G121" t="n">
        <v>290.92</v>
      </c>
      <c r="H121" t="n">
        <v>3.51</v>
      </c>
      <c r="I121" t="n">
        <v>22</v>
      </c>
      <c r="J121" t="n">
        <v>197.02</v>
      </c>
      <c r="K121" t="n">
        <v>47.83</v>
      </c>
      <c r="L121" t="n">
        <v>39</v>
      </c>
      <c r="M121" t="n">
        <v>20</v>
      </c>
      <c r="N121" t="n">
        <v>40.2</v>
      </c>
      <c r="O121" t="n">
        <v>24533.63</v>
      </c>
      <c r="P121" t="n">
        <v>1127.19</v>
      </c>
      <c r="Q121" t="n">
        <v>1150.87</v>
      </c>
      <c r="R121" t="n">
        <v>209.58</v>
      </c>
      <c r="S121" t="n">
        <v>164.43</v>
      </c>
      <c r="T121" t="n">
        <v>16223.23</v>
      </c>
      <c r="U121" t="n">
        <v>0.78</v>
      </c>
      <c r="V121" t="n">
        <v>0.9</v>
      </c>
      <c r="W121" t="n">
        <v>19.01</v>
      </c>
      <c r="X121" t="n">
        <v>0.9399999999999999</v>
      </c>
      <c r="Y121" t="n">
        <v>0.5</v>
      </c>
      <c r="Z121" t="n">
        <v>10</v>
      </c>
    </row>
    <row r="122">
      <c r="A122" t="n">
        <v>39</v>
      </c>
      <c r="B122" t="n">
        <v>70</v>
      </c>
      <c r="C122" t="inlineStr">
        <is>
          <t xml:space="preserve">CONCLUIDO	</t>
        </is>
      </c>
      <c r="D122" t="n">
        <v>0.9133</v>
      </c>
      <c r="E122" t="n">
        <v>109.49</v>
      </c>
      <c r="F122" t="n">
        <v>106.66</v>
      </c>
      <c r="G122" t="n">
        <v>304.73</v>
      </c>
      <c r="H122" t="n">
        <v>3.58</v>
      </c>
      <c r="I122" t="n">
        <v>21</v>
      </c>
      <c r="J122" t="n">
        <v>198.58</v>
      </c>
      <c r="K122" t="n">
        <v>47.83</v>
      </c>
      <c r="L122" t="n">
        <v>40</v>
      </c>
      <c r="M122" t="n">
        <v>19</v>
      </c>
      <c r="N122" t="n">
        <v>40.75</v>
      </c>
      <c r="O122" t="n">
        <v>24725.75</v>
      </c>
      <c r="P122" t="n">
        <v>1118.1</v>
      </c>
      <c r="Q122" t="n">
        <v>1150.89</v>
      </c>
      <c r="R122" t="n">
        <v>209.27</v>
      </c>
      <c r="S122" t="n">
        <v>164.43</v>
      </c>
      <c r="T122" t="n">
        <v>16070.83</v>
      </c>
      <c r="U122" t="n">
        <v>0.79</v>
      </c>
      <c r="V122" t="n">
        <v>0.9</v>
      </c>
      <c r="W122" t="n">
        <v>19.01</v>
      </c>
      <c r="X122" t="n">
        <v>0.92</v>
      </c>
      <c r="Y122" t="n">
        <v>0.5</v>
      </c>
      <c r="Z122" t="n">
        <v>10</v>
      </c>
    </row>
    <row r="123">
      <c r="A123" t="n">
        <v>0</v>
      </c>
      <c r="B123" t="n">
        <v>90</v>
      </c>
      <c r="C123" t="inlineStr">
        <is>
          <t xml:space="preserve">CONCLUIDO	</t>
        </is>
      </c>
      <c r="D123" t="n">
        <v>0.3558</v>
      </c>
      <c r="E123" t="n">
        <v>281.06</v>
      </c>
      <c r="F123" t="n">
        <v>207.1</v>
      </c>
      <c r="G123" t="n">
        <v>6.18</v>
      </c>
      <c r="H123" t="n">
        <v>0.1</v>
      </c>
      <c r="I123" t="n">
        <v>2012</v>
      </c>
      <c r="J123" t="n">
        <v>176.73</v>
      </c>
      <c r="K123" t="n">
        <v>52.44</v>
      </c>
      <c r="L123" t="n">
        <v>1</v>
      </c>
      <c r="M123" t="n">
        <v>2010</v>
      </c>
      <c r="N123" t="n">
        <v>33.29</v>
      </c>
      <c r="O123" t="n">
        <v>22031.19</v>
      </c>
      <c r="P123" t="n">
        <v>2732.47</v>
      </c>
      <c r="Q123" t="n">
        <v>1152.31</v>
      </c>
      <c r="R123" t="n">
        <v>3623.93</v>
      </c>
      <c r="S123" t="n">
        <v>164.43</v>
      </c>
      <c r="T123" t="n">
        <v>1713446.75</v>
      </c>
      <c r="U123" t="n">
        <v>0.05</v>
      </c>
      <c r="V123" t="n">
        <v>0.46</v>
      </c>
      <c r="W123" t="n">
        <v>22.32</v>
      </c>
      <c r="X123" t="n">
        <v>101.29</v>
      </c>
      <c r="Y123" t="n">
        <v>0.5</v>
      </c>
      <c r="Z123" t="n">
        <v>10</v>
      </c>
    </row>
    <row r="124">
      <c r="A124" t="n">
        <v>1</v>
      </c>
      <c r="B124" t="n">
        <v>90</v>
      </c>
      <c r="C124" t="inlineStr">
        <is>
          <t xml:space="preserve">CONCLUIDO	</t>
        </is>
      </c>
      <c r="D124" t="n">
        <v>0.6169</v>
      </c>
      <c r="E124" t="n">
        <v>162.09</v>
      </c>
      <c r="F124" t="n">
        <v>136.46</v>
      </c>
      <c r="G124" t="n">
        <v>12.54</v>
      </c>
      <c r="H124" t="n">
        <v>0.2</v>
      </c>
      <c r="I124" t="n">
        <v>653</v>
      </c>
      <c r="J124" t="n">
        <v>178.21</v>
      </c>
      <c r="K124" t="n">
        <v>52.44</v>
      </c>
      <c r="L124" t="n">
        <v>2</v>
      </c>
      <c r="M124" t="n">
        <v>651</v>
      </c>
      <c r="N124" t="n">
        <v>33.77</v>
      </c>
      <c r="O124" t="n">
        <v>22213.89</v>
      </c>
      <c r="P124" t="n">
        <v>1800.3</v>
      </c>
      <c r="Q124" t="n">
        <v>1151.3</v>
      </c>
      <c r="R124" t="n">
        <v>1218.25</v>
      </c>
      <c r="S124" t="n">
        <v>164.43</v>
      </c>
      <c r="T124" t="n">
        <v>517399.86</v>
      </c>
      <c r="U124" t="n">
        <v>0.13</v>
      </c>
      <c r="V124" t="n">
        <v>0.7</v>
      </c>
      <c r="W124" t="n">
        <v>20.05</v>
      </c>
      <c r="X124" t="n">
        <v>30.7</v>
      </c>
      <c r="Y124" t="n">
        <v>0.5</v>
      </c>
      <c r="Z124" t="n">
        <v>10</v>
      </c>
    </row>
    <row r="125">
      <c r="A125" t="n">
        <v>2</v>
      </c>
      <c r="B125" t="n">
        <v>90</v>
      </c>
      <c r="C125" t="inlineStr">
        <is>
          <t xml:space="preserve">CONCLUIDO	</t>
        </is>
      </c>
      <c r="D125" t="n">
        <v>0.7122000000000001</v>
      </c>
      <c r="E125" t="n">
        <v>140.4</v>
      </c>
      <c r="F125" t="n">
        <v>123.97</v>
      </c>
      <c r="G125" t="n">
        <v>18.88</v>
      </c>
      <c r="H125" t="n">
        <v>0.3</v>
      </c>
      <c r="I125" t="n">
        <v>394</v>
      </c>
      <c r="J125" t="n">
        <v>179.7</v>
      </c>
      <c r="K125" t="n">
        <v>52.44</v>
      </c>
      <c r="L125" t="n">
        <v>3</v>
      </c>
      <c r="M125" t="n">
        <v>392</v>
      </c>
      <c r="N125" t="n">
        <v>34.26</v>
      </c>
      <c r="O125" t="n">
        <v>22397.24</v>
      </c>
      <c r="P125" t="n">
        <v>1634.11</v>
      </c>
      <c r="Q125" t="n">
        <v>1151.12</v>
      </c>
      <c r="R125" t="n">
        <v>795.0700000000001</v>
      </c>
      <c r="S125" t="n">
        <v>164.43</v>
      </c>
      <c r="T125" t="n">
        <v>307107.16</v>
      </c>
      <c r="U125" t="n">
        <v>0.21</v>
      </c>
      <c r="V125" t="n">
        <v>0.77</v>
      </c>
      <c r="W125" t="n">
        <v>19.61</v>
      </c>
      <c r="X125" t="n">
        <v>18.22</v>
      </c>
      <c r="Y125" t="n">
        <v>0.5</v>
      </c>
      <c r="Z125" t="n">
        <v>10</v>
      </c>
    </row>
    <row r="126">
      <c r="A126" t="n">
        <v>3</v>
      </c>
      <c r="B126" t="n">
        <v>90</v>
      </c>
      <c r="C126" t="inlineStr">
        <is>
          <t xml:space="preserve">CONCLUIDO	</t>
        </is>
      </c>
      <c r="D126" t="n">
        <v>0.7619</v>
      </c>
      <c r="E126" t="n">
        <v>131.26</v>
      </c>
      <c r="F126" t="n">
        <v>118.77</v>
      </c>
      <c r="G126" t="n">
        <v>25.18</v>
      </c>
      <c r="H126" t="n">
        <v>0.39</v>
      </c>
      <c r="I126" t="n">
        <v>283</v>
      </c>
      <c r="J126" t="n">
        <v>181.19</v>
      </c>
      <c r="K126" t="n">
        <v>52.44</v>
      </c>
      <c r="L126" t="n">
        <v>4</v>
      </c>
      <c r="M126" t="n">
        <v>281</v>
      </c>
      <c r="N126" t="n">
        <v>34.75</v>
      </c>
      <c r="O126" t="n">
        <v>22581.25</v>
      </c>
      <c r="P126" t="n">
        <v>1564.18</v>
      </c>
      <c r="Q126" t="n">
        <v>1151.03</v>
      </c>
      <c r="R126" t="n">
        <v>619.01</v>
      </c>
      <c r="S126" t="n">
        <v>164.43</v>
      </c>
      <c r="T126" t="n">
        <v>219631.32</v>
      </c>
      <c r="U126" t="n">
        <v>0.27</v>
      </c>
      <c r="V126" t="n">
        <v>0.8</v>
      </c>
      <c r="W126" t="n">
        <v>19.44</v>
      </c>
      <c r="X126" t="n">
        <v>13.03</v>
      </c>
      <c r="Y126" t="n">
        <v>0.5</v>
      </c>
      <c r="Z126" t="n">
        <v>10</v>
      </c>
    </row>
    <row r="127">
      <c r="A127" t="n">
        <v>4</v>
      </c>
      <c r="B127" t="n">
        <v>90</v>
      </c>
      <c r="C127" t="inlineStr">
        <is>
          <t xml:space="preserve">CONCLUIDO	</t>
        </is>
      </c>
      <c r="D127" t="n">
        <v>0.7932</v>
      </c>
      <c r="E127" t="n">
        <v>126.07</v>
      </c>
      <c r="F127" t="n">
        <v>115.82</v>
      </c>
      <c r="G127" t="n">
        <v>31.59</v>
      </c>
      <c r="H127" t="n">
        <v>0.49</v>
      </c>
      <c r="I127" t="n">
        <v>220</v>
      </c>
      <c r="J127" t="n">
        <v>182.69</v>
      </c>
      <c r="K127" t="n">
        <v>52.44</v>
      </c>
      <c r="L127" t="n">
        <v>5</v>
      </c>
      <c r="M127" t="n">
        <v>218</v>
      </c>
      <c r="N127" t="n">
        <v>35.25</v>
      </c>
      <c r="O127" t="n">
        <v>22766.06</v>
      </c>
      <c r="P127" t="n">
        <v>1523.75</v>
      </c>
      <c r="Q127" t="n">
        <v>1151.01</v>
      </c>
      <c r="R127" t="n">
        <v>519.4400000000001</v>
      </c>
      <c r="S127" t="n">
        <v>164.43</v>
      </c>
      <c r="T127" t="n">
        <v>170159.74</v>
      </c>
      <c r="U127" t="n">
        <v>0.32</v>
      </c>
      <c r="V127" t="n">
        <v>0.83</v>
      </c>
      <c r="W127" t="n">
        <v>19.33</v>
      </c>
      <c r="X127" t="n">
        <v>10.09</v>
      </c>
      <c r="Y127" t="n">
        <v>0.5</v>
      </c>
      <c r="Z127" t="n">
        <v>10</v>
      </c>
    </row>
    <row r="128">
      <c r="A128" t="n">
        <v>5</v>
      </c>
      <c r="B128" t="n">
        <v>90</v>
      </c>
      <c r="C128" t="inlineStr">
        <is>
          <t xml:space="preserve">CONCLUIDO	</t>
        </is>
      </c>
      <c r="D128" t="n">
        <v>0.8138</v>
      </c>
      <c r="E128" t="n">
        <v>122.88</v>
      </c>
      <c r="F128" t="n">
        <v>114.02</v>
      </c>
      <c r="G128" t="n">
        <v>37.8</v>
      </c>
      <c r="H128" t="n">
        <v>0.58</v>
      </c>
      <c r="I128" t="n">
        <v>181</v>
      </c>
      <c r="J128" t="n">
        <v>184.19</v>
      </c>
      <c r="K128" t="n">
        <v>52.44</v>
      </c>
      <c r="L128" t="n">
        <v>6</v>
      </c>
      <c r="M128" t="n">
        <v>179</v>
      </c>
      <c r="N128" t="n">
        <v>35.75</v>
      </c>
      <c r="O128" t="n">
        <v>22951.43</v>
      </c>
      <c r="P128" t="n">
        <v>1498.62</v>
      </c>
      <c r="Q128" t="n">
        <v>1150.96</v>
      </c>
      <c r="R128" t="n">
        <v>458.1</v>
      </c>
      <c r="S128" t="n">
        <v>164.43</v>
      </c>
      <c r="T128" t="n">
        <v>139685.69</v>
      </c>
      <c r="U128" t="n">
        <v>0.36</v>
      </c>
      <c r="V128" t="n">
        <v>0.84</v>
      </c>
      <c r="W128" t="n">
        <v>19.27</v>
      </c>
      <c r="X128" t="n">
        <v>8.279999999999999</v>
      </c>
      <c r="Y128" t="n">
        <v>0.5</v>
      </c>
      <c r="Z128" t="n">
        <v>10</v>
      </c>
    </row>
    <row r="129">
      <c r="A129" t="n">
        <v>6</v>
      </c>
      <c r="B129" t="n">
        <v>90</v>
      </c>
      <c r="C129" t="inlineStr">
        <is>
          <t xml:space="preserve">CONCLUIDO	</t>
        </is>
      </c>
      <c r="D129" t="n">
        <v>0.8294</v>
      </c>
      <c r="E129" t="n">
        <v>120.57</v>
      </c>
      <c r="F129" t="n">
        <v>112.71</v>
      </c>
      <c r="G129" t="n">
        <v>44.2</v>
      </c>
      <c r="H129" t="n">
        <v>0.67</v>
      </c>
      <c r="I129" t="n">
        <v>153</v>
      </c>
      <c r="J129" t="n">
        <v>185.7</v>
      </c>
      <c r="K129" t="n">
        <v>52.44</v>
      </c>
      <c r="L129" t="n">
        <v>7</v>
      </c>
      <c r="M129" t="n">
        <v>151</v>
      </c>
      <c r="N129" t="n">
        <v>36.26</v>
      </c>
      <c r="O129" t="n">
        <v>23137.49</v>
      </c>
      <c r="P129" t="n">
        <v>1479.7</v>
      </c>
      <c r="Q129" t="n">
        <v>1151</v>
      </c>
      <c r="R129" t="n">
        <v>413.93</v>
      </c>
      <c r="S129" t="n">
        <v>164.43</v>
      </c>
      <c r="T129" t="n">
        <v>117743.07</v>
      </c>
      <c r="U129" t="n">
        <v>0.4</v>
      </c>
      <c r="V129" t="n">
        <v>0.85</v>
      </c>
      <c r="W129" t="n">
        <v>19.23</v>
      </c>
      <c r="X129" t="n">
        <v>6.97</v>
      </c>
      <c r="Y129" t="n">
        <v>0.5</v>
      </c>
      <c r="Z129" t="n">
        <v>10</v>
      </c>
    </row>
    <row r="130">
      <c r="A130" t="n">
        <v>7</v>
      </c>
      <c r="B130" t="n">
        <v>90</v>
      </c>
      <c r="C130" t="inlineStr">
        <is>
          <t xml:space="preserve">CONCLUIDO	</t>
        </is>
      </c>
      <c r="D130" t="n">
        <v>0.8408</v>
      </c>
      <c r="E130" t="n">
        <v>118.93</v>
      </c>
      <c r="F130" t="n">
        <v>111.78</v>
      </c>
      <c r="G130" t="n">
        <v>50.43</v>
      </c>
      <c r="H130" t="n">
        <v>0.76</v>
      </c>
      <c r="I130" t="n">
        <v>133</v>
      </c>
      <c r="J130" t="n">
        <v>187.22</v>
      </c>
      <c r="K130" t="n">
        <v>52.44</v>
      </c>
      <c r="L130" t="n">
        <v>8</v>
      </c>
      <c r="M130" t="n">
        <v>131</v>
      </c>
      <c r="N130" t="n">
        <v>36.78</v>
      </c>
      <c r="O130" t="n">
        <v>23324.24</v>
      </c>
      <c r="P130" t="n">
        <v>1465.94</v>
      </c>
      <c r="Q130" t="n">
        <v>1150.94</v>
      </c>
      <c r="R130" t="n">
        <v>382.21</v>
      </c>
      <c r="S130" t="n">
        <v>164.43</v>
      </c>
      <c r="T130" t="n">
        <v>101982.41</v>
      </c>
      <c r="U130" t="n">
        <v>0.43</v>
      </c>
      <c r="V130" t="n">
        <v>0.86</v>
      </c>
      <c r="W130" t="n">
        <v>19.2</v>
      </c>
      <c r="X130" t="n">
        <v>6.04</v>
      </c>
      <c r="Y130" t="n">
        <v>0.5</v>
      </c>
      <c r="Z130" t="n">
        <v>10</v>
      </c>
    </row>
    <row r="131">
      <c r="A131" t="n">
        <v>8</v>
      </c>
      <c r="B131" t="n">
        <v>90</v>
      </c>
      <c r="C131" t="inlineStr">
        <is>
          <t xml:space="preserve">CONCLUIDO	</t>
        </is>
      </c>
      <c r="D131" t="n">
        <v>0.8501</v>
      </c>
      <c r="E131" t="n">
        <v>117.63</v>
      </c>
      <c r="F131" t="n">
        <v>111.05</v>
      </c>
      <c r="G131" t="n">
        <v>56.95</v>
      </c>
      <c r="H131" t="n">
        <v>0.85</v>
      </c>
      <c r="I131" t="n">
        <v>117</v>
      </c>
      <c r="J131" t="n">
        <v>188.74</v>
      </c>
      <c r="K131" t="n">
        <v>52.44</v>
      </c>
      <c r="L131" t="n">
        <v>9</v>
      </c>
      <c r="M131" t="n">
        <v>115</v>
      </c>
      <c r="N131" t="n">
        <v>37.3</v>
      </c>
      <c r="O131" t="n">
        <v>23511.69</v>
      </c>
      <c r="P131" t="n">
        <v>1455.29</v>
      </c>
      <c r="Q131" t="n">
        <v>1150.94</v>
      </c>
      <c r="R131" t="n">
        <v>357.47</v>
      </c>
      <c r="S131" t="n">
        <v>164.43</v>
      </c>
      <c r="T131" t="n">
        <v>89693.85000000001</v>
      </c>
      <c r="U131" t="n">
        <v>0.46</v>
      </c>
      <c r="V131" t="n">
        <v>0.86</v>
      </c>
      <c r="W131" t="n">
        <v>19.17</v>
      </c>
      <c r="X131" t="n">
        <v>5.32</v>
      </c>
      <c r="Y131" t="n">
        <v>0.5</v>
      </c>
      <c r="Z131" t="n">
        <v>10</v>
      </c>
    </row>
    <row r="132">
      <c r="A132" t="n">
        <v>9</v>
      </c>
      <c r="B132" t="n">
        <v>90</v>
      </c>
      <c r="C132" t="inlineStr">
        <is>
          <t xml:space="preserve">CONCLUIDO	</t>
        </is>
      </c>
      <c r="D132" t="n">
        <v>0.8573</v>
      </c>
      <c r="E132" t="n">
        <v>116.64</v>
      </c>
      <c r="F132" t="n">
        <v>110.49</v>
      </c>
      <c r="G132" t="n">
        <v>63.14</v>
      </c>
      <c r="H132" t="n">
        <v>0.93</v>
      </c>
      <c r="I132" t="n">
        <v>105</v>
      </c>
      <c r="J132" t="n">
        <v>190.26</v>
      </c>
      <c r="K132" t="n">
        <v>52.44</v>
      </c>
      <c r="L132" t="n">
        <v>10</v>
      </c>
      <c r="M132" t="n">
        <v>103</v>
      </c>
      <c r="N132" t="n">
        <v>37.82</v>
      </c>
      <c r="O132" t="n">
        <v>23699.85</v>
      </c>
      <c r="P132" t="n">
        <v>1446.17</v>
      </c>
      <c r="Q132" t="n">
        <v>1150.94</v>
      </c>
      <c r="R132" t="n">
        <v>338.61</v>
      </c>
      <c r="S132" t="n">
        <v>164.43</v>
      </c>
      <c r="T132" t="n">
        <v>80320.42999999999</v>
      </c>
      <c r="U132" t="n">
        <v>0.49</v>
      </c>
      <c r="V132" t="n">
        <v>0.87</v>
      </c>
      <c r="W132" t="n">
        <v>19.14</v>
      </c>
      <c r="X132" t="n">
        <v>4.75</v>
      </c>
      <c r="Y132" t="n">
        <v>0.5</v>
      </c>
      <c r="Z132" t="n">
        <v>10</v>
      </c>
    </row>
    <row r="133">
      <c r="A133" t="n">
        <v>10</v>
      </c>
      <c r="B133" t="n">
        <v>90</v>
      </c>
      <c r="C133" t="inlineStr">
        <is>
          <t xml:space="preserve">CONCLUIDO	</t>
        </is>
      </c>
      <c r="D133" t="n">
        <v>0.8632</v>
      </c>
      <c r="E133" t="n">
        <v>115.85</v>
      </c>
      <c r="F133" t="n">
        <v>110.05</v>
      </c>
      <c r="G133" t="n">
        <v>69.5</v>
      </c>
      <c r="H133" t="n">
        <v>1.02</v>
      </c>
      <c r="I133" t="n">
        <v>95</v>
      </c>
      <c r="J133" t="n">
        <v>191.79</v>
      </c>
      <c r="K133" t="n">
        <v>52.44</v>
      </c>
      <c r="L133" t="n">
        <v>11</v>
      </c>
      <c r="M133" t="n">
        <v>93</v>
      </c>
      <c r="N133" t="n">
        <v>38.35</v>
      </c>
      <c r="O133" t="n">
        <v>23888.73</v>
      </c>
      <c r="P133" t="n">
        <v>1440.13</v>
      </c>
      <c r="Q133" t="n">
        <v>1150.97</v>
      </c>
      <c r="R133" t="n">
        <v>324.04</v>
      </c>
      <c r="S133" t="n">
        <v>164.43</v>
      </c>
      <c r="T133" t="n">
        <v>73088.77</v>
      </c>
      <c r="U133" t="n">
        <v>0.51</v>
      </c>
      <c r="V133" t="n">
        <v>0.87</v>
      </c>
      <c r="W133" t="n">
        <v>19.13</v>
      </c>
      <c r="X133" t="n">
        <v>4.31</v>
      </c>
      <c r="Y133" t="n">
        <v>0.5</v>
      </c>
      <c r="Z133" t="n">
        <v>10</v>
      </c>
    </row>
    <row r="134">
      <c r="A134" t="n">
        <v>11</v>
      </c>
      <c r="B134" t="n">
        <v>90</v>
      </c>
      <c r="C134" t="inlineStr">
        <is>
          <t xml:space="preserve">CONCLUIDO	</t>
        </is>
      </c>
      <c r="D134" t="n">
        <v>0.8682</v>
      </c>
      <c r="E134" t="n">
        <v>115.18</v>
      </c>
      <c r="F134" t="n">
        <v>109.67</v>
      </c>
      <c r="G134" t="n">
        <v>75.63</v>
      </c>
      <c r="H134" t="n">
        <v>1.1</v>
      </c>
      <c r="I134" t="n">
        <v>87</v>
      </c>
      <c r="J134" t="n">
        <v>193.33</v>
      </c>
      <c r="K134" t="n">
        <v>52.44</v>
      </c>
      <c r="L134" t="n">
        <v>12</v>
      </c>
      <c r="M134" t="n">
        <v>85</v>
      </c>
      <c r="N134" t="n">
        <v>38.89</v>
      </c>
      <c r="O134" t="n">
        <v>24078.33</v>
      </c>
      <c r="P134" t="n">
        <v>1433.25</v>
      </c>
      <c r="Q134" t="n">
        <v>1150.88</v>
      </c>
      <c r="R134" t="n">
        <v>311.02</v>
      </c>
      <c r="S134" t="n">
        <v>164.43</v>
      </c>
      <c r="T134" t="n">
        <v>66617.48</v>
      </c>
      <c r="U134" t="n">
        <v>0.53</v>
      </c>
      <c r="V134" t="n">
        <v>0.87</v>
      </c>
      <c r="W134" t="n">
        <v>19.12</v>
      </c>
      <c r="X134" t="n">
        <v>3.94</v>
      </c>
      <c r="Y134" t="n">
        <v>0.5</v>
      </c>
      <c r="Z134" t="n">
        <v>10</v>
      </c>
    </row>
    <row r="135">
      <c r="A135" t="n">
        <v>12</v>
      </c>
      <c r="B135" t="n">
        <v>90</v>
      </c>
      <c r="C135" t="inlineStr">
        <is>
          <t xml:space="preserve">CONCLUIDO	</t>
        </is>
      </c>
      <c r="D135" t="n">
        <v>0.8726</v>
      </c>
      <c r="E135" t="n">
        <v>114.6</v>
      </c>
      <c r="F135" t="n">
        <v>109.34</v>
      </c>
      <c r="G135" t="n">
        <v>82</v>
      </c>
      <c r="H135" t="n">
        <v>1.18</v>
      </c>
      <c r="I135" t="n">
        <v>80</v>
      </c>
      <c r="J135" t="n">
        <v>194.88</v>
      </c>
      <c r="K135" t="n">
        <v>52.44</v>
      </c>
      <c r="L135" t="n">
        <v>13</v>
      </c>
      <c r="M135" t="n">
        <v>78</v>
      </c>
      <c r="N135" t="n">
        <v>39.43</v>
      </c>
      <c r="O135" t="n">
        <v>24268.67</v>
      </c>
      <c r="P135" t="n">
        <v>1427.47</v>
      </c>
      <c r="Q135" t="n">
        <v>1150.97</v>
      </c>
      <c r="R135" t="n">
        <v>300.01</v>
      </c>
      <c r="S135" t="n">
        <v>164.43</v>
      </c>
      <c r="T135" t="n">
        <v>61146.12</v>
      </c>
      <c r="U135" t="n">
        <v>0.55</v>
      </c>
      <c r="V135" t="n">
        <v>0.87</v>
      </c>
      <c r="W135" t="n">
        <v>19.1</v>
      </c>
      <c r="X135" t="n">
        <v>3.6</v>
      </c>
      <c r="Y135" t="n">
        <v>0.5</v>
      </c>
      <c r="Z135" t="n">
        <v>10</v>
      </c>
    </row>
    <row r="136">
      <c r="A136" t="n">
        <v>13</v>
      </c>
      <c r="B136" t="n">
        <v>90</v>
      </c>
      <c r="C136" t="inlineStr">
        <is>
          <t xml:space="preserve">CONCLUIDO	</t>
        </is>
      </c>
      <c r="D136" t="n">
        <v>0.8763</v>
      </c>
      <c r="E136" t="n">
        <v>114.11</v>
      </c>
      <c r="F136" t="n">
        <v>109.06</v>
      </c>
      <c r="G136" t="n">
        <v>88.43000000000001</v>
      </c>
      <c r="H136" t="n">
        <v>1.27</v>
      </c>
      <c r="I136" t="n">
        <v>74</v>
      </c>
      <c r="J136" t="n">
        <v>196.42</v>
      </c>
      <c r="K136" t="n">
        <v>52.44</v>
      </c>
      <c r="L136" t="n">
        <v>14</v>
      </c>
      <c r="M136" t="n">
        <v>72</v>
      </c>
      <c r="N136" t="n">
        <v>39.98</v>
      </c>
      <c r="O136" t="n">
        <v>24459.75</v>
      </c>
      <c r="P136" t="n">
        <v>1422.7</v>
      </c>
      <c r="Q136" t="n">
        <v>1150.9</v>
      </c>
      <c r="R136" t="n">
        <v>290.33</v>
      </c>
      <c r="S136" t="n">
        <v>164.43</v>
      </c>
      <c r="T136" t="n">
        <v>56336.8</v>
      </c>
      <c r="U136" t="n">
        <v>0.57</v>
      </c>
      <c r="V136" t="n">
        <v>0.88</v>
      </c>
      <c r="W136" t="n">
        <v>19.1</v>
      </c>
      <c r="X136" t="n">
        <v>3.32</v>
      </c>
      <c r="Y136" t="n">
        <v>0.5</v>
      </c>
      <c r="Z136" t="n">
        <v>10</v>
      </c>
    </row>
    <row r="137">
      <c r="A137" t="n">
        <v>14</v>
      </c>
      <c r="B137" t="n">
        <v>90</v>
      </c>
      <c r="C137" t="inlineStr">
        <is>
          <t xml:space="preserve">CONCLUIDO	</t>
        </is>
      </c>
      <c r="D137" t="n">
        <v>0.8796</v>
      </c>
      <c r="E137" t="n">
        <v>113.69</v>
      </c>
      <c r="F137" t="n">
        <v>108.82</v>
      </c>
      <c r="G137" t="n">
        <v>94.62</v>
      </c>
      <c r="H137" t="n">
        <v>1.35</v>
      </c>
      <c r="I137" t="n">
        <v>69</v>
      </c>
      <c r="J137" t="n">
        <v>197.98</v>
      </c>
      <c r="K137" t="n">
        <v>52.44</v>
      </c>
      <c r="L137" t="n">
        <v>15</v>
      </c>
      <c r="M137" t="n">
        <v>67</v>
      </c>
      <c r="N137" t="n">
        <v>40.54</v>
      </c>
      <c r="O137" t="n">
        <v>24651.58</v>
      </c>
      <c r="P137" t="n">
        <v>1418.26</v>
      </c>
      <c r="Q137" t="n">
        <v>1150.89</v>
      </c>
      <c r="R137" t="n">
        <v>282.45</v>
      </c>
      <c r="S137" t="n">
        <v>164.43</v>
      </c>
      <c r="T137" t="n">
        <v>52423.16</v>
      </c>
      <c r="U137" t="n">
        <v>0.58</v>
      </c>
      <c r="V137" t="n">
        <v>0.88</v>
      </c>
      <c r="W137" t="n">
        <v>19.08</v>
      </c>
      <c r="X137" t="n">
        <v>3.08</v>
      </c>
      <c r="Y137" t="n">
        <v>0.5</v>
      </c>
      <c r="Z137" t="n">
        <v>10</v>
      </c>
    </row>
    <row r="138">
      <c r="A138" t="n">
        <v>15</v>
      </c>
      <c r="B138" t="n">
        <v>90</v>
      </c>
      <c r="C138" t="inlineStr">
        <is>
          <t xml:space="preserve">CONCLUIDO	</t>
        </is>
      </c>
      <c r="D138" t="n">
        <v>0.8819</v>
      </c>
      <c r="E138" t="n">
        <v>113.39</v>
      </c>
      <c r="F138" t="n">
        <v>108.66</v>
      </c>
      <c r="G138" t="n">
        <v>100.3</v>
      </c>
      <c r="H138" t="n">
        <v>1.42</v>
      </c>
      <c r="I138" t="n">
        <v>65</v>
      </c>
      <c r="J138" t="n">
        <v>199.54</v>
      </c>
      <c r="K138" t="n">
        <v>52.44</v>
      </c>
      <c r="L138" t="n">
        <v>16</v>
      </c>
      <c r="M138" t="n">
        <v>63</v>
      </c>
      <c r="N138" t="n">
        <v>41.1</v>
      </c>
      <c r="O138" t="n">
        <v>24844.17</v>
      </c>
      <c r="P138" t="n">
        <v>1415.71</v>
      </c>
      <c r="Q138" t="n">
        <v>1150.92</v>
      </c>
      <c r="R138" t="n">
        <v>277.26</v>
      </c>
      <c r="S138" t="n">
        <v>164.43</v>
      </c>
      <c r="T138" t="n">
        <v>49849.08</v>
      </c>
      <c r="U138" t="n">
        <v>0.59</v>
      </c>
      <c r="V138" t="n">
        <v>0.88</v>
      </c>
      <c r="W138" t="n">
        <v>19.07</v>
      </c>
      <c r="X138" t="n">
        <v>2.93</v>
      </c>
      <c r="Y138" t="n">
        <v>0.5</v>
      </c>
      <c r="Z138" t="n">
        <v>10</v>
      </c>
    </row>
    <row r="139">
      <c r="A139" t="n">
        <v>16</v>
      </c>
      <c r="B139" t="n">
        <v>90</v>
      </c>
      <c r="C139" t="inlineStr">
        <is>
          <t xml:space="preserve">CONCLUIDO	</t>
        </is>
      </c>
      <c r="D139" t="n">
        <v>0.8843</v>
      </c>
      <c r="E139" t="n">
        <v>113.09</v>
      </c>
      <c r="F139" t="n">
        <v>108.5</v>
      </c>
      <c r="G139" t="n">
        <v>106.72</v>
      </c>
      <c r="H139" t="n">
        <v>1.5</v>
      </c>
      <c r="I139" t="n">
        <v>61</v>
      </c>
      <c r="J139" t="n">
        <v>201.11</v>
      </c>
      <c r="K139" t="n">
        <v>52.44</v>
      </c>
      <c r="L139" t="n">
        <v>17</v>
      </c>
      <c r="M139" t="n">
        <v>59</v>
      </c>
      <c r="N139" t="n">
        <v>41.67</v>
      </c>
      <c r="O139" t="n">
        <v>25037.53</v>
      </c>
      <c r="P139" t="n">
        <v>1412</v>
      </c>
      <c r="Q139" t="n">
        <v>1150.92</v>
      </c>
      <c r="R139" t="n">
        <v>271.45</v>
      </c>
      <c r="S139" t="n">
        <v>164.43</v>
      </c>
      <c r="T139" t="n">
        <v>46963.47</v>
      </c>
      <c r="U139" t="n">
        <v>0.61</v>
      </c>
      <c r="V139" t="n">
        <v>0.88</v>
      </c>
      <c r="W139" t="n">
        <v>19.07</v>
      </c>
      <c r="X139" t="n">
        <v>2.76</v>
      </c>
      <c r="Y139" t="n">
        <v>0.5</v>
      </c>
      <c r="Z139" t="n">
        <v>10</v>
      </c>
    </row>
    <row r="140">
      <c r="A140" t="n">
        <v>17</v>
      </c>
      <c r="B140" t="n">
        <v>90</v>
      </c>
      <c r="C140" t="inlineStr">
        <is>
          <t xml:space="preserve">CONCLUIDO	</t>
        </is>
      </c>
      <c r="D140" t="n">
        <v>0.8873</v>
      </c>
      <c r="E140" t="n">
        <v>112.7</v>
      </c>
      <c r="F140" t="n">
        <v>108.26</v>
      </c>
      <c r="G140" t="n">
        <v>113.95</v>
      </c>
      <c r="H140" t="n">
        <v>1.58</v>
      </c>
      <c r="I140" t="n">
        <v>57</v>
      </c>
      <c r="J140" t="n">
        <v>202.68</v>
      </c>
      <c r="K140" t="n">
        <v>52.44</v>
      </c>
      <c r="L140" t="n">
        <v>18</v>
      </c>
      <c r="M140" t="n">
        <v>55</v>
      </c>
      <c r="N140" t="n">
        <v>42.24</v>
      </c>
      <c r="O140" t="n">
        <v>25231.66</v>
      </c>
      <c r="P140" t="n">
        <v>1407.18</v>
      </c>
      <c r="Q140" t="n">
        <v>1150.89</v>
      </c>
      <c r="R140" t="n">
        <v>263.39</v>
      </c>
      <c r="S140" t="n">
        <v>164.43</v>
      </c>
      <c r="T140" t="n">
        <v>42950.66</v>
      </c>
      <c r="U140" t="n">
        <v>0.62</v>
      </c>
      <c r="V140" t="n">
        <v>0.88</v>
      </c>
      <c r="W140" t="n">
        <v>19.06</v>
      </c>
      <c r="X140" t="n">
        <v>2.52</v>
      </c>
      <c r="Y140" t="n">
        <v>0.5</v>
      </c>
      <c r="Z140" t="n">
        <v>10</v>
      </c>
    </row>
    <row r="141">
      <c r="A141" t="n">
        <v>18</v>
      </c>
      <c r="B141" t="n">
        <v>90</v>
      </c>
      <c r="C141" t="inlineStr">
        <is>
          <t xml:space="preserve">CONCLUIDO	</t>
        </is>
      </c>
      <c r="D141" t="n">
        <v>0.8889</v>
      </c>
      <c r="E141" t="n">
        <v>112.5</v>
      </c>
      <c r="F141" t="n">
        <v>108.16</v>
      </c>
      <c r="G141" t="n">
        <v>120.17</v>
      </c>
      <c r="H141" t="n">
        <v>1.65</v>
      </c>
      <c r="I141" t="n">
        <v>54</v>
      </c>
      <c r="J141" t="n">
        <v>204.26</v>
      </c>
      <c r="K141" t="n">
        <v>52.44</v>
      </c>
      <c r="L141" t="n">
        <v>19</v>
      </c>
      <c r="M141" t="n">
        <v>52</v>
      </c>
      <c r="N141" t="n">
        <v>42.82</v>
      </c>
      <c r="O141" t="n">
        <v>25426.72</v>
      </c>
      <c r="P141" t="n">
        <v>1405.05</v>
      </c>
      <c r="Q141" t="n">
        <v>1150.93</v>
      </c>
      <c r="R141" t="n">
        <v>259.65</v>
      </c>
      <c r="S141" t="n">
        <v>164.43</v>
      </c>
      <c r="T141" t="n">
        <v>41098.77</v>
      </c>
      <c r="U141" t="n">
        <v>0.63</v>
      </c>
      <c r="V141" t="n">
        <v>0.88</v>
      </c>
      <c r="W141" t="n">
        <v>19.07</v>
      </c>
      <c r="X141" t="n">
        <v>2.42</v>
      </c>
      <c r="Y141" t="n">
        <v>0.5</v>
      </c>
      <c r="Z141" t="n">
        <v>10</v>
      </c>
    </row>
    <row r="142">
      <c r="A142" t="n">
        <v>19</v>
      </c>
      <c r="B142" t="n">
        <v>90</v>
      </c>
      <c r="C142" t="inlineStr">
        <is>
          <t xml:space="preserve">CONCLUIDO	</t>
        </is>
      </c>
      <c r="D142" t="n">
        <v>0.8899</v>
      </c>
      <c r="E142" t="n">
        <v>112.37</v>
      </c>
      <c r="F142" t="n">
        <v>108.1</v>
      </c>
      <c r="G142" t="n">
        <v>124.73</v>
      </c>
      <c r="H142" t="n">
        <v>1.73</v>
      </c>
      <c r="I142" t="n">
        <v>52</v>
      </c>
      <c r="J142" t="n">
        <v>205.85</v>
      </c>
      <c r="K142" t="n">
        <v>52.44</v>
      </c>
      <c r="L142" t="n">
        <v>20</v>
      </c>
      <c r="M142" t="n">
        <v>50</v>
      </c>
      <c r="N142" t="n">
        <v>43.41</v>
      </c>
      <c r="O142" t="n">
        <v>25622.45</v>
      </c>
      <c r="P142" t="n">
        <v>1403.25</v>
      </c>
      <c r="Q142" t="n">
        <v>1150.95</v>
      </c>
      <c r="R142" t="n">
        <v>258.02</v>
      </c>
      <c r="S142" t="n">
        <v>164.43</v>
      </c>
      <c r="T142" t="n">
        <v>40289.72</v>
      </c>
      <c r="U142" t="n">
        <v>0.64</v>
      </c>
      <c r="V142" t="n">
        <v>0.88</v>
      </c>
      <c r="W142" t="n">
        <v>19.06</v>
      </c>
      <c r="X142" t="n">
        <v>2.37</v>
      </c>
      <c r="Y142" t="n">
        <v>0.5</v>
      </c>
      <c r="Z142" t="n">
        <v>10</v>
      </c>
    </row>
    <row r="143">
      <c r="A143" t="n">
        <v>20</v>
      </c>
      <c r="B143" t="n">
        <v>90</v>
      </c>
      <c r="C143" t="inlineStr">
        <is>
          <t xml:space="preserve">CONCLUIDO	</t>
        </is>
      </c>
      <c r="D143" t="n">
        <v>0.8922</v>
      </c>
      <c r="E143" t="n">
        <v>112.08</v>
      </c>
      <c r="F143" t="n">
        <v>107.92</v>
      </c>
      <c r="G143" t="n">
        <v>132.15</v>
      </c>
      <c r="H143" t="n">
        <v>1.8</v>
      </c>
      <c r="I143" t="n">
        <v>49</v>
      </c>
      <c r="J143" t="n">
        <v>207.45</v>
      </c>
      <c r="K143" t="n">
        <v>52.44</v>
      </c>
      <c r="L143" t="n">
        <v>21</v>
      </c>
      <c r="M143" t="n">
        <v>47</v>
      </c>
      <c r="N143" t="n">
        <v>44</v>
      </c>
      <c r="O143" t="n">
        <v>25818.99</v>
      </c>
      <c r="P143" t="n">
        <v>1400.11</v>
      </c>
      <c r="Q143" t="n">
        <v>1150.87</v>
      </c>
      <c r="R143" t="n">
        <v>251.97</v>
      </c>
      <c r="S143" t="n">
        <v>164.43</v>
      </c>
      <c r="T143" t="n">
        <v>37279.93</v>
      </c>
      <c r="U143" t="n">
        <v>0.65</v>
      </c>
      <c r="V143" t="n">
        <v>0.89</v>
      </c>
      <c r="W143" t="n">
        <v>19.05</v>
      </c>
      <c r="X143" t="n">
        <v>2.19</v>
      </c>
      <c r="Y143" t="n">
        <v>0.5</v>
      </c>
      <c r="Z143" t="n">
        <v>10</v>
      </c>
    </row>
    <row r="144">
      <c r="A144" t="n">
        <v>21</v>
      </c>
      <c r="B144" t="n">
        <v>90</v>
      </c>
      <c r="C144" t="inlineStr">
        <is>
          <t xml:space="preserve">CONCLUIDO	</t>
        </is>
      </c>
      <c r="D144" t="n">
        <v>0.8934</v>
      </c>
      <c r="E144" t="n">
        <v>111.94</v>
      </c>
      <c r="F144" t="n">
        <v>107.85</v>
      </c>
      <c r="G144" t="n">
        <v>137.68</v>
      </c>
      <c r="H144" t="n">
        <v>1.87</v>
      </c>
      <c r="I144" t="n">
        <v>47</v>
      </c>
      <c r="J144" t="n">
        <v>209.05</v>
      </c>
      <c r="K144" t="n">
        <v>52.44</v>
      </c>
      <c r="L144" t="n">
        <v>22</v>
      </c>
      <c r="M144" t="n">
        <v>45</v>
      </c>
      <c r="N144" t="n">
        <v>44.6</v>
      </c>
      <c r="O144" t="n">
        <v>26016.35</v>
      </c>
      <c r="P144" t="n">
        <v>1399.77</v>
      </c>
      <c r="Q144" t="n">
        <v>1150.92</v>
      </c>
      <c r="R144" t="n">
        <v>249.32</v>
      </c>
      <c r="S144" t="n">
        <v>164.43</v>
      </c>
      <c r="T144" t="n">
        <v>35965.31</v>
      </c>
      <c r="U144" t="n">
        <v>0.66</v>
      </c>
      <c r="V144" t="n">
        <v>0.89</v>
      </c>
      <c r="W144" t="n">
        <v>19.05</v>
      </c>
      <c r="X144" t="n">
        <v>2.11</v>
      </c>
      <c r="Y144" t="n">
        <v>0.5</v>
      </c>
      <c r="Z144" t="n">
        <v>10</v>
      </c>
    </row>
    <row r="145">
      <c r="A145" t="n">
        <v>22</v>
      </c>
      <c r="B145" t="n">
        <v>90</v>
      </c>
      <c r="C145" t="inlineStr">
        <is>
          <t xml:space="preserve">CONCLUIDO	</t>
        </is>
      </c>
      <c r="D145" t="n">
        <v>0.8948</v>
      </c>
      <c r="E145" t="n">
        <v>111.76</v>
      </c>
      <c r="F145" t="n">
        <v>107.74</v>
      </c>
      <c r="G145" t="n">
        <v>143.66</v>
      </c>
      <c r="H145" t="n">
        <v>1.94</v>
      </c>
      <c r="I145" t="n">
        <v>45</v>
      </c>
      <c r="J145" t="n">
        <v>210.65</v>
      </c>
      <c r="K145" t="n">
        <v>52.44</v>
      </c>
      <c r="L145" t="n">
        <v>23</v>
      </c>
      <c r="M145" t="n">
        <v>43</v>
      </c>
      <c r="N145" t="n">
        <v>45.21</v>
      </c>
      <c r="O145" t="n">
        <v>26214.54</v>
      </c>
      <c r="P145" t="n">
        <v>1396.8</v>
      </c>
      <c r="Q145" t="n">
        <v>1150.91</v>
      </c>
      <c r="R145" t="n">
        <v>245.76</v>
      </c>
      <c r="S145" t="n">
        <v>164.43</v>
      </c>
      <c r="T145" t="n">
        <v>34195.76</v>
      </c>
      <c r="U145" t="n">
        <v>0.67</v>
      </c>
      <c r="V145" t="n">
        <v>0.89</v>
      </c>
      <c r="W145" t="n">
        <v>19.05</v>
      </c>
      <c r="X145" t="n">
        <v>2.01</v>
      </c>
      <c r="Y145" t="n">
        <v>0.5</v>
      </c>
      <c r="Z145" t="n">
        <v>10</v>
      </c>
    </row>
    <row r="146">
      <c r="A146" t="n">
        <v>23</v>
      </c>
      <c r="B146" t="n">
        <v>90</v>
      </c>
      <c r="C146" t="inlineStr">
        <is>
          <t xml:space="preserve">CONCLUIDO	</t>
        </is>
      </c>
      <c r="D146" t="n">
        <v>0.8961</v>
      </c>
      <c r="E146" t="n">
        <v>111.59</v>
      </c>
      <c r="F146" t="n">
        <v>107.64</v>
      </c>
      <c r="G146" t="n">
        <v>150.19</v>
      </c>
      <c r="H146" t="n">
        <v>2.01</v>
      </c>
      <c r="I146" t="n">
        <v>43</v>
      </c>
      <c r="J146" t="n">
        <v>212.27</v>
      </c>
      <c r="K146" t="n">
        <v>52.44</v>
      </c>
      <c r="L146" t="n">
        <v>24</v>
      </c>
      <c r="M146" t="n">
        <v>41</v>
      </c>
      <c r="N146" t="n">
        <v>45.82</v>
      </c>
      <c r="O146" t="n">
        <v>26413.56</v>
      </c>
      <c r="P146" t="n">
        <v>1394.88</v>
      </c>
      <c r="Q146" t="n">
        <v>1150.93</v>
      </c>
      <c r="R146" t="n">
        <v>242.64</v>
      </c>
      <c r="S146" t="n">
        <v>164.43</v>
      </c>
      <c r="T146" t="n">
        <v>32645.32</v>
      </c>
      <c r="U146" t="n">
        <v>0.68</v>
      </c>
      <c r="V146" t="n">
        <v>0.89</v>
      </c>
      <c r="W146" t="n">
        <v>19.04</v>
      </c>
      <c r="X146" t="n">
        <v>1.91</v>
      </c>
      <c r="Y146" t="n">
        <v>0.5</v>
      </c>
      <c r="Z146" t="n">
        <v>10</v>
      </c>
    </row>
    <row r="147">
      <c r="A147" t="n">
        <v>24</v>
      </c>
      <c r="B147" t="n">
        <v>90</v>
      </c>
      <c r="C147" t="inlineStr">
        <is>
          <t xml:space="preserve">CONCLUIDO	</t>
        </is>
      </c>
      <c r="D147" t="n">
        <v>0.8973</v>
      </c>
      <c r="E147" t="n">
        <v>111.44</v>
      </c>
      <c r="F147" t="n">
        <v>107.56</v>
      </c>
      <c r="G147" t="n">
        <v>157.41</v>
      </c>
      <c r="H147" t="n">
        <v>2.08</v>
      </c>
      <c r="I147" t="n">
        <v>41</v>
      </c>
      <c r="J147" t="n">
        <v>213.89</v>
      </c>
      <c r="K147" t="n">
        <v>52.44</v>
      </c>
      <c r="L147" t="n">
        <v>25</v>
      </c>
      <c r="M147" t="n">
        <v>39</v>
      </c>
      <c r="N147" t="n">
        <v>46.44</v>
      </c>
      <c r="O147" t="n">
        <v>26613.43</v>
      </c>
      <c r="P147" t="n">
        <v>1392.17</v>
      </c>
      <c r="Q147" t="n">
        <v>1150.92</v>
      </c>
      <c r="R147" t="n">
        <v>239.89</v>
      </c>
      <c r="S147" t="n">
        <v>164.43</v>
      </c>
      <c r="T147" t="n">
        <v>31282.25</v>
      </c>
      <c r="U147" t="n">
        <v>0.6899999999999999</v>
      </c>
      <c r="V147" t="n">
        <v>0.89</v>
      </c>
      <c r="W147" t="n">
        <v>19.04</v>
      </c>
      <c r="X147" t="n">
        <v>1.83</v>
      </c>
      <c r="Y147" t="n">
        <v>0.5</v>
      </c>
      <c r="Z147" t="n">
        <v>10</v>
      </c>
    </row>
    <row r="148">
      <c r="A148" t="n">
        <v>25</v>
      </c>
      <c r="B148" t="n">
        <v>90</v>
      </c>
      <c r="C148" t="inlineStr">
        <is>
          <t xml:space="preserve">CONCLUIDO	</t>
        </is>
      </c>
      <c r="D148" t="n">
        <v>0.8979</v>
      </c>
      <c r="E148" t="n">
        <v>111.37</v>
      </c>
      <c r="F148" t="n">
        <v>107.53</v>
      </c>
      <c r="G148" t="n">
        <v>161.29</v>
      </c>
      <c r="H148" t="n">
        <v>2.14</v>
      </c>
      <c r="I148" t="n">
        <v>40</v>
      </c>
      <c r="J148" t="n">
        <v>215.51</v>
      </c>
      <c r="K148" t="n">
        <v>52.44</v>
      </c>
      <c r="L148" t="n">
        <v>26</v>
      </c>
      <c r="M148" t="n">
        <v>38</v>
      </c>
      <c r="N148" t="n">
        <v>47.07</v>
      </c>
      <c r="O148" t="n">
        <v>26814.17</v>
      </c>
      <c r="P148" t="n">
        <v>1392.99</v>
      </c>
      <c r="Q148" t="n">
        <v>1150.93</v>
      </c>
      <c r="R148" t="n">
        <v>238.54</v>
      </c>
      <c r="S148" t="n">
        <v>164.43</v>
      </c>
      <c r="T148" t="n">
        <v>30610.97</v>
      </c>
      <c r="U148" t="n">
        <v>0.6899999999999999</v>
      </c>
      <c r="V148" t="n">
        <v>0.89</v>
      </c>
      <c r="W148" t="n">
        <v>19.04</v>
      </c>
      <c r="X148" t="n">
        <v>1.79</v>
      </c>
      <c r="Y148" t="n">
        <v>0.5</v>
      </c>
      <c r="Z148" t="n">
        <v>10</v>
      </c>
    </row>
    <row r="149">
      <c r="A149" t="n">
        <v>26</v>
      </c>
      <c r="B149" t="n">
        <v>90</v>
      </c>
      <c r="C149" t="inlineStr">
        <is>
          <t xml:space="preserve">CONCLUIDO	</t>
        </is>
      </c>
      <c r="D149" t="n">
        <v>0.8994</v>
      </c>
      <c r="E149" t="n">
        <v>111.18</v>
      </c>
      <c r="F149" t="n">
        <v>107.41</v>
      </c>
      <c r="G149" t="n">
        <v>169.6</v>
      </c>
      <c r="H149" t="n">
        <v>2.21</v>
      </c>
      <c r="I149" t="n">
        <v>38</v>
      </c>
      <c r="J149" t="n">
        <v>217.15</v>
      </c>
      <c r="K149" t="n">
        <v>52.44</v>
      </c>
      <c r="L149" t="n">
        <v>27</v>
      </c>
      <c r="M149" t="n">
        <v>36</v>
      </c>
      <c r="N149" t="n">
        <v>47.71</v>
      </c>
      <c r="O149" t="n">
        <v>27015.77</v>
      </c>
      <c r="P149" t="n">
        <v>1391.03</v>
      </c>
      <c r="Q149" t="n">
        <v>1150.91</v>
      </c>
      <c r="R149" t="n">
        <v>234.43</v>
      </c>
      <c r="S149" t="n">
        <v>164.43</v>
      </c>
      <c r="T149" t="n">
        <v>28569.04</v>
      </c>
      <c r="U149" t="n">
        <v>0.7</v>
      </c>
      <c r="V149" t="n">
        <v>0.89</v>
      </c>
      <c r="W149" t="n">
        <v>19.04</v>
      </c>
      <c r="X149" t="n">
        <v>1.68</v>
      </c>
      <c r="Y149" t="n">
        <v>0.5</v>
      </c>
      <c r="Z149" t="n">
        <v>10</v>
      </c>
    </row>
    <row r="150">
      <c r="A150" t="n">
        <v>27</v>
      </c>
      <c r="B150" t="n">
        <v>90</v>
      </c>
      <c r="C150" t="inlineStr">
        <is>
          <t xml:space="preserve">CONCLUIDO	</t>
        </is>
      </c>
      <c r="D150" t="n">
        <v>0.9</v>
      </c>
      <c r="E150" t="n">
        <v>111.11</v>
      </c>
      <c r="F150" t="n">
        <v>107.37</v>
      </c>
      <c r="G150" t="n">
        <v>174.12</v>
      </c>
      <c r="H150" t="n">
        <v>2.27</v>
      </c>
      <c r="I150" t="n">
        <v>37</v>
      </c>
      <c r="J150" t="n">
        <v>218.79</v>
      </c>
      <c r="K150" t="n">
        <v>52.44</v>
      </c>
      <c r="L150" t="n">
        <v>28</v>
      </c>
      <c r="M150" t="n">
        <v>35</v>
      </c>
      <c r="N150" t="n">
        <v>48.35</v>
      </c>
      <c r="O150" t="n">
        <v>27218.26</v>
      </c>
      <c r="P150" t="n">
        <v>1388.18</v>
      </c>
      <c r="Q150" t="n">
        <v>1150.87</v>
      </c>
      <c r="R150" t="n">
        <v>233.42</v>
      </c>
      <c r="S150" t="n">
        <v>164.43</v>
      </c>
      <c r="T150" t="n">
        <v>28067.12</v>
      </c>
      <c r="U150" t="n">
        <v>0.7</v>
      </c>
      <c r="V150" t="n">
        <v>0.89</v>
      </c>
      <c r="W150" t="n">
        <v>19.03</v>
      </c>
      <c r="X150" t="n">
        <v>1.64</v>
      </c>
      <c r="Y150" t="n">
        <v>0.5</v>
      </c>
      <c r="Z150" t="n">
        <v>10</v>
      </c>
    </row>
    <row r="151">
      <c r="A151" t="n">
        <v>28</v>
      </c>
      <c r="B151" t="n">
        <v>90</v>
      </c>
      <c r="C151" t="inlineStr">
        <is>
          <t xml:space="preserve">CONCLUIDO	</t>
        </is>
      </c>
      <c r="D151" t="n">
        <v>0.9006</v>
      </c>
      <c r="E151" t="n">
        <v>111.04</v>
      </c>
      <c r="F151" t="n">
        <v>107.34</v>
      </c>
      <c r="G151" t="n">
        <v>178.89</v>
      </c>
      <c r="H151" t="n">
        <v>2.34</v>
      </c>
      <c r="I151" t="n">
        <v>36</v>
      </c>
      <c r="J151" t="n">
        <v>220.44</v>
      </c>
      <c r="K151" t="n">
        <v>52.44</v>
      </c>
      <c r="L151" t="n">
        <v>29</v>
      </c>
      <c r="M151" t="n">
        <v>34</v>
      </c>
      <c r="N151" t="n">
        <v>49</v>
      </c>
      <c r="O151" t="n">
        <v>27421.64</v>
      </c>
      <c r="P151" t="n">
        <v>1389.41</v>
      </c>
      <c r="Q151" t="n">
        <v>1150.87</v>
      </c>
      <c r="R151" t="n">
        <v>232.32</v>
      </c>
      <c r="S151" t="n">
        <v>164.43</v>
      </c>
      <c r="T151" t="n">
        <v>27520.21</v>
      </c>
      <c r="U151" t="n">
        <v>0.71</v>
      </c>
      <c r="V151" t="n">
        <v>0.89</v>
      </c>
      <c r="W151" t="n">
        <v>19.03</v>
      </c>
      <c r="X151" t="n">
        <v>1.6</v>
      </c>
      <c r="Y151" t="n">
        <v>0.5</v>
      </c>
      <c r="Z151" t="n">
        <v>10</v>
      </c>
    </row>
    <row r="152">
      <c r="A152" t="n">
        <v>29</v>
      </c>
      <c r="B152" t="n">
        <v>90</v>
      </c>
      <c r="C152" t="inlineStr">
        <is>
          <t xml:space="preserve">CONCLUIDO	</t>
        </is>
      </c>
      <c r="D152" t="n">
        <v>0.9013</v>
      </c>
      <c r="E152" t="n">
        <v>110.96</v>
      </c>
      <c r="F152" t="n">
        <v>107.29</v>
      </c>
      <c r="G152" t="n">
        <v>183.93</v>
      </c>
      <c r="H152" t="n">
        <v>2.4</v>
      </c>
      <c r="I152" t="n">
        <v>35</v>
      </c>
      <c r="J152" t="n">
        <v>222.1</v>
      </c>
      <c r="K152" t="n">
        <v>52.44</v>
      </c>
      <c r="L152" t="n">
        <v>30</v>
      </c>
      <c r="M152" t="n">
        <v>33</v>
      </c>
      <c r="N152" t="n">
        <v>49.65</v>
      </c>
      <c r="O152" t="n">
        <v>27625.93</v>
      </c>
      <c r="P152" t="n">
        <v>1385.86</v>
      </c>
      <c r="Q152" t="n">
        <v>1150.88</v>
      </c>
      <c r="R152" t="n">
        <v>230.82</v>
      </c>
      <c r="S152" t="n">
        <v>164.43</v>
      </c>
      <c r="T152" t="n">
        <v>26777.94</v>
      </c>
      <c r="U152" t="n">
        <v>0.71</v>
      </c>
      <c r="V152" t="n">
        <v>0.89</v>
      </c>
      <c r="W152" t="n">
        <v>19.02</v>
      </c>
      <c r="X152" t="n">
        <v>1.56</v>
      </c>
      <c r="Y152" t="n">
        <v>0.5</v>
      </c>
      <c r="Z152" t="n">
        <v>10</v>
      </c>
    </row>
    <row r="153">
      <c r="A153" t="n">
        <v>30</v>
      </c>
      <c r="B153" t="n">
        <v>90</v>
      </c>
      <c r="C153" t="inlineStr">
        <is>
          <t xml:space="preserve">CONCLUIDO	</t>
        </is>
      </c>
      <c r="D153" t="n">
        <v>0.9026999999999999</v>
      </c>
      <c r="E153" t="n">
        <v>110.78</v>
      </c>
      <c r="F153" t="n">
        <v>107.19</v>
      </c>
      <c r="G153" t="n">
        <v>194.88</v>
      </c>
      <c r="H153" t="n">
        <v>2.46</v>
      </c>
      <c r="I153" t="n">
        <v>33</v>
      </c>
      <c r="J153" t="n">
        <v>223.76</v>
      </c>
      <c r="K153" t="n">
        <v>52.44</v>
      </c>
      <c r="L153" t="n">
        <v>31</v>
      </c>
      <c r="M153" t="n">
        <v>31</v>
      </c>
      <c r="N153" t="n">
        <v>50.32</v>
      </c>
      <c r="O153" t="n">
        <v>27831.27</v>
      </c>
      <c r="P153" t="n">
        <v>1384.3</v>
      </c>
      <c r="Q153" t="n">
        <v>1150.88</v>
      </c>
      <c r="R153" t="n">
        <v>227.18</v>
      </c>
      <c r="S153" t="n">
        <v>164.43</v>
      </c>
      <c r="T153" t="n">
        <v>24967.92</v>
      </c>
      <c r="U153" t="n">
        <v>0.72</v>
      </c>
      <c r="V153" t="n">
        <v>0.89</v>
      </c>
      <c r="W153" t="n">
        <v>19.02</v>
      </c>
      <c r="X153" t="n">
        <v>1.45</v>
      </c>
      <c r="Y153" t="n">
        <v>0.5</v>
      </c>
      <c r="Z153" t="n">
        <v>10</v>
      </c>
    </row>
    <row r="154">
      <c r="A154" t="n">
        <v>31</v>
      </c>
      <c r="B154" t="n">
        <v>90</v>
      </c>
      <c r="C154" t="inlineStr">
        <is>
          <t xml:space="preserve">CONCLUIDO	</t>
        </is>
      </c>
      <c r="D154" t="n">
        <v>0.9033</v>
      </c>
      <c r="E154" t="n">
        <v>110.71</v>
      </c>
      <c r="F154" t="n">
        <v>107.15</v>
      </c>
      <c r="G154" t="n">
        <v>200.91</v>
      </c>
      <c r="H154" t="n">
        <v>2.52</v>
      </c>
      <c r="I154" t="n">
        <v>32</v>
      </c>
      <c r="J154" t="n">
        <v>225.43</v>
      </c>
      <c r="K154" t="n">
        <v>52.44</v>
      </c>
      <c r="L154" t="n">
        <v>32</v>
      </c>
      <c r="M154" t="n">
        <v>30</v>
      </c>
      <c r="N154" t="n">
        <v>50.99</v>
      </c>
      <c r="O154" t="n">
        <v>28037.42</v>
      </c>
      <c r="P154" t="n">
        <v>1383.96</v>
      </c>
      <c r="Q154" t="n">
        <v>1150.88</v>
      </c>
      <c r="R154" t="n">
        <v>226.02</v>
      </c>
      <c r="S154" t="n">
        <v>164.43</v>
      </c>
      <c r="T154" t="n">
        <v>24389.74</v>
      </c>
      <c r="U154" t="n">
        <v>0.73</v>
      </c>
      <c r="V154" t="n">
        <v>0.89</v>
      </c>
      <c r="W154" t="n">
        <v>19.02</v>
      </c>
      <c r="X154" t="n">
        <v>1.42</v>
      </c>
      <c r="Y154" t="n">
        <v>0.5</v>
      </c>
      <c r="Z154" t="n">
        <v>10</v>
      </c>
    </row>
    <row r="155">
      <c r="A155" t="n">
        <v>32</v>
      </c>
      <c r="B155" t="n">
        <v>90</v>
      </c>
      <c r="C155" t="inlineStr">
        <is>
          <t xml:space="preserve">CONCLUIDO	</t>
        </is>
      </c>
      <c r="D155" t="n">
        <v>0.9041</v>
      </c>
      <c r="E155" t="n">
        <v>110.61</v>
      </c>
      <c r="F155" t="n">
        <v>107.08</v>
      </c>
      <c r="G155" t="n">
        <v>207.26</v>
      </c>
      <c r="H155" t="n">
        <v>2.58</v>
      </c>
      <c r="I155" t="n">
        <v>31</v>
      </c>
      <c r="J155" t="n">
        <v>227.11</v>
      </c>
      <c r="K155" t="n">
        <v>52.44</v>
      </c>
      <c r="L155" t="n">
        <v>33</v>
      </c>
      <c r="M155" t="n">
        <v>29</v>
      </c>
      <c r="N155" t="n">
        <v>51.67</v>
      </c>
      <c r="O155" t="n">
        <v>28244.51</v>
      </c>
      <c r="P155" t="n">
        <v>1380.78</v>
      </c>
      <c r="Q155" t="n">
        <v>1150.88</v>
      </c>
      <c r="R155" t="n">
        <v>223.77</v>
      </c>
      <c r="S155" t="n">
        <v>164.43</v>
      </c>
      <c r="T155" t="n">
        <v>23270.68</v>
      </c>
      <c r="U155" t="n">
        <v>0.73</v>
      </c>
      <c r="V155" t="n">
        <v>0.89</v>
      </c>
      <c r="W155" t="n">
        <v>19.02</v>
      </c>
      <c r="X155" t="n">
        <v>1.35</v>
      </c>
      <c r="Y155" t="n">
        <v>0.5</v>
      </c>
      <c r="Z155" t="n">
        <v>10</v>
      </c>
    </row>
    <row r="156">
      <c r="A156" t="n">
        <v>33</v>
      </c>
      <c r="B156" t="n">
        <v>90</v>
      </c>
      <c r="C156" t="inlineStr">
        <is>
          <t xml:space="preserve">CONCLUIDO	</t>
        </is>
      </c>
      <c r="D156" t="n">
        <v>0.904</v>
      </c>
      <c r="E156" t="n">
        <v>110.62</v>
      </c>
      <c r="F156" t="n">
        <v>107.1</v>
      </c>
      <c r="G156" t="n">
        <v>207.28</v>
      </c>
      <c r="H156" t="n">
        <v>2.64</v>
      </c>
      <c r="I156" t="n">
        <v>31</v>
      </c>
      <c r="J156" t="n">
        <v>228.8</v>
      </c>
      <c r="K156" t="n">
        <v>52.44</v>
      </c>
      <c r="L156" t="n">
        <v>34</v>
      </c>
      <c r="M156" t="n">
        <v>29</v>
      </c>
      <c r="N156" t="n">
        <v>52.36</v>
      </c>
      <c r="O156" t="n">
        <v>28452.56</v>
      </c>
      <c r="P156" t="n">
        <v>1381.37</v>
      </c>
      <c r="Q156" t="n">
        <v>1150.88</v>
      </c>
      <c r="R156" t="n">
        <v>224.02</v>
      </c>
      <c r="S156" t="n">
        <v>164.43</v>
      </c>
      <c r="T156" t="n">
        <v>23396.95</v>
      </c>
      <c r="U156" t="n">
        <v>0.73</v>
      </c>
      <c r="V156" t="n">
        <v>0.89</v>
      </c>
      <c r="W156" t="n">
        <v>19.03</v>
      </c>
      <c r="X156" t="n">
        <v>1.36</v>
      </c>
      <c r="Y156" t="n">
        <v>0.5</v>
      </c>
      <c r="Z156" t="n">
        <v>10</v>
      </c>
    </row>
    <row r="157">
      <c r="A157" t="n">
        <v>34</v>
      </c>
      <c r="B157" t="n">
        <v>90</v>
      </c>
      <c r="C157" t="inlineStr">
        <is>
          <t xml:space="preserve">CONCLUIDO	</t>
        </is>
      </c>
      <c r="D157" t="n">
        <v>0.9046</v>
      </c>
      <c r="E157" t="n">
        <v>110.54</v>
      </c>
      <c r="F157" t="n">
        <v>107.05</v>
      </c>
      <c r="G157" t="n">
        <v>214.11</v>
      </c>
      <c r="H157" t="n">
        <v>2.7</v>
      </c>
      <c r="I157" t="n">
        <v>30</v>
      </c>
      <c r="J157" t="n">
        <v>230.49</v>
      </c>
      <c r="K157" t="n">
        <v>52.44</v>
      </c>
      <c r="L157" t="n">
        <v>35</v>
      </c>
      <c r="M157" t="n">
        <v>28</v>
      </c>
      <c r="N157" t="n">
        <v>53.05</v>
      </c>
      <c r="O157" t="n">
        <v>28661.58</v>
      </c>
      <c r="P157" t="n">
        <v>1380.35</v>
      </c>
      <c r="Q157" t="n">
        <v>1150.88</v>
      </c>
      <c r="R157" t="n">
        <v>222.42</v>
      </c>
      <c r="S157" t="n">
        <v>164.43</v>
      </c>
      <c r="T157" t="n">
        <v>22600.24</v>
      </c>
      <c r="U157" t="n">
        <v>0.74</v>
      </c>
      <c r="V157" t="n">
        <v>0.89</v>
      </c>
      <c r="W157" t="n">
        <v>19.03</v>
      </c>
      <c r="X157" t="n">
        <v>1.32</v>
      </c>
      <c r="Y157" t="n">
        <v>0.5</v>
      </c>
      <c r="Z157" t="n">
        <v>10</v>
      </c>
    </row>
    <row r="158">
      <c r="A158" t="n">
        <v>35</v>
      </c>
      <c r="B158" t="n">
        <v>90</v>
      </c>
      <c r="C158" t="inlineStr">
        <is>
          <t xml:space="preserve">CONCLUIDO	</t>
        </is>
      </c>
      <c r="D158" t="n">
        <v>0.9054</v>
      </c>
      <c r="E158" t="n">
        <v>110.45</v>
      </c>
      <c r="F158" t="n">
        <v>106.99</v>
      </c>
      <c r="G158" t="n">
        <v>221.37</v>
      </c>
      <c r="H158" t="n">
        <v>2.76</v>
      </c>
      <c r="I158" t="n">
        <v>29</v>
      </c>
      <c r="J158" t="n">
        <v>232.2</v>
      </c>
      <c r="K158" t="n">
        <v>52.44</v>
      </c>
      <c r="L158" t="n">
        <v>36</v>
      </c>
      <c r="M158" t="n">
        <v>27</v>
      </c>
      <c r="N158" t="n">
        <v>53.75</v>
      </c>
      <c r="O158" t="n">
        <v>28871.58</v>
      </c>
      <c r="P158" t="n">
        <v>1382.1</v>
      </c>
      <c r="Q158" t="n">
        <v>1150.88</v>
      </c>
      <c r="R158" t="n">
        <v>220.52</v>
      </c>
      <c r="S158" t="n">
        <v>164.43</v>
      </c>
      <c r="T158" t="n">
        <v>21657.53</v>
      </c>
      <c r="U158" t="n">
        <v>0.75</v>
      </c>
      <c r="V158" t="n">
        <v>0.89</v>
      </c>
      <c r="W158" t="n">
        <v>19.02</v>
      </c>
      <c r="X158" t="n">
        <v>1.26</v>
      </c>
      <c r="Y158" t="n">
        <v>0.5</v>
      </c>
      <c r="Z158" t="n">
        <v>10</v>
      </c>
    </row>
    <row r="159">
      <c r="A159" t="n">
        <v>36</v>
      </c>
      <c r="B159" t="n">
        <v>90</v>
      </c>
      <c r="C159" t="inlineStr">
        <is>
          <t xml:space="preserve">CONCLUIDO	</t>
        </is>
      </c>
      <c r="D159" t="n">
        <v>0.906</v>
      </c>
      <c r="E159" t="n">
        <v>110.37</v>
      </c>
      <c r="F159" t="n">
        <v>106.96</v>
      </c>
      <c r="G159" t="n">
        <v>229.19</v>
      </c>
      <c r="H159" t="n">
        <v>2.81</v>
      </c>
      <c r="I159" t="n">
        <v>28</v>
      </c>
      <c r="J159" t="n">
        <v>233.91</v>
      </c>
      <c r="K159" t="n">
        <v>52.44</v>
      </c>
      <c r="L159" t="n">
        <v>37</v>
      </c>
      <c r="M159" t="n">
        <v>26</v>
      </c>
      <c r="N159" t="n">
        <v>54.46</v>
      </c>
      <c r="O159" t="n">
        <v>29082.59</v>
      </c>
      <c r="P159" t="n">
        <v>1380.41</v>
      </c>
      <c r="Q159" t="n">
        <v>1150.88</v>
      </c>
      <c r="R159" t="n">
        <v>219.22</v>
      </c>
      <c r="S159" t="n">
        <v>164.43</v>
      </c>
      <c r="T159" t="n">
        <v>21009.48</v>
      </c>
      <c r="U159" t="n">
        <v>0.75</v>
      </c>
      <c r="V159" t="n">
        <v>0.89</v>
      </c>
      <c r="W159" t="n">
        <v>19.02</v>
      </c>
      <c r="X159" t="n">
        <v>1.22</v>
      </c>
      <c r="Y159" t="n">
        <v>0.5</v>
      </c>
      <c r="Z159" t="n">
        <v>10</v>
      </c>
    </row>
    <row r="160">
      <c r="A160" t="n">
        <v>37</v>
      </c>
      <c r="B160" t="n">
        <v>90</v>
      </c>
      <c r="C160" t="inlineStr">
        <is>
          <t xml:space="preserve">CONCLUIDO	</t>
        </is>
      </c>
      <c r="D160" t="n">
        <v>0.9067</v>
      </c>
      <c r="E160" t="n">
        <v>110.29</v>
      </c>
      <c r="F160" t="n">
        <v>106.91</v>
      </c>
      <c r="G160" t="n">
        <v>237.57</v>
      </c>
      <c r="H160" t="n">
        <v>2.87</v>
      </c>
      <c r="I160" t="n">
        <v>27</v>
      </c>
      <c r="J160" t="n">
        <v>235.63</v>
      </c>
      <c r="K160" t="n">
        <v>52.44</v>
      </c>
      <c r="L160" t="n">
        <v>38</v>
      </c>
      <c r="M160" t="n">
        <v>25</v>
      </c>
      <c r="N160" t="n">
        <v>55.18</v>
      </c>
      <c r="O160" t="n">
        <v>29294.6</v>
      </c>
      <c r="P160" t="n">
        <v>1377.44</v>
      </c>
      <c r="Q160" t="n">
        <v>1150.87</v>
      </c>
      <c r="R160" t="n">
        <v>217.65</v>
      </c>
      <c r="S160" t="n">
        <v>164.43</v>
      </c>
      <c r="T160" t="n">
        <v>20231.05</v>
      </c>
      <c r="U160" t="n">
        <v>0.76</v>
      </c>
      <c r="V160" t="n">
        <v>0.89</v>
      </c>
      <c r="W160" t="n">
        <v>19.02</v>
      </c>
      <c r="X160" t="n">
        <v>1.17</v>
      </c>
      <c r="Y160" t="n">
        <v>0.5</v>
      </c>
      <c r="Z160" t="n">
        <v>10</v>
      </c>
    </row>
    <row r="161">
      <c r="A161" t="n">
        <v>38</v>
      </c>
      <c r="B161" t="n">
        <v>90</v>
      </c>
      <c r="C161" t="inlineStr">
        <is>
          <t xml:space="preserve">CONCLUIDO	</t>
        </is>
      </c>
      <c r="D161" t="n">
        <v>0.9066</v>
      </c>
      <c r="E161" t="n">
        <v>110.3</v>
      </c>
      <c r="F161" t="n">
        <v>106.92</v>
      </c>
      <c r="G161" t="n">
        <v>237.59</v>
      </c>
      <c r="H161" t="n">
        <v>2.92</v>
      </c>
      <c r="I161" t="n">
        <v>27</v>
      </c>
      <c r="J161" t="n">
        <v>237.35</v>
      </c>
      <c r="K161" t="n">
        <v>52.44</v>
      </c>
      <c r="L161" t="n">
        <v>39</v>
      </c>
      <c r="M161" t="n">
        <v>25</v>
      </c>
      <c r="N161" t="n">
        <v>55.91</v>
      </c>
      <c r="O161" t="n">
        <v>29507.65</v>
      </c>
      <c r="P161" t="n">
        <v>1382.17</v>
      </c>
      <c r="Q161" t="n">
        <v>1150.87</v>
      </c>
      <c r="R161" t="n">
        <v>218.24</v>
      </c>
      <c r="S161" t="n">
        <v>164.43</v>
      </c>
      <c r="T161" t="n">
        <v>20528.53</v>
      </c>
      <c r="U161" t="n">
        <v>0.75</v>
      </c>
      <c r="V161" t="n">
        <v>0.89</v>
      </c>
      <c r="W161" t="n">
        <v>19.01</v>
      </c>
      <c r="X161" t="n">
        <v>1.19</v>
      </c>
      <c r="Y161" t="n">
        <v>0.5</v>
      </c>
      <c r="Z161" t="n">
        <v>10</v>
      </c>
    </row>
    <row r="162">
      <c r="A162" t="n">
        <v>39</v>
      </c>
      <c r="B162" t="n">
        <v>90</v>
      </c>
      <c r="C162" t="inlineStr">
        <is>
          <t xml:space="preserve">CONCLUIDO	</t>
        </is>
      </c>
      <c r="D162" t="n">
        <v>0.9073</v>
      </c>
      <c r="E162" t="n">
        <v>110.22</v>
      </c>
      <c r="F162" t="n">
        <v>106.88</v>
      </c>
      <c r="G162" t="n">
        <v>246.63</v>
      </c>
      <c r="H162" t="n">
        <v>2.98</v>
      </c>
      <c r="I162" t="n">
        <v>26</v>
      </c>
      <c r="J162" t="n">
        <v>239.09</v>
      </c>
      <c r="K162" t="n">
        <v>52.44</v>
      </c>
      <c r="L162" t="n">
        <v>40</v>
      </c>
      <c r="M162" t="n">
        <v>24</v>
      </c>
      <c r="N162" t="n">
        <v>56.65</v>
      </c>
      <c r="O162" t="n">
        <v>29721.73</v>
      </c>
      <c r="P162" t="n">
        <v>1378.93</v>
      </c>
      <c r="Q162" t="n">
        <v>1150.87</v>
      </c>
      <c r="R162" t="n">
        <v>216.68</v>
      </c>
      <c r="S162" t="n">
        <v>164.43</v>
      </c>
      <c r="T162" t="n">
        <v>19753.04</v>
      </c>
      <c r="U162" t="n">
        <v>0.76</v>
      </c>
      <c r="V162" t="n">
        <v>0.89</v>
      </c>
      <c r="W162" t="n">
        <v>19.01</v>
      </c>
      <c r="X162" t="n">
        <v>1.14</v>
      </c>
      <c r="Y162" t="n">
        <v>0.5</v>
      </c>
      <c r="Z162" t="n">
        <v>10</v>
      </c>
    </row>
    <row r="163">
      <c r="A163" t="n">
        <v>0</v>
      </c>
      <c r="B163" t="n">
        <v>10</v>
      </c>
      <c r="C163" t="inlineStr">
        <is>
          <t xml:space="preserve">CONCLUIDO	</t>
        </is>
      </c>
      <c r="D163" t="n">
        <v>0.8102</v>
      </c>
      <c r="E163" t="n">
        <v>123.43</v>
      </c>
      <c r="F163" t="n">
        <v>118.67</v>
      </c>
      <c r="G163" t="n">
        <v>25.43</v>
      </c>
      <c r="H163" t="n">
        <v>0.64</v>
      </c>
      <c r="I163" t="n">
        <v>280</v>
      </c>
      <c r="J163" t="n">
        <v>26.11</v>
      </c>
      <c r="K163" t="n">
        <v>12.1</v>
      </c>
      <c r="L163" t="n">
        <v>1</v>
      </c>
      <c r="M163" t="n">
        <v>278</v>
      </c>
      <c r="N163" t="n">
        <v>3.01</v>
      </c>
      <c r="O163" t="n">
        <v>3454.41</v>
      </c>
      <c r="P163" t="n">
        <v>386.61</v>
      </c>
      <c r="Q163" t="n">
        <v>1151.03</v>
      </c>
      <c r="R163" t="n">
        <v>615.3200000000001</v>
      </c>
      <c r="S163" t="n">
        <v>164.43</v>
      </c>
      <c r="T163" t="n">
        <v>217802.98</v>
      </c>
      <c r="U163" t="n">
        <v>0.27</v>
      </c>
      <c r="V163" t="n">
        <v>0.8100000000000001</v>
      </c>
      <c r="W163" t="n">
        <v>19.44</v>
      </c>
      <c r="X163" t="n">
        <v>12.93</v>
      </c>
      <c r="Y163" t="n">
        <v>0.5</v>
      </c>
      <c r="Z163" t="n">
        <v>10</v>
      </c>
    </row>
    <row r="164">
      <c r="A164" t="n">
        <v>1</v>
      </c>
      <c r="B164" t="n">
        <v>10</v>
      </c>
      <c r="C164" t="inlineStr">
        <is>
          <t xml:space="preserve">CONCLUIDO	</t>
        </is>
      </c>
      <c r="D164" t="n">
        <v>0.874</v>
      </c>
      <c r="E164" t="n">
        <v>114.41</v>
      </c>
      <c r="F164" t="n">
        <v>111.4</v>
      </c>
      <c r="G164" t="n">
        <v>54.34</v>
      </c>
      <c r="H164" t="n">
        <v>1.23</v>
      </c>
      <c r="I164" t="n">
        <v>123</v>
      </c>
      <c r="J164" t="n">
        <v>27.2</v>
      </c>
      <c r="K164" t="n">
        <v>12.1</v>
      </c>
      <c r="L164" t="n">
        <v>2</v>
      </c>
      <c r="M164" t="n">
        <v>66</v>
      </c>
      <c r="N164" t="n">
        <v>3.1</v>
      </c>
      <c r="O164" t="n">
        <v>3588.35</v>
      </c>
      <c r="P164" t="n">
        <v>329.02</v>
      </c>
      <c r="Q164" t="n">
        <v>1151.1</v>
      </c>
      <c r="R164" t="n">
        <v>366.49</v>
      </c>
      <c r="S164" t="n">
        <v>164.43</v>
      </c>
      <c r="T164" t="n">
        <v>94170.38</v>
      </c>
      <c r="U164" t="n">
        <v>0.45</v>
      </c>
      <c r="V164" t="n">
        <v>0.86</v>
      </c>
      <c r="W164" t="n">
        <v>19.26</v>
      </c>
      <c r="X164" t="n">
        <v>5.66</v>
      </c>
      <c r="Y164" t="n">
        <v>0.5</v>
      </c>
      <c r="Z164" t="n">
        <v>10</v>
      </c>
    </row>
    <row r="165">
      <c r="A165" t="n">
        <v>2</v>
      </c>
      <c r="B165" t="n">
        <v>10</v>
      </c>
      <c r="C165" t="inlineStr">
        <is>
          <t xml:space="preserve">CONCLUIDO	</t>
        </is>
      </c>
      <c r="D165" t="n">
        <v>0.8764</v>
      </c>
      <c r="E165" t="n">
        <v>114.11</v>
      </c>
      <c r="F165" t="n">
        <v>111.16</v>
      </c>
      <c r="G165" t="n">
        <v>57.01</v>
      </c>
      <c r="H165" t="n">
        <v>1.78</v>
      </c>
      <c r="I165" t="n">
        <v>117</v>
      </c>
      <c r="J165" t="n">
        <v>28.29</v>
      </c>
      <c r="K165" t="n">
        <v>12.1</v>
      </c>
      <c r="L165" t="n">
        <v>3</v>
      </c>
      <c r="M165" t="n">
        <v>0</v>
      </c>
      <c r="N165" t="n">
        <v>3.19</v>
      </c>
      <c r="O165" t="n">
        <v>3722.55</v>
      </c>
      <c r="P165" t="n">
        <v>336.32</v>
      </c>
      <c r="Q165" t="n">
        <v>1151.08</v>
      </c>
      <c r="R165" t="n">
        <v>356.13</v>
      </c>
      <c r="S165" t="n">
        <v>164.43</v>
      </c>
      <c r="T165" t="n">
        <v>89020.13</v>
      </c>
      <c r="U165" t="n">
        <v>0.46</v>
      </c>
      <c r="V165" t="n">
        <v>0.86</v>
      </c>
      <c r="W165" t="n">
        <v>19.32</v>
      </c>
      <c r="X165" t="n">
        <v>5.42</v>
      </c>
      <c r="Y165" t="n">
        <v>0.5</v>
      </c>
      <c r="Z165" t="n">
        <v>10</v>
      </c>
    </row>
    <row r="166">
      <c r="A166" t="n">
        <v>0</v>
      </c>
      <c r="B166" t="n">
        <v>45</v>
      </c>
      <c r="C166" t="inlineStr">
        <is>
          <t xml:space="preserve">CONCLUIDO	</t>
        </is>
      </c>
      <c r="D166" t="n">
        <v>0.5644</v>
      </c>
      <c r="E166" t="n">
        <v>177.19</v>
      </c>
      <c r="F166" t="n">
        <v>154.36</v>
      </c>
      <c r="G166" t="n">
        <v>9.130000000000001</v>
      </c>
      <c r="H166" t="n">
        <v>0.18</v>
      </c>
      <c r="I166" t="n">
        <v>1014</v>
      </c>
      <c r="J166" t="n">
        <v>98.70999999999999</v>
      </c>
      <c r="K166" t="n">
        <v>39.72</v>
      </c>
      <c r="L166" t="n">
        <v>1</v>
      </c>
      <c r="M166" t="n">
        <v>1012</v>
      </c>
      <c r="N166" t="n">
        <v>12.99</v>
      </c>
      <c r="O166" t="n">
        <v>12407.75</v>
      </c>
      <c r="P166" t="n">
        <v>1391.39</v>
      </c>
      <c r="Q166" t="n">
        <v>1151.63</v>
      </c>
      <c r="R166" t="n">
        <v>1826.14</v>
      </c>
      <c r="S166" t="n">
        <v>164.43</v>
      </c>
      <c r="T166" t="n">
        <v>819543.66</v>
      </c>
      <c r="U166" t="n">
        <v>0.09</v>
      </c>
      <c r="V166" t="n">
        <v>0.62</v>
      </c>
      <c r="W166" t="n">
        <v>20.66</v>
      </c>
      <c r="X166" t="n">
        <v>48.59</v>
      </c>
      <c r="Y166" t="n">
        <v>0.5</v>
      </c>
      <c r="Z166" t="n">
        <v>10</v>
      </c>
    </row>
    <row r="167">
      <c r="A167" t="n">
        <v>1</v>
      </c>
      <c r="B167" t="n">
        <v>45</v>
      </c>
      <c r="C167" t="inlineStr">
        <is>
          <t xml:space="preserve">CONCLUIDO	</t>
        </is>
      </c>
      <c r="D167" t="n">
        <v>0.7419</v>
      </c>
      <c r="E167" t="n">
        <v>134.79</v>
      </c>
      <c r="F167" t="n">
        <v>124.49</v>
      </c>
      <c r="G167" t="n">
        <v>18.49</v>
      </c>
      <c r="H167" t="n">
        <v>0.35</v>
      </c>
      <c r="I167" t="n">
        <v>404</v>
      </c>
      <c r="J167" t="n">
        <v>99.95</v>
      </c>
      <c r="K167" t="n">
        <v>39.72</v>
      </c>
      <c r="L167" t="n">
        <v>2</v>
      </c>
      <c r="M167" t="n">
        <v>402</v>
      </c>
      <c r="N167" t="n">
        <v>13.24</v>
      </c>
      <c r="O167" t="n">
        <v>12561.45</v>
      </c>
      <c r="P167" t="n">
        <v>1116.68</v>
      </c>
      <c r="Q167" t="n">
        <v>1151.17</v>
      </c>
      <c r="R167" t="n">
        <v>813.34</v>
      </c>
      <c r="S167" t="n">
        <v>164.43</v>
      </c>
      <c r="T167" t="n">
        <v>316189.94</v>
      </c>
      <c r="U167" t="n">
        <v>0.2</v>
      </c>
      <c r="V167" t="n">
        <v>0.77</v>
      </c>
      <c r="W167" t="n">
        <v>19.63</v>
      </c>
      <c r="X167" t="n">
        <v>18.75</v>
      </c>
      <c r="Y167" t="n">
        <v>0.5</v>
      </c>
      <c r="Z167" t="n">
        <v>10</v>
      </c>
    </row>
    <row r="168">
      <c r="A168" t="n">
        <v>2</v>
      </c>
      <c r="B168" t="n">
        <v>45</v>
      </c>
      <c r="C168" t="inlineStr">
        <is>
          <t xml:space="preserve">CONCLUIDO	</t>
        </is>
      </c>
      <c r="D168" t="n">
        <v>0.8032</v>
      </c>
      <c r="E168" t="n">
        <v>124.5</v>
      </c>
      <c r="F168" t="n">
        <v>117.34</v>
      </c>
      <c r="G168" t="n">
        <v>27.94</v>
      </c>
      <c r="H168" t="n">
        <v>0.52</v>
      </c>
      <c r="I168" t="n">
        <v>252</v>
      </c>
      <c r="J168" t="n">
        <v>101.2</v>
      </c>
      <c r="K168" t="n">
        <v>39.72</v>
      </c>
      <c r="L168" t="n">
        <v>3</v>
      </c>
      <c r="M168" t="n">
        <v>250</v>
      </c>
      <c r="N168" t="n">
        <v>13.49</v>
      </c>
      <c r="O168" t="n">
        <v>12715.54</v>
      </c>
      <c r="P168" t="n">
        <v>1046.54</v>
      </c>
      <c r="Q168" t="n">
        <v>1151.02</v>
      </c>
      <c r="R168" t="n">
        <v>569.83</v>
      </c>
      <c r="S168" t="n">
        <v>164.43</v>
      </c>
      <c r="T168" t="n">
        <v>195195.05</v>
      </c>
      <c r="U168" t="n">
        <v>0.29</v>
      </c>
      <c r="V168" t="n">
        <v>0.8100000000000001</v>
      </c>
      <c r="W168" t="n">
        <v>19.41</v>
      </c>
      <c r="X168" t="n">
        <v>11.6</v>
      </c>
      <c r="Y168" t="n">
        <v>0.5</v>
      </c>
      <c r="Z168" t="n">
        <v>10</v>
      </c>
    </row>
    <row r="169">
      <c r="A169" t="n">
        <v>3</v>
      </c>
      <c r="B169" t="n">
        <v>45</v>
      </c>
      <c r="C169" t="inlineStr">
        <is>
          <t xml:space="preserve">CONCLUIDO	</t>
        </is>
      </c>
      <c r="D169" t="n">
        <v>0.8344</v>
      </c>
      <c r="E169" t="n">
        <v>119.85</v>
      </c>
      <c r="F169" t="n">
        <v>114.1</v>
      </c>
      <c r="G169" t="n">
        <v>37.41</v>
      </c>
      <c r="H169" t="n">
        <v>0.6899999999999999</v>
      </c>
      <c r="I169" t="n">
        <v>183</v>
      </c>
      <c r="J169" t="n">
        <v>102.45</v>
      </c>
      <c r="K169" t="n">
        <v>39.72</v>
      </c>
      <c r="L169" t="n">
        <v>4</v>
      </c>
      <c r="M169" t="n">
        <v>181</v>
      </c>
      <c r="N169" t="n">
        <v>13.74</v>
      </c>
      <c r="O169" t="n">
        <v>12870.03</v>
      </c>
      <c r="P169" t="n">
        <v>1011.18</v>
      </c>
      <c r="Q169" t="n">
        <v>1150.98</v>
      </c>
      <c r="R169" t="n">
        <v>460.86</v>
      </c>
      <c r="S169" t="n">
        <v>164.43</v>
      </c>
      <c r="T169" t="n">
        <v>141055.23</v>
      </c>
      <c r="U169" t="n">
        <v>0.36</v>
      </c>
      <c r="V169" t="n">
        <v>0.84</v>
      </c>
      <c r="W169" t="n">
        <v>19.28</v>
      </c>
      <c r="X169" t="n">
        <v>8.359999999999999</v>
      </c>
      <c r="Y169" t="n">
        <v>0.5</v>
      </c>
      <c r="Z169" t="n">
        <v>10</v>
      </c>
    </row>
    <row r="170">
      <c r="A170" t="n">
        <v>4</v>
      </c>
      <c r="B170" t="n">
        <v>45</v>
      </c>
      <c r="C170" t="inlineStr">
        <is>
          <t xml:space="preserve">CONCLUIDO	</t>
        </is>
      </c>
      <c r="D170" t="n">
        <v>0.8536</v>
      </c>
      <c r="E170" t="n">
        <v>117.15</v>
      </c>
      <c r="F170" t="n">
        <v>112.23</v>
      </c>
      <c r="G170" t="n">
        <v>47.09</v>
      </c>
      <c r="H170" t="n">
        <v>0.85</v>
      </c>
      <c r="I170" t="n">
        <v>143</v>
      </c>
      <c r="J170" t="n">
        <v>103.71</v>
      </c>
      <c r="K170" t="n">
        <v>39.72</v>
      </c>
      <c r="L170" t="n">
        <v>5</v>
      </c>
      <c r="M170" t="n">
        <v>141</v>
      </c>
      <c r="N170" t="n">
        <v>14</v>
      </c>
      <c r="O170" t="n">
        <v>13024.91</v>
      </c>
      <c r="P170" t="n">
        <v>988.4299999999999</v>
      </c>
      <c r="Q170" t="n">
        <v>1150.99</v>
      </c>
      <c r="R170" t="n">
        <v>397.68</v>
      </c>
      <c r="S170" t="n">
        <v>164.43</v>
      </c>
      <c r="T170" t="n">
        <v>109667.43</v>
      </c>
      <c r="U170" t="n">
        <v>0.41</v>
      </c>
      <c r="V170" t="n">
        <v>0.85</v>
      </c>
      <c r="W170" t="n">
        <v>19.2</v>
      </c>
      <c r="X170" t="n">
        <v>6.49</v>
      </c>
      <c r="Y170" t="n">
        <v>0.5</v>
      </c>
      <c r="Z170" t="n">
        <v>10</v>
      </c>
    </row>
    <row r="171">
      <c r="A171" t="n">
        <v>5</v>
      </c>
      <c r="B171" t="n">
        <v>45</v>
      </c>
      <c r="C171" t="inlineStr">
        <is>
          <t xml:space="preserve">CONCLUIDO	</t>
        </is>
      </c>
      <c r="D171" t="n">
        <v>0.8658</v>
      </c>
      <c r="E171" t="n">
        <v>115.5</v>
      </c>
      <c r="F171" t="n">
        <v>111.09</v>
      </c>
      <c r="G171" t="n">
        <v>56.48</v>
      </c>
      <c r="H171" t="n">
        <v>1.01</v>
      </c>
      <c r="I171" t="n">
        <v>118</v>
      </c>
      <c r="J171" t="n">
        <v>104.97</v>
      </c>
      <c r="K171" t="n">
        <v>39.72</v>
      </c>
      <c r="L171" t="n">
        <v>6</v>
      </c>
      <c r="M171" t="n">
        <v>116</v>
      </c>
      <c r="N171" t="n">
        <v>14.25</v>
      </c>
      <c r="O171" t="n">
        <v>13180.19</v>
      </c>
      <c r="P171" t="n">
        <v>972.21</v>
      </c>
      <c r="Q171" t="n">
        <v>1150.94</v>
      </c>
      <c r="R171" t="n">
        <v>359.22</v>
      </c>
      <c r="S171" t="n">
        <v>164.43</v>
      </c>
      <c r="T171" t="n">
        <v>90562.60000000001</v>
      </c>
      <c r="U171" t="n">
        <v>0.46</v>
      </c>
      <c r="V171" t="n">
        <v>0.86</v>
      </c>
      <c r="W171" t="n">
        <v>19.16</v>
      </c>
      <c r="X171" t="n">
        <v>5.35</v>
      </c>
      <c r="Y171" t="n">
        <v>0.5</v>
      </c>
      <c r="Z171" t="n">
        <v>10</v>
      </c>
    </row>
    <row r="172">
      <c r="A172" t="n">
        <v>6</v>
      </c>
      <c r="B172" t="n">
        <v>45</v>
      </c>
      <c r="C172" t="inlineStr">
        <is>
          <t xml:space="preserve">CONCLUIDO	</t>
        </is>
      </c>
      <c r="D172" t="n">
        <v>0.8745000000000001</v>
      </c>
      <c r="E172" t="n">
        <v>114.35</v>
      </c>
      <c r="F172" t="n">
        <v>110.31</v>
      </c>
      <c r="G172" t="n">
        <v>66.18000000000001</v>
      </c>
      <c r="H172" t="n">
        <v>1.16</v>
      </c>
      <c r="I172" t="n">
        <v>100</v>
      </c>
      <c r="J172" t="n">
        <v>106.23</v>
      </c>
      <c r="K172" t="n">
        <v>39.72</v>
      </c>
      <c r="L172" t="n">
        <v>7</v>
      </c>
      <c r="M172" t="n">
        <v>98</v>
      </c>
      <c r="N172" t="n">
        <v>14.52</v>
      </c>
      <c r="O172" t="n">
        <v>13335.87</v>
      </c>
      <c r="P172" t="n">
        <v>959.33</v>
      </c>
      <c r="Q172" t="n">
        <v>1150.98</v>
      </c>
      <c r="R172" t="n">
        <v>332.4</v>
      </c>
      <c r="S172" t="n">
        <v>164.43</v>
      </c>
      <c r="T172" t="n">
        <v>77241.28</v>
      </c>
      <c r="U172" t="n">
        <v>0.49</v>
      </c>
      <c r="V172" t="n">
        <v>0.87</v>
      </c>
      <c r="W172" t="n">
        <v>19.15</v>
      </c>
      <c r="X172" t="n">
        <v>4.57</v>
      </c>
      <c r="Y172" t="n">
        <v>0.5</v>
      </c>
      <c r="Z172" t="n">
        <v>10</v>
      </c>
    </row>
    <row r="173">
      <c r="A173" t="n">
        <v>7</v>
      </c>
      <c r="B173" t="n">
        <v>45</v>
      </c>
      <c r="C173" t="inlineStr">
        <is>
          <t xml:space="preserve">CONCLUIDO	</t>
        </is>
      </c>
      <c r="D173" t="n">
        <v>0.8819</v>
      </c>
      <c r="E173" t="n">
        <v>113.39</v>
      </c>
      <c r="F173" t="n">
        <v>109.63</v>
      </c>
      <c r="G173" t="n">
        <v>76.48999999999999</v>
      </c>
      <c r="H173" t="n">
        <v>1.31</v>
      </c>
      <c r="I173" t="n">
        <v>86</v>
      </c>
      <c r="J173" t="n">
        <v>107.5</v>
      </c>
      <c r="K173" t="n">
        <v>39.72</v>
      </c>
      <c r="L173" t="n">
        <v>8</v>
      </c>
      <c r="M173" t="n">
        <v>84</v>
      </c>
      <c r="N173" t="n">
        <v>14.78</v>
      </c>
      <c r="O173" t="n">
        <v>13491.96</v>
      </c>
      <c r="P173" t="n">
        <v>947.66</v>
      </c>
      <c r="Q173" t="n">
        <v>1150.95</v>
      </c>
      <c r="R173" t="n">
        <v>309.15</v>
      </c>
      <c r="S173" t="n">
        <v>164.43</v>
      </c>
      <c r="T173" t="n">
        <v>65684.98</v>
      </c>
      <c r="U173" t="n">
        <v>0.53</v>
      </c>
      <c r="V173" t="n">
        <v>0.87</v>
      </c>
      <c r="W173" t="n">
        <v>19.13</v>
      </c>
      <c r="X173" t="n">
        <v>3.9</v>
      </c>
      <c r="Y173" t="n">
        <v>0.5</v>
      </c>
      <c r="Z173" t="n">
        <v>10</v>
      </c>
    </row>
    <row r="174">
      <c r="A174" t="n">
        <v>8</v>
      </c>
      <c r="B174" t="n">
        <v>45</v>
      </c>
      <c r="C174" t="inlineStr">
        <is>
          <t xml:space="preserve">CONCLUIDO	</t>
        </is>
      </c>
      <c r="D174" t="n">
        <v>0.8873</v>
      </c>
      <c r="E174" t="n">
        <v>112.7</v>
      </c>
      <c r="F174" t="n">
        <v>109.15</v>
      </c>
      <c r="G174" t="n">
        <v>86.17</v>
      </c>
      <c r="H174" t="n">
        <v>1.46</v>
      </c>
      <c r="I174" t="n">
        <v>76</v>
      </c>
      <c r="J174" t="n">
        <v>108.77</v>
      </c>
      <c r="K174" t="n">
        <v>39.72</v>
      </c>
      <c r="L174" t="n">
        <v>9</v>
      </c>
      <c r="M174" t="n">
        <v>74</v>
      </c>
      <c r="N174" t="n">
        <v>15.05</v>
      </c>
      <c r="O174" t="n">
        <v>13648.58</v>
      </c>
      <c r="P174" t="n">
        <v>936.73</v>
      </c>
      <c r="Q174" t="n">
        <v>1150.93</v>
      </c>
      <c r="R174" t="n">
        <v>293.06</v>
      </c>
      <c r="S174" t="n">
        <v>164.43</v>
      </c>
      <c r="T174" t="n">
        <v>57692.28</v>
      </c>
      <c r="U174" t="n">
        <v>0.5600000000000001</v>
      </c>
      <c r="V174" t="n">
        <v>0.88</v>
      </c>
      <c r="W174" t="n">
        <v>19.1</v>
      </c>
      <c r="X174" t="n">
        <v>3.41</v>
      </c>
      <c r="Y174" t="n">
        <v>0.5</v>
      </c>
      <c r="Z174" t="n">
        <v>10</v>
      </c>
    </row>
    <row r="175">
      <c r="A175" t="n">
        <v>9</v>
      </c>
      <c r="B175" t="n">
        <v>45</v>
      </c>
      <c r="C175" t="inlineStr">
        <is>
          <t xml:space="preserve">CONCLUIDO	</t>
        </is>
      </c>
      <c r="D175" t="n">
        <v>0.8913</v>
      </c>
      <c r="E175" t="n">
        <v>112.19</v>
      </c>
      <c r="F175" t="n">
        <v>108.81</v>
      </c>
      <c r="G175" t="n">
        <v>96.01000000000001</v>
      </c>
      <c r="H175" t="n">
        <v>1.6</v>
      </c>
      <c r="I175" t="n">
        <v>68</v>
      </c>
      <c r="J175" t="n">
        <v>110.04</v>
      </c>
      <c r="K175" t="n">
        <v>39.72</v>
      </c>
      <c r="L175" t="n">
        <v>10</v>
      </c>
      <c r="M175" t="n">
        <v>66</v>
      </c>
      <c r="N175" t="n">
        <v>15.32</v>
      </c>
      <c r="O175" t="n">
        <v>13805.5</v>
      </c>
      <c r="P175" t="n">
        <v>927.37</v>
      </c>
      <c r="Q175" t="n">
        <v>1150.91</v>
      </c>
      <c r="R175" t="n">
        <v>282.18</v>
      </c>
      <c r="S175" t="n">
        <v>164.43</v>
      </c>
      <c r="T175" t="n">
        <v>52292.69</v>
      </c>
      <c r="U175" t="n">
        <v>0.58</v>
      </c>
      <c r="V175" t="n">
        <v>0.88</v>
      </c>
      <c r="W175" t="n">
        <v>19.08</v>
      </c>
      <c r="X175" t="n">
        <v>3.07</v>
      </c>
      <c r="Y175" t="n">
        <v>0.5</v>
      </c>
      <c r="Z175" t="n">
        <v>10</v>
      </c>
    </row>
    <row r="176">
      <c r="A176" t="n">
        <v>10</v>
      </c>
      <c r="B176" t="n">
        <v>45</v>
      </c>
      <c r="C176" t="inlineStr">
        <is>
          <t xml:space="preserve">CONCLUIDO	</t>
        </is>
      </c>
      <c r="D176" t="n">
        <v>0.895</v>
      </c>
      <c r="E176" t="n">
        <v>111.73</v>
      </c>
      <c r="F176" t="n">
        <v>108.49</v>
      </c>
      <c r="G176" t="n">
        <v>106.71</v>
      </c>
      <c r="H176" t="n">
        <v>1.74</v>
      </c>
      <c r="I176" t="n">
        <v>61</v>
      </c>
      <c r="J176" t="n">
        <v>111.32</v>
      </c>
      <c r="K176" t="n">
        <v>39.72</v>
      </c>
      <c r="L176" t="n">
        <v>11</v>
      </c>
      <c r="M176" t="n">
        <v>59</v>
      </c>
      <c r="N176" t="n">
        <v>15.6</v>
      </c>
      <c r="O176" t="n">
        <v>13962.83</v>
      </c>
      <c r="P176" t="n">
        <v>918.29</v>
      </c>
      <c r="Q176" t="n">
        <v>1150.95</v>
      </c>
      <c r="R176" t="n">
        <v>270.94</v>
      </c>
      <c r="S176" t="n">
        <v>164.43</v>
      </c>
      <c r="T176" t="n">
        <v>46706.87</v>
      </c>
      <c r="U176" t="n">
        <v>0.61</v>
      </c>
      <c r="V176" t="n">
        <v>0.88</v>
      </c>
      <c r="W176" t="n">
        <v>19.08</v>
      </c>
      <c r="X176" t="n">
        <v>2.75</v>
      </c>
      <c r="Y176" t="n">
        <v>0.5</v>
      </c>
      <c r="Z176" t="n">
        <v>10</v>
      </c>
    </row>
    <row r="177">
      <c r="A177" t="n">
        <v>11</v>
      </c>
      <c r="B177" t="n">
        <v>45</v>
      </c>
      <c r="C177" t="inlineStr">
        <is>
          <t xml:space="preserve">CONCLUIDO	</t>
        </is>
      </c>
      <c r="D177" t="n">
        <v>0.8977000000000001</v>
      </c>
      <c r="E177" t="n">
        <v>111.39</v>
      </c>
      <c r="F177" t="n">
        <v>108.25</v>
      </c>
      <c r="G177" t="n">
        <v>115.98</v>
      </c>
      <c r="H177" t="n">
        <v>1.88</v>
      </c>
      <c r="I177" t="n">
        <v>56</v>
      </c>
      <c r="J177" t="n">
        <v>112.59</v>
      </c>
      <c r="K177" t="n">
        <v>39.72</v>
      </c>
      <c r="L177" t="n">
        <v>12</v>
      </c>
      <c r="M177" t="n">
        <v>54</v>
      </c>
      <c r="N177" t="n">
        <v>15.88</v>
      </c>
      <c r="O177" t="n">
        <v>14120.58</v>
      </c>
      <c r="P177" t="n">
        <v>910.96</v>
      </c>
      <c r="Q177" t="n">
        <v>1150.89</v>
      </c>
      <c r="R177" t="n">
        <v>263.42</v>
      </c>
      <c r="S177" t="n">
        <v>164.43</v>
      </c>
      <c r="T177" t="n">
        <v>42970.49</v>
      </c>
      <c r="U177" t="n">
        <v>0.62</v>
      </c>
      <c r="V177" t="n">
        <v>0.88</v>
      </c>
      <c r="W177" t="n">
        <v>19.06</v>
      </c>
      <c r="X177" t="n">
        <v>2.52</v>
      </c>
      <c r="Y177" t="n">
        <v>0.5</v>
      </c>
      <c r="Z177" t="n">
        <v>10</v>
      </c>
    </row>
    <row r="178">
      <c r="A178" t="n">
        <v>12</v>
      </c>
      <c r="B178" t="n">
        <v>45</v>
      </c>
      <c r="C178" t="inlineStr">
        <is>
          <t xml:space="preserve">CONCLUIDO	</t>
        </is>
      </c>
      <c r="D178" t="n">
        <v>0.9003</v>
      </c>
      <c r="E178" t="n">
        <v>111.07</v>
      </c>
      <c r="F178" t="n">
        <v>108.04</v>
      </c>
      <c r="G178" t="n">
        <v>127.1</v>
      </c>
      <c r="H178" t="n">
        <v>2.01</v>
      </c>
      <c r="I178" t="n">
        <v>51</v>
      </c>
      <c r="J178" t="n">
        <v>113.88</v>
      </c>
      <c r="K178" t="n">
        <v>39.72</v>
      </c>
      <c r="L178" t="n">
        <v>13</v>
      </c>
      <c r="M178" t="n">
        <v>49</v>
      </c>
      <c r="N178" t="n">
        <v>16.16</v>
      </c>
      <c r="O178" t="n">
        <v>14278.75</v>
      </c>
      <c r="P178" t="n">
        <v>901.9400000000001</v>
      </c>
      <c r="Q178" t="n">
        <v>1150.91</v>
      </c>
      <c r="R178" t="n">
        <v>255.71</v>
      </c>
      <c r="S178" t="n">
        <v>164.43</v>
      </c>
      <c r="T178" t="n">
        <v>39140.73</v>
      </c>
      <c r="U178" t="n">
        <v>0.64</v>
      </c>
      <c r="V178" t="n">
        <v>0.88</v>
      </c>
      <c r="W178" t="n">
        <v>19.06</v>
      </c>
      <c r="X178" t="n">
        <v>2.3</v>
      </c>
      <c r="Y178" t="n">
        <v>0.5</v>
      </c>
      <c r="Z178" t="n">
        <v>10</v>
      </c>
    </row>
    <row r="179">
      <c r="A179" t="n">
        <v>13</v>
      </c>
      <c r="B179" t="n">
        <v>45</v>
      </c>
      <c r="C179" t="inlineStr">
        <is>
          <t xml:space="preserve">CONCLUIDO	</t>
        </is>
      </c>
      <c r="D179" t="n">
        <v>0.9025</v>
      </c>
      <c r="E179" t="n">
        <v>110.8</v>
      </c>
      <c r="F179" t="n">
        <v>107.84</v>
      </c>
      <c r="G179" t="n">
        <v>137.67</v>
      </c>
      <c r="H179" t="n">
        <v>2.14</v>
      </c>
      <c r="I179" t="n">
        <v>47</v>
      </c>
      <c r="J179" t="n">
        <v>115.16</v>
      </c>
      <c r="K179" t="n">
        <v>39.72</v>
      </c>
      <c r="L179" t="n">
        <v>14</v>
      </c>
      <c r="M179" t="n">
        <v>45</v>
      </c>
      <c r="N179" t="n">
        <v>16.45</v>
      </c>
      <c r="O179" t="n">
        <v>14437.35</v>
      </c>
      <c r="P179" t="n">
        <v>893.45</v>
      </c>
      <c r="Q179" t="n">
        <v>1150.89</v>
      </c>
      <c r="R179" t="n">
        <v>249.36</v>
      </c>
      <c r="S179" t="n">
        <v>164.43</v>
      </c>
      <c r="T179" t="n">
        <v>35987.65</v>
      </c>
      <c r="U179" t="n">
        <v>0.66</v>
      </c>
      <c r="V179" t="n">
        <v>0.89</v>
      </c>
      <c r="W179" t="n">
        <v>19.05</v>
      </c>
      <c r="X179" t="n">
        <v>2.11</v>
      </c>
      <c r="Y179" t="n">
        <v>0.5</v>
      </c>
      <c r="Z179" t="n">
        <v>10</v>
      </c>
    </row>
    <row r="180">
      <c r="A180" t="n">
        <v>14</v>
      </c>
      <c r="B180" t="n">
        <v>45</v>
      </c>
      <c r="C180" t="inlineStr">
        <is>
          <t xml:space="preserve">CONCLUIDO	</t>
        </is>
      </c>
      <c r="D180" t="n">
        <v>0.9041</v>
      </c>
      <c r="E180" t="n">
        <v>110.61</v>
      </c>
      <c r="F180" t="n">
        <v>107.72</v>
      </c>
      <c r="G180" t="n">
        <v>146.89</v>
      </c>
      <c r="H180" t="n">
        <v>2.27</v>
      </c>
      <c r="I180" t="n">
        <v>44</v>
      </c>
      <c r="J180" t="n">
        <v>116.45</v>
      </c>
      <c r="K180" t="n">
        <v>39.72</v>
      </c>
      <c r="L180" t="n">
        <v>15</v>
      </c>
      <c r="M180" t="n">
        <v>42</v>
      </c>
      <c r="N180" t="n">
        <v>16.74</v>
      </c>
      <c r="O180" t="n">
        <v>14596.38</v>
      </c>
      <c r="P180" t="n">
        <v>885.5599999999999</v>
      </c>
      <c r="Q180" t="n">
        <v>1150.89</v>
      </c>
      <c r="R180" t="n">
        <v>244.67</v>
      </c>
      <c r="S180" t="n">
        <v>164.43</v>
      </c>
      <c r="T180" t="n">
        <v>33658.33</v>
      </c>
      <c r="U180" t="n">
        <v>0.67</v>
      </c>
      <c r="V180" t="n">
        <v>0.89</v>
      </c>
      <c r="W180" t="n">
        <v>19.06</v>
      </c>
      <c r="X180" t="n">
        <v>1.99</v>
      </c>
      <c r="Y180" t="n">
        <v>0.5</v>
      </c>
      <c r="Z180" t="n">
        <v>10</v>
      </c>
    </row>
    <row r="181">
      <c r="A181" t="n">
        <v>15</v>
      </c>
      <c r="B181" t="n">
        <v>45</v>
      </c>
      <c r="C181" t="inlineStr">
        <is>
          <t xml:space="preserve">CONCLUIDO	</t>
        </is>
      </c>
      <c r="D181" t="n">
        <v>0.9059</v>
      </c>
      <c r="E181" t="n">
        <v>110.38</v>
      </c>
      <c r="F181" t="n">
        <v>107.55</v>
      </c>
      <c r="G181" t="n">
        <v>157.39</v>
      </c>
      <c r="H181" t="n">
        <v>2.4</v>
      </c>
      <c r="I181" t="n">
        <v>41</v>
      </c>
      <c r="J181" t="n">
        <v>117.75</v>
      </c>
      <c r="K181" t="n">
        <v>39.72</v>
      </c>
      <c r="L181" t="n">
        <v>16</v>
      </c>
      <c r="M181" t="n">
        <v>39</v>
      </c>
      <c r="N181" t="n">
        <v>17.03</v>
      </c>
      <c r="O181" t="n">
        <v>14755.84</v>
      </c>
      <c r="P181" t="n">
        <v>878.37</v>
      </c>
      <c r="Q181" t="n">
        <v>1150.88</v>
      </c>
      <c r="R181" t="n">
        <v>239.56</v>
      </c>
      <c r="S181" t="n">
        <v>164.43</v>
      </c>
      <c r="T181" t="n">
        <v>31115.28</v>
      </c>
      <c r="U181" t="n">
        <v>0.6899999999999999</v>
      </c>
      <c r="V181" t="n">
        <v>0.89</v>
      </c>
      <c r="W181" t="n">
        <v>19.04</v>
      </c>
      <c r="X181" t="n">
        <v>1.82</v>
      </c>
      <c r="Y181" t="n">
        <v>0.5</v>
      </c>
      <c r="Z181" t="n">
        <v>10</v>
      </c>
    </row>
    <row r="182">
      <c r="A182" t="n">
        <v>16</v>
      </c>
      <c r="B182" t="n">
        <v>45</v>
      </c>
      <c r="C182" t="inlineStr">
        <is>
          <t xml:space="preserve">CONCLUIDO	</t>
        </is>
      </c>
      <c r="D182" t="n">
        <v>0.9075</v>
      </c>
      <c r="E182" t="n">
        <v>110.19</v>
      </c>
      <c r="F182" t="n">
        <v>107.42</v>
      </c>
      <c r="G182" t="n">
        <v>169.61</v>
      </c>
      <c r="H182" t="n">
        <v>2.52</v>
      </c>
      <c r="I182" t="n">
        <v>38</v>
      </c>
      <c r="J182" t="n">
        <v>119.04</v>
      </c>
      <c r="K182" t="n">
        <v>39.72</v>
      </c>
      <c r="L182" t="n">
        <v>17</v>
      </c>
      <c r="M182" t="n">
        <v>36</v>
      </c>
      <c r="N182" t="n">
        <v>17.33</v>
      </c>
      <c r="O182" t="n">
        <v>14915.73</v>
      </c>
      <c r="P182" t="n">
        <v>872.13</v>
      </c>
      <c r="Q182" t="n">
        <v>1150.92</v>
      </c>
      <c r="R182" t="n">
        <v>234.64</v>
      </c>
      <c r="S182" t="n">
        <v>164.43</v>
      </c>
      <c r="T182" t="n">
        <v>28669.84</v>
      </c>
      <c r="U182" t="n">
        <v>0.7</v>
      </c>
      <c r="V182" t="n">
        <v>0.89</v>
      </c>
      <c r="W182" t="n">
        <v>19.04</v>
      </c>
      <c r="X182" t="n">
        <v>1.68</v>
      </c>
      <c r="Y182" t="n">
        <v>0.5</v>
      </c>
      <c r="Z182" t="n">
        <v>10</v>
      </c>
    </row>
    <row r="183">
      <c r="A183" t="n">
        <v>17</v>
      </c>
      <c r="B183" t="n">
        <v>45</v>
      </c>
      <c r="C183" t="inlineStr">
        <is>
          <t xml:space="preserve">CONCLUIDO	</t>
        </is>
      </c>
      <c r="D183" t="n">
        <v>0.9087</v>
      </c>
      <c r="E183" t="n">
        <v>110.05</v>
      </c>
      <c r="F183" t="n">
        <v>107.32</v>
      </c>
      <c r="G183" t="n">
        <v>178.87</v>
      </c>
      <c r="H183" t="n">
        <v>2.64</v>
      </c>
      <c r="I183" t="n">
        <v>36</v>
      </c>
      <c r="J183" t="n">
        <v>120.34</v>
      </c>
      <c r="K183" t="n">
        <v>39.72</v>
      </c>
      <c r="L183" t="n">
        <v>18</v>
      </c>
      <c r="M183" t="n">
        <v>34</v>
      </c>
      <c r="N183" t="n">
        <v>17.63</v>
      </c>
      <c r="O183" t="n">
        <v>15076.07</v>
      </c>
      <c r="P183" t="n">
        <v>864.87</v>
      </c>
      <c r="Q183" t="n">
        <v>1150.91</v>
      </c>
      <c r="R183" t="n">
        <v>232.01</v>
      </c>
      <c r="S183" t="n">
        <v>164.43</v>
      </c>
      <c r="T183" t="n">
        <v>27367.11</v>
      </c>
      <c r="U183" t="n">
        <v>0.71</v>
      </c>
      <c r="V183" t="n">
        <v>0.89</v>
      </c>
      <c r="W183" t="n">
        <v>19.03</v>
      </c>
      <c r="X183" t="n">
        <v>1.59</v>
      </c>
      <c r="Y183" t="n">
        <v>0.5</v>
      </c>
      <c r="Z183" t="n">
        <v>10</v>
      </c>
    </row>
    <row r="184">
      <c r="A184" t="n">
        <v>18</v>
      </c>
      <c r="B184" t="n">
        <v>45</v>
      </c>
      <c r="C184" t="inlineStr">
        <is>
          <t xml:space="preserve">CONCLUIDO	</t>
        </is>
      </c>
      <c r="D184" t="n">
        <v>0.9097</v>
      </c>
      <c r="E184" t="n">
        <v>109.93</v>
      </c>
      <c r="F184" t="n">
        <v>107.24</v>
      </c>
      <c r="G184" t="n">
        <v>189.26</v>
      </c>
      <c r="H184" t="n">
        <v>2.76</v>
      </c>
      <c r="I184" t="n">
        <v>34</v>
      </c>
      <c r="J184" t="n">
        <v>121.65</v>
      </c>
      <c r="K184" t="n">
        <v>39.72</v>
      </c>
      <c r="L184" t="n">
        <v>19</v>
      </c>
      <c r="M184" t="n">
        <v>32</v>
      </c>
      <c r="N184" t="n">
        <v>17.93</v>
      </c>
      <c r="O184" t="n">
        <v>15236.84</v>
      </c>
      <c r="P184" t="n">
        <v>854.04</v>
      </c>
      <c r="Q184" t="n">
        <v>1150.92</v>
      </c>
      <c r="R184" t="n">
        <v>228.91</v>
      </c>
      <c r="S184" t="n">
        <v>164.43</v>
      </c>
      <c r="T184" t="n">
        <v>25825.97</v>
      </c>
      <c r="U184" t="n">
        <v>0.72</v>
      </c>
      <c r="V184" t="n">
        <v>0.89</v>
      </c>
      <c r="W184" t="n">
        <v>19.03</v>
      </c>
      <c r="X184" t="n">
        <v>1.51</v>
      </c>
      <c r="Y184" t="n">
        <v>0.5</v>
      </c>
      <c r="Z184" t="n">
        <v>10</v>
      </c>
    </row>
    <row r="185">
      <c r="A185" t="n">
        <v>19</v>
      </c>
      <c r="B185" t="n">
        <v>45</v>
      </c>
      <c r="C185" t="inlineStr">
        <is>
          <t xml:space="preserve">CONCLUIDO	</t>
        </is>
      </c>
      <c r="D185" t="n">
        <v>0.9107</v>
      </c>
      <c r="E185" t="n">
        <v>109.8</v>
      </c>
      <c r="F185" t="n">
        <v>107.15</v>
      </c>
      <c r="G185" t="n">
        <v>200.91</v>
      </c>
      <c r="H185" t="n">
        <v>2.87</v>
      </c>
      <c r="I185" t="n">
        <v>32</v>
      </c>
      <c r="J185" t="n">
        <v>122.95</v>
      </c>
      <c r="K185" t="n">
        <v>39.72</v>
      </c>
      <c r="L185" t="n">
        <v>20</v>
      </c>
      <c r="M185" t="n">
        <v>30</v>
      </c>
      <c r="N185" t="n">
        <v>18.24</v>
      </c>
      <c r="O185" t="n">
        <v>15398.07</v>
      </c>
      <c r="P185" t="n">
        <v>849.22</v>
      </c>
      <c r="Q185" t="n">
        <v>1150.89</v>
      </c>
      <c r="R185" t="n">
        <v>225.8</v>
      </c>
      <c r="S185" t="n">
        <v>164.43</v>
      </c>
      <c r="T185" t="n">
        <v>24284.23</v>
      </c>
      <c r="U185" t="n">
        <v>0.73</v>
      </c>
      <c r="V185" t="n">
        <v>0.89</v>
      </c>
      <c r="W185" t="n">
        <v>19.03</v>
      </c>
      <c r="X185" t="n">
        <v>1.42</v>
      </c>
      <c r="Y185" t="n">
        <v>0.5</v>
      </c>
      <c r="Z185" t="n">
        <v>10</v>
      </c>
    </row>
    <row r="186">
      <c r="A186" t="n">
        <v>20</v>
      </c>
      <c r="B186" t="n">
        <v>45</v>
      </c>
      <c r="C186" t="inlineStr">
        <is>
          <t xml:space="preserve">CONCLUIDO	</t>
        </is>
      </c>
      <c r="D186" t="n">
        <v>0.9118000000000001</v>
      </c>
      <c r="E186" t="n">
        <v>109.67</v>
      </c>
      <c r="F186" t="n">
        <v>107.06</v>
      </c>
      <c r="G186" t="n">
        <v>214.13</v>
      </c>
      <c r="H186" t="n">
        <v>2.98</v>
      </c>
      <c r="I186" t="n">
        <v>30</v>
      </c>
      <c r="J186" t="n">
        <v>124.26</v>
      </c>
      <c r="K186" t="n">
        <v>39.72</v>
      </c>
      <c r="L186" t="n">
        <v>21</v>
      </c>
      <c r="M186" t="n">
        <v>26</v>
      </c>
      <c r="N186" t="n">
        <v>18.55</v>
      </c>
      <c r="O186" t="n">
        <v>15559.74</v>
      </c>
      <c r="P186" t="n">
        <v>841.45</v>
      </c>
      <c r="Q186" t="n">
        <v>1150.88</v>
      </c>
      <c r="R186" t="n">
        <v>222.79</v>
      </c>
      <c r="S186" t="n">
        <v>164.43</v>
      </c>
      <c r="T186" t="n">
        <v>22786.94</v>
      </c>
      <c r="U186" t="n">
        <v>0.74</v>
      </c>
      <c r="V186" t="n">
        <v>0.89</v>
      </c>
      <c r="W186" t="n">
        <v>19.03</v>
      </c>
      <c r="X186" t="n">
        <v>1.33</v>
      </c>
      <c r="Y186" t="n">
        <v>0.5</v>
      </c>
      <c r="Z186" t="n">
        <v>10</v>
      </c>
    </row>
    <row r="187">
      <c r="A187" t="n">
        <v>21</v>
      </c>
      <c r="B187" t="n">
        <v>45</v>
      </c>
      <c r="C187" t="inlineStr">
        <is>
          <t xml:space="preserve">CONCLUIDO	</t>
        </is>
      </c>
      <c r="D187" t="n">
        <v>0.9126</v>
      </c>
      <c r="E187" t="n">
        <v>109.58</v>
      </c>
      <c r="F187" t="n">
        <v>107</v>
      </c>
      <c r="G187" t="n">
        <v>221.37</v>
      </c>
      <c r="H187" t="n">
        <v>3.09</v>
      </c>
      <c r="I187" t="n">
        <v>29</v>
      </c>
      <c r="J187" t="n">
        <v>125.58</v>
      </c>
      <c r="K187" t="n">
        <v>39.72</v>
      </c>
      <c r="L187" t="n">
        <v>22</v>
      </c>
      <c r="M187" t="n">
        <v>22</v>
      </c>
      <c r="N187" t="n">
        <v>18.86</v>
      </c>
      <c r="O187" t="n">
        <v>15721.87</v>
      </c>
      <c r="P187" t="n">
        <v>838.3099999999999</v>
      </c>
      <c r="Q187" t="n">
        <v>1150.87</v>
      </c>
      <c r="R187" t="n">
        <v>220.76</v>
      </c>
      <c r="S187" t="n">
        <v>164.43</v>
      </c>
      <c r="T187" t="n">
        <v>21776.73</v>
      </c>
      <c r="U187" t="n">
        <v>0.74</v>
      </c>
      <c r="V187" t="n">
        <v>0.89</v>
      </c>
      <c r="W187" t="n">
        <v>19.02</v>
      </c>
      <c r="X187" t="n">
        <v>1.26</v>
      </c>
      <c r="Y187" t="n">
        <v>0.5</v>
      </c>
      <c r="Z187" t="n">
        <v>10</v>
      </c>
    </row>
    <row r="188">
      <c r="A188" t="n">
        <v>22</v>
      </c>
      <c r="B188" t="n">
        <v>45</v>
      </c>
      <c r="C188" t="inlineStr">
        <is>
          <t xml:space="preserve">CONCLUIDO	</t>
        </is>
      </c>
      <c r="D188" t="n">
        <v>0.9129</v>
      </c>
      <c r="E188" t="n">
        <v>109.54</v>
      </c>
      <c r="F188" t="n">
        <v>106.98</v>
      </c>
      <c r="G188" t="n">
        <v>229.24</v>
      </c>
      <c r="H188" t="n">
        <v>3.2</v>
      </c>
      <c r="I188" t="n">
        <v>28</v>
      </c>
      <c r="J188" t="n">
        <v>126.9</v>
      </c>
      <c r="K188" t="n">
        <v>39.72</v>
      </c>
      <c r="L188" t="n">
        <v>23</v>
      </c>
      <c r="M188" t="n">
        <v>13</v>
      </c>
      <c r="N188" t="n">
        <v>19.18</v>
      </c>
      <c r="O188" t="n">
        <v>15884.46</v>
      </c>
      <c r="P188" t="n">
        <v>833.21</v>
      </c>
      <c r="Q188" t="n">
        <v>1150.92</v>
      </c>
      <c r="R188" t="n">
        <v>219.45</v>
      </c>
      <c r="S188" t="n">
        <v>164.43</v>
      </c>
      <c r="T188" t="n">
        <v>21125.47</v>
      </c>
      <c r="U188" t="n">
        <v>0.75</v>
      </c>
      <c r="V188" t="n">
        <v>0.89</v>
      </c>
      <c r="W188" t="n">
        <v>19.04</v>
      </c>
      <c r="X188" t="n">
        <v>1.25</v>
      </c>
      <c r="Y188" t="n">
        <v>0.5</v>
      </c>
      <c r="Z188" t="n">
        <v>10</v>
      </c>
    </row>
    <row r="189">
      <c r="A189" t="n">
        <v>23</v>
      </c>
      <c r="B189" t="n">
        <v>45</v>
      </c>
      <c r="C189" t="inlineStr">
        <is>
          <t xml:space="preserve">CONCLUIDO	</t>
        </is>
      </c>
      <c r="D189" t="n">
        <v>0.9134</v>
      </c>
      <c r="E189" t="n">
        <v>109.49</v>
      </c>
      <c r="F189" t="n">
        <v>106.94</v>
      </c>
      <c r="G189" t="n">
        <v>237.65</v>
      </c>
      <c r="H189" t="n">
        <v>3.31</v>
      </c>
      <c r="I189" t="n">
        <v>27</v>
      </c>
      <c r="J189" t="n">
        <v>128.22</v>
      </c>
      <c r="K189" t="n">
        <v>39.72</v>
      </c>
      <c r="L189" t="n">
        <v>24</v>
      </c>
      <c r="M189" t="n">
        <v>5</v>
      </c>
      <c r="N189" t="n">
        <v>19.5</v>
      </c>
      <c r="O189" t="n">
        <v>16047.51</v>
      </c>
      <c r="P189" t="n">
        <v>835.14</v>
      </c>
      <c r="Q189" t="n">
        <v>1150.89</v>
      </c>
      <c r="R189" t="n">
        <v>217.57</v>
      </c>
      <c r="S189" t="n">
        <v>164.43</v>
      </c>
      <c r="T189" t="n">
        <v>20193.05</v>
      </c>
      <c r="U189" t="n">
        <v>0.76</v>
      </c>
      <c r="V189" t="n">
        <v>0.89</v>
      </c>
      <c r="W189" t="n">
        <v>19.05</v>
      </c>
      <c r="X189" t="n">
        <v>1.21</v>
      </c>
      <c r="Y189" t="n">
        <v>0.5</v>
      </c>
      <c r="Z189" t="n">
        <v>10</v>
      </c>
    </row>
    <row r="190">
      <c r="A190" t="n">
        <v>24</v>
      </c>
      <c r="B190" t="n">
        <v>45</v>
      </c>
      <c r="C190" t="inlineStr">
        <is>
          <t xml:space="preserve">CONCLUIDO	</t>
        </is>
      </c>
      <c r="D190" t="n">
        <v>0.9134</v>
      </c>
      <c r="E190" t="n">
        <v>109.48</v>
      </c>
      <c r="F190" t="n">
        <v>106.94</v>
      </c>
      <c r="G190" t="n">
        <v>237.64</v>
      </c>
      <c r="H190" t="n">
        <v>3.41</v>
      </c>
      <c r="I190" t="n">
        <v>27</v>
      </c>
      <c r="J190" t="n">
        <v>129.54</v>
      </c>
      <c r="K190" t="n">
        <v>39.72</v>
      </c>
      <c r="L190" t="n">
        <v>25</v>
      </c>
      <c r="M190" t="n">
        <v>0</v>
      </c>
      <c r="N190" t="n">
        <v>19.83</v>
      </c>
      <c r="O190" t="n">
        <v>16211.02</v>
      </c>
      <c r="P190" t="n">
        <v>842.23</v>
      </c>
      <c r="Q190" t="n">
        <v>1150.95</v>
      </c>
      <c r="R190" t="n">
        <v>217.39</v>
      </c>
      <c r="S190" t="n">
        <v>164.43</v>
      </c>
      <c r="T190" t="n">
        <v>20102.98</v>
      </c>
      <c r="U190" t="n">
        <v>0.76</v>
      </c>
      <c r="V190" t="n">
        <v>0.89</v>
      </c>
      <c r="W190" t="n">
        <v>19.06</v>
      </c>
      <c r="X190" t="n">
        <v>1.21</v>
      </c>
      <c r="Y190" t="n">
        <v>0.5</v>
      </c>
      <c r="Z190" t="n">
        <v>10</v>
      </c>
    </row>
    <row r="191">
      <c r="A191" t="n">
        <v>0</v>
      </c>
      <c r="B191" t="n">
        <v>60</v>
      </c>
      <c r="C191" t="inlineStr">
        <is>
          <t xml:space="preserve">CONCLUIDO	</t>
        </is>
      </c>
      <c r="D191" t="n">
        <v>0.489</v>
      </c>
      <c r="E191" t="n">
        <v>204.48</v>
      </c>
      <c r="F191" t="n">
        <v>169.08</v>
      </c>
      <c r="G191" t="n">
        <v>7.79</v>
      </c>
      <c r="H191" t="n">
        <v>0.14</v>
      </c>
      <c r="I191" t="n">
        <v>1302</v>
      </c>
      <c r="J191" t="n">
        <v>124.63</v>
      </c>
      <c r="K191" t="n">
        <v>45</v>
      </c>
      <c r="L191" t="n">
        <v>1</v>
      </c>
      <c r="M191" t="n">
        <v>1300</v>
      </c>
      <c r="N191" t="n">
        <v>18.64</v>
      </c>
      <c r="O191" t="n">
        <v>15605.44</v>
      </c>
      <c r="P191" t="n">
        <v>1779.83</v>
      </c>
      <c r="Q191" t="n">
        <v>1151.64</v>
      </c>
      <c r="R191" t="n">
        <v>2327.94</v>
      </c>
      <c r="S191" t="n">
        <v>164.43</v>
      </c>
      <c r="T191" t="n">
        <v>1069002.45</v>
      </c>
      <c r="U191" t="n">
        <v>0.07000000000000001</v>
      </c>
      <c r="V191" t="n">
        <v>0.57</v>
      </c>
      <c r="W191" t="n">
        <v>21.11</v>
      </c>
      <c r="X191" t="n">
        <v>63.3</v>
      </c>
      <c r="Y191" t="n">
        <v>0.5</v>
      </c>
      <c r="Z191" t="n">
        <v>10</v>
      </c>
    </row>
    <row r="192">
      <c r="A192" t="n">
        <v>1</v>
      </c>
      <c r="B192" t="n">
        <v>60</v>
      </c>
      <c r="C192" t="inlineStr">
        <is>
          <t xml:space="preserve">CONCLUIDO	</t>
        </is>
      </c>
      <c r="D192" t="n">
        <v>0.6982</v>
      </c>
      <c r="E192" t="n">
        <v>143.22</v>
      </c>
      <c r="F192" t="n">
        <v>128.59</v>
      </c>
      <c r="G192" t="n">
        <v>15.78</v>
      </c>
      <c r="H192" t="n">
        <v>0.28</v>
      </c>
      <c r="I192" t="n">
        <v>489</v>
      </c>
      <c r="J192" t="n">
        <v>125.95</v>
      </c>
      <c r="K192" t="n">
        <v>45</v>
      </c>
      <c r="L192" t="n">
        <v>2</v>
      </c>
      <c r="M192" t="n">
        <v>487</v>
      </c>
      <c r="N192" t="n">
        <v>18.95</v>
      </c>
      <c r="O192" t="n">
        <v>15767.7</v>
      </c>
      <c r="P192" t="n">
        <v>1350.38</v>
      </c>
      <c r="Q192" t="n">
        <v>1151.26</v>
      </c>
      <c r="R192" t="n">
        <v>950.76</v>
      </c>
      <c r="S192" t="n">
        <v>164.43</v>
      </c>
      <c r="T192" t="n">
        <v>384478.66</v>
      </c>
      <c r="U192" t="n">
        <v>0.17</v>
      </c>
      <c r="V192" t="n">
        <v>0.74</v>
      </c>
      <c r="W192" t="n">
        <v>19.8</v>
      </c>
      <c r="X192" t="n">
        <v>22.84</v>
      </c>
      <c r="Y192" t="n">
        <v>0.5</v>
      </c>
      <c r="Z192" t="n">
        <v>10</v>
      </c>
    </row>
    <row r="193">
      <c r="A193" t="n">
        <v>2</v>
      </c>
      <c r="B193" t="n">
        <v>60</v>
      </c>
      <c r="C193" t="inlineStr">
        <is>
          <t xml:space="preserve">CONCLUIDO	</t>
        </is>
      </c>
      <c r="D193" t="n">
        <v>0.7721</v>
      </c>
      <c r="E193" t="n">
        <v>129.52</v>
      </c>
      <c r="F193" t="n">
        <v>119.67</v>
      </c>
      <c r="G193" t="n">
        <v>23.78</v>
      </c>
      <c r="H193" t="n">
        <v>0.42</v>
      </c>
      <c r="I193" t="n">
        <v>302</v>
      </c>
      <c r="J193" t="n">
        <v>127.27</v>
      </c>
      <c r="K193" t="n">
        <v>45</v>
      </c>
      <c r="L193" t="n">
        <v>3</v>
      </c>
      <c r="M193" t="n">
        <v>300</v>
      </c>
      <c r="N193" t="n">
        <v>19.27</v>
      </c>
      <c r="O193" t="n">
        <v>15930.42</v>
      </c>
      <c r="P193" t="n">
        <v>1252.67</v>
      </c>
      <c r="Q193" t="n">
        <v>1151.04</v>
      </c>
      <c r="R193" t="n">
        <v>649.48</v>
      </c>
      <c r="S193" t="n">
        <v>164.43</v>
      </c>
      <c r="T193" t="n">
        <v>234770.83</v>
      </c>
      <c r="U193" t="n">
        <v>0.25</v>
      </c>
      <c r="V193" t="n">
        <v>0.8</v>
      </c>
      <c r="W193" t="n">
        <v>19.48</v>
      </c>
      <c r="X193" t="n">
        <v>13.93</v>
      </c>
      <c r="Y193" t="n">
        <v>0.5</v>
      </c>
      <c r="Z193" t="n">
        <v>10</v>
      </c>
    </row>
    <row r="194">
      <c r="A194" t="n">
        <v>3</v>
      </c>
      <c r="B194" t="n">
        <v>60</v>
      </c>
      <c r="C194" t="inlineStr">
        <is>
          <t xml:space="preserve">CONCLUIDO	</t>
        </is>
      </c>
      <c r="D194" t="n">
        <v>0.8103</v>
      </c>
      <c r="E194" t="n">
        <v>123.41</v>
      </c>
      <c r="F194" t="n">
        <v>115.71</v>
      </c>
      <c r="G194" t="n">
        <v>31.85</v>
      </c>
      <c r="H194" t="n">
        <v>0.55</v>
      </c>
      <c r="I194" t="n">
        <v>218</v>
      </c>
      <c r="J194" t="n">
        <v>128.59</v>
      </c>
      <c r="K194" t="n">
        <v>45</v>
      </c>
      <c r="L194" t="n">
        <v>4</v>
      </c>
      <c r="M194" t="n">
        <v>216</v>
      </c>
      <c r="N194" t="n">
        <v>19.59</v>
      </c>
      <c r="O194" t="n">
        <v>16093.6</v>
      </c>
      <c r="P194" t="n">
        <v>1207.06</v>
      </c>
      <c r="Q194" t="n">
        <v>1151.05</v>
      </c>
      <c r="R194" t="n">
        <v>515.4400000000001</v>
      </c>
      <c r="S194" t="n">
        <v>164.43</v>
      </c>
      <c r="T194" t="n">
        <v>168170.71</v>
      </c>
      <c r="U194" t="n">
        <v>0.32</v>
      </c>
      <c r="V194" t="n">
        <v>0.83</v>
      </c>
      <c r="W194" t="n">
        <v>19.33</v>
      </c>
      <c r="X194" t="n">
        <v>9.970000000000001</v>
      </c>
      <c r="Y194" t="n">
        <v>0.5</v>
      </c>
      <c r="Z194" t="n">
        <v>10</v>
      </c>
    </row>
    <row r="195">
      <c r="A195" t="n">
        <v>4</v>
      </c>
      <c r="B195" t="n">
        <v>60</v>
      </c>
      <c r="C195" t="inlineStr">
        <is>
          <t xml:space="preserve">CONCLUIDO	</t>
        </is>
      </c>
      <c r="D195" t="n">
        <v>0.833</v>
      </c>
      <c r="E195" t="n">
        <v>120.05</v>
      </c>
      <c r="F195" t="n">
        <v>113.55</v>
      </c>
      <c r="G195" t="n">
        <v>39.84</v>
      </c>
      <c r="H195" t="n">
        <v>0.68</v>
      </c>
      <c r="I195" t="n">
        <v>171</v>
      </c>
      <c r="J195" t="n">
        <v>129.92</v>
      </c>
      <c r="K195" t="n">
        <v>45</v>
      </c>
      <c r="L195" t="n">
        <v>5</v>
      </c>
      <c r="M195" t="n">
        <v>169</v>
      </c>
      <c r="N195" t="n">
        <v>19.92</v>
      </c>
      <c r="O195" t="n">
        <v>16257.24</v>
      </c>
      <c r="P195" t="n">
        <v>1180.68</v>
      </c>
      <c r="Q195" t="n">
        <v>1151.03</v>
      </c>
      <c r="R195" t="n">
        <v>441.88</v>
      </c>
      <c r="S195" t="n">
        <v>164.43</v>
      </c>
      <c r="T195" t="n">
        <v>131625.72</v>
      </c>
      <c r="U195" t="n">
        <v>0.37</v>
      </c>
      <c r="V195" t="n">
        <v>0.84</v>
      </c>
      <c r="W195" t="n">
        <v>19.26</v>
      </c>
      <c r="X195" t="n">
        <v>7.81</v>
      </c>
      <c r="Y195" t="n">
        <v>0.5</v>
      </c>
      <c r="Z195" t="n">
        <v>10</v>
      </c>
    </row>
    <row r="196">
      <c r="A196" t="n">
        <v>5</v>
      </c>
      <c r="B196" t="n">
        <v>60</v>
      </c>
      <c r="C196" t="inlineStr">
        <is>
          <t xml:space="preserve">CONCLUIDO	</t>
        </is>
      </c>
      <c r="D196" t="n">
        <v>0.849</v>
      </c>
      <c r="E196" t="n">
        <v>117.78</v>
      </c>
      <c r="F196" t="n">
        <v>112.07</v>
      </c>
      <c r="G196" t="n">
        <v>48.03</v>
      </c>
      <c r="H196" t="n">
        <v>0.8100000000000001</v>
      </c>
      <c r="I196" t="n">
        <v>140</v>
      </c>
      <c r="J196" t="n">
        <v>131.25</v>
      </c>
      <c r="K196" t="n">
        <v>45</v>
      </c>
      <c r="L196" t="n">
        <v>6</v>
      </c>
      <c r="M196" t="n">
        <v>138</v>
      </c>
      <c r="N196" t="n">
        <v>20.25</v>
      </c>
      <c r="O196" t="n">
        <v>16421.36</v>
      </c>
      <c r="P196" t="n">
        <v>1160.95</v>
      </c>
      <c r="Q196" t="n">
        <v>1150.93</v>
      </c>
      <c r="R196" t="n">
        <v>392.33</v>
      </c>
      <c r="S196" t="n">
        <v>164.43</v>
      </c>
      <c r="T196" t="n">
        <v>107005.35</v>
      </c>
      <c r="U196" t="n">
        <v>0.42</v>
      </c>
      <c r="V196" t="n">
        <v>0.85</v>
      </c>
      <c r="W196" t="n">
        <v>19.21</v>
      </c>
      <c r="X196" t="n">
        <v>6.34</v>
      </c>
      <c r="Y196" t="n">
        <v>0.5</v>
      </c>
      <c r="Z196" t="n">
        <v>10</v>
      </c>
    </row>
    <row r="197">
      <c r="A197" t="n">
        <v>6</v>
      </c>
      <c r="B197" t="n">
        <v>60</v>
      </c>
      <c r="C197" t="inlineStr">
        <is>
          <t xml:space="preserve">CONCLUIDO	</t>
        </is>
      </c>
      <c r="D197" t="n">
        <v>0.8599</v>
      </c>
      <c r="E197" t="n">
        <v>116.29</v>
      </c>
      <c r="F197" t="n">
        <v>111.12</v>
      </c>
      <c r="G197" t="n">
        <v>56.03</v>
      </c>
      <c r="H197" t="n">
        <v>0.93</v>
      </c>
      <c r="I197" t="n">
        <v>119</v>
      </c>
      <c r="J197" t="n">
        <v>132.58</v>
      </c>
      <c r="K197" t="n">
        <v>45</v>
      </c>
      <c r="L197" t="n">
        <v>7</v>
      </c>
      <c r="M197" t="n">
        <v>117</v>
      </c>
      <c r="N197" t="n">
        <v>20.59</v>
      </c>
      <c r="O197" t="n">
        <v>16585.95</v>
      </c>
      <c r="P197" t="n">
        <v>1146.82</v>
      </c>
      <c r="Q197" t="n">
        <v>1150.98</v>
      </c>
      <c r="R197" t="n">
        <v>360.4</v>
      </c>
      <c r="S197" t="n">
        <v>164.43</v>
      </c>
      <c r="T197" t="n">
        <v>91149.03999999999</v>
      </c>
      <c r="U197" t="n">
        <v>0.46</v>
      </c>
      <c r="V197" t="n">
        <v>0.86</v>
      </c>
      <c r="W197" t="n">
        <v>19.16</v>
      </c>
      <c r="X197" t="n">
        <v>5.38</v>
      </c>
      <c r="Y197" t="n">
        <v>0.5</v>
      </c>
      <c r="Z197" t="n">
        <v>10</v>
      </c>
    </row>
    <row r="198">
      <c r="A198" t="n">
        <v>7</v>
      </c>
      <c r="B198" t="n">
        <v>60</v>
      </c>
      <c r="C198" t="inlineStr">
        <is>
          <t xml:space="preserve">CONCLUIDO	</t>
        </is>
      </c>
      <c r="D198" t="n">
        <v>0.8685</v>
      </c>
      <c r="E198" t="n">
        <v>115.13</v>
      </c>
      <c r="F198" t="n">
        <v>110.37</v>
      </c>
      <c r="G198" t="n">
        <v>64.29000000000001</v>
      </c>
      <c r="H198" t="n">
        <v>1.06</v>
      </c>
      <c r="I198" t="n">
        <v>103</v>
      </c>
      <c r="J198" t="n">
        <v>133.92</v>
      </c>
      <c r="K198" t="n">
        <v>45</v>
      </c>
      <c r="L198" t="n">
        <v>8</v>
      </c>
      <c r="M198" t="n">
        <v>101</v>
      </c>
      <c r="N198" t="n">
        <v>20.93</v>
      </c>
      <c r="O198" t="n">
        <v>16751.02</v>
      </c>
      <c r="P198" t="n">
        <v>1135.56</v>
      </c>
      <c r="Q198" t="n">
        <v>1150.92</v>
      </c>
      <c r="R198" t="n">
        <v>334.61</v>
      </c>
      <c r="S198" t="n">
        <v>164.43</v>
      </c>
      <c r="T198" t="n">
        <v>78329.61</v>
      </c>
      <c r="U198" t="n">
        <v>0.49</v>
      </c>
      <c r="V198" t="n">
        <v>0.87</v>
      </c>
      <c r="W198" t="n">
        <v>19.14</v>
      </c>
      <c r="X198" t="n">
        <v>4.64</v>
      </c>
      <c r="Y198" t="n">
        <v>0.5</v>
      </c>
      <c r="Z198" t="n">
        <v>10</v>
      </c>
    </row>
    <row r="199">
      <c r="A199" t="n">
        <v>8</v>
      </c>
      <c r="B199" t="n">
        <v>60</v>
      </c>
      <c r="C199" t="inlineStr">
        <is>
          <t xml:space="preserve">CONCLUIDO	</t>
        </is>
      </c>
      <c r="D199" t="n">
        <v>0.8747</v>
      </c>
      <c r="E199" t="n">
        <v>114.32</v>
      </c>
      <c r="F199" t="n">
        <v>109.86</v>
      </c>
      <c r="G199" t="n">
        <v>72.44</v>
      </c>
      <c r="H199" t="n">
        <v>1.18</v>
      </c>
      <c r="I199" t="n">
        <v>91</v>
      </c>
      <c r="J199" t="n">
        <v>135.27</v>
      </c>
      <c r="K199" t="n">
        <v>45</v>
      </c>
      <c r="L199" t="n">
        <v>9</v>
      </c>
      <c r="M199" t="n">
        <v>89</v>
      </c>
      <c r="N199" t="n">
        <v>21.27</v>
      </c>
      <c r="O199" t="n">
        <v>16916.71</v>
      </c>
      <c r="P199" t="n">
        <v>1126.09</v>
      </c>
      <c r="Q199" t="n">
        <v>1150.9</v>
      </c>
      <c r="R199" t="n">
        <v>317.39</v>
      </c>
      <c r="S199" t="n">
        <v>164.43</v>
      </c>
      <c r="T199" t="n">
        <v>69783.59</v>
      </c>
      <c r="U199" t="n">
        <v>0.52</v>
      </c>
      <c r="V199" t="n">
        <v>0.87</v>
      </c>
      <c r="W199" t="n">
        <v>19.13</v>
      </c>
      <c r="X199" t="n">
        <v>4.13</v>
      </c>
      <c r="Y199" t="n">
        <v>0.5</v>
      </c>
      <c r="Z199" t="n">
        <v>10</v>
      </c>
    </row>
    <row r="200">
      <c r="A200" t="n">
        <v>9</v>
      </c>
      <c r="B200" t="n">
        <v>60</v>
      </c>
      <c r="C200" t="inlineStr">
        <is>
          <t xml:space="preserve">CONCLUIDO	</t>
        </is>
      </c>
      <c r="D200" t="n">
        <v>0.8804</v>
      </c>
      <c r="E200" t="n">
        <v>113.58</v>
      </c>
      <c r="F200" t="n">
        <v>109.38</v>
      </c>
      <c r="G200" t="n">
        <v>81.02</v>
      </c>
      <c r="H200" t="n">
        <v>1.29</v>
      </c>
      <c r="I200" t="n">
        <v>81</v>
      </c>
      <c r="J200" t="n">
        <v>136.61</v>
      </c>
      <c r="K200" t="n">
        <v>45</v>
      </c>
      <c r="L200" t="n">
        <v>10</v>
      </c>
      <c r="M200" t="n">
        <v>79</v>
      </c>
      <c r="N200" t="n">
        <v>21.61</v>
      </c>
      <c r="O200" t="n">
        <v>17082.76</v>
      </c>
      <c r="P200" t="n">
        <v>1116.62</v>
      </c>
      <c r="Q200" t="n">
        <v>1150.9</v>
      </c>
      <c r="R200" t="n">
        <v>301.54</v>
      </c>
      <c r="S200" t="n">
        <v>164.43</v>
      </c>
      <c r="T200" t="n">
        <v>61907.19</v>
      </c>
      <c r="U200" t="n">
        <v>0.55</v>
      </c>
      <c r="V200" t="n">
        <v>0.87</v>
      </c>
      <c r="W200" t="n">
        <v>19.1</v>
      </c>
      <c r="X200" t="n">
        <v>3.65</v>
      </c>
      <c r="Y200" t="n">
        <v>0.5</v>
      </c>
      <c r="Z200" t="n">
        <v>10</v>
      </c>
    </row>
    <row r="201">
      <c r="A201" t="n">
        <v>10</v>
      </c>
      <c r="B201" t="n">
        <v>60</v>
      </c>
      <c r="C201" t="inlineStr">
        <is>
          <t xml:space="preserve">CONCLUIDO	</t>
        </is>
      </c>
      <c r="D201" t="n">
        <v>0.8843</v>
      </c>
      <c r="E201" t="n">
        <v>113.08</v>
      </c>
      <c r="F201" t="n">
        <v>109.05</v>
      </c>
      <c r="G201" t="n">
        <v>88.42</v>
      </c>
      <c r="H201" t="n">
        <v>1.41</v>
      </c>
      <c r="I201" t="n">
        <v>74</v>
      </c>
      <c r="J201" t="n">
        <v>137.96</v>
      </c>
      <c r="K201" t="n">
        <v>45</v>
      </c>
      <c r="L201" t="n">
        <v>11</v>
      </c>
      <c r="M201" t="n">
        <v>72</v>
      </c>
      <c r="N201" t="n">
        <v>21.96</v>
      </c>
      <c r="O201" t="n">
        <v>17249.3</v>
      </c>
      <c r="P201" t="n">
        <v>1109.74</v>
      </c>
      <c r="Q201" t="n">
        <v>1150.92</v>
      </c>
      <c r="R201" t="n">
        <v>290.07</v>
      </c>
      <c r="S201" t="n">
        <v>164.43</v>
      </c>
      <c r="T201" t="n">
        <v>56209.26</v>
      </c>
      <c r="U201" t="n">
        <v>0.57</v>
      </c>
      <c r="V201" t="n">
        <v>0.88</v>
      </c>
      <c r="W201" t="n">
        <v>19.1</v>
      </c>
      <c r="X201" t="n">
        <v>3.32</v>
      </c>
      <c r="Y201" t="n">
        <v>0.5</v>
      </c>
      <c r="Z201" t="n">
        <v>10</v>
      </c>
    </row>
    <row r="202">
      <c r="A202" t="n">
        <v>11</v>
      </c>
      <c r="B202" t="n">
        <v>60</v>
      </c>
      <c r="C202" t="inlineStr">
        <is>
          <t xml:space="preserve">CONCLUIDO	</t>
        </is>
      </c>
      <c r="D202" t="n">
        <v>0.888</v>
      </c>
      <c r="E202" t="n">
        <v>112.61</v>
      </c>
      <c r="F202" t="n">
        <v>108.76</v>
      </c>
      <c r="G202" t="n">
        <v>97.40000000000001</v>
      </c>
      <c r="H202" t="n">
        <v>1.52</v>
      </c>
      <c r="I202" t="n">
        <v>67</v>
      </c>
      <c r="J202" t="n">
        <v>139.32</v>
      </c>
      <c r="K202" t="n">
        <v>45</v>
      </c>
      <c r="L202" t="n">
        <v>12</v>
      </c>
      <c r="M202" t="n">
        <v>65</v>
      </c>
      <c r="N202" t="n">
        <v>22.32</v>
      </c>
      <c r="O202" t="n">
        <v>17416.34</v>
      </c>
      <c r="P202" t="n">
        <v>1102.98</v>
      </c>
      <c r="Q202" t="n">
        <v>1150.89</v>
      </c>
      <c r="R202" t="n">
        <v>280.82</v>
      </c>
      <c r="S202" t="n">
        <v>164.43</v>
      </c>
      <c r="T202" t="n">
        <v>51619.24</v>
      </c>
      <c r="U202" t="n">
        <v>0.59</v>
      </c>
      <c r="V202" t="n">
        <v>0.88</v>
      </c>
      <c r="W202" t="n">
        <v>19.07</v>
      </c>
      <c r="X202" t="n">
        <v>3.03</v>
      </c>
      <c r="Y202" t="n">
        <v>0.5</v>
      </c>
      <c r="Z202" t="n">
        <v>10</v>
      </c>
    </row>
    <row r="203">
      <c r="A203" t="n">
        <v>12</v>
      </c>
      <c r="B203" t="n">
        <v>60</v>
      </c>
      <c r="C203" t="inlineStr">
        <is>
          <t xml:space="preserve">CONCLUIDO	</t>
        </is>
      </c>
      <c r="D203" t="n">
        <v>0.891</v>
      </c>
      <c r="E203" t="n">
        <v>112.23</v>
      </c>
      <c r="F203" t="n">
        <v>108.52</v>
      </c>
      <c r="G203" t="n">
        <v>105.02</v>
      </c>
      <c r="H203" t="n">
        <v>1.63</v>
      </c>
      <c r="I203" t="n">
        <v>62</v>
      </c>
      <c r="J203" t="n">
        <v>140.67</v>
      </c>
      <c r="K203" t="n">
        <v>45</v>
      </c>
      <c r="L203" t="n">
        <v>13</v>
      </c>
      <c r="M203" t="n">
        <v>60</v>
      </c>
      <c r="N203" t="n">
        <v>22.68</v>
      </c>
      <c r="O203" t="n">
        <v>17583.88</v>
      </c>
      <c r="P203" t="n">
        <v>1096.04</v>
      </c>
      <c r="Q203" t="n">
        <v>1150.95</v>
      </c>
      <c r="R203" t="n">
        <v>272.02</v>
      </c>
      <c r="S203" t="n">
        <v>164.43</v>
      </c>
      <c r="T203" t="n">
        <v>47242.11</v>
      </c>
      <c r="U203" t="n">
        <v>0.6</v>
      </c>
      <c r="V203" t="n">
        <v>0.88</v>
      </c>
      <c r="W203" t="n">
        <v>19.08</v>
      </c>
      <c r="X203" t="n">
        <v>2.78</v>
      </c>
      <c r="Y203" t="n">
        <v>0.5</v>
      </c>
      <c r="Z203" t="n">
        <v>10</v>
      </c>
    </row>
    <row r="204">
      <c r="A204" t="n">
        <v>13</v>
      </c>
      <c r="B204" t="n">
        <v>60</v>
      </c>
      <c r="C204" t="inlineStr">
        <is>
          <t xml:space="preserve">CONCLUIDO	</t>
        </is>
      </c>
      <c r="D204" t="n">
        <v>0.8939</v>
      </c>
      <c r="E204" t="n">
        <v>111.87</v>
      </c>
      <c r="F204" t="n">
        <v>108.28</v>
      </c>
      <c r="G204" t="n">
        <v>113.98</v>
      </c>
      <c r="H204" t="n">
        <v>1.74</v>
      </c>
      <c r="I204" t="n">
        <v>57</v>
      </c>
      <c r="J204" t="n">
        <v>142.04</v>
      </c>
      <c r="K204" t="n">
        <v>45</v>
      </c>
      <c r="L204" t="n">
        <v>14</v>
      </c>
      <c r="M204" t="n">
        <v>55</v>
      </c>
      <c r="N204" t="n">
        <v>23.04</v>
      </c>
      <c r="O204" t="n">
        <v>17751.93</v>
      </c>
      <c r="P204" t="n">
        <v>1090.9</v>
      </c>
      <c r="Q204" t="n">
        <v>1150.89</v>
      </c>
      <c r="R204" t="n">
        <v>264.2</v>
      </c>
      <c r="S204" t="n">
        <v>164.43</v>
      </c>
      <c r="T204" t="n">
        <v>43356.02</v>
      </c>
      <c r="U204" t="n">
        <v>0.62</v>
      </c>
      <c r="V204" t="n">
        <v>0.88</v>
      </c>
      <c r="W204" t="n">
        <v>19.07</v>
      </c>
      <c r="X204" t="n">
        <v>2.55</v>
      </c>
      <c r="Y204" t="n">
        <v>0.5</v>
      </c>
      <c r="Z204" t="n">
        <v>10</v>
      </c>
    </row>
    <row r="205">
      <c r="A205" t="n">
        <v>14</v>
      </c>
      <c r="B205" t="n">
        <v>60</v>
      </c>
      <c r="C205" t="inlineStr">
        <is>
          <t xml:space="preserve">CONCLUIDO	</t>
        </is>
      </c>
      <c r="D205" t="n">
        <v>0.8964</v>
      </c>
      <c r="E205" t="n">
        <v>111.56</v>
      </c>
      <c r="F205" t="n">
        <v>108.07</v>
      </c>
      <c r="G205" t="n">
        <v>122.34</v>
      </c>
      <c r="H205" t="n">
        <v>1.85</v>
      </c>
      <c r="I205" t="n">
        <v>53</v>
      </c>
      <c r="J205" t="n">
        <v>143.4</v>
      </c>
      <c r="K205" t="n">
        <v>45</v>
      </c>
      <c r="L205" t="n">
        <v>15</v>
      </c>
      <c r="M205" t="n">
        <v>51</v>
      </c>
      <c r="N205" t="n">
        <v>23.41</v>
      </c>
      <c r="O205" t="n">
        <v>17920.49</v>
      </c>
      <c r="P205" t="n">
        <v>1083.51</v>
      </c>
      <c r="Q205" t="n">
        <v>1150.91</v>
      </c>
      <c r="R205" t="n">
        <v>257.11</v>
      </c>
      <c r="S205" t="n">
        <v>164.43</v>
      </c>
      <c r="T205" t="n">
        <v>39832.37</v>
      </c>
      <c r="U205" t="n">
        <v>0.64</v>
      </c>
      <c r="V205" t="n">
        <v>0.88</v>
      </c>
      <c r="W205" t="n">
        <v>19.05</v>
      </c>
      <c r="X205" t="n">
        <v>2.34</v>
      </c>
      <c r="Y205" t="n">
        <v>0.5</v>
      </c>
      <c r="Z205" t="n">
        <v>10</v>
      </c>
    </row>
    <row r="206">
      <c r="A206" t="n">
        <v>15</v>
      </c>
      <c r="B206" t="n">
        <v>60</v>
      </c>
      <c r="C206" t="inlineStr">
        <is>
          <t xml:space="preserve">CONCLUIDO	</t>
        </is>
      </c>
      <c r="D206" t="n">
        <v>0.8979</v>
      </c>
      <c r="E206" t="n">
        <v>111.38</v>
      </c>
      <c r="F206" t="n">
        <v>107.97</v>
      </c>
      <c r="G206" t="n">
        <v>129.56</v>
      </c>
      <c r="H206" t="n">
        <v>1.96</v>
      </c>
      <c r="I206" t="n">
        <v>50</v>
      </c>
      <c r="J206" t="n">
        <v>144.77</v>
      </c>
      <c r="K206" t="n">
        <v>45</v>
      </c>
      <c r="L206" t="n">
        <v>16</v>
      </c>
      <c r="M206" t="n">
        <v>48</v>
      </c>
      <c r="N206" t="n">
        <v>23.78</v>
      </c>
      <c r="O206" t="n">
        <v>18089.56</v>
      </c>
      <c r="P206" t="n">
        <v>1079.02</v>
      </c>
      <c r="Q206" t="n">
        <v>1150.91</v>
      </c>
      <c r="R206" t="n">
        <v>253.44</v>
      </c>
      <c r="S206" t="n">
        <v>164.43</v>
      </c>
      <c r="T206" t="n">
        <v>38012.01</v>
      </c>
      <c r="U206" t="n">
        <v>0.65</v>
      </c>
      <c r="V206" t="n">
        <v>0.89</v>
      </c>
      <c r="W206" t="n">
        <v>19.05</v>
      </c>
      <c r="X206" t="n">
        <v>2.23</v>
      </c>
      <c r="Y206" t="n">
        <v>0.5</v>
      </c>
      <c r="Z206" t="n">
        <v>10</v>
      </c>
    </row>
    <row r="207">
      <c r="A207" t="n">
        <v>16</v>
      </c>
      <c r="B207" t="n">
        <v>60</v>
      </c>
      <c r="C207" t="inlineStr">
        <is>
          <t xml:space="preserve">CONCLUIDO	</t>
        </is>
      </c>
      <c r="D207" t="n">
        <v>0.8994</v>
      </c>
      <c r="E207" t="n">
        <v>111.18</v>
      </c>
      <c r="F207" t="n">
        <v>107.85</v>
      </c>
      <c r="G207" t="n">
        <v>137.68</v>
      </c>
      <c r="H207" t="n">
        <v>2.06</v>
      </c>
      <c r="I207" t="n">
        <v>47</v>
      </c>
      <c r="J207" t="n">
        <v>146.15</v>
      </c>
      <c r="K207" t="n">
        <v>45</v>
      </c>
      <c r="L207" t="n">
        <v>17</v>
      </c>
      <c r="M207" t="n">
        <v>45</v>
      </c>
      <c r="N207" t="n">
        <v>24.15</v>
      </c>
      <c r="O207" t="n">
        <v>18259.16</v>
      </c>
      <c r="P207" t="n">
        <v>1073.47</v>
      </c>
      <c r="Q207" t="n">
        <v>1150.9</v>
      </c>
      <c r="R207" t="n">
        <v>249.42</v>
      </c>
      <c r="S207" t="n">
        <v>164.43</v>
      </c>
      <c r="T207" t="n">
        <v>36017.29</v>
      </c>
      <c r="U207" t="n">
        <v>0.66</v>
      </c>
      <c r="V207" t="n">
        <v>0.89</v>
      </c>
      <c r="W207" t="n">
        <v>19.05</v>
      </c>
      <c r="X207" t="n">
        <v>2.12</v>
      </c>
      <c r="Y207" t="n">
        <v>0.5</v>
      </c>
      <c r="Z207" t="n">
        <v>10</v>
      </c>
    </row>
    <row r="208">
      <c r="A208" t="n">
        <v>17</v>
      </c>
      <c r="B208" t="n">
        <v>60</v>
      </c>
      <c r="C208" t="inlineStr">
        <is>
          <t xml:space="preserve">CONCLUIDO	</t>
        </is>
      </c>
      <c r="D208" t="n">
        <v>0.9013</v>
      </c>
      <c r="E208" t="n">
        <v>110.95</v>
      </c>
      <c r="F208" t="n">
        <v>107.7</v>
      </c>
      <c r="G208" t="n">
        <v>146.86</v>
      </c>
      <c r="H208" t="n">
        <v>2.16</v>
      </c>
      <c r="I208" t="n">
        <v>44</v>
      </c>
      <c r="J208" t="n">
        <v>147.53</v>
      </c>
      <c r="K208" t="n">
        <v>45</v>
      </c>
      <c r="L208" t="n">
        <v>18</v>
      </c>
      <c r="M208" t="n">
        <v>42</v>
      </c>
      <c r="N208" t="n">
        <v>24.53</v>
      </c>
      <c r="O208" t="n">
        <v>18429.27</v>
      </c>
      <c r="P208" t="n">
        <v>1069.36</v>
      </c>
      <c r="Q208" t="n">
        <v>1150.93</v>
      </c>
      <c r="R208" t="n">
        <v>244.3</v>
      </c>
      <c r="S208" t="n">
        <v>164.43</v>
      </c>
      <c r="T208" t="n">
        <v>33473.87</v>
      </c>
      <c r="U208" t="n">
        <v>0.67</v>
      </c>
      <c r="V208" t="n">
        <v>0.89</v>
      </c>
      <c r="W208" t="n">
        <v>19.05</v>
      </c>
      <c r="X208" t="n">
        <v>1.96</v>
      </c>
      <c r="Y208" t="n">
        <v>0.5</v>
      </c>
      <c r="Z208" t="n">
        <v>10</v>
      </c>
    </row>
    <row r="209">
      <c r="A209" t="n">
        <v>18</v>
      </c>
      <c r="B209" t="n">
        <v>60</v>
      </c>
      <c r="C209" t="inlineStr">
        <is>
          <t xml:space="preserve">CONCLUIDO	</t>
        </is>
      </c>
      <c r="D209" t="n">
        <v>0.9024</v>
      </c>
      <c r="E209" t="n">
        <v>110.82</v>
      </c>
      <c r="F209" t="n">
        <v>107.61</v>
      </c>
      <c r="G209" t="n">
        <v>153.73</v>
      </c>
      <c r="H209" t="n">
        <v>2.26</v>
      </c>
      <c r="I209" t="n">
        <v>42</v>
      </c>
      <c r="J209" t="n">
        <v>148.91</v>
      </c>
      <c r="K209" t="n">
        <v>45</v>
      </c>
      <c r="L209" t="n">
        <v>19</v>
      </c>
      <c r="M209" t="n">
        <v>40</v>
      </c>
      <c r="N209" t="n">
        <v>24.92</v>
      </c>
      <c r="O209" t="n">
        <v>18599.92</v>
      </c>
      <c r="P209" t="n">
        <v>1063.95</v>
      </c>
      <c r="Q209" t="n">
        <v>1150.89</v>
      </c>
      <c r="R209" t="n">
        <v>241.64</v>
      </c>
      <c r="S209" t="n">
        <v>164.43</v>
      </c>
      <c r="T209" t="n">
        <v>32154.04</v>
      </c>
      <c r="U209" t="n">
        <v>0.68</v>
      </c>
      <c r="V209" t="n">
        <v>0.89</v>
      </c>
      <c r="W209" t="n">
        <v>19.04</v>
      </c>
      <c r="X209" t="n">
        <v>1.88</v>
      </c>
      <c r="Y209" t="n">
        <v>0.5</v>
      </c>
      <c r="Z209" t="n">
        <v>10</v>
      </c>
    </row>
    <row r="210">
      <c r="A210" t="n">
        <v>19</v>
      </c>
      <c r="B210" t="n">
        <v>60</v>
      </c>
      <c r="C210" t="inlineStr">
        <is>
          <t xml:space="preserve">CONCLUIDO	</t>
        </is>
      </c>
      <c r="D210" t="n">
        <v>0.9043</v>
      </c>
      <c r="E210" t="n">
        <v>110.59</v>
      </c>
      <c r="F210" t="n">
        <v>107.46</v>
      </c>
      <c r="G210" t="n">
        <v>165.32</v>
      </c>
      <c r="H210" t="n">
        <v>2.36</v>
      </c>
      <c r="I210" t="n">
        <v>39</v>
      </c>
      <c r="J210" t="n">
        <v>150.3</v>
      </c>
      <c r="K210" t="n">
        <v>45</v>
      </c>
      <c r="L210" t="n">
        <v>20</v>
      </c>
      <c r="M210" t="n">
        <v>37</v>
      </c>
      <c r="N210" t="n">
        <v>25.3</v>
      </c>
      <c r="O210" t="n">
        <v>18771.1</v>
      </c>
      <c r="P210" t="n">
        <v>1057.18</v>
      </c>
      <c r="Q210" t="n">
        <v>1150.92</v>
      </c>
      <c r="R210" t="n">
        <v>236.45</v>
      </c>
      <c r="S210" t="n">
        <v>164.43</v>
      </c>
      <c r="T210" t="n">
        <v>29573.68</v>
      </c>
      <c r="U210" t="n">
        <v>0.7</v>
      </c>
      <c r="V210" t="n">
        <v>0.89</v>
      </c>
      <c r="W210" t="n">
        <v>19.03</v>
      </c>
      <c r="X210" t="n">
        <v>1.73</v>
      </c>
      <c r="Y210" t="n">
        <v>0.5</v>
      </c>
      <c r="Z210" t="n">
        <v>10</v>
      </c>
    </row>
    <row r="211">
      <c r="A211" t="n">
        <v>20</v>
      </c>
      <c r="B211" t="n">
        <v>60</v>
      </c>
      <c r="C211" t="inlineStr">
        <is>
          <t xml:space="preserve">CONCLUIDO	</t>
        </is>
      </c>
      <c r="D211" t="n">
        <v>0.9054</v>
      </c>
      <c r="E211" t="n">
        <v>110.44</v>
      </c>
      <c r="F211" t="n">
        <v>107.36</v>
      </c>
      <c r="G211" t="n">
        <v>174.11</v>
      </c>
      <c r="H211" t="n">
        <v>2.45</v>
      </c>
      <c r="I211" t="n">
        <v>37</v>
      </c>
      <c r="J211" t="n">
        <v>151.69</v>
      </c>
      <c r="K211" t="n">
        <v>45</v>
      </c>
      <c r="L211" t="n">
        <v>21</v>
      </c>
      <c r="M211" t="n">
        <v>35</v>
      </c>
      <c r="N211" t="n">
        <v>25.7</v>
      </c>
      <c r="O211" t="n">
        <v>18942.82</v>
      </c>
      <c r="P211" t="n">
        <v>1053.13</v>
      </c>
      <c r="Q211" t="n">
        <v>1150.87</v>
      </c>
      <c r="R211" t="n">
        <v>233.39</v>
      </c>
      <c r="S211" t="n">
        <v>164.43</v>
      </c>
      <c r="T211" t="n">
        <v>28049.52</v>
      </c>
      <c r="U211" t="n">
        <v>0.7</v>
      </c>
      <c r="V211" t="n">
        <v>0.89</v>
      </c>
      <c r="W211" t="n">
        <v>19.03</v>
      </c>
      <c r="X211" t="n">
        <v>1.63</v>
      </c>
      <c r="Y211" t="n">
        <v>0.5</v>
      </c>
      <c r="Z211" t="n">
        <v>10</v>
      </c>
    </row>
    <row r="212">
      <c r="A212" t="n">
        <v>21</v>
      </c>
      <c r="B212" t="n">
        <v>60</v>
      </c>
      <c r="C212" t="inlineStr">
        <is>
          <t xml:space="preserve">CONCLUIDO	</t>
        </is>
      </c>
      <c r="D212" t="n">
        <v>0.9059</v>
      </c>
      <c r="E212" t="n">
        <v>110.38</v>
      </c>
      <c r="F212" t="n">
        <v>107.33</v>
      </c>
      <c r="G212" t="n">
        <v>178.89</v>
      </c>
      <c r="H212" t="n">
        <v>2.54</v>
      </c>
      <c r="I212" t="n">
        <v>36</v>
      </c>
      <c r="J212" t="n">
        <v>153.09</v>
      </c>
      <c r="K212" t="n">
        <v>45</v>
      </c>
      <c r="L212" t="n">
        <v>22</v>
      </c>
      <c r="M212" t="n">
        <v>34</v>
      </c>
      <c r="N212" t="n">
        <v>26.09</v>
      </c>
      <c r="O212" t="n">
        <v>19115.09</v>
      </c>
      <c r="P212" t="n">
        <v>1050.72</v>
      </c>
      <c r="Q212" t="n">
        <v>1150.88</v>
      </c>
      <c r="R212" t="n">
        <v>232.09</v>
      </c>
      <c r="S212" t="n">
        <v>164.43</v>
      </c>
      <c r="T212" t="n">
        <v>27406.78</v>
      </c>
      <c r="U212" t="n">
        <v>0.71</v>
      </c>
      <c r="V212" t="n">
        <v>0.89</v>
      </c>
      <c r="W212" t="n">
        <v>19.03</v>
      </c>
      <c r="X212" t="n">
        <v>1.6</v>
      </c>
      <c r="Y212" t="n">
        <v>0.5</v>
      </c>
      <c r="Z212" t="n">
        <v>10</v>
      </c>
    </row>
    <row r="213">
      <c r="A213" t="n">
        <v>22</v>
      </c>
      <c r="B213" t="n">
        <v>60</v>
      </c>
      <c r="C213" t="inlineStr">
        <is>
          <t xml:space="preserve">CONCLUIDO	</t>
        </is>
      </c>
      <c r="D213" t="n">
        <v>0.907</v>
      </c>
      <c r="E213" t="n">
        <v>110.26</v>
      </c>
      <c r="F213" t="n">
        <v>107.26</v>
      </c>
      <c r="G213" t="n">
        <v>189.28</v>
      </c>
      <c r="H213" t="n">
        <v>2.64</v>
      </c>
      <c r="I213" t="n">
        <v>34</v>
      </c>
      <c r="J213" t="n">
        <v>154.49</v>
      </c>
      <c r="K213" t="n">
        <v>45</v>
      </c>
      <c r="L213" t="n">
        <v>23</v>
      </c>
      <c r="M213" t="n">
        <v>32</v>
      </c>
      <c r="N213" t="n">
        <v>26.49</v>
      </c>
      <c r="O213" t="n">
        <v>19287.9</v>
      </c>
      <c r="P213" t="n">
        <v>1044.94</v>
      </c>
      <c r="Q213" t="n">
        <v>1150.88</v>
      </c>
      <c r="R213" t="n">
        <v>229.63</v>
      </c>
      <c r="S213" t="n">
        <v>164.43</v>
      </c>
      <c r="T213" t="n">
        <v>26184.96</v>
      </c>
      <c r="U213" t="n">
        <v>0.72</v>
      </c>
      <c r="V213" t="n">
        <v>0.89</v>
      </c>
      <c r="W213" t="n">
        <v>19.03</v>
      </c>
      <c r="X213" t="n">
        <v>1.52</v>
      </c>
      <c r="Y213" t="n">
        <v>0.5</v>
      </c>
      <c r="Z213" t="n">
        <v>10</v>
      </c>
    </row>
    <row r="214">
      <c r="A214" t="n">
        <v>23</v>
      </c>
      <c r="B214" t="n">
        <v>60</v>
      </c>
      <c r="C214" t="inlineStr">
        <is>
          <t xml:space="preserve">CONCLUIDO	</t>
        </is>
      </c>
      <c r="D214" t="n">
        <v>0.9082</v>
      </c>
      <c r="E214" t="n">
        <v>110.1</v>
      </c>
      <c r="F214" t="n">
        <v>107.15</v>
      </c>
      <c r="G214" t="n">
        <v>200.91</v>
      </c>
      <c r="H214" t="n">
        <v>2.73</v>
      </c>
      <c r="I214" t="n">
        <v>32</v>
      </c>
      <c r="J214" t="n">
        <v>155.9</v>
      </c>
      <c r="K214" t="n">
        <v>45</v>
      </c>
      <c r="L214" t="n">
        <v>24</v>
      </c>
      <c r="M214" t="n">
        <v>30</v>
      </c>
      <c r="N214" t="n">
        <v>26.9</v>
      </c>
      <c r="O214" t="n">
        <v>19461.27</v>
      </c>
      <c r="P214" t="n">
        <v>1039.74</v>
      </c>
      <c r="Q214" t="n">
        <v>1150.92</v>
      </c>
      <c r="R214" t="n">
        <v>226.02</v>
      </c>
      <c r="S214" t="n">
        <v>164.43</v>
      </c>
      <c r="T214" t="n">
        <v>24393.11</v>
      </c>
      <c r="U214" t="n">
        <v>0.73</v>
      </c>
      <c r="V214" t="n">
        <v>0.89</v>
      </c>
      <c r="W214" t="n">
        <v>19.03</v>
      </c>
      <c r="X214" t="n">
        <v>1.42</v>
      </c>
      <c r="Y214" t="n">
        <v>0.5</v>
      </c>
      <c r="Z214" t="n">
        <v>10</v>
      </c>
    </row>
    <row r="215">
      <c r="A215" t="n">
        <v>24</v>
      </c>
      <c r="B215" t="n">
        <v>60</v>
      </c>
      <c r="C215" t="inlineStr">
        <is>
          <t xml:space="preserve">CONCLUIDO	</t>
        </is>
      </c>
      <c r="D215" t="n">
        <v>0.9089</v>
      </c>
      <c r="E215" t="n">
        <v>110.03</v>
      </c>
      <c r="F215" t="n">
        <v>107.1</v>
      </c>
      <c r="G215" t="n">
        <v>207.29</v>
      </c>
      <c r="H215" t="n">
        <v>2.81</v>
      </c>
      <c r="I215" t="n">
        <v>31</v>
      </c>
      <c r="J215" t="n">
        <v>157.31</v>
      </c>
      <c r="K215" t="n">
        <v>45</v>
      </c>
      <c r="L215" t="n">
        <v>25</v>
      </c>
      <c r="M215" t="n">
        <v>29</v>
      </c>
      <c r="N215" t="n">
        <v>27.31</v>
      </c>
      <c r="O215" t="n">
        <v>19635.2</v>
      </c>
      <c r="P215" t="n">
        <v>1035.59</v>
      </c>
      <c r="Q215" t="n">
        <v>1150.91</v>
      </c>
      <c r="R215" t="n">
        <v>224.38</v>
      </c>
      <c r="S215" t="n">
        <v>164.43</v>
      </c>
      <c r="T215" t="n">
        <v>23578.69</v>
      </c>
      <c r="U215" t="n">
        <v>0.73</v>
      </c>
      <c r="V215" t="n">
        <v>0.89</v>
      </c>
      <c r="W215" t="n">
        <v>19.02</v>
      </c>
      <c r="X215" t="n">
        <v>1.37</v>
      </c>
      <c r="Y215" t="n">
        <v>0.5</v>
      </c>
      <c r="Z215" t="n">
        <v>10</v>
      </c>
    </row>
    <row r="216">
      <c r="A216" t="n">
        <v>25</v>
      </c>
      <c r="B216" t="n">
        <v>60</v>
      </c>
      <c r="C216" t="inlineStr">
        <is>
          <t xml:space="preserve">CONCLUIDO	</t>
        </is>
      </c>
      <c r="D216" t="n">
        <v>0.9096</v>
      </c>
      <c r="E216" t="n">
        <v>109.93</v>
      </c>
      <c r="F216" t="n">
        <v>107.04</v>
      </c>
      <c r="G216" t="n">
        <v>214.07</v>
      </c>
      <c r="H216" t="n">
        <v>2.9</v>
      </c>
      <c r="I216" t="n">
        <v>30</v>
      </c>
      <c r="J216" t="n">
        <v>158.72</v>
      </c>
      <c r="K216" t="n">
        <v>45</v>
      </c>
      <c r="L216" t="n">
        <v>26</v>
      </c>
      <c r="M216" t="n">
        <v>28</v>
      </c>
      <c r="N216" t="n">
        <v>27.72</v>
      </c>
      <c r="O216" t="n">
        <v>19809.69</v>
      </c>
      <c r="P216" t="n">
        <v>1031.16</v>
      </c>
      <c r="Q216" t="n">
        <v>1150.87</v>
      </c>
      <c r="R216" t="n">
        <v>222.12</v>
      </c>
      <c r="S216" t="n">
        <v>164.43</v>
      </c>
      <c r="T216" t="n">
        <v>22451.33</v>
      </c>
      <c r="U216" t="n">
        <v>0.74</v>
      </c>
      <c r="V216" t="n">
        <v>0.89</v>
      </c>
      <c r="W216" t="n">
        <v>19.02</v>
      </c>
      <c r="X216" t="n">
        <v>1.3</v>
      </c>
      <c r="Y216" t="n">
        <v>0.5</v>
      </c>
      <c r="Z216" t="n">
        <v>10</v>
      </c>
    </row>
    <row r="217">
      <c r="A217" t="n">
        <v>26</v>
      </c>
      <c r="B217" t="n">
        <v>60</v>
      </c>
      <c r="C217" t="inlineStr">
        <is>
          <t xml:space="preserve">CONCLUIDO	</t>
        </is>
      </c>
      <c r="D217" t="n">
        <v>0.9099</v>
      </c>
      <c r="E217" t="n">
        <v>109.9</v>
      </c>
      <c r="F217" t="n">
        <v>107.03</v>
      </c>
      <c r="G217" t="n">
        <v>221.43</v>
      </c>
      <c r="H217" t="n">
        <v>2.99</v>
      </c>
      <c r="I217" t="n">
        <v>29</v>
      </c>
      <c r="J217" t="n">
        <v>160.14</v>
      </c>
      <c r="K217" t="n">
        <v>45</v>
      </c>
      <c r="L217" t="n">
        <v>27</v>
      </c>
      <c r="M217" t="n">
        <v>27</v>
      </c>
      <c r="N217" t="n">
        <v>28.14</v>
      </c>
      <c r="O217" t="n">
        <v>19984.89</v>
      </c>
      <c r="P217" t="n">
        <v>1029.22</v>
      </c>
      <c r="Q217" t="n">
        <v>1150.87</v>
      </c>
      <c r="R217" t="n">
        <v>221.7</v>
      </c>
      <c r="S217" t="n">
        <v>164.43</v>
      </c>
      <c r="T217" t="n">
        <v>22247.08</v>
      </c>
      <c r="U217" t="n">
        <v>0.74</v>
      </c>
      <c r="V217" t="n">
        <v>0.89</v>
      </c>
      <c r="W217" t="n">
        <v>19.02</v>
      </c>
      <c r="X217" t="n">
        <v>1.29</v>
      </c>
      <c r="Y217" t="n">
        <v>0.5</v>
      </c>
      <c r="Z217" t="n">
        <v>10</v>
      </c>
    </row>
    <row r="218">
      <c r="A218" t="n">
        <v>27</v>
      </c>
      <c r="B218" t="n">
        <v>60</v>
      </c>
      <c r="C218" t="inlineStr">
        <is>
          <t xml:space="preserve">CONCLUIDO	</t>
        </is>
      </c>
      <c r="D218" t="n">
        <v>0.9112</v>
      </c>
      <c r="E218" t="n">
        <v>109.75</v>
      </c>
      <c r="F218" t="n">
        <v>106.92</v>
      </c>
      <c r="G218" t="n">
        <v>237.61</v>
      </c>
      <c r="H218" t="n">
        <v>3.07</v>
      </c>
      <c r="I218" t="n">
        <v>27</v>
      </c>
      <c r="J218" t="n">
        <v>161.57</v>
      </c>
      <c r="K218" t="n">
        <v>45</v>
      </c>
      <c r="L218" t="n">
        <v>28</v>
      </c>
      <c r="M218" t="n">
        <v>25</v>
      </c>
      <c r="N218" t="n">
        <v>28.57</v>
      </c>
      <c r="O218" t="n">
        <v>20160.55</v>
      </c>
      <c r="P218" t="n">
        <v>1017.5</v>
      </c>
      <c r="Q218" t="n">
        <v>1150.89</v>
      </c>
      <c r="R218" t="n">
        <v>218.04</v>
      </c>
      <c r="S218" t="n">
        <v>164.43</v>
      </c>
      <c r="T218" t="n">
        <v>20426.12</v>
      </c>
      <c r="U218" t="n">
        <v>0.75</v>
      </c>
      <c r="V218" t="n">
        <v>0.89</v>
      </c>
      <c r="W218" t="n">
        <v>19.02</v>
      </c>
      <c r="X218" t="n">
        <v>1.19</v>
      </c>
      <c r="Y218" t="n">
        <v>0.5</v>
      </c>
      <c r="Z218" t="n">
        <v>10</v>
      </c>
    </row>
    <row r="219">
      <c r="A219" t="n">
        <v>28</v>
      </c>
      <c r="B219" t="n">
        <v>60</v>
      </c>
      <c r="C219" t="inlineStr">
        <is>
          <t xml:space="preserve">CONCLUIDO	</t>
        </is>
      </c>
      <c r="D219" t="n">
        <v>0.911</v>
      </c>
      <c r="E219" t="n">
        <v>109.77</v>
      </c>
      <c r="F219" t="n">
        <v>106.95</v>
      </c>
      <c r="G219" t="n">
        <v>237.66</v>
      </c>
      <c r="H219" t="n">
        <v>3.15</v>
      </c>
      <c r="I219" t="n">
        <v>27</v>
      </c>
      <c r="J219" t="n">
        <v>163</v>
      </c>
      <c r="K219" t="n">
        <v>45</v>
      </c>
      <c r="L219" t="n">
        <v>29</v>
      </c>
      <c r="M219" t="n">
        <v>25</v>
      </c>
      <c r="N219" t="n">
        <v>29</v>
      </c>
      <c r="O219" t="n">
        <v>20336.78</v>
      </c>
      <c r="P219" t="n">
        <v>1018.01</v>
      </c>
      <c r="Q219" t="n">
        <v>1150.87</v>
      </c>
      <c r="R219" t="n">
        <v>219.1</v>
      </c>
      <c r="S219" t="n">
        <v>164.43</v>
      </c>
      <c r="T219" t="n">
        <v>20956.85</v>
      </c>
      <c r="U219" t="n">
        <v>0.75</v>
      </c>
      <c r="V219" t="n">
        <v>0.89</v>
      </c>
      <c r="W219" t="n">
        <v>19.01</v>
      </c>
      <c r="X219" t="n">
        <v>1.21</v>
      </c>
      <c r="Y219" t="n">
        <v>0.5</v>
      </c>
      <c r="Z219" t="n">
        <v>10</v>
      </c>
    </row>
    <row r="220">
      <c r="A220" t="n">
        <v>29</v>
      </c>
      <c r="B220" t="n">
        <v>60</v>
      </c>
      <c r="C220" t="inlineStr">
        <is>
          <t xml:space="preserve">CONCLUIDO	</t>
        </is>
      </c>
      <c r="D220" t="n">
        <v>0.9117</v>
      </c>
      <c r="E220" t="n">
        <v>109.68</v>
      </c>
      <c r="F220" t="n">
        <v>106.89</v>
      </c>
      <c r="G220" t="n">
        <v>246.66</v>
      </c>
      <c r="H220" t="n">
        <v>3.23</v>
      </c>
      <c r="I220" t="n">
        <v>26</v>
      </c>
      <c r="J220" t="n">
        <v>164.43</v>
      </c>
      <c r="K220" t="n">
        <v>45</v>
      </c>
      <c r="L220" t="n">
        <v>30</v>
      </c>
      <c r="M220" t="n">
        <v>24</v>
      </c>
      <c r="N220" t="n">
        <v>29.43</v>
      </c>
      <c r="O220" t="n">
        <v>20513.61</v>
      </c>
      <c r="P220" t="n">
        <v>1011.34</v>
      </c>
      <c r="Q220" t="n">
        <v>1150.89</v>
      </c>
      <c r="R220" t="n">
        <v>216.95</v>
      </c>
      <c r="S220" t="n">
        <v>164.43</v>
      </c>
      <c r="T220" t="n">
        <v>19885.35</v>
      </c>
      <c r="U220" t="n">
        <v>0.76</v>
      </c>
      <c r="V220" t="n">
        <v>0.89</v>
      </c>
      <c r="W220" t="n">
        <v>19.02</v>
      </c>
      <c r="X220" t="n">
        <v>1.15</v>
      </c>
      <c r="Y220" t="n">
        <v>0.5</v>
      </c>
      <c r="Z220" t="n">
        <v>10</v>
      </c>
    </row>
    <row r="221">
      <c r="A221" t="n">
        <v>30</v>
      </c>
      <c r="B221" t="n">
        <v>60</v>
      </c>
      <c r="C221" t="inlineStr">
        <is>
          <t xml:space="preserve">CONCLUIDO	</t>
        </is>
      </c>
      <c r="D221" t="n">
        <v>0.9124</v>
      </c>
      <c r="E221" t="n">
        <v>109.6</v>
      </c>
      <c r="F221" t="n">
        <v>106.83</v>
      </c>
      <c r="G221" t="n">
        <v>256.39</v>
      </c>
      <c r="H221" t="n">
        <v>3.31</v>
      </c>
      <c r="I221" t="n">
        <v>25</v>
      </c>
      <c r="J221" t="n">
        <v>165.87</v>
      </c>
      <c r="K221" t="n">
        <v>45</v>
      </c>
      <c r="L221" t="n">
        <v>31</v>
      </c>
      <c r="M221" t="n">
        <v>23</v>
      </c>
      <c r="N221" t="n">
        <v>29.87</v>
      </c>
      <c r="O221" t="n">
        <v>20691.03</v>
      </c>
      <c r="P221" t="n">
        <v>1010.43</v>
      </c>
      <c r="Q221" t="n">
        <v>1150.87</v>
      </c>
      <c r="R221" t="n">
        <v>214.98</v>
      </c>
      <c r="S221" t="n">
        <v>164.43</v>
      </c>
      <c r="T221" t="n">
        <v>18906.94</v>
      </c>
      <c r="U221" t="n">
        <v>0.76</v>
      </c>
      <c r="V221" t="n">
        <v>0.89</v>
      </c>
      <c r="W221" t="n">
        <v>19.02</v>
      </c>
      <c r="X221" t="n">
        <v>1.09</v>
      </c>
      <c r="Y221" t="n">
        <v>0.5</v>
      </c>
      <c r="Z221" t="n">
        <v>10</v>
      </c>
    </row>
    <row r="222">
      <c r="A222" t="n">
        <v>31</v>
      </c>
      <c r="B222" t="n">
        <v>60</v>
      </c>
      <c r="C222" t="inlineStr">
        <is>
          <t xml:space="preserve">CONCLUIDO	</t>
        </is>
      </c>
      <c r="D222" t="n">
        <v>0.9131</v>
      </c>
      <c r="E222" t="n">
        <v>109.52</v>
      </c>
      <c r="F222" t="n">
        <v>106.77</v>
      </c>
      <c r="G222" t="n">
        <v>266.93</v>
      </c>
      <c r="H222" t="n">
        <v>3.39</v>
      </c>
      <c r="I222" t="n">
        <v>24</v>
      </c>
      <c r="J222" t="n">
        <v>167.31</v>
      </c>
      <c r="K222" t="n">
        <v>45</v>
      </c>
      <c r="L222" t="n">
        <v>32</v>
      </c>
      <c r="M222" t="n">
        <v>22</v>
      </c>
      <c r="N222" t="n">
        <v>30.31</v>
      </c>
      <c r="O222" t="n">
        <v>20869.05</v>
      </c>
      <c r="P222" t="n">
        <v>1005.2</v>
      </c>
      <c r="Q222" t="n">
        <v>1150.87</v>
      </c>
      <c r="R222" t="n">
        <v>212.96</v>
      </c>
      <c r="S222" t="n">
        <v>164.43</v>
      </c>
      <c r="T222" t="n">
        <v>17899.8</v>
      </c>
      <c r="U222" t="n">
        <v>0.77</v>
      </c>
      <c r="V222" t="n">
        <v>0.9</v>
      </c>
      <c r="W222" t="n">
        <v>19.02</v>
      </c>
      <c r="X222" t="n">
        <v>1.04</v>
      </c>
      <c r="Y222" t="n">
        <v>0.5</v>
      </c>
      <c r="Z222" t="n">
        <v>10</v>
      </c>
    </row>
    <row r="223">
      <c r="A223" t="n">
        <v>32</v>
      </c>
      <c r="B223" t="n">
        <v>60</v>
      </c>
      <c r="C223" t="inlineStr">
        <is>
          <t xml:space="preserve">CONCLUIDO	</t>
        </is>
      </c>
      <c r="D223" t="n">
        <v>0.9136</v>
      </c>
      <c r="E223" t="n">
        <v>109.46</v>
      </c>
      <c r="F223" t="n">
        <v>106.74</v>
      </c>
      <c r="G223" t="n">
        <v>278.44</v>
      </c>
      <c r="H223" t="n">
        <v>3.47</v>
      </c>
      <c r="I223" t="n">
        <v>23</v>
      </c>
      <c r="J223" t="n">
        <v>168.76</v>
      </c>
      <c r="K223" t="n">
        <v>45</v>
      </c>
      <c r="L223" t="n">
        <v>33</v>
      </c>
      <c r="M223" t="n">
        <v>20</v>
      </c>
      <c r="N223" t="n">
        <v>30.76</v>
      </c>
      <c r="O223" t="n">
        <v>21047.68</v>
      </c>
      <c r="P223" t="n">
        <v>1001.54</v>
      </c>
      <c r="Q223" t="n">
        <v>1150.87</v>
      </c>
      <c r="R223" t="n">
        <v>211.88</v>
      </c>
      <c r="S223" t="n">
        <v>164.43</v>
      </c>
      <c r="T223" t="n">
        <v>17368.21</v>
      </c>
      <c r="U223" t="n">
        <v>0.78</v>
      </c>
      <c r="V223" t="n">
        <v>0.9</v>
      </c>
      <c r="W223" t="n">
        <v>19.01</v>
      </c>
      <c r="X223" t="n">
        <v>1</v>
      </c>
      <c r="Y223" t="n">
        <v>0.5</v>
      </c>
      <c r="Z223" t="n">
        <v>10</v>
      </c>
    </row>
    <row r="224">
      <c r="A224" t="n">
        <v>33</v>
      </c>
      <c r="B224" t="n">
        <v>60</v>
      </c>
      <c r="C224" t="inlineStr">
        <is>
          <t xml:space="preserve">CONCLUIDO	</t>
        </is>
      </c>
      <c r="D224" t="n">
        <v>0.9142</v>
      </c>
      <c r="E224" t="n">
        <v>109.39</v>
      </c>
      <c r="F224" t="n">
        <v>106.7</v>
      </c>
      <c r="G224" t="n">
        <v>290.99</v>
      </c>
      <c r="H224" t="n">
        <v>3.54</v>
      </c>
      <c r="I224" t="n">
        <v>22</v>
      </c>
      <c r="J224" t="n">
        <v>170.21</v>
      </c>
      <c r="K224" t="n">
        <v>45</v>
      </c>
      <c r="L224" t="n">
        <v>34</v>
      </c>
      <c r="M224" t="n">
        <v>19</v>
      </c>
      <c r="N224" t="n">
        <v>31.22</v>
      </c>
      <c r="O224" t="n">
        <v>21226.92</v>
      </c>
      <c r="P224" t="n">
        <v>995.46</v>
      </c>
      <c r="Q224" t="n">
        <v>1150.9</v>
      </c>
      <c r="R224" t="n">
        <v>210.57</v>
      </c>
      <c r="S224" t="n">
        <v>164.43</v>
      </c>
      <c r="T224" t="n">
        <v>16716.33</v>
      </c>
      <c r="U224" t="n">
        <v>0.78</v>
      </c>
      <c r="V224" t="n">
        <v>0.9</v>
      </c>
      <c r="W224" t="n">
        <v>19.01</v>
      </c>
      <c r="X224" t="n">
        <v>0.96</v>
      </c>
      <c r="Y224" t="n">
        <v>0.5</v>
      </c>
      <c r="Z224" t="n">
        <v>10</v>
      </c>
    </row>
    <row r="225">
      <c r="A225" t="n">
        <v>34</v>
      </c>
      <c r="B225" t="n">
        <v>60</v>
      </c>
      <c r="C225" t="inlineStr">
        <is>
          <t xml:space="preserve">CONCLUIDO	</t>
        </is>
      </c>
      <c r="D225" t="n">
        <v>0.9142</v>
      </c>
      <c r="E225" t="n">
        <v>109.38</v>
      </c>
      <c r="F225" t="n">
        <v>106.69</v>
      </c>
      <c r="G225" t="n">
        <v>290.96</v>
      </c>
      <c r="H225" t="n">
        <v>3.61</v>
      </c>
      <c r="I225" t="n">
        <v>22</v>
      </c>
      <c r="J225" t="n">
        <v>171.67</v>
      </c>
      <c r="K225" t="n">
        <v>45</v>
      </c>
      <c r="L225" t="n">
        <v>35</v>
      </c>
      <c r="M225" t="n">
        <v>18</v>
      </c>
      <c r="N225" t="n">
        <v>31.67</v>
      </c>
      <c r="O225" t="n">
        <v>21406.78</v>
      </c>
      <c r="P225" t="n">
        <v>998.01</v>
      </c>
      <c r="Q225" t="n">
        <v>1150.9</v>
      </c>
      <c r="R225" t="n">
        <v>210.2</v>
      </c>
      <c r="S225" t="n">
        <v>164.43</v>
      </c>
      <c r="T225" t="n">
        <v>16534.1</v>
      </c>
      <c r="U225" t="n">
        <v>0.78</v>
      </c>
      <c r="V225" t="n">
        <v>0.9</v>
      </c>
      <c r="W225" t="n">
        <v>19.01</v>
      </c>
      <c r="X225" t="n">
        <v>0.95</v>
      </c>
      <c r="Y225" t="n">
        <v>0.5</v>
      </c>
      <c r="Z225" t="n">
        <v>10</v>
      </c>
    </row>
    <row r="226">
      <c r="A226" t="n">
        <v>35</v>
      </c>
      <c r="B226" t="n">
        <v>60</v>
      </c>
      <c r="C226" t="inlineStr">
        <is>
          <t xml:space="preserve">CONCLUIDO	</t>
        </is>
      </c>
      <c r="D226" t="n">
        <v>0.9145</v>
      </c>
      <c r="E226" t="n">
        <v>109.35</v>
      </c>
      <c r="F226" t="n">
        <v>106.68</v>
      </c>
      <c r="G226" t="n">
        <v>304.81</v>
      </c>
      <c r="H226" t="n">
        <v>3.69</v>
      </c>
      <c r="I226" t="n">
        <v>21</v>
      </c>
      <c r="J226" t="n">
        <v>173.13</v>
      </c>
      <c r="K226" t="n">
        <v>45</v>
      </c>
      <c r="L226" t="n">
        <v>36</v>
      </c>
      <c r="M226" t="n">
        <v>13</v>
      </c>
      <c r="N226" t="n">
        <v>32.14</v>
      </c>
      <c r="O226" t="n">
        <v>21587.26</v>
      </c>
      <c r="P226" t="n">
        <v>991.72</v>
      </c>
      <c r="Q226" t="n">
        <v>1150.88</v>
      </c>
      <c r="R226" t="n">
        <v>209.77</v>
      </c>
      <c r="S226" t="n">
        <v>164.43</v>
      </c>
      <c r="T226" t="n">
        <v>16323.1</v>
      </c>
      <c r="U226" t="n">
        <v>0.78</v>
      </c>
      <c r="V226" t="n">
        <v>0.9</v>
      </c>
      <c r="W226" t="n">
        <v>19.02</v>
      </c>
      <c r="X226" t="n">
        <v>0.95</v>
      </c>
      <c r="Y226" t="n">
        <v>0.5</v>
      </c>
      <c r="Z226" t="n">
        <v>10</v>
      </c>
    </row>
    <row r="227">
      <c r="A227" t="n">
        <v>36</v>
      </c>
      <c r="B227" t="n">
        <v>60</v>
      </c>
      <c r="C227" t="inlineStr">
        <is>
          <t xml:space="preserve">CONCLUIDO	</t>
        </is>
      </c>
      <c r="D227" t="n">
        <v>0.9147</v>
      </c>
      <c r="E227" t="n">
        <v>109.33</v>
      </c>
      <c r="F227" t="n">
        <v>106.66</v>
      </c>
      <c r="G227" t="n">
        <v>304.74</v>
      </c>
      <c r="H227" t="n">
        <v>3.76</v>
      </c>
      <c r="I227" t="n">
        <v>21</v>
      </c>
      <c r="J227" t="n">
        <v>174.6</v>
      </c>
      <c r="K227" t="n">
        <v>45</v>
      </c>
      <c r="L227" t="n">
        <v>37</v>
      </c>
      <c r="M227" t="n">
        <v>7</v>
      </c>
      <c r="N227" t="n">
        <v>32.61</v>
      </c>
      <c r="O227" t="n">
        <v>21768.38</v>
      </c>
      <c r="P227" t="n">
        <v>996.72</v>
      </c>
      <c r="Q227" t="n">
        <v>1150.87</v>
      </c>
      <c r="R227" t="n">
        <v>208.91</v>
      </c>
      <c r="S227" t="n">
        <v>164.43</v>
      </c>
      <c r="T227" t="n">
        <v>15893.82</v>
      </c>
      <c r="U227" t="n">
        <v>0.79</v>
      </c>
      <c r="V227" t="n">
        <v>0.9</v>
      </c>
      <c r="W227" t="n">
        <v>19.02</v>
      </c>
      <c r="X227" t="n">
        <v>0.93</v>
      </c>
      <c r="Y227" t="n">
        <v>0.5</v>
      </c>
      <c r="Z227" t="n">
        <v>10</v>
      </c>
    </row>
    <row r="228">
      <c r="A228" t="n">
        <v>37</v>
      </c>
      <c r="B228" t="n">
        <v>60</v>
      </c>
      <c r="C228" t="inlineStr">
        <is>
          <t xml:space="preserve">CONCLUIDO	</t>
        </is>
      </c>
      <c r="D228" t="n">
        <v>0.9147</v>
      </c>
      <c r="E228" t="n">
        <v>109.33</v>
      </c>
      <c r="F228" t="n">
        <v>106.66</v>
      </c>
      <c r="G228" t="n">
        <v>304.75</v>
      </c>
      <c r="H228" t="n">
        <v>3.83</v>
      </c>
      <c r="I228" t="n">
        <v>21</v>
      </c>
      <c r="J228" t="n">
        <v>176.08</v>
      </c>
      <c r="K228" t="n">
        <v>45</v>
      </c>
      <c r="L228" t="n">
        <v>38</v>
      </c>
      <c r="M228" t="n">
        <v>5</v>
      </c>
      <c r="N228" t="n">
        <v>33.08</v>
      </c>
      <c r="O228" t="n">
        <v>21950.14</v>
      </c>
      <c r="P228" t="n">
        <v>999.97</v>
      </c>
      <c r="Q228" t="n">
        <v>1150.91</v>
      </c>
      <c r="R228" t="n">
        <v>208.67</v>
      </c>
      <c r="S228" t="n">
        <v>164.43</v>
      </c>
      <c r="T228" t="n">
        <v>15772.57</v>
      </c>
      <c r="U228" t="n">
        <v>0.79</v>
      </c>
      <c r="V228" t="n">
        <v>0.9</v>
      </c>
      <c r="W228" t="n">
        <v>19.03</v>
      </c>
      <c r="X228" t="n">
        <v>0.93</v>
      </c>
      <c r="Y228" t="n">
        <v>0.5</v>
      </c>
      <c r="Z228" t="n">
        <v>10</v>
      </c>
    </row>
    <row r="229">
      <c r="A229" t="n">
        <v>38</v>
      </c>
      <c r="B229" t="n">
        <v>60</v>
      </c>
      <c r="C229" t="inlineStr">
        <is>
          <t xml:space="preserve">CONCLUIDO	</t>
        </is>
      </c>
      <c r="D229" t="n">
        <v>0.9147</v>
      </c>
      <c r="E229" t="n">
        <v>109.33</v>
      </c>
      <c r="F229" t="n">
        <v>106.66</v>
      </c>
      <c r="G229" t="n">
        <v>304.75</v>
      </c>
      <c r="H229" t="n">
        <v>3.9</v>
      </c>
      <c r="I229" t="n">
        <v>21</v>
      </c>
      <c r="J229" t="n">
        <v>177.56</v>
      </c>
      <c r="K229" t="n">
        <v>45</v>
      </c>
      <c r="L229" t="n">
        <v>39</v>
      </c>
      <c r="M229" t="n">
        <v>3</v>
      </c>
      <c r="N229" t="n">
        <v>33.56</v>
      </c>
      <c r="O229" t="n">
        <v>22132.55</v>
      </c>
      <c r="P229" t="n">
        <v>1006.36</v>
      </c>
      <c r="Q229" t="n">
        <v>1150.88</v>
      </c>
      <c r="R229" t="n">
        <v>208.74</v>
      </c>
      <c r="S229" t="n">
        <v>164.43</v>
      </c>
      <c r="T229" t="n">
        <v>15805.46</v>
      </c>
      <c r="U229" t="n">
        <v>0.79</v>
      </c>
      <c r="V229" t="n">
        <v>0.9</v>
      </c>
      <c r="W229" t="n">
        <v>19.03</v>
      </c>
      <c r="X229" t="n">
        <v>0.93</v>
      </c>
      <c r="Y229" t="n">
        <v>0.5</v>
      </c>
      <c r="Z229" t="n">
        <v>10</v>
      </c>
    </row>
    <row r="230">
      <c r="A230" t="n">
        <v>39</v>
      </c>
      <c r="B230" t="n">
        <v>60</v>
      </c>
      <c r="C230" t="inlineStr">
        <is>
          <t xml:space="preserve">CONCLUIDO	</t>
        </is>
      </c>
      <c r="D230" t="n">
        <v>0.9145</v>
      </c>
      <c r="E230" t="n">
        <v>109.35</v>
      </c>
      <c r="F230" t="n">
        <v>106.68</v>
      </c>
      <c r="G230" t="n">
        <v>304.79</v>
      </c>
      <c r="H230" t="n">
        <v>3.96</v>
      </c>
      <c r="I230" t="n">
        <v>21</v>
      </c>
      <c r="J230" t="n">
        <v>179.04</v>
      </c>
      <c r="K230" t="n">
        <v>45</v>
      </c>
      <c r="L230" t="n">
        <v>40</v>
      </c>
      <c r="M230" t="n">
        <v>0</v>
      </c>
      <c r="N230" t="n">
        <v>34.04</v>
      </c>
      <c r="O230" t="n">
        <v>22315.6</v>
      </c>
      <c r="P230" t="n">
        <v>1012.82</v>
      </c>
      <c r="Q230" t="n">
        <v>1150.94</v>
      </c>
      <c r="R230" t="n">
        <v>208.86</v>
      </c>
      <c r="S230" t="n">
        <v>164.43</v>
      </c>
      <c r="T230" t="n">
        <v>15866.53</v>
      </c>
      <c r="U230" t="n">
        <v>0.79</v>
      </c>
      <c r="V230" t="n">
        <v>0.9</v>
      </c>
      <c r="W230" t="n">
        <v>19.04</v>
      </c>
      <c r="X230" t="n">
        <v>0.9399999999999999</v>
      </c>
      <c r="Y230" t="n">
        <v>0.5</v>
      </c>
      <c r="Z230" t="n">
        <v>10</v>
      </c>
    </row>
    <row r="231">
      <c r="A231" t="n">
        <v>0</v>
      </c>
      <c r="B231" t="n">
        <v>80</v>
      </c>
      <c r="C231" t="inlineStr">
        <is>
          <t xml:space="preserve">CONCLUIDO	</t>
        </is>
      </c>
      <c r="D231" t="n">
        <v>0.3984</v>
      </c>
      <c r="E231" t="n">
        <v>250.98</v>
      </c>
      <c r="F231" t="n">
        <v>192.46</v>
      </c>
      <c r="G231" t="n">
        <v>6.62</v>
      </c>
      <c r="H231" t="n">
        <v>0.11</v>
      </c>
      <c r="I231" t="n">
        <v>1744</v>
      </c>
      <c r="J231" t="n">
        <v>159.12</v>
      </c>
      <c r="K231" t="n">
        <v>50.28</v>
      </c>
      <c r="L231" t="n">
        <v>1</v>
      </c>
      <c r="M231" t="n">
        <v>1742</v>
      </c>
      <c r="N231" t="n">
        <v>27.84</v>
      </c>
      <c r="O231" t="n">
        <v>19859.16</v>
      </c>
      <c r="P231" t="n">
        <v>2374.28</v>
      </c>
      <c r="Q231" t="n">
        <v>1152.02</v>
      </c>
      <c r="R231" t="n">
        <v>3123.75</v>
      </c>
      <c r="S231" t="n">
        <v>164.43</v>
      </c>
      <c r="T231" t="n">
        <v>1464699.08</v>
      </c>
      <c r="U231" t="n">
        <v>0.05</v>
      </c>
      <c r="V231" t="n">
        <v>0.5</v>
      </c>
      <c r="W231" t="n">
        <v>21.88</v>
      </c>
      <c r="X231" t="n">
        <v>86.66</v>
      </c>
      <c r="Y231" t="n">
        <v>0.5</v>
      </c>
      <c r="Z231" t="n">
        <v>10</v>
      </c>
    </row>
    <row r="232">
      <c r="A232" t="n">
        <v>1</v>
      </c>
      <c r="B232" t="n">
        <v>80</v>
      </c>
      <c r="C232" t="inlineStr">
        <is>
          <t xml:space="preserve">CONCLUIDO	</t>
        </is>
      </c>
      <c r="D232" t="n">
        <v>0.6435999999999999</v>
      </c>
      <c r="E232" t="n">
        <v>155.38</v>
      </c>
      <c r="F232" t="n">
        <v>133.79</v>
      </c>
      <c r="G232" t="n">
        <v>13.42</v>
      </c>
      <c r="H232" t="n">
        <v>0.22</v>
      </c>
      <c r="I232" t="n">
        <v>598</v>
      </c>
      <c r="J232" t="n">
        <v>160.54</v>
      </c>
      <c r="K232" t="n">
        <v>50.28</v>
      </c>
      <c r="L232" t="n">
        <v>2</v>
      </c>
      <c r="M232" t="n">
        <v>596</v>
      </c>
      <c r="N232" t="n">
        <v>28.26</v>
      </c>
      <c r="O232" t="n">
        <v>20034.4</v>
      </c>
      <c r="P232" t="n">
        <v>1649.36</v>
      </c>
      <c r="Q232" t="n">
        <v>1151.38</v>
      </c>
      <c r="R232" t="n">
        <v>1127.93</v>
      </c>
      <c r="S232" t="n">
        <v>164.43</v>
      </c>
      <c r="T232" t="n">
        <v>472516.93</v>
      </c>
      <c r="U232" t="n">
        <v>0.15</v>
      </c>
      <c r="V232" t="n">
        <v>0.71</v>
      </c>
      <c r="W232" t="n">
        <v>19.95</v>
      </c>
      <c r="X232" t="n">
        <v>28.03</v>
      </c>
      <c r="Y232" t="n">
        <v>0.5</v>
      </c>
      <c r="Z232" t="n">
        <v>10</v>
      </c>
    </row>
    <row r="233">
      <c r="A233" t="n">
        <v>2</v>
      </c>
      <c r="B233" t="n">
        <v>80</v>
      </c>
      <c r="C233" t="inlineStr">
        <is>
          <t xml:space="preserve">CONCLUIDO	</t>
        </is>
      </c>
      <c r="D233" t="n">
        <v>0.732</v>
      </c>
      <c r="E233" t="n">
        <v>136.62</v>
      </c>
      <c r="F233" t="n">
        <v>122.56</v>
      </c>
      <c r="G233" t="n">
        <v>20.2</v>
      </c>
      <c r="H233" t="n">
        <v>0.33</v>
      </c>
      <c r="I233" t="n">
        <v>364</v>
      </c>
      <c r="J233" t="n">
        <v>161.97</v>
      </c>
      <c r="K233" t="n">
        <v>50.28</v>
      </c>
      <c r="L233" t="n">
        <v>3</v>
      </c>
      <c r="M233" t="n">
        <v>362</v>
      </c>
      <c r="N233" t="n">
        <v>28.69</v>
      </c>
      <c r="O233" t="n">
        <v>20210.21</v>
      </c>
      <c r="P233" t="n">
        <v>1508.97</v>
      </c>
      <c r="Q233" t="n">
        <v>1151.18</v>
      </c>
      <c r="R233" t="n">
        <v>747.65</v>
      </c>
      <c r="S233" t="n">
        <v>164.43</v>
      </c>
      <c r="T233" t="n">
        <v>283546.26</v>
      </c>
      <c r="U233" t="n">
        <v>0.22</v>
      </c>
      <c r="V233" t="n">
        <v>0.78</v>
      </c>
      <c r="W233" t="n">
        <v>19.57</v>
      </c>
      <c r="X233" t="n">
        <v>16.82</v>
      </c>
      <c r="Y233" t="n">
        <v>0.5</v>
      </c>
      <c r="Z233" t="n">
        <v>10</v>
      </c>
    </row>
    <row r="234">
      <c r="A234" t="n">
        <v>3</v>
      </c>
      <c r="B234" t="n">
        <v>80</v>
      </c>
      <c r="C234" t="inlineStr">
        <is>
          <t xml:space="preserve">CONCLUIDO	</t>
        </is>
      </c>
      <c r="D234" t="n">
        <v>0.7774</v>
      </c>
      <c r="E234" t="n">
        <v>128.64</v>
      </c>
      <c r="F234" t="n">
        <v>117.87</v>
      </c>
      <c r="G234" t="n">
        <v>26.99</v>
      </c>
      <c r="H234" t="n">
        <v>0.43</v>
      </c>
      <c r="I234" t="n">
        <v>262</v>
      </c>
      <c r="J234" t="n">
        <v>163.4</v>
      </c>
      <c r="K234" t="n">
        <v>50.28</v>
      </c>
      <c r="L234" t="n">
        <v>4</v>
      </c>
      <c r="M234" t="n">
        <v>260</v>
      </c>
      <c r="N234" t="n">
        <v>29.12</v>
      </c>
      <c r="O234" t="n">
        <v>20386.62</v>
      </c>
      <c r="P234" t="n">
        <v>1449</v>
      </c>
      <c r="Q234" t="n">
        <v>1151.06</v>
      </c>
      <c r="R234" t="n">
        <v>587.38</v>
      </c>
      <c r="S234" t="n">
        <v>164.43</v>
      </c>
      <c r="T234" t="n">
        <v>203923.07</v>
      </c>
      <c r="U234" t="n">
        <v>0.28</v>
      </c>
      <c r="V234" t="n">
        <v>0.8100000000000001</v>
      </c>
      <c r="W234" t="n">
        <v>19.43</v>
      </c>
      <c r="X234" t="n">
        <v>12.12</v>
      </c>
      <c r="Y234" t="n">
        <v>0.5</v>
      </c>
      <c r="Z234" t="n">
        <v>10</v>
      </c>
    </row>
    <row r="235">
      <c r="A235" t="n">
        <v>4</v>
      </c>
      <c r="B235" t="n">
        <v>80</v>
      </c>
      <c r="C235" t="inlineStr">
        <is>
          <t xml:space="preserve">CONCLUIDO	</t>
        </is>
      </c>
      <c r="D235" t="n">
        <v>0.8067</v>
      </c>
      <c r="E235" t="n">
        <v>123.96</v>
      </c>
      <c r="F235" t="n">
        <v>115.07</v>
      </c>
      <c r="G235" t="n">
        <v>33.84</v>
      </c>
      <c r="H235" t="n">
        <v>0.54</v>
      </c>
      <c r="I235" t="n">
        <v>204</v>
      </c>
      <c r="J235" t="n">
        <v>164.83</v>
      </c>
      <c r="K235" t="n">
        <v>50.28</v>
      </c>
      <c r="L235" t="n">
        <v>5</v>
      </c>
      <c r="M235" t="n">
        <v>202</v>
      </c>
      <c r="N235" t="n">
        <v>29.55</v>
      </c>
      <c r="O235" t="n">
        <v>20563.61</v>
      </c>
      <c r="P235" t="n">
        <v>1412.08</v>
      </c>
      <c r="Q235" t="n">
        <v>1151.06</v>
      </c>
      <c r="R235" t="n">
        <v>493.77</v>
      </c>
      <c r="S235" t="n">
        <v>164.43</v>
      </c>
      <c r="T235" t="n">
        <v>157408.31</v>
      </c>
      <c r="U235" t="n">
        <v>0.33</v>
      </c>
      <c r="V235" t="n">
        <v>0.83</v>
      </c>
      <c r="W235" t="n">
        <v>19.3</v>
      </c>
      <c r="X235" t="n">
        <v>9.33</v>
      </c>
      <c r="Y235" t="n">
        <v>0.5</v>
      </c>
      <c r="Z235" t="n">
        <v>10</v>
      </c>
    </row>
    <row r="236">
      <c r="A236" t="n">
        <v>5</v>
      </c>
      <c r="B236" t="n">
        <v>80</v>
      </c>
      <c r="C236" t="inlineStr">
        <is>
          <t xml:space="preserve">CONCLUIDO	</t>
        </is>
      </c>
      <c r="D236" t="n">
        <v>0.8254</v>
      </c>
      <c r="E236" t="n">
        <v>121.15</v>
      </c>
      <c r="F236" t="n">
        <v>113.41</v>
      </c>
      <c r="G236" t="n">
        <v>40.5</v>
      </c>
      <c r="H236" t="n">
        <v>0.64</v>
      </c>
      <c r="I236" t="n">
        <v>168</v>
      </c>
      <c r="J236" t="n">
        <v>166.27</v>
      </c>
      <c r="K236" t="n">
        <v>50.28</v>
      </c>
      <c r="L236" t="n">
        <v>6</v>
      </c>
      <c r="M236" t="n">
        <v>166</v>
      </c>
      <c r="N236" t="n">
        <v>29.99</v>
      </c>
      <c r="O236" t="n">
        <v>20741.2</v>
      </c>
      <c r="P236" t="n">
        <v>1389.39</v>
      </c>
      <c r="Q236" t="n">
        <v>1150.95</v>
      </c>
      <c r="R236" t="n">
        <v>437.01</v>
      </c>
      <c r="S236" t="n">
        <v>164.43</v>
      </c>
      <c r="T236" t="n">
        <v>129207.16</v>
      </c>
      <c r="U236" t="n">
        <v>0.38</v>
      </c>
      <c r="V236" t="n">
        <v>0.84</v>
      </c>
      <c r="W236" t="n">
        <v>19.27</v>
      </c>
      <c r="X236" t="n">
        <v>7.67</v>
      </c>
      <c r="Y236" t="n">
        <v>0.5</v>
      </c>
      <c r="Z236" t="n">
        <v>10</v>
      </c>
    </row>
    <row r="237">
      <c r="A237" t="n">
        <v>6</v>
      </c>
      <c r="B237" t="n">
        <v>80</v>
      </c>
      <c r="C237" t="inlineStr">
        <is>
          <t xml:space="preserve">CONCLUIDO	</t>
        </is>
      </c>
      <c r="D237" t="n">
        <v>0.8398</v>
      </c>
      <c r="E237" t="n">
        <v>119.08</v>
      </c>
      <c r="F237" t="n">
        <v>112.18</v>
      </c>
      <c r="G237" t="n">
        <v>47.4</v>
      </c>
      <c r="H237" t="n">
        <v>0.74</v>
      </c>
      <c r="I237" t="n">
        <v>142</v>
      </c>
      <c r="J237" t="n">
        <v>167.72</v>
      </c>
      <c r="K237" t="n">
        <v>50.28</v>
      </c>
      <c r="L237" t="n">
        <v>7</v>
      </c>
      <c r="M237" t="n">
        <v>140</v>
      </c>
      <c r="N237" t="n">
        <v>30.44</v>
      </c>
      <c r="O237" t="n">
        <v>20919.39</v>
      </c>
      <c r="P237" t="n">
        <v>1372.15</v>
      </c>
      <c r="Q237" t="n">
        <v>1150.95</v>
      </c>
      <c r="R237" t="n">
        <v>395.91</v>
      </c>
      <c r="S237" t="n">
        <v>164.43</v>
      </c>
      <c r="T237" t="n">
        <v>108785.33</v>
      </c>
      <c r="U237" t="n">
        <v>0.42</v>
      </c>
      <c r="V237" t="n">
        <v>0.85</v>
      </c>
      <c r="W237" t="n">
        <v>19.21</v>
      </c>
      <c r="X237" t="n">
        <v>6.44</v>
      </c>
      <c r="Y237" t="n">
        <v>0.5</v>
      </c>
      <c r="Z237" t="n">
        <v>10</v>
      </c>
    </row>
    <row r="238">
      <c r="A238" t="n">
        <v>7</v>
      </c>
      <c r="B238" t="n">
        <v>80</v>
      </c>
      <c r="C238" t="inlineStr">
        <is>
          <t xml:space="preserve">CONCLUIDO	</t>
        </is>
      </c>
      <c r="D238" t="n">
        <v>0.8502999999999999</v>
      </c>
      <c r="E238" t="n">
        <v>117.61</v>
      </c>
      <c r="F238" t="n">
        <v>111.32</v>
      </c>
      <c r="G238" t="n">
        <v>54.3</v>
      </c>
      <c r="H238" t="n">
        <v>0.84</v>
      </c>
      <c r="I238" t="n">
        <v>123</v>
      </c>
      <c r="J238" t="n">
        <v>169.17</v>
      </c>
      <c r="K238" t="n">
        <v>50.28</v>
      </c>
      <c r="L238" t="n">
        <v>8</v>
      </c>
      <c r="M238" t="n">
        <v>121</v>
      </c>
      <c r="N238" t="n">
        <v>30.89</v>
      </c>
      <c r="O238" t="n">
        <v>21098.19</v>
      </c>
      <c r="P238" t="n">
        <v>1359.7</v>
      </c>
      <c r="Q238" t="n">
        <v>1150.93</v>
      </c>
      <c r="R238" t="n">
        <v>366.87</v>
      </c>
      <c r="S238" t="n">
        <v>164.43</v>
      </c>
      <c r="T238" t="n">
        <v>94364.17999999999</v>
      </c>
      <c r="U238" t="n">
        <v>0.45</v>
      </c>
      <c r="V238" t="n">
        <v>0.86</v>
      </c>
      <c r="W238" t="n">
        <v>19.17</v>
      </c>
      <c r="X238" t="n">
        <v>5.58</v>
      </c>
      <c r="Y238" t="n">
        <v>0.5</v>
      </c>
      <c r="Z238" t="n">
        <v>10</v>
      </c>
    </row>
    <row r="239">
      <c r="A239" t="n">
        <v>8</v>
      </c>
      <c r="B239" t="n">
        <v>80</v>
      </c>
      <c r="C239" t="inlineStr">
        <is>
          <t xml:space="preserve">CONCLUIDO	</t>
        </is>
      </c>
      <c r="D239" t="n">
        <v>0.8582</v>
      </c>
      <c r="E239" t="n">
        <v>116.52</v>
      </c>
      <c r="F239" t="n">
        <v>110.69</v>
      </c>
      <c r="G239" t="n">
        <v>60.93</v>
      </c>
      <c r="H239" t="n">
        <v>0.9399999999999999</v>
      </c>
      <c r="I239" t="n">
        <v>109</v>
      </c>
      <c r="J239" t="n">
        <v>170.62</v>
      </c>
      <c r="K239" t="n">
        <v>50.28</v>
      </c>
      <c r="L239" t="n">
        <v>9</v>
      </c>
      <c r="M239" t="n">
        <v>107</v>
      </c>
      <c r="N239" t="n">
        <v>31.34</v>
      </c>
      <c r="O239" t="n">
        <v>21277.6</v>
      </c>
      <c r="P239" t="n">
        <v>1349.92</v>
      </c>
      <c r="Q239" t="n">
        <v>1150.9</v>
      </c>
      <c r="R239" t="n">
        <v>344.93</v>
      </c>
      <c r="S239" t="n">
        <v>164.43</v>
      </c>
      <c r="T239" t="n">
        <v>83461.84</v>
      </c>
      <c r="U239" t="n">
        <v>0.48</v>
      </c>
      <c r="V239" t="n">
        <v>0.86</v>
      </c>
      <c r="W239" t="n">
        <v>19.17</v>
      </c>
      <c r="X239" t="n">
        <v>4.95</v>
      </c>
      <c r="Y239" t="n">
        <v>0.5</v>
      </c>
      <c r="Z239" t="n">
        <v>10</v>
      </c>
    </row>
    <row r="240">
      <c r="A240" t="n">
        <v>9</v>
      </c>
      <c r="B240" t="n">
        <v>80</v>
      </c>
      <c r="C240" t="inlineStr">
        <is>
          <t xml:space="preserve">CONCLUIDO	</t>
        </is>
      </c>
      <c r="D240" t="n">
        <v>0.8645</v>
      </c>
      <c r="E240" t="n">
        <v>115.68</v>
      </c>
      <c r="F240" t="n">
        <v>110.2</v>
      </c>
      <c r="G240" t="n">
        <v>67.47</v>
      </c>
      <c r="H240" t="n">
        <v>1.03</v>
      </c>
      <c r="I240" t="n">
        <v>98</v>
      </c>
      <c r="J240" t="n">
        <v>172.08</v>
      </c>
      <c r="K240" t="n">
        <v>50.28</v>
      </c>
      <c r="L240" t="n">
        <v>10</v>
      </c>
      <c r="M240" t="n">
        <v>96</v>
      </c>
      <c r="N240" t="n">
        <v>31.8</v>
      </c>
      <c r="O240" t="n">
        <v>21457.64</v>
      </c>
      <c r="P240" t="n">
        <v>1342.11</v>
      </c>
      <c r="Q240" t="n">
        <v>1150.98</v>
      </c>
      <c r="R240" t="n">
        <v>328.94</v>
      </c>
      <c r="S240" t="n">
        <v>164.43</v>
      </c>
      <c r="T240" t="n">
        <v>75524.16</v>
      </c>
      <c r="U240" t="n">
        <v>0.5</v>
      </c>
      <c r="V240" t="n">
        <v>0.87</v>
      </c>
      <c r="W240" t="n">
        <v>19.13</v>
      </c>
      <c r="X240" t="n">
        <v>4.46</v>
      </c>
      <c r="Y240" t="n">
        <v>0.5</v>
      </c>
      <c r="Z240" t="n">
        <v>10</v>
      </c>
    </row>
    <row r="241">
      <c r="A241" t="n">
        <v>10</v>
      </c>
      <c r="B241" t="n">
        <v>80</v>
      </c>
      <c r="C241" t="inlineStr">
        <is>
          <t xml:space="preserve">CONCLUIDO	</t>
        </is>
      </c>
      <c r="D241" t="n">
        <v>0.8705000000000001</v>
      </c>
      <c r="E241" t="n">
        <v>114.88</v>
      </c>
      <c r="F241" t="n">
        <v>109.72</v>
      </c>
      <c r="G241" t="n">
        <v>74.81</v>
      </c>
      <c r="H241" t="n">
        <v>1.12</v>
      </c>
      <c r="I241" t="n">
        <v>88</v>
      </c>
      <c r="J241" t="n">
        <v>173.55</v>
      </c>
      <c r="K241" t="n">
        <v>50.28</v>
      </c>
      <c r="L241" t="n">
        <v>11</v>
      </c>
      <c r="M241" t="n">
        <v>86</v>
      </c>
      <c r="N241" t="n">
        <v>32.27</v>
      </c>
      <c r="O241" t="n">
        <v>21638.31</v>
      </c>
      <c r="P241" t="n">
        <v>1333.65</v>
      </c>
      <c r="Q241" t="n">
        <v>1150.98</v>
      </c>
      <c r="R241" t="n">
        <v>312.57</v>
      </c>
      <c r="S241" t="n">
        <v>164.43</v>
      </c>
      <c r="T241" t="n">
        <v>67384.56</v>
      </c>
      <c r="U241" t="n">
        <v>0.53</v>
      </c>
      <c r="V241" t="n">
        <v>0.87</v>
      </c>
      <c r="W241" t="n">
        <v>19.12</v>
      </c>
      <c r="X241" t="n">
        <v>3.98</v>
      </c>
      <c r="Y241" t="n">
        <v>0.5</v>
      </c>
      <c r="Z241" t="n">
        <v>10</v>
      </c>
    </row>
    <row r="242">
      <c r="A242" t="n">
        <v>11</v>
      </c>
      <c r="B242" t="n">
        <v>80</v>
      </c>
      <c r="C242" t="inlineStr">
        <is>
          <t xml:space="preserve">CONCLUIDO	</t>
        </is>
      </c>
      <c r="D242" t="n">
        <v>0.8748</v>
      </c>
      <c r="E242" t="n">
        <v>114.32</v>
      </c>
      <c r="F242" t="n">
        <v>109.38</v>
      </c>
      <c r="G242" t="n">
        <v>81.02</v>
      </c>
      <c r="H242" t="n">
        <v>1.22</v>
      </c>
      <c r="I242" t="n">
        <v>81</v>
      </c>
      <c r="J242" t="n">
        <v>175.02</v>
      </c>
      <c r="K242" t="n">
        <v>50.28</v>
      </c>
      <c r="L242" t="n">
        <v>12</v>
      </c>
      <c r="M242" t="n">
        <v>79</v>
      </c>
      <c r="N242" t="n">
        <v>32.74</v>
      </c>
      <c r="O242" t="n">
        <v>21819.6</v>
      </c>
      <c r="P242" t="n">
        <v>1327.09</v>
      </c>
      <c r="Q242" t="n">
        <v>1150.9</v>
      </c>
      <c r="R242" t="n">
        <v>301.75</v>
      </c>
      <c r="S242" t="n">
        <v>164.43</v>
      </c>
      <c r="T242" t="n">
        <v>62012.14</v>
      </c>
      <c r="U242" t="n">
        <v>0.54</v>
      </c>
      <c r="V242" t="n">
        <v>0.87</v>
      </c>
      <c r="W242" t="n">
        <v>19.1</v>
      </c>
      <c r="X242" t="n">
        <v>3.65</v>
      </c>
      <c r="Y242" t="n">
        <v>0.5</v>
      </c>
      <c r="Z242" t="n">
        <v>10</v>
      </c>
    </row>
    <row r="243">
      <c r="A243" t="n">
        <v>12</v>
      </c>
      <c r="B243" t="n">
        <v>80</v>
      </c>
      <c r="C243" t="inlineStr">
        <is>
          <t xml:space="preserve">CONCLUIDO	</t>
        </is>
      </c>
      <c r="D243" t="n">
        <v>0.8789</v>
      </c>
      <c r="E243" t="n">
        <v>113.78</v>
      </c>
      <c r="F243" t="n">
        <v>109.07</v>
      </c>
      <c r="G243" t="n">
        <v>88.43000000000001</v>
      </c>
      <c r="H243" t="n">
        <v>1.31</v>
      </c>
      <c r="I243" t="n">
        <v>74</v>
      </c>
      <c r="J243" t="n">
        <v>176.49</v>
      </c>
      <c r="K243" t="n">
        <v>50.28</v>
      </c>
      <c r="L243" t="n">
        <v>13</v>
      </c>
      <c r="M243" t="n">
        <v>72</v>
      </c>
      <c r="N243" t="n">
        <v>33.21</v>
      </c>
      <c r="O243" t="n">
        <v>22001.54</v>
      </c>
      <c r="P243" t="n">
        <v>1321.6</v>
      </c>
      <c r="Q243" t="n">
        <v>1150.91</v>
      </c>
      <c r="R243" t="n">
        <v>290.26</v>
      </c>
      <c r="S243" t="n">
        <v>164.43</v>
      </c>
      <c r="T243" t="n">
        <v>56301.73</v>
      </c>
      <c r="U243" t="n">
        <v>0.57</v>
      </c>
      <c r="V243" t="n">
        <v>0.88</v>
      </c>
      <c r="W243" t="n">
        <v>19.11</v>
      </c>
      <c r="X243" t="n">
        <v>3.33</v>
      </c>
      <c r="Y243" t="n">
        <v>0.5</v>
      </c>
      <c r="Z243" t="n">
        <v>10</v>
      </c>
    </row>
    <row r="244">
      <c r="A244" t="n">
        <v>13</v>
      </c>
      <c r="B244" t="n">
        <v>80</v>
      </c>
      <c r="C244" t="inlineStr">
        <is>
          <t xml:space="preserve">CONCLUIDO	</t>
        </is>
      </c>
      <c r="D244" t="n">
        <v>0.8819</v>
      </c>
      <c r="E244" t="n">
        <v>113.4</v>
      </c>
      <c r="F244" t="n">
        <v>108.85</v>
      </c>
      <c r="G244" t="n">
        <v>94.65000000000001</v>
      </c>
      <c r="H244" t="n">
        <v>1.4</v>
      </c>
      <c r="I244" t="n">
        <v>69</v>
      </c>
      <c r="J244" t="n">
        <v>177.97</v>
      </c>
      <c r="K244" t="n">
        <v>50.28</v>
      </c>
      <c r="L244" t="n">
        <v>14</v>
      </c>
      <c r="M244" t="n">
        <v>67</v>
      </c>
      <c r="N244" t="n">
        <v>33.69</v>
      </c>
      <c r="O244" t="n">
        <v>22184.13</v>
      </c>
      <c r="P244" t="n">
        <v>1317.21</v>
      </c>
      <c r="Q244" t="n">
        <v>1150.89</v>
      </c>
      <c r="R244" t="n">
        <v>282.86</v>
      </c>
      <c r="S244" t="n">
        <v>164.43</v>
      </c>
      <c r="T244" t="n">
        <v>52626.06</v>
      </c>
      <c r="U244" t="n">
        <v>0.58</v>
      </c>
      <c r="V244" t="n">
        <v>0.88</v>
      </c>
      <c r="W244" t="n">
        <v>19.1</v>
      </c>
      <c r="X244" t="n">
        <v>3.11</v>
      </c>
      <c r="Y244" t="n">
        <v>0.5</v>
      </c>
      <c r="Z244" t="n">
        <v>10</v>
      </c>
    </row>
    <row r="245">
      <c r="A245" t="n">
        <v>14</v>
      </c>
      <c r="B245" t="n">
        <v>80</v>
      </c>
      <c r="C245" t="inlineStr">
        <is>
          <t xml:space="preserve">CONCLUIDO	</t>
        </is>
      </c>
      <c r="D245" t="n">
        <v>0.8851</v>
      </c>
      <c r="E245" t="n">
        <v>112.98</v>
      </c>
      <c r="F245" t="n">
        <v>108.59</v>
      </c>
      <c r="G245" t="n">
        <v>101.8</v>
      </c>
      <c r="H245" t="n">
        <v>1.48</v>
      </c>
      <c r="I245" t="n">
        <v>64</v>
      </c>
      <c r="J245" t="n">
        <v>179.46</v>
      </c>
      <c r="K245" t="n">
        <v>50.28</v>
      </c>
      <c r="L245" t="n">
        <v>15</v>
      </c>
      <c r="M245" t="n">
        <v>62</v>
      </c>
      <c r="N245" t="n">
        <v>34.18</v>
      </c>
      <c r="O245" t="n">
        <v>22367.38</v>
      </c>
      <c r="P245" t="n">
        <v>1312.13</v>
      </c>
      <c r="Q245" t="n">
        <v>1150.94</v>
      </c>
      <c r="R245" t="n">
        <v>274.31</v>
      </c>
      <c r="S245" t="n">
        <v>164.43</v>
      </c>
      <c r="T245" t="n">
        <v>48379.11</v>
      </c>
      <c r="U245" t="n">
        <v>0.6</v>
      </c>
      <c r="V245" t="n">
        <v>0.88</v>
      </c>
      <c r="W245" t="n">
        <v>19.08</v>
      </c>
      <c r="X245" t="n">
        <v>2.85</v>
      </c>
      <c r="Y245" t="n">
        <v>0.5</v>
      </c>
      <c r="Z245" t="n">
        <v>10</v>
      </c>
    </row>
    <row r="246">
      <c r="A246" t="n">
        <v>15</v>
      </c>
      <c r="B246" t="n">
        <v>80</v>
      </c>
      <c r="C246" t="inlineStr">
        <is>
          <t xml:space="preserve">CONCLUIDO	</t>
        </is>
      </c>
      <c r="D246" t="n">
        <v>0.8873</v>
      </c>
      <c r="E246" t="n">
        <v>112.7</v>
      </c>
      <c r="F246" t="n">
        <v>108.44</v>
      </c>
      <c r="G246" t="n">
        <v>108.44</v>
      </c>
      <c r="H246" t="n">
        <v>1.57</v>
      </c>
      <c r="I246" t="n">
        <v>60</v>
      </c>
      <c r="J246" t="n">
        <v>180.95</v>
      </c>
      <c r="K246" t="n">
        <v>50.28</v>
      </c>
      <c r="L246" t="n">
        <v>16</v>
      </c>
      <c r="M246" t="n">
        <v>58</v>
      </c>
      <c r="N246" t="n">
        <v>34.67</v>
      </c>
      <c r="O246" t="n">
        <v>22551.28</v>
      </c>
      <c r="P246" t="n">
        <v>1308.3</v>
      </c>
      <c r="Q246" t="n">
        <v>1150.91</v>
      </c>
      <c r="R246" t="n">
        <v>269.36</v>
      </c>
      <c r="S246" t="n">
        <v>164.43</v>
      </c>
      <c r="T246" t="n">
        <v>45920.34</v>
      </c>
      <c r="U246" t="n">
        <v>0.61</v>
      </c>
      <c r="V246" t="n">
        <v>0.88</v>
      </c>
      <c r="W246" t="n">
        <v>19.08</v>
      </c>
      <c r="X246" t="n">
        <v>2.71</v>
      </c>
      <c r="Y246" t="n">
        <v>0.5</v>
      </c>
      <c r="Z246" t="n">
        <v>10</v>
      </c>
    </row>
    <row r="247">
      <c r="A247" t="n">
        <v>16</v>
      </c>
      <c r="B247" t="n">
        <v>80</v>
      </c>
      <c r="C247" t="inlineStr">
        <is>
          <t xml:space="preserve">CONCLUIDO	</t>
        </is>
      </c>
      <c r="D247" t="n">
        <v>0.8901</v>
      </c>
      <c r="E247" t="n">
        <v>112.35</v>
      </c>
      <c r="F247" t="n">
        <v>108.22</v>
      </c>
      <c r="G247" t="n">
        <v>115.95</v>
      </c>
      <c r="H247" t="n">
        <v>1.65</v>
      </c>
      <c r="I247" t="n">
        <v>56</v>
      </c>
      <c r="J247" t="n">
        <v>182.45</v>
      </c>
      <c r="K247" t="n">
        <v>50.28</v>
      </c>
      <c r="L247" t="n">
        <v>17</v>
      </c>
      <c r="M247" t="n">
        <v>54</v>
      </c>
      <c r="N247" t="n">
        <v>35.17</v>
      </c>
      <c r="O247" t="n">
        <v>22735.98</v>
      </c>
      <c r="P247" t="n">
        <v>1303.16</v>
      </c>
      <c r="Q247" t="n">
        <v>1150.89</v>
      </c>
      <c r="R247" t="n">
        <v>261.88</v>
      </c>
      <c r="S247" t="n">
        <v>164.43</v>
      </c>
      <c r="T247" t="n">
        <v>42203.53</v>
      </c>
      <c r="U247" t="n">
        <v>0.63</v>
      </c>
      <c r="V247" t="n">
        <v>0.88</v>
      </c>
      <c r="W247" t="n">
        <v>19.07</v>
      </c>
      <c r="X247" t="n">
        <v>2.49</v>
      </c>
      <c r="Y247" t="n">
        <v>0.5</v>
      </c>
      <c r="Z247" t="n">
        <v>10</v>
      </c>
    </row>
    <row r="248">
      <c r="A248" t="n">
        <v>17</v>
      </c>
      <c r="B248" t="n">
        <v>80</v>
      </c>
      <c r="C248" t="inlineStr">
        <is>
          <t xml:space="preserve">CONCLUIDO	</t>
        </is>
      </c>
      <c r="D248" t="n">
        <v>0.892</v>
      </c>
      <c r="E248" t="n">
        <v>112.11</v>
      </c>
      <c r="F248" t="n">
        <v>108.07</v>
      </c>
      <c r="G248" t="n">
        <v>122.35</v>
      </c>
      <c r="H248" t="n">
        <v>1.74</v>
      </c>
      <c r="I248" t="n">
        <v>53</v>
      </c>
      <c r="J248" t="n">
        <v>183.95</v>
      </c>
      <c r="K248" t="n">
        <v>50.28</v>
      </c>
      <c r="L248" t="n">
        <v>18</v>
      </c>
      <c r="M248" t="n">
        <v>51</v>
      </c>
      <c r="N248" t="n">
        <v>35.67</v>
      </c>
      <c r="O248" t="n">
        <v>22921.24</v>
      </c>
      <c r="P248" t="n">
        <v>1299.71</v>
      </c>
      <c r="Q248" t="n">
        <v>1150.88</v>
      </c>
      <c r="R248" t="n">
        <v>257.19</v>
      </c>
      <c r="S248" t="n">
        <v>164.43</v>
      </c>
      <c r="T248" t="n">
        <v>39872.34</v>
      </c>
      <c r="U248" t="n">
        <v>0.64</v>
      </c>
      <c r="V248" t="n">
        <v>0.88</v>
      </c>
      <c r="W248" t="n">
        <v>19.06</v>
      </c>
      <c r="X248" t="n">
        <v>2.34</v>
      </c>
      <c r="Y248" t="n">
        <v>0.5</v>
      </c>
      <c r="Z248" t="n">
        <v>10</v>
      </c>
    </row>
    <row r="249">
      <c r="A249" t="n">
        <v>18</v>
      </c>
      <c r="B249" t="n">
        <v>80</v>
      </c>
      <c r="C249" t="inlineStr">
        <is>
          <t xml:space="preserve">CONCLUIDO	</t>
        </is>
      </c>
      <c r="D249" t="n">
        <v>0.8937</v>
      </c>
      <c r="E249" t="n">
        <v>111.89</v>
      </c>
      <c r="F249" t="n">
        <v>107.96</v>
      </c>
      <c r="G249" t="n">
        <v>129.55</v>
      </c>
      <c r="H249" t="n">
        <v>1.82</v>
      </c>
      <c r="I249" t="n">
        <v>50</v>
      </c>
      <c r="J249" t="n">
        <v>185.46</v>
      </c>
      <c r="K249" t="n">
        <v>50.28</v>
      </c>
      <c r="L249" t="n">
        <v>19</v>
      </c>
      <c r="M249" t="n">
        <v>48</v>
      </c>
      <c r="N249" t="n">
        <v>36.18</v>
      </c>
      <c r="O249" t="n">
        <v>23107.19</v>
      </c>
      <c r="P249" t="n">
        <v>1296.3</v>
      </c>
      <c r="Q249" t="n">
        <v>1150.91</v>
      </c>
      <c r="R249" t="n">
        <v>253.41</v>
      </c>
      <c r="S249" t="n">
        <v>164.43</v>
      </c>
      <c r="T249" t="n">
        <v>37998.57</v>
      </c>
      <c r="U249" t="n">
        <v>0.65</v>
      </c>
      <c r="V249" t="n">
        <v>0.89</v>
      </c>
      <c r="W249" t="n">
        <v>19.05</v>
      </c>
      <c r="X249" t="n">
        <v>2.22</v>
      </c>
      <c r="Y249" t="n">
        <v>0.5</v>
      </c>
      <c r="Z249" t="n">
        <v>10</v>
      </c>
    </row>
    <row r="250">
      <c r="A250" t="n">
        <v>19</v>
      </c>
      <c r="B250" t="n">
        <v>80</v>
      </c>
      <c r="C250" t="inlineStr">
        <is>
          <t xml:space="preserve">CONCLUIDO	</t>
        </is>
      </c>
      <c r="D250" t="n">
        <v>0.8949</v>
      </c>
      <c r="E250" t="n">
        <v>111.74</v>
      </c>
      <c r="F250" t="n">
        <v>107.87</v>
      </c>
      <c r="G250" t="n">
        <v>134.84</v>
      </c>
      <c r="H250" t="n">
        <v>1.9</v>
      </c>
      <c r="I250" t="n">
        <v>48</v>
      </c>
      <c r="J250" t="n">
        <v>186.97</v>
      </c>
      <c r="K250" t="n">
        <v>50.28</v>
      </c>
      <c r="L250" t="n">
        <v>20</v>
      </c>
      <c r="M250" t="n">
        <v>46</v>
      </c>
      <c r="N250" t="n">
        <v>36.69</v>
      </c>
      <c r="O250" t="n">
        <v>23293.82</v>
      </c>
      <c r="P250" t="n">
        <v>1295.24</v>
      </c>
      <c r="Q250" t="n">
        <v>1150.89</v>
      </c>
      <c r="R250" t="n">
        <v>250.25</v>
      </c>
      <c r="S250" t="n">
        <v>164.43</v>
      </c>
      <c r="T250" t="n">
        <v>36428.73</v>
      </c>
      <c r="U250" t="n">
        <v>0.66</v>
      </c>
      <c r="V250" t="n">
        <v>0.89</v>
      </c>
      <c r="W250" t="n">
        <v>19.05</v>
      </c>
      <c r="X250" t="n">
        <v>2.14</v>
      </c>
      <c r="Y250" t="n">
        <v>0.5</v>
      </c>
      <c r="Z250" t="n">
        <v>10</v>
      </c>
    </row>
    <row r="251">
      <c r="A251" t="n">
        <v>20</v>
      </c>
      <c r="B251" t="n">
        <v>80</v>
      </c>
      <c r="C251" t="inlineStr">
        <is>
          <t xml:space="preserve">CONCLUIDO	</t>
        </is>
      </c>
      <c r="D251" t="n">
        <v>0.8968</v>
      </c>
      <c r="E251" t="n">
        <v>111.5</v>
      </c>
      <c r="F251" t="n">
        <v>107.73</v>
      </c>
      <c r="G251" t="n">
        <v>143.64</v>
      </c>
      <c r="H251" t="n">
        <v>1.98</v>
      </c>
      <c r="I251" t="n">
        <v>45</v>
      </c>
      <c r="J251" t="n">
        <v>188.49</v>
      </c>
      <c r="K251" t="n">
        <v>50.28</v>
      </c>
      <c r="L251" t="n">
        <v>21</v>
      </c>
      <c r="M251" t="n">
        <v>43</v>
      </c>
      <c r="N251" t="n">
        <v>37.21</v>
      </c>
      <c r="O251" t="n">
        <v>23481.16</v>
      </c>
      <c r="P251" t="n">
        <v>1289.71</v>
      </c>
      <c r="Q251" t="n">
        <v>1150.9</v>
      </c>
      <c r="R251" t="n">
        <v>245.44</v>
      </c>
      <c r="S251" t="n">
        <v>164.43</v>
      </c>
      <c r="T251" t="n">
        <v>34034.89</v>
      </c>
      <c r="U251" t="n">
        <v>0.67</v>
      </c>
      <c r="V251" t="n">
        <v>0.89</v>
      </c>
      <c r="W251" t="n">
        <v>19.05</v>
      </c>
      <c r="X251" t="n">
        <v>2</v>
      </c>
      <c r="Y251" t="n">
        <v>0.5</v>
      </c>
      <c r="Z251" t="n">
        <v>10</v>
      </c>
    </row>
    <row r="252">
      <c r="A252" t="n">
        <v>21</v>
      </c>
      <c r="B252" t="n">
        <v>80</v>
      </c>
      <c r="C252" t="inlineStr">
        <is>
          <t xml:space="preserve">CONCLUIDO	</t>
        </is>
      </c>
      <c r="D252" t="n">
        <v>0.8979</v>
      </c>
      <c r="E252" t="n">
        <v>111.37</v>
      </c>
      <c r="F252" t="n">
        <v>107.66</v>
      </c>
      <c r="G252" t="n">
        <v>150.23</v>
      </c>
      <c r="H252" t="n">
        <v>2.05</v>
      </c>
      <c r="I252" t="n">
        <v>43</v>
      </c>
      <c r="J252" t="n">
        <v>190.01</v>
      </c>
      <c r="K252" t="n">
        <v>50.28</v>
      </c>
      <c r="L252" t="n">
        <v>22</v>
      </c>
      <c r="M252" t="n">
        <v>41</v>
      </c>
      <c r="N252" t="n">
        <v>37.74</v>
      </c>
      <c r="O252" t="n">
        <v>23669.2</v>
      </c>
      <c r="P252" t="n">
        <v>1288.26</v>
      </c>
      <c r="Q252" t="n">
        <v>1150.89</v>
      </c>
      <c r="R252" t="n">
        <v>243.11</v>
      </c>
      <c r="S252" t="n">
        <v>164.43</v>
      </c>
      <c r="T252" t="n">
        <v>32884.36</v>
      </c>
      <c r="U252" t="n">
        <v>0.68</v>
      </c>
      <c r="V252" t="n">
        <v>0.89</v>
      </c>
      <c r="W252" t="n">
        <v>19.05</v>
      </c>
      <c r="X252" t="n">
        <v>1.93</v>
      </c>
      <c r="Y252" t="n">
        <v>0.5</v>
      </c>
      <c r="Z252" t="n">
        <v>10</v>
      </c>
    </row>
    <row r="253">
      <c r="A253" t="n">
        <v>22</v>
      </c>
      <c r="B253" t="n">
        <v>80</v>
      </c>
      <c r="C253" t="inlineStr">
        <is>
          <t xml:space="preserve">CONCLUIDO	</t>
        </is>
      </c>
      <c r="D253" t="n">
        <v>0.8992</v>
      </c>
      <c r="E253" t="n">
        <v>111.22</v>
      </c>
      <c r="F253" t="n">
        <v>107.57</v>
      </c>
      <c r="G253" t="n">
        <v>157.42</v>
      </c>
      <c r="H253" t="n">
        <v>2.13</v>
      </c>
      <c r="I253" t="n">
        <v>41</v>
      </c>
      <c r="J253" t="n">
        <v>191.55</v>
      </c>
      <c r="K253" t="n">
        <v>50.28</v>
      </c>
      <c r="L253" t="n">
        <v>23</v>
      </c>
      <c r="M253" t="n">
        <v>39</v>
      </c>
      <c r="N253" t="n">
        <v>38.27</v>
      </c>
      <c r="O253" t="n">
        <v>23857.96</v>
      </c>
      <c r="P253" t="n">
        <v>1285.53</v>
      </c>
      <c r="Q253" t="n">
        <v>1150.89</v>
      </c>
      <c r="R253" t="n">
        <v>240.32</v>
      </c>
      <c r="S253" t="n">
        <v>164.43</v>
      </c>
      <c r="T253" t="n">
        <v>31497.84</v>
      </c>
      <c r="U253" t="n">
        <v>0.68</v>
      </c>
      <c r="V253" t="n">
        <v>0.89</v>
      </c>
      <c r="W253" t="n">
        <v>19.03</v>
      </c>
      <c r="X253" t="n">
        <v>1.84</v>
      </c>
      <c r="Y253" t="n">
        <v>0.5</v>
      </c>
      <c r="Z253" t="n">
        <v>10</v>
      </c>
    </row>
    <row r="254">
      <c r="A254" t="n">
        <v>23</v>
      </c>
      <c r="B254" t="n">
        <v>80</v>
      </c>
      <c r="C254" t="inlineStr">
        <is>
          <t xml:space="preserve">CONCLUIDO	</t>
        </is>
      </c>
      <c r="D254" t="n">
        <v>0.8998</v>
      </c>
      <c r="E254" t="n">
        <v>111.14</v>
      </c>
      <c r="F254" t="n">
        <v>107.53</v>
      </c>
      <c r="G254" t="n">
        <v>161.29</v>
      </c>
      <c r="H254" t="n">
        <v>2.21</v>
      </c>
      <c r="I254" t="n">
        <v>40</v>
      </c>
      <c r="J254" t="n">
        <v>193.08</v>
      </c>
      <c r="K254" t="n">
        <v>50.28</v>
      </c>
      <c r="L254" t="n">
        <v>24</v>
      </c>
      <c r="M254" t="n">
        <v>38</v>
      </c>
      <c r="N254" t="n">
        <v>38.8</v>
      </c>
      <c r="O254" t="n">
        <v>24047.45</v>
      </c>
      <c r="P254" t="n">
        <v>1284.27</v>
      </c>
      <c r="Q254" t="n">
        <v>1150.88</v>
      </c>
      <c r="R254" t="n">
        <v>238.58</v>
      </c>
      <c r="S254" t="n">
        <v>164.43</v>
      </c>
      <c r="T254" t="n">
        <v>30633.73</v>
      </c>
      <c r="U254" t="n">
        <v>0.6899999999999999</v>
      </c>
      <c r="V254" t="n">
        <v>0.89</v>
      </c>
      <c r="W254" t="n">
        <v>19.04</v>
      </c>
      <c r="X254" t="n">
        <v>1.79</v>
      </c>
      <c r="Y254" t="n">
        <v>0.5</v>
      </c>
      <c r="Z254" t="n">
        <v>10</v>
      </c>
    </row>
    <row r="255">
      <c r="A255" t="n">
        <v>24</v>
      </c>
      <c r="B255" t="n">
        <v>80</v>
      </c>
      <c r="C255" t="inlineStr">
        <is>
          <t xml:space="preserve">CONCLUIDO	</t>
        </is>
      </c>
      <c r="D255" t="n">
        <v>0.9012</v>
      </c>
      <c r="E255" t="n">
        <v>110.96</v>
      </c>
      <c r="F255" t="n">
        <v>107.41</v>
      </c>
      <c r="G255" t="n">
        <v>169.6</v>
      </c>
      <c r="H255" t="n">
        <v>2.28</v>
      </c>
      <c r="I255" t="n">
        <v>38</v>
      </c>
      <c r="J255" t="n">
        <v>194.62</v>
      </c>
      <c r="K255" t="n">
        <v>50.28</v>
      </c>
      <c r="L255" t="n">
        <v>25</v>
      </c>
      <c r="M255" t="n">
        <v>36</v>
      </c>
      <c r="N255" t="n">
        <v>39.34</v>
      </c>
      <c r="O255" t="n">
        <v>24237.67</v>
      </c>
      <c r="P255" t="n">
        <v>1282.03</v>
      </c>
      <c r="Q255" t="n">
        <v>1150.88</v>
      </c>
      <c r="R255" t="n">
        <v>234.68</v>
      </c>
      <c r="S255" t="n">
        <v>164.43</v>
      </c>
      <c r="T255" t="n">
        <v>28694.06</v>
      </c>
      <c r="U255" t="n">
        <v>0.7</v>
      </c>
      <c r="V255" t="n">
        <v>0.89</v>
      </c>
      <c r="W255" t="n">
        <v>19.04</v>
      </c>
      <c r="X255" t="n">
        <v>1.68</v>
      </c>
      <c r="Y255" t="n">
        <v>0.5</v>
      </c>
      <c r="Z255" t="n">
        <v>10</v>
      </c>
    </row>
    <row r="256">
      <c r="A256" t="n">
        <v>25</v>
      </c>
      <c r="B256" t="n">
        <v>80</v>
      </c>
      <c r="C256" t="inlineStr">
        <is>
          <t xml:space="preserve">CONCLUIDO	</t>
        </is>
      </c>
      <c r="D256" t="n">
        <v>0.9016999999999999</v>
      </c>
      <c r="E256" t="n">
        <v>110.9</v>
      </c>
      <c r="F256" t="n">
        <v>107.38</v>
      </c>
      <c r="G256" t="n">
        <v>174.13</v>
      </c>
      <c r="H256" t="n">
        <v>2.35</v>
      </c>
      <c r="I256" t="n">
        <v>37</v>
      </c>
      <c r="J256" t="n">
        <v>196.17</v>
      </c>
      <c r="K256" t="n">
        <v>50.28</v>
      </c>
      <c r="L256" t="n">
        <v>26</v>
      </c>
      <c r="M256" t="n">
        <v>35</v>
      </c>
      <c r="N256" t="n">
        <v>39.89</v>
      </c>
      <c r="O256" t="n">
        <v>24428.62</v>
      </c>
      <c r="P256" t="n">
        <v>1276.77</v>
      </c>
      <c r="Q256" t="n">
        <v>1150.9</v>
      </c>
      <c r="R256" t="n">
        <v>233.63</v>
      </c>
      <c r="S256" t="n">
        <v>164.43</v>
      </c>
      <c r="T256" t="n">
        <v>28169.77</v>
      </c>
      <c r="U256" t="n">
        <v>0.7</v>
      </c>
      <c r="V256" t="n">
        <v>0.89</v>
      </c>
      <c r="W256" t="n">
        <v>19.04</v>
      </c>
      <c r="X256" t="n">
        <v>1.65</v>
      </c>
      <c r="Y256" t="n">
        <v>0.5</v>
      </c>
      <c r="Z256" t="n">
        <v>10</v>
      </c>
    </row>
    <row r="257">
      <c r="A257" t="n">
        <v>26</v>
      </c>
      <c r="B257" t="n">
        <v>80</v>
      </c>
      <c r="C257" t="inlineStr">
        <is>
          <t xml:space="preserve">CONCLUIDO	</t>
        </is>
      </c>
      <c r="D257" t="n">
        <v>0.9031</v>
      </c>
      <c r="E257" t="n">
        <v>110.73</v>
      </c>
      <c r="F257" t="n">
        <v>107.28</v>
      </c>
      <c r="G257" t="n">
        <v>183.91</v>
      </c>
      <c r="H257" t="n">
        <v>2.42</v>
      </c>
      <c r="I257" t="n">
        <v>35</v>
      </c>
      <c r="J257" t="n">
        <v>197.73</v>
      </c>
      <c r="K257" t="n">
        <v>50.28</v>
      </c>
      <c r="L257" t="n">
        <v>27</v>
      </c>
      <c r="M257" t="n">
        <v>33</v>
      </c>
      <c r="N257" t="n">
        <v>40.45</v>
      </c>
      <c r="O257" t="n">
        <v>24620.33</v>
      </c>
      <c r="P257" t="n">
        <v>1276.12</v>
      </c>
      <c r="Q257" t="n">
        <v>1150.88</v>
      </c>
      <c r="R257" t="n">
        <v>230.34</v>
      </c>
      <c r="S257" t="n">
        <v>164.43</v>
      </c>
      <c r="T257" t="n">
        <v>26537.69</v>
      </c>
      <c r="U257" t="n">
        <v>0.71</v>
      </c>
      <c r="V257" t="n">
        <v>0.89</v>
      </c>
      <c r="W257" t="n">
        <v>19.03</v>
      </c>
      <c r="X257" t="n">
        <v>1.55</v>
      </c>
      <c r="Y257" t="n">
        <v>0.5</v>
      </c>
      <c r="Z257" t="n">
        <v>10</v>
      </c>
    </row>
    <row r="258">
      <c r="A258" t="n">
        <v>27</v>
      </c>
      <c r="B258" t="n">
        <v>80</v>
      </c>
      <c r="C258" t="inlineStr">
        <is>
          <t xml:space="preserve">CONCLUIDO	</t>
        </is>
      </c>
      <c r="D258" t="n">
        <v>0.9036</v>
      </c>
      <c r="E258" t="n">
        <v>110.67</v>
      </c>
      <c r="F258" t="n">
        <v>107.25</v>
      </c>
      <c r="G258" t="n">
        <v>189.26</v>
      </c>
      <c r="H258" t="n">
        <v>2.49</v>
      </c>
      <c r="I258" t="n">
        <v>34</v>
      </c>
      <c r="J258" t="n">
        <v>199.29</v>
      </c>
      <c r="K258" t="n">
        <v>50.28</v>
      </c>
      <c r="L258" t="n">
        <v>28</v>
      </c>
      <c r="M258" t="n">
        <v>32</v>
      </c>
      <c r="N258" t="n">
        <v>41.01</v>
      </c>
      <c r="O258" t="n">
        <v>24812.8</v>
      </c>
      <c r="P258" t="n">
        <v>1273.92</v>
      </c>
      <c r="Q258" t="n">
        <v>1150.9</v>
      </c>
      <c r="R258" t="n">
        <v>228.94</v>
      </c>
      <c r="S258" t="n">
        <v>164.43</v>
      </c>
      <c r="T258" t="n">
        <v>25841.84</v>
      </c>
      <c r="U258" t="n">
        <v>0.72</v>
      </c>
      <c r="V258" t="n">
        <v>0.89</v>
      </c>
      <c r="W258" t="n">
        <v>19.04</v>
      </c>
      <c r="X258" t="n">
        <v>1.52</v>
      </c>
      <c r="Y258" t="n">
        <v>0.5</v>
      </c>
      <c r="Z258" t="n">
        <v>10</v>
      </c>
    </row>
    <row r="259">
      <c r="A259" t="n">
        <v>28</v>
      </c>
      <c r="B259" t="n">
        <v>80</v>
      </c>
      <c r="C259" t="inlineStr">
        <is>
          <t xml:space="preserve">CONCLUIDO	</t>
        </is>
      </c>
      <c r="D259" t="n">
        <v>0.9043</v>
      </c>
      <c r="E259" t="n">
        <v>110.58</v>
      </c>
      <c r="F259" t="n">
        <v>107.19</v>
      </c>
      <c r="G259" t="n">
        <v>194.89</v>
      </c>
      <c r="H259" t="n">
        <v>2.56</v>
      </c>
      <c r="I259" t="n">
        <v>33</v>
      </c>
      <c r="J259" t="n">
        <v>200.85</v>
      </c>
      <c r="K259" t="n">
        <v>50.28</v>
      </c>
      <c r="L259" t="n">
        <v>29</v>
      </c>
      <c r="M259" t="n">
        <v>31</v>
      </c>
      <c r="N259" t="n">
        <v>41.57</v>
      </c>
      <c r="O259" t="n">
        <v>25006.03</v>
      </c>
      <c r="P259" t="n">
        <v>1271.87</v>
      </c>
      <c r="Q259" t="n">
        <v>1150.88</v>
      </c>
      <c r="R259" t="n">
        <v>227.27</v>
      </c>
      <c r="S259" t="n">
        <v>164.43</v>
      </c>
      <c r="T259" t="n">
        <v>25009.99</v>
      </c>
      <c r="U259" t="n">
        <v>0.72</v>
      </c>
      <c r="V259" t="n">
        <v>0.89</v>
      </c>
      <c r="W259" t="n">
        <v>19.03</v>
      </c>
      <c r="X259" t="n">
        <v>1.46</v>
      </c>
      <c r="Y259" t="n">
        <v>0.5</v>
      </c>
      <c r="Z259" t="n">
        <v>10</v>
      </c>
    </row>
    <row r="260">
      <c r="A260" t="n">
        <v>29</v>
      </c>
      <c r="B260" t="n">
        <v>80</v>
      </c>
      <c r="C260" t="inlineStr">
        <is>
          <t xml:space="preserve">CONCLUIDO	</t>
        </is>
      </c>
      <c r="D260" t="n">
        <v>0.905</v>
      </c>
      <c r="E260" t="n">
        <v>110.5</v>
      </c>
      <c r="F260" t="n">
        <v>107.15</v>
      </c>
      <c r="G260" t="n">
        <v>200.9</v>
      </c>
      <c r="H260" t="n">
        <v>2.63</v>
      </c>
      <c r="I260" t="n">
        <v>32</v>
      </c>
      <c r="J260" t="n">
        <v>202.43</v>
      </c>
      <c r="K260" t="n">
        <v>50.28</v>
      </c>
      <c r="L260" t="n">
        <v>30</v>
      </c>
      <c r="M260" t="n">
        <v>30</v>
      </c>
      <c r="N260" t="n">
        <v>42.15</v>
      </c>
      <c r="O260" t="n">
        <v>25200.04</v>
      </c>
      <c r="P260" t="n">
        <v>1271.5</v>
      </c>
      <c r="Q260" t="n">
        <v>1150.87</v>
      </c>
      <c r="R260" t="n">
        <v>225.82</v>
      </c>
      <c r="S260" t="n">
        <v>164.43</v>
      </c>
      <c r="T260" t="n">
        <v>24291.42</v>
      </c>
      <c r="U260" t="n">
        <v>0.73</v>
      </c>
      <c r="V260" t="n">
        <v>0.89</v>
      </c>
      <c r="W260" t="n">
        <v>19.02</v>
      </c>
      <c r="X260" t="n">
        <v>1.41</v>
      </c>
      <c r="Y260" t="n">
        <v>0.5</v>
      </c>
      <c r="Z260" t="n">
        <v>10</v>
      </c>
    </row>
    <row r="261">
      <c r="A261" t="n">
        <v>30</v>
      </c>
      <c r="B261" t="n">
        <v>80</v>
      </c>
      <c r="C261" t="inlineStr">
        <is>
          <t xml:space="preserve">CONCLUIDO	</t>
        </is>
      </c>
      <c r="D261" t="n">
        <v>0.9055</v>
      </c>
      <c r="E261" t="n">
        <v>110.44</v>
      </c>
      <c r="F261" t="n">
        <v>107.12</v>
      </c>
      <c r="G261" t="n">
        <v>207.32</v>
      </c>
      <c r="H261" t="n">
        <v>2.7</v>
      </c>
      <c r="I261" t="n">
        <v>31</v>
      </c>
      <c r="J261" t="n">
        <v>204.01</v>
      </c>
      <c r="K261" t="n">
        <v>50.28</v>
      </c>
      <c r="L261" t="n">
        <v>31</v>
      </c>
      <c r="M261" t="n">
        <v>29</v>
      </c>
      <c r="N261" t="n">
        <v>42.73</v>
      </c>
      <c r="O261" t="n">
        <v>25394.96</v>
      </c>
      <c r="P261" t="n">
        <v>1268.85</v>
      </c>
      <c r="Q261" t="n">
        <v>1150.87</v>
      </c>
      <c r="R261" t="n">
        <v>224.79</v>
      </c>
      <c r="S261" t="n">
        <v>164.43</v>
      </c>
      <c r="T261" t="n">
        <v>23782.37</v>
      </c>
      <c r="U261" t="n">
        <v>0.73</v>
      </c>
      <c r="V261" t="n">
        <v>0.89</v>
      </c>
      <c r="W261" t="n">
        <v>19.02</v>
      </c>
      <c r="X261" t="n">
        <v>1.38</v>
      </c>
      <c r="Y261" t="n">
        <v>0.5</v>
      </c>
      <c r="Z261" t="n">
        <v>10</v>
      </c>
    </row>
    <row r="262">
      <c r="A262" t="n">
        <v>31</v>
      </c>
      <c r="B262" t="n">
        <v>80</v>
      </c>
      <c r="C262" t="inlineStr">
        <is>
          <t xml:space="preserve">CONCLUIDO	</t>
        </is>
      </c>
      <c r="D262" t="n">
        <v>0.9063</v>
      </c>
      <c r="E262" t="n">
        <v>110.34</v>
      </c>
      <c r="F262" t="n">
        <v>107.05</v>
      </c>
      <c r="G262" t="n">
        <v>214.09</v>
      </c>
      <c r="H262" t="n">
        <v>2.76</v>
      </c>
      <c r="I262" t="n">
        <v>30</v>
      </c>
      <c r="J262" t="n">
        <v>205.59</v>
      </c>
      <c r="K262" t="n">
        <v>50.28</v>
      </c>
      <c r="L262" t="n">
        <v>32</v>
      </c>
      <c r="M262" t="n">
        <v>28</v>
      </c>
      <c r="N262" t="n">
        <v>43.31</v>
      </c>
      <c r="O262" t="n">
        <v>25590.57</v>
      </c>
      <c r="P262" t="n">
        <v>1265.32</v>
      </c>
      <c r="Q262" t="n">
        <v>1150.88</v>
      </c>
      <c r="R262" t="n">
        <v>222.45</v>
      </c>
      <c r="S262" t="n">
        <v>164.43</v>
      </c>
      <c r="T262" t="n">
        <v>22617.38</v>
      </c>
      <c r="U262" t="n">
        <v>0.74</v>
      </c>
      <c r="V262" t="n">
        <v>0.89</v>
      </c>
      <c r="W262" t="n">
        <v>19.02</v>
      </c>
      <c r="X262" t="n">
        <v>1.31</v>
      </c>
      <c r="Y262" t="n">
        <v>0.5</v>
      </c>
      <c r="Z262" t="n">
        <v>10</v>
      </c>
    </row>
    <row r="263">
      <c r="A263" t="n">
        <v>32</v>
      </c>
      <c r="B263" t="n">
        <v>80</v>
      </c>
      <c r="C263" t="inlineStr">
        <is>
          <t xml:space="preserve">CONCLUIDO	</t>
        </is>
      </c>
      <c r="D263" t="n">
        <v>0.907</v>
      </c>
      <c r="E263" t="n">
        <v>110.25</v>
      </c>
      <c r="F263" t="n">
        <v>106.99</v>
      </c>
      <c r="G263" t="n">
        <v>221.36</v>
      </c>
      <c r="H263" t="n">
        <v>2.83</v>
      </c>
      <c r="I263" t="n">
        <v>29</v>
      </c>
      <c r="J263" t="n">
        <v>207.19</v>
      </c>
      <c r="K263" t="n">
        <v>50.28</v>
      </c>
      <c r="L263" t="n">
        <v>33</v>
      </c>
      <c r="M263" t="n">
        <v>27</v>
      </c>
      <c r="N263" t="n">
        <v>43.91</v>
      </c>
      <c r="O263" t="n">
        <v>25786.97</v>
      </c>
      <c r="P263" t="n">
        <v>1266.06</v>
      </c>
      <c r="Q263" t="n">
        <v>1150.89</v>
      </c>
      <c r="R263" t="n">
        <v>220.7</v>
      </c>
      <c r="S263" t="n">
        <v>164.43</v>
      </c>
      <c r="T263" t="n">
        <v>21745.28</v>
      </c>
      <c r="U263" t="n">
        <v>0.75</v>
      </c>
      <c r="V263" t="n">
        <v>0.89</v>
      </c>
      <c r="W263" t="n">
        <v>19.02</v>
      </c>
      <c r="X263" t="n">
        <v>1.26</v>
      </c>
      <c r="Y263" t="n">
        <v>0.5</v>
      </c>
      <c r="Z263" t="n">
        <v>10</v>
      </c>
    </row>
    <row r="264">
      <c r="A264" t="n">
        <v>33</v>
      </c>
      <c r="B264" t="n">
        <v>80</v>
      </c>
      <c r="C264" t="inlineStr">
        <is>
          <t xml:space="preserve">CONCLUIDO	</t>
        </is>
      </c>
      <c r="D264" t="n">
        <v>0.9076</v>
      </c>
      <c r="E264" t="n">
        <v>110.18</v>
      </c>
      <c r="F264" t="n">
        <v>106.96</v>
      </c>
      <c r="G264" t="n">
        <v>229.19</v>
      </c>
      <c r="H264" t="n">
        <v>2.89</v>
      </c>
      <c r="I264" t="n">
        <v>28</v>
      </c>
      <c r="J264" t="n">
        <v>208.78</v>
      </c>
      <c r="K264" t="n">
        <v>50.28</v>
      </c>
      <c r="L264" t="n">
        <v>34</v>
      </c>
      <c r="M264" t="n">
        <v>26</v>
      </c>
      <c r="N264" t="n">
        <v>44.5</v>
      </c>
      <c r="O264" t="n">
        <v>25984.2</v>
      </c>
      <c r="P264" t="n">
        <v>1263.02</v>
      </c>
      <c r="Q264" t="n">
        <v>1150.88</v>
      </c>
      <c r="R264" t="n">
        <v>219.33</v>
      </c>
      <c r="S264" t="n">
        <v>164.43</v>
      </c>
      <c r="T264" t="n">
        <v>21068.65</v>
      </c>
      <c r="U264" t="n">
        <v>0.75</v>
      </c>
      <c r="V264" t="n">
        <v>0.89</v>
      </c>
      <c r="W264" t="n">
        <v>19.02</v>
      </c>
      <c r="X264" t="n">
        <v>1.22</v>
      </c>
      <c r="Y264" t="n">
        <v>0.5</v>
      </c>
      <c r="Z264" t="n">
        <v>10</v>
      </c>
    </row>
    <row r="265">
      <c r="A265" t="n">
        <v>34</v>
      </c>
      <c r="B265" t="n">
        <v>80</v>
      </c>
      <c r="C265" t="inlineStr">
        <is>
          <t xml:space="preserve">CONCLUIDO	</t>
        </is>
      </c>
      <c r="D265" t="n">
        <v>0.9084</v>
      </c>
      <c r="E265" t="n">
        <v>110.09</v>
      </c>
      <c r="F265" t="n">
        <v>106.89</v>
      </c>
      <c r="G265" t="n">
        <v>237.54</v>
      </c>
      <c r="H265" t="n">
        <v>2.96</v>
      </c>
      <c r="I265" t="n">
        <v>27</v>
      </c>
      <c r="J265" t="n">
        <v>210.39</v>
      </c>
      <c r="K265" t="n">
        <v>50.28</v>
      </c>
      <c r="L265" t="n">
        <v>35</v>
      </c>
      <c r="M265" t="n">
        <v>25</v>
      </c>
      <c r="N265" t="n">
        <v>45.11</v>
      </c>
      <c r="O265" t="n">
        <v>26182.25</v>
      </c>
      <c r="P265" t="n">
        <v>1260.01</v>
      </c>
      <c r="Q265" t="n">
        <v>1150.9</v>
      </c>
      <c r="R265" t="n">
        <v>217.24</v>
      </c>
      <c r="S265" t="n">
        <v>164.43</v>
      </c>
      <c r="T265" t="n">
        <v>20027.21</v>
      </c>
      <c r="U265" t="n">
        <v>0.76</v>
      </c>
      <c r="V265" t="n">
        <v>0.89</v>
      </c>
      <c r="W265" t="n">
        <v>19.01</v>
      </c>
      <c r="X265" t="n">
        <v>1.16</v>
      </c>
      <c r="Y265" t="n">
        <v>0.5</v>
      </c>
      <c r="Z265" t="n">
        <v>10</v>
      </c>
    </row>
    <row r="266">
      <c r="A266" t="n">
        <v>35</v>
      </c>
      <c r="B266" t="n">
        <v>80</v>
      </c>
      <c r="C266" t="inlineStr">
        <is>
          <t xml:space="preserve">CONCLUIDO	</t>
        </is>
      </c>
      <c r="D266" t="n">
        <v>0.9089</v>
      </c>
      <c r="E266" t="n">
        <v>110.02</v>
      </c>
      <c r="F266" t="n">
        <v>106.86</v>
      </c>
      <c r="G266" t="n">
        <v>246.6</v>
      </c>
      <c r="H266" t="n">
        <v>3.02</v>
      </c>
      <c r="I266" t="n">
        <v>26</v>
      </c>
      <c r="J266" t="n">
        <v>212</v>
      </c>
      <c r="K266" t="n">
        <v>50.28</v>
      </c>
      <c r="L266" t="n">
        <v>36</v>
      </c>
      <c r="M266" t="n">
        <v>24</v>
      </c>
      <c r="N266" t="n">
        <v>45.72</v>
      </c>
      <c r="O266" t="n">
        <v>26381.14</v>
      </c>
      <c r="P266" t="n">
        <v>1258.2</v>
      </c>
      <c r="Q266" t="n">
        <v>1150.88</v>
      </c>
      <c r="R266" t="n">
        <v>216.03</v>
      </c>
      <c r="S266" t="n">
        <v>164.43</v>
      </c>
      <c r="T266" t="n">
        <v>19426.04</v>
      </c>
      <c r="U266" t="n">
        <v>0.76</v>
      </c>
      <c r="V266" t="n">
        <v>0.89</v>
      </c>
      <c r="W266" t="n">
        <v>19.02</v>
      </c>
      <c r="X266" t="n">
        <v>1.13</v>
      </c>
      <c r="Y266" t="n">
        <v>0.5</v>
      </c>
      <c r="Z266" t="n">
        <v>10</v>
      </c>
    </row>
    <row r="267">
      <c r="A267" t="n">
        <v>36</v>
      </c>
      <c r="B267" t="n">
        <v>80</v>
      </c>
      <c r="C267" t="inlineStr">
        <is>
          <t xml:space="preserve">CONCLUIDO	</t>
        </is>
      </c>
      <c r="D267" t="n">
        <v>0.9087</v>
      </c>
      <c r="E267" t="n">
        <v>110.04</v>
      </c>
      <c r="F267" t="n">
        <v>106.88</v>
      </c>
      <c r="G267" t="n">
        <v>246.65</v>
      </c>
      <c r="H267" t="n">
        <v>3.08</v>
      </c>
      <c r="I267" t="n">
        <v>26</v>
      </c>
      <c r="J267" t="n">
        <v>213.62</v>
      </c>
      <c r="K267" t="n">
        <v>50.28</v>
      </c>
      <c r="L267" t="n">
        <v>37</v>
      </c>
      <c r="M267" t="n">
        <v>24</v>
      </c>
      <c r="N267" t="n">
        <v>46.34</v>
      </c>
      <c r="O267" t="n">
        <v>26580.87</v>
      </c>
      <c r="P267" t="n">
        <v>1258.96</v>
      </c>
      <c r="Q267" t="n">
        <v>1150.89</v>
      </c>
      <c r="R267" t="n">
        <v>216.79</v>
      </c>
      <c r="S267" t="n">
        <v>164.43</v>
      </c>
      <c r="T267" t="n">
        <v>19807.88</v>
      </c>
      <c r="U267" t="n">
        <v>0.76</v>
      </c>
      <c r="V267" t="n">
        <v>0.89</v>
      </c>
      <c r="W267" t="n">
        <v>19.02</v>
      </c>
      <c r="X267" t="n">
        <v>1.15</v>
      </c>
      <c r="Y267" t="n">
        <v>0.5</v>
      </c>
      <c r="Z267" t="n">
        <v>10</v>
      </c>
    </row>
    <row r="268">
      <c r="A268" t="n">
        <v>37</v>
      </c>
      <c r="B268" t="n">
        <v>80</v>
      </c>
      <c r="C268" t="inlineStr">
        <is>
          <t xml:space="preserve">CONCLUIDO	</t>
        </is>
      </c>
      <c r="D268" t="n">
        <v>0.9095</v>
      </c>
      <c r="E268" t="n">
        <v>109.95</v>
      </c>
      <c r="F268" t="n">
        <v>106.82</v>
      </c>
      <c r="G268" t="n">
        <v>256.38</v>
      </c>
      <c r="H268" t="n">
        <v>3.14</v>
      </c>
      <c r="I268" t="n">
        <v>25</v>
      </c>
      <c r="J268" t="n">
        <v>215.25</v>
      </c>
      <c r="K268" t="n">
        <v>50.28</v>
      </c>
      <c r="L268" t="n">
        <v>38</v>
      </c>
      <c r="M268" t="n">
        <v>23</v>
      </c>
      <c r="N268" t="n">
        <v>46.97</v>
      </c>
      <c r="O268" t="n">
        <v>26781.46</v>
      </c>
      <c r="P268" t="n">
        <v>1256.11</v>
      </c>
      <c r="Q268" t="n">
        <v>1150.88</v>
      </c>
      <c r="R268" t="n">
        <v>214.69</v>
      </c>
      <c r="S268" t="n">
        <v>164.43</v>
      </c>
      <c r="T268" t="n">
        <v>18760.33</v>
      </c>
      <c r="U268" t="n">
        <v>0.77</v>
      </c>
      <c r="V268" t="n">
        <v>0.89</v>
      </c>
      <c r="W268" t="n">
        <v>19.02</v>
      </c>
      <c r="X268" t="n">
        <v>1.09</v>
      </c>
      <c r="Y268" t="n">
        <v>0.5</v>
      </c>
      <c r="Z268" t="n">
        <v>10</v>
      </c>
    </row>
    <row r="269">
      <c r="A269" t="n">
        <v>38</v>
      </c>
      <c r="B269" t="n">
        <v>80</v>
      </c>
      <c r="C269" t="inlineStr">
        <is>
          <t xml:space="preserve">CONCLUIDO	</t>
        </is>
      </c>
      <c r="D269" t="n">
        <v>0.91</v>
      </c>
      <c r="E269" t="n">
        <v>109.89</v>
      </c>
      <c r="F269" t="n">
        <v>106.79</v>
      </c>
      <c r="G269" t="n">
        <v>266.97</v>
      </c>
      <c r="H269" t="n">
        <v>3.2</v>
      </c>
      <c r="I269" t="n">
        <v>24</v>
      </c>
      <c r="J269" t="n">
        <v>216.88</v>
      </c>
      <c r="K269" t="n">
        <v>50.28</v>
      </c>
      <c r="L269" t="n">
        <v>39</v>
      </c>
      <c r="M269" t="n">
        <v>22</v>
      </c>
      <c r="N269" t="n">
        <v>47.6</v>
      </c>
      <c r="O269" t="n">
        <v>26982.93</v>
      </c>
      <c r="P269" t="n">
        <v>1252.26</v>
      </c>
      <c r="Q269" t="n">
        <v>1150.87</v>
      </c>
      <c r="R269" t="n">
        <v>213.58</v>
      </c>
      <c r="S269" t="n">
        <v>164.43</v>
      </c>
      <c r="T269" t="n">
        <v>18214.12</v>
      </c>
      <c r="U269" t="n">
        <v>0.77</v>
      </c>
      <c r="V269" t="n">
        <v>0.9</v>
      </c>
      <c r="W269" t="n">
        <v>19.02</v>
      </c>
      <c r="X269" t="n">
        <v>1.06</v>
      </c>
      <c r="Y269" t="n">
        <v>0.5</v>
      </c>
      <c r="Z269" t="n">
        <v>10</v>
      </c>
    </row>
    <row r="270">
      <c r="A270" t="n">
        <v>39</v>
      </c>
      <c r="B270" t="n">
        <v>80</v>
      </c>
      <c r="C270" t="inlineStr">
        <is>
          <t xml:space="preserve">CONCLUIDO	</t>
        </is>
      </c>
      <c r="D270" t="n">
        <v>0.9102</v>
      </c>
      <c r="E270" t="n">
        <v>109.87</v>
      </c>
      <c r="F270" t="n">
        <v>106.77</v>
      </c>
      <c r="G270" t="n">
        <v>266.92</v>
      </c>
      <c r="H270" t="n">
        <v>3.25</v>
      </c>
      <c r="I270" t="n">
        <v>24</v>
      </c>
      <c r="J270" t="n">
        <v>218.52</v>
      </c>
      <c r="K270" t="n">
        <v>50.28</v>
      </c>
      <c r="L270" t="n">
        <v>40</v>
      </c>
      <c r="M270" t="n">
        <v>22</v>
      </c>
      <c r="N270" t="n">
        <v>48.24</v>
      </c>
      <c r="O270" t="n">
        <v>27185.27</v>
      </c>
      <c r="P270" t="n">
        <v>1255.12</v>
      </c>
      <c r="Q270" t="n">
        <v>1150.89</v>
      </c>
      <c r="R270" t="n">
        <v>213.09</v>
      </c>
      <c r="S270" t="n">
        <v>164.43</v>
      </c>
      <c r="T270" t="n">
        <v>17969.02</v>
      </c>
      <c r="U270" t="n">
        <v>0.77</v>
      </c>
      <c r="V270" t="n">
        <v>0.9</v>
      </c>
      <c r="W270" t="n">
        <v>19.01</v>
      </c>
      <c r="X270" t="n">
        <v>1.04</v>
      </c>
      <c r="Y270" t="n">
        <v>0.5</v>
      </c>
      <c r="Z270" t="n">
        <v>10</v>
      </c>
    </row>
    <row r="271">
      <c r="A271" t="n">
        <v>0</v>
      </c>
      <c r="B271" t="n">
        <v>35</v>
      </c>
      <c r="C271" t="inlineStr">
        <is>
          <t xml:space="preserve">CONCLUIDO	</t>
        </is>
      </c>
      <c r="D271" t="n">
        <v>0.6195000000000001</v>
      </c>
      <c r="E271" t="n">
        <v>161.41</v>
      </c>
      <c r="F271" t="n">
        <v>145.21</v>
      </c>
      <c r="G271" t="n">
        <v>10.48</v>
      </c>
      <c r="H271" t="n">
        <v>0.22</v>
      </c>
      <c r="I271" t="n">
        <v>831</v>
      </c>
      <c r="J271" t="n">
        <v>80.84</v>
      </c>
      <c r="K271" t="n">
        <v>35.1</v>
      </c>
      <c r="L271" t="n">
        <v>1</v>
      </c>
      <c r="M271" t="n">
        <v>829</v>
      </c>
      <c r="N271" t="n">
        <v>9.74</v>
      </c>
      <c r="O271" t="n">
        <v>10204.21</v>
      </c>
      <c r="P271" t="n">
        <v>1141.94</v>
      </c>
      <c r="Q271" t="n">
        <v>1151.47</v>
      </c>
      <c r="R271" t="n">
        <v>1515.83</v>
      </c>
      <c r="S271" t="n">
        <v>164.43</v>
      </c>
      <c r="T271" t="n">
        <v>665303.88</v>
      </c>
      <c r="U271" t="n">
        <v>0.11</v>
      </c>
      <c r="V271" t="n">
        <v>0.66</v>
      </c>
      <c r="W271" t="n">
        <v>20.33</v>
      </c>
      <c r="X271" t="n">
        <v>39.44</v>
      </c>
      <c r="Y271" t="n">
        <v>0.5</v>
      </c>
      <c r="Z271" t="n">
        <v>10</v>
      </c>
    </row>
    <row r="272">
      <c r="A272" t="n">
        <v>1</v>
      </c>
      <c r="B272" t="n">
        <v>35</v>
      </c>
      <c r="C272" t="inlineStr">
        <is>
          <t xml:space="preserve">CONCLUIDO	</t>
        </is>
      </c>
      <c r="D272" t="n">
        <v>0.773</v>
      </c>
      <c r="E272" t="n">
        <v>129.36</v>
      </c>
      <c r="F272" t="n">
        <v>121.56</v>
      </c>
      <c r="G272" t="n">
        <v>21.26</v>
      </c>
      <c r="H272" t="n">
        <v>0.43</v>
      </c>
      <c r="I272" t="n">
        <v>343</v>
      </c>
      <c r="J272" t="n">
        <v>82.04000000000001</v>
      </c>
      <c r="K272" t="n">
        <v>35.1</v>
      </c>
      <c r="L272" t="n">
        <v>2</v>
      </c>
      <c r="M272" t="n">
        <v>341</v>
      </c>
      <c r="N272" t="n">
        <v>9.94</v>
      </c>
      <c r="O272" t="n">
        <v>10352.53</v>
      </c>
      <c r="P272" t="n">
        <v>948.39</v>
      </c>
      <c r="Q272" t="n">
        <v>1151.19</v>
      </c>
      <c r="R272" t="n">
        <v>713.9299999999999</v>
      </c>
      <c r="S272" t="n">
        <v>164.43</v>
      </c>
      <c r="T272" t="n">
        <v>266791.76</v>
      </c>
      <c r="U272" t="n">
        <v>0.23</v>
      </c>
      <c r="V272" t="n">
        <v>0.79</v>
      </c>
      <c r="W272" t="n">
        <v>19.52</v>
      </c>
      <c r="X272" t="n">
        <v>15.82</v>
      </c>
      <c r="Y272" t="n">
        <v>0.5</v>
      </c>
      <c r="Z272" t="n">
        <v>10</v>
      </c>
    </row>
    <row r="273">
      <c r="A273" t="n">
        <v>2</v>
      </c>
      <c r="B273" t="n">
        <v>35</v>
      </c>
      <c r="C273" t="inlineStr">
        <is>
          <t xml:space="preserve">CONCLUIDO	</t>
        </is>
      </c>
      <c r="D273" t="n">
        <v>0.8253</v>
      </c>
      <c r="E273" t="n">
        <v>121.17</v>
      </c>
      <c r="F273" t="n">
        <v>115.58</v>
      </c>
      <c r="G273" t="n">
        <v>32.25</v>
      </c>
      <c r="H273" t="n">
        <v>0.63</v>
      </c>
      <c r="I273" t="n">
        <v>215</v>
      </c>
      <c r="J273" t="n">
        <v>83.25</v>
      </c>
      <c r="K273" t="n">
        <v>35.1</v>
      </c>
      <c r="L273" t="n">
        <v>3</v>
      </c>
      <c r="M273" t="n">
        <v>213</v>
      </c>
      <c r="N273" t="n">
        <v>10.15</v>
      </c>
      <c r="O273" t="n">
        <v>10501.19</v>
      </c>
      <c r="P273" t="n">
        <v>893.1900000000001</v>
      </c>
      <c r="Q273" t="n">
        <v>1151.06</v>
      </c>
      <c r="R273" t="n">
        <v>510.95</v>
      </c>
      <c r="S273" t="n">
        <v>164.43</v>
      </c>
      <c r="T273" t="n">
        <v>165944.31</v>
      </c>
      <c r="U273" t="n">
        <v>0.32</v>
      </c>
      <c r="V273" t="n">
        <v>0.83</v>
      </c>
      <c r="W273" t="n">
        <v>19.32</v>
      </c>
      <c r="X273" t="n">
        <v>9.84</v>
      </c>
      <c r="Y273" t="n">
        <v>0.5</v>
      </c>
      <c r="Z273" t="n">
        <v>10</v>
      </c>
    </row>
    <row r="274">
      <c r="A274" t="n">
        <v>3</v>
      </c>
      <c r="B274" t="n">
        <v>35</v>
      </c>
      <c r="C274" t="inlineStr">
        <is>
          <t xml:space="preserve">CONCLUIDO	</t>
        </is>
      </c>
      <c r="D274" t="n">
        <v>0.8514</v>
      </c>
      <c r="E274" t="n">
        <v>117.46</v>
      </c>
      <c r="F274" t="n">
        <v>112.88</v>
      </c>
      <c r="G274" t="n">
        <v>43.41</v>
      </c>
      <c r="H274" t="n">
        <v>0.83</v>
      </c>
      <c r="I274" t="n">
        <v>156</v>
      </c>
      <c r="J274" t="n">
        <v>84.45999999999999</v>
      </c>
      <c r="K274" t="n">
        <v>35.1</v>
      </c>
      <c r="L274" t="n">
        <v>4</v>
      </c>
      <c r="M274" t="n">
        <v>154</v>
      </c>
      <c r="N274" t="n">
        <v>10.36</v>
      </c>
      <c r="O274" t="n">
        <v>10650.22</v>
      </c>
      <c r="P274" t="n">
        <v>864.21</v>
      </c>
      <c r="Q274" t="n">
        <v>1150.98</v>
      </c>
      <c r="R274" t="n">
        <v>419.11</v>
      </c>
      <c r="S274" t="n">
        <v>164.43</v>
      </c>
      <c r="T274" t="n">
        <v>120314.52</v>
      </c>
      <c r="U274" t="n">
        <v>0.39</v>
      </c>
      <c r="V274" t="n">
        <v>0.85</v>
      </c>
      <c r="W274" t="n">
        <v>19.24</v>
      </c>
      <c r="X274" t="n">
        <v>7.14</v>
      </c>
      <c r="Y274" t="n">
        <v>0.5</v>
      </c>
      <c r="Z274" t="n">
        <v>10</v>
      </c>
    </row>
    <row r="275">
      <c r="A275" t="n">
        <v>4</v>
      </c>
      <c r="B275" t="n">
        <v>35</v>
      </c>
      <c r="C275" t="inlineStr">
        <is>
          <t xml:space="preserve">CONCLUIDO	</t>
        </is>
      </c>
      <c r="D275" t="n">
        <v>0.8673</v>
      </c>
      <c r="E275" t="n">
        <v>115.3</v>
      </c>
      <c r="F275" t="n">
        <v>111.31</v>
      </c>
      <c r="G275" t="n">
        <v>54.74</v>
      </c>
      <c r="H275" t="n">
        <v>1.02</v>
      </c>
      <c r="I275" t="n">
        <v>122</v>
      </c>
      <c r="J275" t="n">
        <v>85.67</v>
      </c>
      <c r="K275" t="n">
        <v>35.1</v>
      </c>
      <c r="L275" t="n">
        <v>5</v>
      </c>
      <c r="M275" t="n">
        <v>120</v>
      </c>
      <c r="N275" t="n">
        <v>10.57</v>
      </c>
      <c r="O275" t="n">
        <v>10799.59</v>
      </c>
      <c r="P275" t="n">
        <v>843.84</v>
      </c>
      <c r="Q275" t="n">
        <v>1150.94</v>
      </c>
      <c r="R275" t="n">
        <v>366.01</v>
      </c>
      <c r="S275" t="n">
        <v>164.43</v>
      </c>
      <c r="T275" t="n">
        <v>93937.52</v>
      </c>
      <c r="U275" t="n">
        <v>0.45</v>
      </c>
      <c r="V275" t="n">
        <v>0.86</v>
      </c>
      <c r="W275" t="n">
        <v>19.19</v>
      </c>
      <c r="X275" t="n">
        <v>5.57</v>
      </c>
      <c r="Y275" t="n">
        <v>0.5</v>
      </c>
      <c r="Z275" t="n">
        <v>10</v>
      </c>
    </row>
    <row r="276">
      <c r="A276" t="n">
        <v>5</v>
      </c>
      <c r="B276" t="n">
        <v>35</v>
      </c>
      <c r="C276" t="inlineStr">
        <is>
          <t xml:space="preserve">CONCLUIDO	</t>
        </is>
      </c>
      <c r="D276" t="n">
        <v>0.8783</v>
      </c>
      <c r="E276" t="n">
        <v>113.86</v>
      </c>
      <c r="F276" t="n">
        <v>110.24</v>
      </c>
      <c r="G276" t="n">
        <v>66.14</v>
      </c>
      <c r="H276" t="n">
        <v>1.21</v>
      </c>
      <c r="I276" t="n">
        <v>100</v>
      </c>
      <c r="J276" t="n">
        <v>86.88</v>
      </c>
      <c r="K276" t="n">
        <v>35.1</v>
      </c>
      <c r="L276" t="n">
        <v>6</v>
      </c>
      <c r="M276" t="n">
        <v>98</v>
      </c>
      <c r="N276" t="n">
        <v>10.78</v>
      </c>
      <c r="O276" t="n">
        <v>10949.33</v>
      </c>
      <c r="P276" t="n">
        <v>828.17</v>
      </c>
      <c r="Q276" t="n">
        <v>1150.97</v>
      </c>
      <c r="R276" t="n">
        <v>330.03</v>
      </c>
      <c r="S276" t="n">
        <v>164.43</v>
      </c>
      <c r="T276" t="n">
        <v>76055.03</v>
      </c>
      <c r="U276" t="n">
        <v>0.5</v>
      </c>
      <c r="V276" t="n">
        <v>0.87</v>
      </c>
      <c r="W276" t="n">
        <v>19.14</v>
      </c>
      <c r="X276" t="n">
        <v>4.5</v>
      </c>
      <c r="Y276" t="n">
        <v>0.5</v>
      </c>
      <c r="Z276" t="n">
        <v>10</v>
      </c>
    </row>
    <row r="277">
      <c r="A277" t="n">
        <v>6</v>
      </c>
      <c r="B277" t="n">
        <v>35</v>
      </c>
      <c r="C277" t="inlineStr">
        <is>
          <t xml:space="preserve">CONCLUIDO	</t>
        </is>
      </c>
      <c r="D277" t="n">
        <v>0.8855</v>
      </c>
      <c r="E277" t="n">
        <v>112.93</v>
      </c>
      <c r="F277" t="n">
        <v>109.57</v>
      </c>
      <c r="G277" t="n">
        <v>77.34</v>
      </c>
      <c r="H277" t="n">
        <v>1.39</v>
      </c>
      <c r="I277" t="n">
        <v>85</v>
      </c>
      <c r="J277" t="n">
        <v>88.09999999999999</v>
      </c>
      <c r="K277" t="n">
        <v>35.1</v>
      </c>
      <c r="L277" t="n">
        <v>7</v>
      </c>
      <c r="M277" t="n">
        <v>83</v>
      </c>
      <c r="N277" t="n">
        <v>11</v>
      </c>
      <c r="O277" t="n">
        <v>11099.43</v>
      </c>
      <c r="P277" t="n">
        <v>814.53</v>
      </c>
      <c r="Q277" t="n">
        <v>1150.91</v>
      </c>
      <c r="R277" t="n">
        <v>307.78</v>
      </c>
      <c r="S277" t="n">
        <v>164.43</v>
      </c>
      <c r="T277" t="n">
        <v>65009.17</v>
      </c>
      <c r="U277" t="n">
        <v>0.53</v>
      </c>
      <c r="V277" t="n">
        <v>0.87</v>
      </c>
      <c r="W277" t="n">
        <v>19.11</v>
      </c>
      <c r="X277" t="n">
        <v>3.83</v>
      </c>
      <c r="Y277" t="n">
        <v>0.5</v>
      </c>
      <c r="Z277" t="n">
        <v>10</v>
      </c>
    </row>
    <row r="278">
      <c r="A278" t="n">
        <v>7</v>
      </c>
      <c r="B278" t="n">
        <v>35</v>
      </c>
      <c r="C278" t="inlineStr">
        <is>
          <t xml:space="preserve">CONCLUIDO	</t>
        </is>
      </c>
      <c r="D278" t="n">
        <v>0.8913</v>
      </c>
      <c r="E278" t="n">
        <v>112.2</v>
      </c>
      <c r="F278" t="n">
        <v>109.05</v>
      </c>
      <c r="G278" t="n">
        <v>89.63</v>
      </c>
      <c r="H278" t="n">
        <v>1.57</v>
      </c>
      <c r="I278" t="n">
        <v>73</v>
      </c>
      <c r="J278" t="n">
        <v>89.31999999999999</v>
      </c>
      <c r="K278" t="n">
        <v>35.1</v>
      </c>
      <c r="L278" t="n">
        <v>8</v>
      </c>
      <c r="M278" t="n">
        <v>71</v>
      </c>
      <c r="N278" t="n">
        <v>11.22</v>
      </c>
      <c r="O278" t="n">
        <v>11249.89</v>
      </c>
      <c r="P278" t="n">
        <v>801.05</v>
      </c>
      <c r="Q278" t="n">
        <v>1150.93</v>
      </c>
      <c r="R278" t="n">
        <v>290.13</v>
      </c>
      <c r="S278" t="n">
        <v>164.43</v>
      </c>
      <c r="T278" t="n">
        <v>56241.62</v>
      </c>
      <c r="U278" t="n">
        <v>0.57</v>
      </c>
      <c r="V278" t="n">
        <v>0.88</v>
      </c>
      <c r="W278" t="n">
        <v>19.1</v>
      </c>
      <c r="X278" t="n">
        <v>3.32</v>
      </c>
      <c r="Y278" t="n">
        <v>0.5</v>
      </c>
      <c r="Z278" t="n">
        <v>10</v>
      </c>
    </row>
    <row r="279">
      <c r="A279" t="n">
        <v>8</v>
      </c>
      <c r="B279" t="n">
        <v>35</v>
      </c>
      <c r="C279" t="inlineStr">
        <is>
          <t xml:space="preserve">CONCLUIDO	</t>
        </is>
      </c>
      <c r="D279" t="n">
        <v>0.896</v>
      </c>
      <c r="E279" t="n">
        <v>111.6</v>
      </c>
      <c r="F279" t="n">
        <v>108.61</v>
      </c>
      <c r="G279" t="n">
        <v>101.82</v>
      </c>
      <c r="H279" t="n">
        <v>1.75</v>
      </c>
      <c r="I279" t="n">
        <v>64</v>
      </c>
      <c r="J279" t="n">
        <v>90.54000000000001</v>
      </c>
      <c r="K279" t="n">
        <v>35.1</v>
      </c>
      <c r="L279" t="n">
        <v>9</v>
      </c>
      <c r="M279" t="n">
        <v>62</v>
      </c>
      <c r="N279" t="n">
        <v>11.44</v>
      </c>
      <c r="O279" t="n">
        <v>11400.71</v>
      </c>
      <c r="P279" t="n">
        <v>789.66</v>
      </c>
      <c r="Q279" t="n">
        <v>1150.91</v>
      </c>
      <c r="R279" t="n">
        <v>275.59</v>
      </c>
      <c r="S279" t="n">
        <v>164.43</v>
      </c>
      <c r="T279" t="n">
        <v>49018.24</v>
      </c>
      <c r="U279" t="n">
        <v>0.6</v>
      </c>
      <c r="V279" t="n">
        <v>0.88</v>
      </c>
      <c r="W279" t="n">
        <v>19.07</v>
      </c>
      <c r="X279" t="n">
        <v>2.87</v>
      </c>
      <c r="Y279" t="n">
        <v>0.5</v>
      </c>
      <c r="Z279" t="n">
        <v>10</v>
      </c>
    </row>
    <row r="280">
      <c r="A280" t="n">
        <v>9</v>
      </c>
      <c r="B280" t="n">
        <v>35</v>
      </c>
      <c r="C280" t="inlineStr">
        <is>
          <t xml:space="preserve">CONCLUIDO	</t>
        </is>
      </c>
      <c r="D280" t="n">
        <v>0.8997000000000001</v>
      </c>
      <c r="E280" t="n">
        <v>111.15</v>
      </c>
      <c r="F280" t="n">
        <v>108.27</v>
      </c>
      <c r="G280" t="n">
        <v>113.97</v>
      </c>
      <c r="H280" t="n">
        <v>1.91</v>
      </c>
      <c r="I280" t="n">
        <v>57</v>
      </c>
      <c r="J280" t="n">
        <v>91.77</v>
      </c>
      <c r="K280" t="n">
        <v>35.1</v>
      </c>
      <c r="L280" t="n">
        <v>10</v>
      </c>
      <c r="M280" t="n">
        <v>55</v>
      </c>
      <c r="N280" t="n">
        <v>11.67</v>
      </c>
      <c r="O280" t="n">
        <v>11551.91</v>
      </c>
      <c r="P280" t="n">
        <v>778.39</v>
      </c>
      <c r="Q280" t="n">
        <v>1150.88</v>
      </c>
      <c r="R280" t="n">
        <v>264.24</v>
      </c>
      <c r="S280" t="n">
        <v>164.43</v>
      </c>
      <c r="T280" t="n">
        <v>43378.1</v>
      </c>
      <c r="U280" t="n">
        <v>0.62</v>
      </c>
      <c r="V280" t="n">
        <v>0.88</v>
      </c>
      <c r="W280" t="n">
        <v>19.06</v>
      </c>
      <c r="X280" t="n">
        <v>2.54</v>
      </c>
      <c r="Y280" t="n">
        <v>0.5</v>
      </c>
      <c r="Z280" t="n">
        <v>10</v>
      </c>
    </row>
    <row r="281">
      <c r="A281" t="n">
        <v>10</v>
      </c>
      <c r="B281" t="n">
        <v>35</v>
      </c>
      <c r="C281" t="inlineStr">
        <is>
          <t xml:space="preserve">CONCLUIDO	</t>
        </is>
      </c>
      <c r="D281" t="n">
        <v>0.9025</v>
      </c>
      <c r="E281" t="n">
        <v>110.81</v>
      </c>
      <c r="F281" t="n">
        <v>108.04</v>
      </c>
      <c r="G281" t="n">
        <v>127.1</v>
      </c>
      <c r="H281" t="n">
        <v>2.08</v>
      </c>
      <c r="I281" t="n">
        <v>51</v>
      </c>
      <c r="J281" t="n">
        <v>93</v>
      </c>
      <c r="K281" t="n">
        <v>35.1</v>
      </c>
      <c r="L281" t="n">
        <v>11</v>
      </c>
      <c r="M281" t="n">
        <v>49</v>
      </c>
      <c r="N281" t="n">
        <v>11.9</v>
      </c>
      <c r="O281" t="n">
        <v>11703.47</v>
      </c>
      <c r="P281" t="n">
        <v>765.6900000000001</v>
      </c>
      <c r="Q281" t="n">
        <v>1150.9</v>
      </c>
      <c r="R281" t="n">
        <v>255.54</v>
      </c>
      <c r="S281" t="n">
        <v>164.43</v>
      </c>
      <c r="T281" t="n">
        <v>39057.11</v>
      </c>
      <c r="U281" t="n">
        <v>0.64</v>
      </c>
      <c r="V281" t="n">
        <v>0.88</v>
      </c>
      <c r="W281" t="n">
        <v>19.07</v>
      </c>
      <c r="X281" t="n">
        <v>2.3</v>
      </c>
      <c r="Y281" t="n">
        <v>0.5</v>
      </c>
      <c r="Z281" t="n">
        <v>10</v>
      </c>
    </row>
    <row r="282">
      <c r="A282" t="n">
        <v>11</v>
      </c>
      <c r="B282" t="n">
        <v>35</v>
      </c>
      <c r="C282" t="inlineStr">
        <is>
          <t xml:space="preserve">CONCLUIDO	</t>
        </is>
      </c>
      <c r="D282" t="n">
        <v>0.9048</v>
      </c>
      <c r="E282" t="n">
        <v>110.52</v>
      </c>
      <c r="F282" t="n">
        <v>107.82</v>
      </c>
      <c r="G282" t="n">
        <v>137.64</v>
      </c>
      <c r="H282" t="n">
        <v>2.24</v>
      </c>
      <c r="I282" t="n">
        <v>47</v>
      </c>
      <c r="J282" t="n">
        <v>94.23</v>
      </c>
      <c r="K282" t="n">
        <v>35.1</v>
      </c>
      <c r="L282" t="n">
        <v>12</v>
      </c>
      <c r="M282" t="n">
        <v>45</v>
      </c>
      <c r="N282" t="n">
        <v>12.13</v>
      </c>
      <c r="O282" t="n">
        <v>11855.41</v>
      </c>
      <c r="P282" t="n">
        <v>755.38</v>
      </c>
      <c r="Q282" t="n">
        <v>1150.9</v>
      </c>
      <c r="R282" t="n">
        <v>248.34</v>
      </c>
      <c r="S282" t="n">
        <v>164.43</v>
      </c>
      <c r="T282" t="n">
        <v>35475.75</v>
      </c>
      <c r="U282" t="n">
        <v>0.66</v>
      </c>
      <c r="V282" t="n">
        <v>0.89</v>
      </c>
      <c r="W282" t="n">
        <v>19.05</v>
      </c>
      <c r="X282" t="n">
        <v>2.08</v>
      </c>
      <c r="Y282" t="n">
        <v>0.5</v>
      </c>
      <c r="Z282" t="n">
        <v>10</v>
      </c>
    </row>
    <row r="283">
      <c r="A283" t="n">
        <v>12</v>
      </c>
      <c r="B283" t="n">
        <v>35</v>
      </c>
      <c r="C283" t="inlineStr">
        <is>
          <t xml:space="preserve">CONCLUIDO	</t>
        </is>
      </c>
      <c r="D283" t="n">
        <v>0.9074</v>
      </c>
      <c r="E283" t="n">
        <v>110.21</v>
      </c>
      <c r="F283" t="n">
        <v>107.59</v>
      </c>
      <c r="G283" t="n">
        <v>153.71</v>
      </c>
      <c r="H283" t="n">
        <v>2.39</v>
      </c>
      <c r="I283" t="n">
        <v>42</v>
      </c>
      <c r="J283" t="n">
        <v>95.45999999999999</v>
      </c>
      <c r="K283" t="n">
        <v>35.1</v>
      </c>
      <c r="L283" t="n">
        <v>13</v>
      </c>
      <c r="M283" t="n">
        <v>39</v>
      </c>
      <c r="N283" t="n">
        <v>12.36</v>
      </c>
      <c r="O283" t="n">
        <v>12007.73</v>
      </c>
      <c r="P283" t="n">
        <v>744.4400000000001</v>
      </c>
      <c r="Q283" t="n">
        <v>1150.88</v>
      </c>
      <c r="R283" t="n">
        <v>240.59</v>
      </c>
      <c r="S283" t="n">
        <v>164.43</v>
      </c>
      <c r="T283" t="n">
        <v>31625.62</v>
      </c>
      <c r="U283" t="n">
        <v>0.68</v>
      </c>
      <c r="V283" t="n">
        <v>0.89</v>
      </c>
      <c r="W283" t="n">
        <v>19.05</v>
      </c>
      <c r="X283" t="n">
        <v>1.86</v>
      </c>
      <c r="Y283" t="n">
        <v>0.5</v>
      </c>
      <c r="Z283" t="n">
        <v>10</v>
      </c>
    </row>
    <row r="284">
      <c r="A284" t="n">
        <v>13</v>
      </c>
      <c r="B284" t="n">
        <v>35</v>
      </c>
      <c r="C284" t="inlineStr">
        <is>
          <t xml:space="preserve">CONCLUIDO	</t>
        </is>
      </c>
      <c r="D284" t="n">
        <v>0.9091</v>
      </c>
      <c r="E284" t="n">
        <v>110</v>
      </c>
      <c r="F284" t="n">
        <v>107.44</v>
      </c>
      <c r="G284" t="n">
        <v>165.29</v>
      </c>
      <c r="H284" t="n">
        <v>2.55</v>
      </c>
      <c r="I284" t="n">
        <v>39</v>
      </c>
      <c r="J284" t="n">
        <v>96.7</v>
      </c>
      <c r="K284" t="n">
        <v>35.1</v>
      </c>
      <c r="L284" t="n">
        <v>14</v>
      </c>
      <c r="M284" t="n">
        <v>37</v>
      </c>
      <c r="N284" t="n">
        <v>12.6</v>
      </c>
      <c r="O284" t="n">
        <v>12160.43</v>
      </c>
      <c r="P284" t="n">
        <v>732.24</v>
      </c>
      <c r="Q284" t="n">
        <v>1150.87</v>
      </c>
      <c r="R284" t="n">
        <v>235.5</v>
      </c>
      <c r="S284" t="n">
        <v>164.43</v>
      </c>
      <c r="T284" t="n">
        <v>29096.36</v>
      </c>
      <c r="U284" t="n">
        <v>0.7</v>
      </c>
      <c r="V284" t="n">
        <v>0.89</v>
      </c>
      <c r="W284" t="n">
        <v>19.04</v>
      </c>
      <c r="X284" t="n">
        <v>1.71</v>
      </c>
      <c r="Y284" t="n">
        <v>0.5</v>
      </c>
      <c r="Z284" t="n">
        <v>10</v>
      </c>
    </row>
    <row r="285">
      <c r="A285" t="n">
        <v>14</v>
      </c>
      <c r="B285" t="n">
        <v>35</v>
      </c>
      <c r="C285" t="inlineStr">
        <is>
          <t xml:space="preserve">CONCLUIDO	</t>
        </is>
      </c>
      <c r="D285" t="n">
        <v>0.9097</v>
      </c>
      <c r="E285" t="n">
        <v>109.92</v>
      </c>
      <c r="F285" t="n">
        <v>107.39</v>
      </c>
      <c r="G285" t="n">
        <v>174.15</v>
      </c>
      <c r="H285" t="n">
        <v>2.69</v>
      </c>
      <c r="I285" t="n">
        <v>37</v>
      </c>
      <c r="J285" t="n">
        <v>97.94</v>
      </c>
      <c r="K285" t="n">
        <v>35.1</v>
      </c>
      <c r="L285" t="n">
        <v>15</v>
      </c>
      <c r="M285" t="n">
        <v>26</v>
      </c>
      <c r="N285" t="n">
        <v>12.84</v>
      </c>
      <c r="O285" t="n">
        <v>12313.51</v>
      </c>
      <c r="P285" t="n">
        <v>725.39</v>
      </c>
      <c r="Q285" t="n">
        <v>1150.91</v>
      </c>
      <c r="R285" t="n">
        <v>233.85</v>
      </c>
      <c r="S285" t="n">
        <v>164.43</v>
      </c>
      <c r="T285" t="n">
        <v>28279.44</v>
      </c>
      <c r="U285" t="n">
        <v>0.7</v>
      </c>
      <c r="V285" t="n">
        <v>0.89</v>
      </c>
      <c r="W285" t="n">
        <v>19.04</v>
      </c>
      <c r="X285" t="n">
        <v>1.66</v>
      </c>
      <c r="Y285" t="n">
        <v>0.5</v>
      </c>
      <c r="Z285" t="n">
        <v>10</v>
      </c>
    </row>
    <row r="286">
      <c r="A286" t="n">
        <v>15</v>
      </c>
      <c r="B286" t="n">
        <v>35</v>
      </c>
      <c r="C286" t="inlineStr">
        <is>
          <t xml:space="preserve">CONCLUIDO	</t>
        </is>
      </c>
      <c r="D286" t="n">
        <v>0.9108000000000001</v>
      </c>
      <c r="E286" t="n">
        <v>109.8</v>
      </c>
      <c r="F286" t="n">
        <v>107.3</v>
      </c>
      <c r="G286" t="n">
        <v>183.95</v>
      </c>
      <c r="H286" t="n">
        <v>2.84</v>
      </c>
      <c r="I286" t="n">
        <v>35</v>
      </c>
      <c r="J286" t="n">
        <v>99.19</v>
      </c>
      <c r="K286" t="n">
        <v>35.1</v>
      </c>
      <c r="L286" t="n">
        <v>16</v>
      </c>
      <c r="M286" t="n">
        <v>13</v>
      </c>
      <c r="N286" t="n">
        <v>13.09</v>
      </c>
      <c r="O286" t="n">
        <v>12466.97</v>
      </c>
      <c r="P286" t="n">
        <v>724.86</v>
      </c>
      <c r="Q286" t="n">
        <v>1150.92</v>
      </c>
      <c r="R286" t="n">
        <v>230.33</v>
      </c>
      <c r="S286" t="n">
        <v>164.43</v>
      </c>
      <c r="T286" t="n">
        <v>26532.8</v>
      </c>
      <c r="U286" t="n">
        <v>0.71</v>
      </c>
      <c r="V286" t="n">
        <v>0.89</v>
      </c>
      <c r="W286" t="n">
        <v>19.05</v>
      </c>
      <c r="X286" t="n">
        <v>1.57</v>
      </c>
      <c r="Y286" t="n">
        <v>0.5</v>
      </c>
      <c r="Z286" t="n">
        <v>10</v>
      </c>
    </row>
    <row r="287">
      <c r="A287" t="n">
        <v>16</v>
      </c>
      <c r="B287" t="n">
        <v>35</v>
      </c>
      <c r="C287" t="inlineStr">
        <is>
          <t xml:space="preserve">CONCLUIDO	</t>
        </is>
      </c>
      <c r="D287" t="n">
        <v>0.9113</v>
      </c>
      <c r="E287" t="n">
        <v>109.74</v>
      </c>
      <c r="F287" t="n">
        <v>107.26</v>
      </c>
      <c r="G287" t="n">
        <v>189.28</v>
      </c>
      <c r="H287" t="n">
        <v>2.98</v>
      </c>
      <c r="I287" t="n">
        <v>34</v>
      </c>
      <c r="J287" t="n">
        <v>100.43</v>
      </c>
      <c r="K287" t="n">
        <v>35.1</v>
      </c>
      <c r="L287" t="n">
        <v>17</v>
      </c>
      <c r="M287" t="n">
        <v>0</v>
      </c>
      <c r="N287" t="n">
        <v>13.33</v>
      </c>
      <c r="O287" t="n">
        <v>12620.82</v>
      </c>
      <c r="P287" t="n">
        <v>728.1</v>
      </c>
      <c r="Q287" t="n">
        <v>1150.93</v>
      </c>
      <c r="R287" t="n">
        <v>227.8</v>
      </c>
      <c r="S287" t="n">
        <v>164.43</v>
      </c>
      <c r="T287" t="n">
        <v>25272.84</v>
      </c>
      <c r="U287" t="n">
        <v>0.72</v>
      </c>
      <c r="V287" t="n">
        <v>0.89</v>
      </c>
      <c r="W287" t="n">
        <v>19.08</v>
      </c>
      <c r="X287" t="n">
        <v>1.53</v>
      </c>
      <c r="Y287" t="n">
        <v>0.5</v>
      </c>
      <c r="Z287" t="n">
        <v>10</v>
      </c>
    </row>
    <row r="288">
      <c r="A288" t="n">
        <v>0</v>
      </c>
      <c r="B288" t="n">
        <v>50</v>
      </c>
      <c r="C288" t="inlineStr">
        <is>
          <t xml:space="preserve">CONCLUIDO	</t>
        </is>
      </c>
      <c r="D288" t="n">
        <v>0.5381</v>
      </c>
      <c r="E288" t="n">
        <v>185.83</v>
      </c>
      <c r="F288" t="n">
        <v>159.17</v>
      </c>
      <c r="G288" t="n">
        <v>8.619999999999999</v>
      </c>
      <c r="H288" t="n">
        <v>0.16</v>
      </c>
      <c r="I288" t="n">
        <v>1108</v>
      </c>
      <c r="J288" t="n">
        <v>107.41</v>
      </c>
      <c r="K288" t="n">
        <v>41.65</v>
      </c>
      <c r="L288" t="n">
        <v>1</v>
      </c>
      <c r="M288" t="n">
        <v>1106</v>
      </c>
      <c r="N288" t="n">
        <v>14.77</v>
      </c>
      <c r="O288" t="n">
        <v>13481.73</v>
      </c>
      <c r="P288" t="n">
        <v>1518.52</v>
      </c>
      <c r="Q288" t="n">
        <v>1151.68</v>
      </c>
      <c r="R288" t="n">
        <v>1989.43</v>
      </c>
      <c r="S288" t="n">
        <v>164.43</v>
      </c>
      <c r="T288" t="n">
        <v>900716.16</v>
      </c>
      <c r="U288" t="n">
        <v>0.08</v>
      </c>
      <c r="V288" t="n">
        <v>0.6</v>
      </c>
      <c r="W288" t="n">
        <v>20.83</v>
      </c>
      <c r="X288" t="n">
        <v>53.4</v>
      </c>
      <c r="Y288" t="n">
        <v>0.5</v>
      </c>
      <c r="Z288" t="n">
        <v>10</v>
      </c>
    </row>
    <row r="289">
      <c r="A289" t="n">
        <v>1</v>
      </c>
      <c r="B289" t="n">
        <v>50</v>
      </c>
      <c r="C289" t="inlineStr">
        <is>
          <t xml:space="preserve">CONCLUIDO	</t>
        </is>
      </c>
      <c r="D289" t="n">
        <v>0.727</v>
      </c>
      <c r="E289" t="n">
        <v>137.55</v>
      </c>
      <c r="F289" t="n">
        <v>125.89</v>
      </c>
      <c r="G289" t="n">
        <v>17.44</v>
      </c>
      <c r="H289" t="n">
        <v>0.32</v>
      </c>
      <c r="I289" t="n">
        <v>433</v>
      </c>
      <c r="J289" t="n">
        <v>108.68</v>
      </c>
      <c r="K289" t="n">
        <v>41.65</v>
      </c>
      <c r="L289" t="n">
        <v>2</v>
      </c>
      <c r="M289" t="n">
        <v>431</v>
      </c>
      <c r="N289" t="n">
        <v>15.03</v>
      </c>
      <c r="O289" t="n">
        <v>13638.32</v>
      </c>
      <c r="P289" t="n">
        <v>1196.33</v>
      </c>
      <c r="Q289" t="n">
        <v>1151.21</v>
      </c>
      <c r="R289" t="n">
        <v>859.54</v>
      </c>
      <c r="S289" t="n">
        <v>164.43</v>
      </c>
      <c r="T289" t="n">
        <v>339145.27</v>
      </c>
      <c r="U289" t="n">
        <v>0.19</v>
      </c>
      <c r="V289" t="n">
        <v>0.76</v>
      </c>
      <c r="W289" t="n">
        <v>19.7</v>
      </c>
      <c r="X289" t="n">
        <v>20.14</v>
      </c>
      <c r="Y289" t="n">
        <v>0.5</v>
      </c>
      <c r="Z289" t="n">
        <v>10</v>
      </c>
    </row>
    <row r="290">
      <c r="A290" t="n">
        <v>2</v>
      </c>
      <c r="B290" t="n">
        <v>50</v>
      </c>
      <c r="C290" t="inlineStr">
        <is>
          <t xml:space="preserve">CONCLUIDO	</t>
        </is>
      </c>
      <c r="D290" t="n">
        <v>0.7929</v>
      </c>
      <c r="E290" t="n">
        <v>126.11</v>
      </c>
      <c r="F290" t="n">
        <v>118.1</v>
      </c>
      <c r="G290" t="n">
        <v>26.34</v>
      </c>
      <c r="H290" t="n">
        <v>0.48</v>
      </c>
      <c r="I290" t="n">
        <v>269</v>
      </c>
      <c r="J290" t="n">
        <v>109.96</v>
      </c>
      <c r="K290" t="n">
        <v>41.65</v>
      </c>
      <c r="L290" t="n">
        <v>3</v>
      </c>
      <c r="M290" t="n">
        <v>267</v>
      </c>
      <c r="N290" t="n">
        <v>15.31</v>
      </c>
      <c r="O290" t="n">
        <v>13795.21</v>
      </c>
      <c r="P290" t="n">
        <v>1117.06</v>
      </c>
      <c r="Q290" t="n">
        <v>1151.02</v>
      </c>
      <c r="R290" t="n">
        <v>596.9</v>
      </c>
      <c r="S290" t="n">
        <v>164.43</v>
      </c>
      <c r="T290" t="n">
        <v>208644.63</v>
      </c>
      <c r="U290" t="n">
        <v>0.28</v>
      </c>
      <c r="V290" t="n">
        <v>0.8100000000000001</v>
      </c>
      <c r="W290" t="n">
        <v>19.4</v>
      </c>
      <c r="X290" t="n">
        <v>12.36</v>
      </c>
      <c r="Y290" t="n">
        <v>0.5</v>
      </c>
      <c r="Z290" t="n">
        <v>10</v>
      </c>
    </row>
    <row r="291">
      <c r="A291" t="n">
        <v>3</v>
      </c>
      <c r="B291" t="n">
        <v>50</v>
      </c>
      <c r="C291" t="inlineStr">
        <is>
          <t xml:space="preserve">CONCLUIDO	</t>
        </is>
      </c>
      <c r="D291" t="n">
        <v>0.8262</v>
      </c>
      <c r="E291" t="n">
        <v>121.04</v>
      </c>
      <c r="F291" t="n">
        <v>114.67</v>
      </c>
      <c r="G291" t="n">
        <v>35.28</v>
      </c>
      <c r="H291" t="n">
        <v>0.63</v>
      </c>
      <c r="I291" t="n">
        <v>195</v>
      </c>
      <c r="J291" t="n">
        <v>111.23</v>
      </c>
      <c r="K291" t="n">
        <v>41.65</v>
      </c>
      <c r="L291" t="n">
        <v>4</v>
      </c>
      <c r="M291" t="n">
        <v>193</v>
      </c>
      <c r="N291" t="n">
        <v>15.58</v>
      </c>
      <c r="O291" t="n">
        <v>13952.52</v>
      </c>
      <c r="P291" t="n">
        <v>1078.69</v>
      </c>
      <c r="Q291" t="n">
        <v>1150.97</v>
      </c>
      <c r="R291" t="n">
        <v>480.16</v>
      </c>
      <c r="S291" t="n">
        <v>164.43</v>
      </c>
      <c r="T291" t="n">
        <v>150644.54</v>
      </c>
      <c r="U291" t="n">
        <v>0.34</v>
      </c>
      <c r="V291" t="n">
        <v>0.83</v>
      </c>
      <c r="W291" t="n">
        <v>19.3</v>
      </c>
      <c r="X291" t="n">
        <v>8.93</v>
      </c>
      <c r="Y291" t="n">
        <v>0.5</v>
      </c>
      <c r="Z291" t="n">
        <v>10</v>
      </c>
    </row>
    <row r="292">
      <c r="A292" t="n">
        <v>4</v>
      </c>
      <c r="B292" t="n">
        <v>50</v>
      </c>
      <c r="C292" t="inlineStr">
        <is>
          <t xml:space="preserve">CONCLUIDO	</t>
        </is>
      </c>
      <c r="D292" t="n">
        <v>0.8466</v>
      </c>
      <c r="E292" t="n">
        <v>118.11</v>
      </c>
      <c r="F292" t="n">
        <v>112.68</v>
      </c>
      <c r="G292" t="n">
        <v>44.19</v>
      </c>
      <c r="H292" t="n">
        <v>0.78</v>
      </c>
      <c r="I292" t="n">
        <v>153</v>
      </c>
      <c r="J292" t="n">
        <v>112.51</v>
      </c>
      <c r="K292" t="n">
        <v>41.65</v>
      </c>
      <c r="L292" t="n">
        <v>5</v>
      </c>
      <c r="M292" t="n">
        <v>151</v>
      </c>
      <c r="N292" t="n">
        <v>15.86</v>
      </c>
      <c r="O292" t="n">
        <v>14110.24</v>
      </c>
      <c r="P292" t="n">
        <v>1054.87</v>
      </c>
      <c r="Q292" t="n">
        <v>1150.97</v>
      </c>
      <c r="R292" t="n">
        <v>412.88</v>
      </c>
      <c r="S292" t="n">
        <v>164.43</v>
      </c>
      <c r="T292" t="n">
        <v>117215.34</v>
      </c>
      <c r="U292" t="n">
        <v>0.4</v>
      </c>
      <c r="V292" t="n">
        <v>0.85</v>
      </c>
      <c r="W292" t="n">
        <v>19.22</v>
      </c>
      <c r="X292" t="n">
        <v>6.94</v>
      </c>
      <c r="Y292" t="n">
        <v>0.5</v>
      </c>
      <c r="Z292" t="n">
        <v>10</v>
      </c>
    </row>
    <row r="293">
      <c r="A293" t="n">
        <v>5</v>
      </c>
      <c r="B293" t="n">
        <v>50</v>
      </c>
      <c r="C293" t="inlineStr">
        <is>
          <t xml:space="preserve">CONCLUIDO	</t>
        </is>
      </c>
      <c r="D293" t="n">
        <v>0.8599</v>
      </c>
      <c r="E293" t="n">
        <v>116.3</v>
      </c>
      <c r="F293" t="n">
        <v>111.46</v>
      </c>
      <c r="G293" t="n">
        <v>53.08</v>
      </c>
      <c r="H293" t="n">
        <v>0.93</v>
      </c>
      <c r="I293" t="n">
        <v>126</v>
      </c>
      <c r="J293" t="n">
        <v>113.79</v>
      </c>
      <c r="K293" t="n">
        <v>41.65</v>
      </c>
      <c r="L293" t="n">
        <v>6</v>
      </c>
      <c r="M293" t="n">
        <v>124</v>
      </c>
      <c r="N293" t="n">
        <v>16.14</v>
      </c>
      <c r="O293" t="n">
        <v>14268.39</v>
      </c>
      <c r="P293" t="n">
        <v>1038.61</v>
      </c>
      <c r="Q293" t="n">
        <v>1150.95</v>
      </c>
      <c r="R293" t="n">
        <v>371.68</v>
      </c>
      <c r="S293" t="n">
        <v>164.43</v>
      </c>
      <c r="T293" t="n">
        <v>96754.03</v>
      </c>
      <c r="U293" t="n">
        <v>0.44</v>
      </c>
      <c r="V293" t="n">
        <v>0.86</v>
      </c>
      <c r="W293" t="n">
        <v>19.18</v>
      </c>
      <c r="X293" t="n">
        <v>5.72</v>
      </c>
      <c r="Y293" t="n">
        <v>0.5</v>
      </c>
      <c r="Z293" t="n">
        <v>10</v>
      </c>
    </row>
    <row r="294">
      <c r="A294" t="n">
        <v>6</v>
      </c>
      <c r="B294" t="n">
        <v>50</v>
      </c>
      <c r="C294" t="inlineStr">
        <is>
          <t xml:space="preserve">CONCLUIDO	</t>
        </is>
      </c>
      <c r="D294" t="n">
        <v>0.8699</v>
      </c>
      <c r="E294" t="n">
        <v>114.96</v>
      </c>
      <c r="F294" t="n">
        <v>110.56</v>
      </c>
      <c r="G294" t="n">
        <v>62.58</v>
      </c>
      <c r="H294" t="n">
        <v>1.07</v>
      </c>
      <c r="I294" t="n">
        <v>106</v>
      </c>
      <c r="J294" t="n">
        <v>115.08</v>
      </c>
      <c r="K294" t="n">
        <v>41.65</v>
      </c>
      <c r="L294" t="n">
        <v>7</v>
      </c>
      <c r="M294" t="n">
        <v>104</v>
      </c>
      <c r="N294" t="n">
        <v>16.43</v>
      </c>
      <c r="O294" t="n">
        <v>14426.96</v>
      </c>
      <c r="P294" t="n">
        <v>1025.03</v>
      </c>
      <c r="Q294" t="n">
        <v>1150.97</v>
      </c>
      <c r="R294" t="n">
        <v>341.38</v>
      </c>
      <c r="S294" t="n">
        <v>164.43</v>
      </c>
      <c r="T294" t="n">
        <v>81700.67999999999</v>
      </c>
      <c r="U294" t="n">
        <v>0.48</v>
      </c>
      <c r="V294" t="n">
        <v>0.86</v>
      </c>
      <c r="W294" t="n">
        <v>19.15</v>
      </c>
      <c r="X294" t="n">
        <v>4.83</v>
      </c>
      <c r="Y294" t="n">
        <v>0.5</v>
      </c>
      <c r="Z294" t="n">
        <v>10</v>
      </c>
    </row>
    <row r="295">
      <c r="A295" t="n">
        <v>7</v>
      </c>
      <c r="B295" t="n">
        <v>50</v>
      </c>
      <c r="C295" t="inlineStr">
        <is>
          <t xml:space="preserve">CONCLUIDO	</t>
        </is>
      </c>
      <c r="D295" t="n">
        <v>0.8772</v>
      </c>
      <c r="E295" t="n">
        <v>114</v>
      </c>
      <c r="F295" t="n">
        <v>109.92</v>
      </c>
      <c r="G295" t="n">
        <v>71.69</v>
      </c>
      <c r="H295" t="n">
        <v>1.21</v>
      </c>
      <c r="I295" t="n">
        <v>92</v>
      </c>
      <c r="J295" t="n">
        <v>116.37</v>
      </c>
      <c r="K295" t="n">
        <v>41.65</v>
      </c>
      <c r="L295" t="n">
        <v>8</v>
      </c>
      <c r="M295" t="n">
        <v>90</v>
      </c>
      <c r="N295" t="n">
        <v>16.72</v>
      </c>
      <c r="O295" t="n">
        <v>14585.96</v>
      </c>
      <c r="P295" t="n">
        <v>1013.15</v>
      </c>
      <c r="Q295" t="n">
        <v>1150.91</v>
      </c>
      <c r="R295" t="n">
        <v>319.62</v>
      </c>
      <c r="S295" t="n">
        <v>164.43</v>
      </c>
      <c r="T295" t="n">
        <v>70891.42999999999</v>
      </c>
      <c r="U295" t="n">
        <v>0.51</v>
      </c>
      <c r="V295" t="n">
        <v>0.87</v>
      </c>
      <c r="W295" t="n">
        <v>19.12</v>
      </c>
      <c r="X295" t="n">
        <v>4.19</v>
      </c>
      <c r="Y295" t="n">
        <v>0.5</v>
      </c>
      <c r="Z295" t="n">
        <v>10</v>
      </c>
    </row>
    <row r="296">
      <c r="A296" t="n">
        <v>8</v>
      </c>
      <c r="B296" t="n">
        <v>50</v>
      </c>
      <c r="C296" t="inlineStr">
        <is>
          <t xml:space="preserve">CONCLUIDO	</t>
        </is>
      </c>
      <c r="D296" t="n">
        <v>0.8833</v>
      </c>
      <c r="E296" t="n">
        <v>113.21</v>
      </c>
      <c r="F296" t="n">
        <v>109.37</v>
      </c>
      <c r="G296" t="n">
        <v>81.02</v>
      </c>
      <c r="H296" t="n">
        <v>1.35</v>
      </c>
      <c r="I296" t="n">
        <v>81</v>
      </c>
      <c r="J296" t="n">
        <v>117.66</v>
      </c>
      <c r="K296" t="n">
        <v>41.65</v>
      </c>
      <c r="L296" t="n">
        <v>9</v>
      </c>
      <c r="M296" t="n">
        <v>79</v>
      </c>
      <c r="N296" t="n">
        <v>17.01</v>
      </c>
      <c r="O296" t="n">
        <v>14745.39</v>
      </c>
      <c r="P296" t="n">
        <v>1002.66</v>
      </c>
      <c r="Q296" t="n">
        <v>1150.91</v>
      </c>
      <c r="R296" t="n">
        <v>301.49</v>
      </c>
      <c r="S296" t="n">
        <v>164.43</v>
      </c>
      <c r="T296" t="n">
        <v>61880.61</v>
      </c>
      <c r="U296" t="n">
        <v>0.55</v>
      </c>
      <c r="V296" t="n">
        <v>0.87</v>
      </c>
      <c r="W296" t="n">
        <v>19.09</v>
      </c>
      <c r="X296" t="n">
        <v>3.64</v>
      </c>
      <c r="Y296" t="n">
        <v>0.5</v>
      </c>
      <c r="Z296" t="n">
        <v>10</v>
      </c>
    </row>
    <row r="297">
      <c r="A297" t="n">
        <v>9</v>
      </c>
      <c r="B297" t="n">
        <v>50</v>
      </c>
      <c r="C297" t="inlineStr">
        <is>
          <t xml:space="preserve">CONCLUIDO	</t>
        </is>
      </c>
      <c r="D297" t="n">
        <v>0.8873</v>
      </c>
      <c r="E297" t="n">
        <v>112.7</v>
      </c>
      <c r="F297" t="n">
        <v>109.04</v>
      </c>
      <c r="G297" t="n">
        <v>89.62</v>
      </c>
      <c r="H297" t="n">
        <v>1.48</v>
      </c>
      <c r="I297" t="n">
        <v>73</v>
      </c>
      <c r="J297" t="n">
        <v>118.96</v>
      </c>
      <c r="K297" t="n">
        <v>41.65</v>
      </c>
      <c r="L297" t="n">
        <v>10</v>
      </c>
      <c r="M297" t="n">
        <v>71</v>
      </c>
      <c r="N297" t="n">
        <v>17.31</v>
      </c>
      <c r="O297" t="n">
        <v>14905.25</v>
      </c>
      <c r="P297" t="n">
        <v>994.25</v>
      </c>
      <c r="Q297" t="n">
        <v>1150.94</v>
      </c>
      <c r="R297" t="n">
        <v>289.46</v>
      </c>
      <c r="S297" t="n">
        <v>164.43</v>
      </c>
      <c r="T297" t="n">
        <v>55908.64</v>
      </c>
      <c r="U297" t="n">
        <v>0.57</v>
      </c>
      <c r="V297" t="n">
        <v>0.88</v>
      </c>
      <c r="W297" t="n">
        <v>19.1</v>
      </c>
      <c r="X297" t="n">
        <v>3.3</v>
      </c>
      <c r="Y297" t="n">
        <v>0.5</v>
      </c>
      <c r="Z297" t="n">
        <v>10</v>
      </c>
    </row>
    <row r="298">
      <c r="A298" t="n">
        <v>10</v>
      </c>
      <c r="B298" t="n">
        <v>50</v>
      </c>
      <c r="C298" t="inlineStr">
        <is>
          <t xml:space="preserve">CONCLUIDO	</t>
        </is>
      </c>
      <c r="D298" t="n">
        <v>0.8915</v>
      </c>
      <c r="E298" t="n">
        <v>112.17</v>
      </c>
      <c r="F298" t="n">
        <v>108.67</v>
      </c>
      <c r="G298" t="n">
        <v>98.79000000000001</v>
      </c>
      <c r="H298" t="n">
        <v>1.61</v>
      </c>
      <c r="I298" t="n">
        <v>66</v>
      </c>
      <c r="J298" t="n">
        <v>120.26</v>
      </c>
      <c r="K298" t="n">
        <v>41.65</v>
      </c>
      <c r="L298" t="n">
        <v>11</v>
      </c>
      <c r="M298" t="n">
        <v>64</v>
      </c>
      <c r="N298" t="n">
        <v>17.61</v>
      </c>
      <c r="O298" t="n">
        <v>15065.56</v>
      </c>
      <c r="P298" t="n">
        <v>985.84</v>
      </c>
      <c r="Q298" t="n">
        <v>1150.91</v>
      </c>
      <c r="R298" t="n">
        <v>276.99</v>
      </c>
      <c r="S298" t="n">
        <v>164.43</v>
      </c>
      <c r="T298" t="n">
        <v>49704.95</v>
      </c>
      <c r="U298" t="n">
        <v>0.59</v>
      </c>
      <c r="V298" t="n">
        <v>0.88</v>
      </c>
      <c r="W298" t="n">
        <v>19.08</v>
      </c>
      <c r="X298" t="n">
        <v>2.93</v>
      </c>
      <c r="Y298" t="n">
        <v>0.5</v>
      </c>
      <c r="Z298" t="n">
        <v>10</v>
      </c>
    </row>
    <row r="299">
      <c r="A299" t="n">
        <v>11</v>
      </c>
      <c r="B299" t="n">
        <v>50</v>
      </c>
      <c r="C299" t="inlineStr">
        <is>
          <t xml:space="preserve">CONCLUIDO	</t>
        </is>
      </c>
      <c r="D299" t="n">
        <v>0.8944</v>
      </c>
      <c r="E299" t="n">
        <v>111.81</v>
      </c>
      <c r="F299" t="n">
        <v>108.44</v>
      </c>
      <c r="G299" t="n">
        <v>108.44</v>
      </c>
      <c r="H299" t="n">
        <v>1.74</v>
      </c>
      <c r="I299" t="n">
        <v>60</v>
      </c>
      <c r="J299" t="n">
        <v>121.56</v>
      </c>
      <c r="K299" t="n">
        <v>41.65</v>
      </c>
      <c r="L299" t="n">
        <v>12</v>
      </c>
      <c r="M299" t="n">
        <v>58</v>
      </c>
      <c r="N299" t="n">
        <v>17.91</v>
      </c>
      <c r="O299" t="n">
        <v>15226.31</v>
      </c>
      <c r="P299" t="n">
        <v>978.62</v>
      </c>
      <c r="Q299" t="n">
        <v>1150.88</v>
      </c>
      <c r="R299" t="n">
        <v>269.19</v>
      </c>
      <c r="S299" t="n">
        <v>164.43</v>
      </c>
      <c r="T299" t="n">
        <v>45835.93</v>
      </c>
      <c r="U299" t="n">
        <v>0.61</v>
      </c>
      <c r="V299" t="n">
        <v>0.88</v>
      </c>
      <c r="W299" t="n">
        <v>19.08</v>
      </c>
      <c r="X299" t="n">
        <v>2.71</v>
      </c>
      <c r="Y299" t="n">
        <v>0.5</v>
      </c>
      <c r="Z299" t="n">
        <v>10</v>
      </c>
    </row>
    <row r="300">
      <c r="A300" t="n">
        <v>12</v>
      </c>
      <c r="B300" t="n">
        <v>50</v>
      </c>
      <c r="C300" t="inlineStr">
        <is>
          <t xml:space="preserve">CONCLUIDO	</t>
        </is>
      </c>
      <c r="D300" t="n">
        <v>0.8972</v>
      </c>
      <c r="E300" t="n">
        <v>111.45</v>
      </c>
      <c r="F300" t="n">
        <v>108.19</v>
      </c>
      <c r="G300" t="n">
        <v>118.03</v>
      </c>
      <c r="H300" t="n">
        <v>1.87</v>
      </c>
      <c r="I300" t="n">
        <v>55</v>
      </c>
      <c r="J300" t="n">
        <v>122.87</v>
      </c>
      <c r="K300" t="n">
        <v>41.65</v>
      </c>
      <c r="L300" t="n">
        <v>13</v>
      </c>
      <c r="M300" t="n">
        <v>53</v>
      </c>
      <c r="N300" t="n">
        <v>18.22</v>
      </c>
      <c r="O300" t="n">
        <v>15387.5</v>
      </c>
      <c r="P300" t="n">
        <v>969.89</v>
      </c>
      <c r="Q300" t="n">
        <v>1150.89</v>
      </c>
      <c r="R300" t="n">
        <v>261.12</v>
      </c>
      <c r="S300" t="n">
        <v>164.43</v>
      </c>
      <c r="T300" t="n">
        <v>41827.89</v>
      </c>
      <c r="U300" t="n">
        <v>0.63</v>
      </c>
      <c r="V300" t="n">
        <v>0.88</v>
      </c>
      <c r="W300" t="n">
        <v>19.06</v>
      </c>
      <c r="X300" t="n">
        <v>2.46</v>
      </c>
      <c r="Y300" t="n">
        <v>0.5</v>
      </c>
      <c r="Z300" t="n">
        <v>10</v>
      </c>
    </row>
    <row r="301">
      <c r="A301" t="n">
        <v>13</v>
      </c>
      <c r="B301" t="n">
        <v>50</v>
      </c>
      <c r="C301" t="inlineStr">
        <is>
          <t xml:space="preserve">CONCLUIDO	</t>
        </is>
      </c>
      <c r="D301" t="n">
        <v>0.8996</v>
      </c>
      <c r="E301" t="n">
        <v>111.16</v>
      </c>
      <c r="F301" t="n">
        <v>107.99</v>
      </c>
      <c r="G301" t="n">
        <v>127.05</v>
      </c>
      <c r="H301" t="n">
        <v>1.99</v>
      </c>
      <c r="I301" t="n">
        <v>51</v>
      </c>
      <c r="J301" t="n">
        <v>124.18</v>
      </c>
      <c r="K301" t="n">
        <v>41.65</v>
      </c>
      <c r="L301" t="n">
        <v>14</v>
      </c>
      <c r="M301" t="n">
        <v>49</v>
      </c>
      <c r="N301" t="n">
        <v>18.53</v>
      </c>
      <c r="O301" t="n">
        <v>15549.15</v>
      </c>
      <c r="P301" t="n">
        <v>962.01</v>
      </c>
      <c r="Q301" t="n">
        <v>1150.89</v>
      </c>
      <c r="R301" t="n">
        <v>254.47</v>
      </c>
      <c r="S301" t="n">
        <v>164.43</v>
      </c>
      <c r="T301" t="n">
        <v>38523.77</v>
      </c>
      <c r="U301" t="n">
        <v>0.65</v>
      </c>
      <c r="V301" t="n">
        <v>0.89</v>
      </c>
      <c r="W301" t="n">
        <v>19.05</v>
      </c>
      <c r="X301" t="n">
        <v>2.26</v>
      </c>
      <c r="Y301" t="n">
        <v>0.5</v>
      </c>
      <c r="Z301" t="n">
        <v>10</v>
      </c>
    </row>
    <row r="302">
      <c r="A302" t="n">
        <v>14</v>
      </c>
      <c r="B302" t="n">
        <v>50</v>
      </c>
      <c r="C302" t="inlineStr">
        <is>
          <t xml:space="preserve">CONCLUIDO	</t>
        </is>
      </c>
      <c r="D302" t="n">
        <v>0.9015</v>
      </c>
      <c r="E302" t="n">
        <v>110.92</v>
      </c>
      <c r="F302" t="n">
        <v>107.84</v>
      </c>
      <c r="G302" t="n">
        <v>137.67</v>
      </c>
      <c r="H302" t="n">
        <v>2.11</v>
      </c>
      <c r="I302" t="n">
        <v>47</v>
      </c>
      <c r="J302" t="n">
        <v>125.49</v>
      </c>
      <c r="K302" t="n">
        <v>41.65</v>
      </c>
      <c r="L302" t="n">
        <v>15</v>
      </c>
      <c r="M302" t="n">
        <v>45</v>
      </c>
      <c r="N302" t="n">
        <v>18.84</v>
      </c>
      <c r="O302" t="n">
        <v>15711.24</v>
      </c>
      <c r="P302" t="n">
        <v>956.46</v>
      </c>
      <c r="Q302" t="n">
        <v>1150.88</v>
      </c>
      <c r="R302" t="n">
        <v>249.46</v>
      </c>
      <c r="S302" t="n">
        <v>164.43</v>
      </c>
      <c r="T302" t="n">
        <v>36035.51</v>
      </c>
      <c r="U302" t="n">
        <v>0.66</v>
      </c>
      <c r="V302" t="n">
        <v>0.89</v>
      </c>
      <c r="W302" t="n">
        <v>19.05</v>
      </c>
      <c r="X302" t="n">
        <v>2.11</v>
      </c>
      <c r="Y302" t="n">
        <v>0.5</v>
      </c>
      <c r="Z302" t="n">
        <v>10</v>
      </c>
    </row>
    <row r="303">
      <c r="A303" t="n">
        <v>15</v>
      </c>
      <c r="B303" t="n">
        <v>50</v>
      </c>
      <c r="C303" t="inlineStr">
        <is>
          <t xml:space="preserve">CONCLUIDO	</t>
        </is>
      </c>
      <c r="D303" t="n">
        <v>0.9034</v>
      </c>
      <c r="E303" t="n">
        <v>110.7</v>
      </c>
      <c r="F303" t="n">
        <v>107.68</v>
      </c>
      <c r="G303" t="n">
        <v>146.84</v>
      </c>
      <c r="H303" t="n">
        <v>2.23</v>
      </c>
      <c r="I303" t="n">
        <v>44</v>
      </c>
      <c r="J303" t="n">
        <v>126.81</v>
      </c>
      <c r="K303" t="n">
        <v>41.65</v>
      </c>
      <c r="L303" t="n">
        <v>16</v>
      </c>
      <c r="M303" t="n">
        <v>42</v>
      </c>
      <c r="N303" t="n">
        <v>19.16</v>
      </c>
      <c r="O303" t="n">
        <v>15873.8</v>
      </c>
      <c r="P303" t="n">
        <v>950.17</v>
      </c>
      <c r="Q303" t="n">
        <v>1150.91</v>
      </c>
      <c r="R303" t="n">
        <v>244</v>
      </c>
      <c r="S303" t="n">
        <v>164.43</v>
      </c>
      <c r="T303" t="n">
        <v>33320.91</v>
      </c>
      <c r="U303" t="n">
        <v>0.67</v>
      </c>
      <c r="V303" t="n">
        <v>0.89</v>
      </c>
      <c r="W303" t="n">
        <v>19.04</v>
      </c>
      <c r="X303" t="n">
        <v>1.95</v>
      </c>
      <c r="Y303" t="n">
        <v>0.5</v>
      </c>
      <c r="Z303" t="n">
        <v>10</v>
      </c>
    </row>
    <row r="304">
      <c r="A304" t="n">
        <v>16</v>
      </c>
      <c r="B304" t="n">
        <v>50</v>
      </c>
      <c r="C304" t="inlineStr">
        <is>
          <t xml:space="preserve">CONCLUIDO	</t>
        </is>
      </c>
      <c r="D304" t="n">
        <v>0.9049</v>
      </c>
      <c r="E304" t="n">
        <v>110.52</v>
      </c>
      <c r="F304" t="n">
        <v>107.57</v>
      </c>
      <c r="G304" t="n">
        <v>157.42</v>
      </c>
      <c r="H304" t="n">
        <v>2.34</v>
      </c>
      <c r="I304" t="n">
        <v>41</v>
      </c>
      <c r="J304" t="n">
        <v>128.13</v>
      </c>
      <c r="K304" t="n">
        <v>41.65</v>
      </c>
      <c r="L304" t="n">
        <v>17</v>
      </c>
      <c r="M304" t="n">
        <v>39</v>
      </c>
      <c r="N304" t="n">
        <v>19.48</v>
      </c>
      <c r="O304" t="n">
        <v>16036.82</v>
      </c>
      <c r="P304" t="n">
        <v>943.02</v>
      </c>
      <c r="Q304" t="n">
        <v>1150.91</v>
      </c>
      <c r="R304" t="n">
        <v>239.9</v>
      </c>
      <c r="S304" t="n">
        <v>164.43</v>
      </c>
      <c r="T304" t="n">
        <v>31287.09</v>
      </c>
      <c r="U304" t="n">
        <v>0.6899999999999999</v>
      </c>
      <c r="V304" t="n">
        <v>0.89</v>
      </c>
      <c r="W304" t="n">
        <v>19.05</v>
      </c>
      <c r="X304" t="n">
        <v>1.83</v>
      </c>
      <c r="Y304" t="n">
        <v>0.5</v>
      </c>
      <c r="Z304" t="n">
        <v>10</v>
      </c>
    </row>
    <row r="305">
      <c r="A305" t="n">
        <v>17</v>
      </c>
      <c r="B305" t="n">
        <v>50</v>
      </c>
      <c r="C305" t="inlineStr">
        <is>
          <t xml:space="preserve">CONCLUIDO	</t>
        </is>
      </c>
      <c r="D305" t="n">
        <v>0.9062</v>
      </c>
      <c r="E305" t="n">
        <v>110.35</v>
      </c>
      <c r="F305" t="n">
        <v>107.45</v>
      </c>
      <c r="G305" t="n">
        <v>165.31</v>
      </c>
      <c r="H305" t="n">
        <v>2.46</v>
      </c>
      <c r="I305" t="n">
        <v>39</v>
      </c>
      <c r="J305" t="n">
        <v>129.46</v>
      </c>
      <c r="K305" t="n">
        <v>41.65</v>
      </c>
      <c r="L305" t="n">
        <v>18</v>
      </c>
      <c r="M305" t="n">
        <v>37</v>
      </c>
      <c r="N305" t="n">
        <v>19.81</v>
      </c>
      <c r="O305" t="n">
        <v>16200.3</v>
      </c>
      <c r="P305" t="n">
        <v>937.04</v>
      </c>
      <c r="Q305" t="n">
        <v>1150.88</v>
      </c>
      <c r="R305" t="n">
        <v>236.07</v>
      </c>
      <c r="S305" t="n">
        <v>164.43</v>
      </c>
      <c r="T305" t="n">
        <v>29383.27</v>
      </c>
      <c r="U305" t="n">
        <v>0.7</v>
      </c>
      <c r="V305" t="n">
        <v>0.89</v>
      </c>
      <c r="W305" t="n">
        <v>19.04</v>
      </c>
      <c r="X305" t="n">
        <v>1.72</v>
      </c>
      <c r="Y305" t="n">
        <v>0.5</v>
      </c>
      <c r="Z305" t="n">
        <v>10</v>
      </c>
    </row>
    <row r="306">
      <c r="A306" t="n">
        <v>18</v>
      </c>
      <c r="B306" t="n">
        <v>50</v>
      </c>
      <c r="C306" t="inlineStr">
        <is>
          <t xml:space="preserve">CONCLUIDO	</t>
        </is>
      </c>
      <c r="D306" t="n">
        <v>0.9077</v>
      </c>
      <c r="E306" t="n">
        <v>110.17</v>
      </c>
      <c r="F306" t="n">
        <v>107.34</v>
      </c>
      <c r="G306" t="n">
        <v>178.9</v>
      </c>
      <c r="H306" t="n">
        <v>2.57</v>
      </c>
      <c r="I306" t="n">
        <v>36</v>
      </c>
      <c r="J306" t="n">
        <v>130.79</v>
      </c>
      <c r="K306" t="n">
        <v>41.65</v>
      </c>
      <c r="L306" t="n">
        <v>19</v>
      </c>
      <c r="M306" t="n">
        <v>34</v>
      </c>
      <c r="N306" t="n">
        <v>20.14</v>
      </c>
      <c r="O306" t="n">
        <v>16364.25</v>
      </c>
      <c r="P306" t="n">
        <v>928.71</v>
      </c>
      <c r="Q306" t="n">
        <v>1150.91</v>
      </c>
      <c r="R306" t="n">
        <v>232.17</v>
      </c>
      <c r="S306" t="n">
        <v>164.43</v>
      </c>
      <c r="T306" t="n">
        <v>27445.56</v>
      </c>
      <c r="U306" t="n">
        <v>0.71</v>
      </c>
      <c r="V306" t="n">
        <v>0.89</v>
      </c>
      <c r="W306" t="n">
        <v>19.03</v>
      </c>
      <c r="X306" t="n">
        <v>1.6</v>
      </c>
      <c r="Y306" t="n">
        <v>0.5</v>
      </c>
      <c r="Z306" t="n">
        <v>10</v>
      </c>
    </row>
    <row r="307">
      <c r="A307" t="n">
        <v>19</v>
      </c>
      <c r="B307" t="n">
        <v>50</v>
      </c>
      <c r="C307" t="inlineStr">
        <is>
          <t xml:space="preserve">CONCLUIDO	</t>
        </is>
      </c>
      <c r="D307" t="n">
        <v>0.9082</v>
      </c>
      <c r="E307" t="n">
        <v>110.11</v>
      </c>
      <c r="F307" t="n">
        <v>107.3</v>
      </c>
      <c r="G307" t="n">
        <v>183.94</v>
      </c>
      <c r="H307" t="n">
        <v>2.67</v>
      </c>
      <c r="I307" t="n">
        <v>35</v>
      </c>
      <c r="J307" t="n">
        <v>132.12</v>
      </c>
      <c r="K307" t="n">
        <v>41.65</v>
      </c>
      <c r="L307" t="n">
        <v>20</v>
      </c>
      <c r="M307" t="n">
        <v>33</v>
      </c>
      <c r="N307" t="n">
        <v>20.47</v>
      </c>
      <c r="O307" t="n">
        <v>16528.68</v>
      </c>
      <c r="P307" t="n">
        <v>923.7</v>
      </c>
      <c r="Q307" t="n">
        <v>1150.89</v>
      </c>
      <c r="R307" t="n">
        <v>230.77</v>
      </c>
      <c r="S307" t="n">
        <v>164.43</v>
      </c>
      <c r="T307" t="n">
        <v>26750.21</v>
      </c>
      <c r="U307" t="n">
        <v>0.71</v>
      </c>
      <c r="V307" t="n">
        <v>0.89</v>
      </c>
      <c r="W307" t="n">
        <v>19.03</v>
      </c>
      <c r="X307" t="n">
        <v>1.56</v>
      </c>
      <c r="Y307" t="n">
        <v>0.5</v>
      </c>
      <c r="Z307" t="n">
        <v>10</v>
      </c>
    </row>
    <row r="308">
      <c r="A308" t="n">
        <v>20</v>
      </c>
      <c r="B308" t="n">
        <v>50</v>
      </c>
      <c r="C308" t="inlineStr">
        <is>
          <t xml:space="preserve">CONCLUIDO	</t>
        </is>
      </c>
      <c r="D308" t="n">
        <v>0.9095</v>
      </c>
      <c r="E308" t="n">
        <v>109.95</v>
      </c>
      <c r="F308" t="n">
        <v>107.18</v>
      </c>
      <c r="G308" t="n">
        <v>194.88</v>
      </c>
      <c r="H308" t="n">
        <v>2.78</v>
      </c>
      <c r="I308" t="n">
        <v>33</v>
      </c>
      <c r="J308" t="n">
        <v>133.46</v>
      </c>
      <c r="K308" t="n">
        <v>41.65</v>
      </c>
      <c r="L308" t="n">
        <v>21</v>
      </c>
      <c r="M308" t="n">
        <v>31</v>
      </c>
      <c r="N308" t="n">
        <v>20.81</v>
      </c>
      <c r="O308" t="n">
        <v>16693.59</v>
      </c>
      <c r="P308" t="n">
        <v>916.3099999999999</v>
      </c>
      <c r="Q308" t="n">
        <v>1150.88</v>
      </c>
      <c r="R308" t="n">
        <v>227.24</v>
      </c>
      <c r="S308" t="n">
        <v>164.43</v>
      </c>
      <c r="T308" t="n">
        <v>24998.97</v>
      </c>
      <c r="U308" t="n">
        <v>0.72</v>
      </c>
      <c r="V308" t="n">
        <v>0.89</v>
      </c>
      <c r="W308" t="n">
        <v>19.02</v>
      </c>
      <c r="X308" t="n">
        <v>1.45</v>
      </c>
      <c r="Y308" t="n">
        <v>0.5</v>
      </c>
      <c r="Z308" t="n">
        <v>10</v>
      </c>
    </row>
    <row r="309">
      <c r="A309" t="n">
        <v>21</v>
      </c>
      <c r="B309" t="n">
        <v>50</v>
      </c>
      <c r="C309" t="inlineStr">
        <is>
          <t xml:space="preserve">CONCLUIDO	</t>
        </is>
      </c>
      <c r="D309" t="n">
        <v>0.9106</v>
      </c>
      <c r="E309" t="n">
        <v>109.82</v>
      </c>
      <c r="F309" t="n">
        <v>107.09</v>
      </c>
      <c r="G309" t="n">
        <v>207.27</v>
      </c>
      <c r="H309" t="n">
        <v>2.88</v>
      </c>
      <c r="I309" t="n">
        <v>31</v>
      </c>
      <c r="J309" t="n">
        <v>134.8</v>
      </c>
      <c r="K309" t="n">
        <v>41.65</v>
      </c>
      <c r="L309" t="n">
        <v>22</v>
      </c>
      <c r="M309" t="n">
        <v>29</v>
      </c>
      <c r="N309" t="n">
        <v>21.15</v>
      </c>
      <c r="O309" t="n">
        <v>16859.1</v>
      </c>
      <c r="P309" t="n">
        <v>910.79</v>
      </c>
      <c r="Q309" t="n">
        <v>1150.9</v>
      </c>
      <c r="R309" t="n">
        <v>223.82</v>
      </c>
      <c r="S309" t="n">
        <v>164.43</v>
      </c>
      <c r="T309" t="n">
        <v>23297.36</v>
      </c>
      <c r="U309" t="n">
        <v>0.73</v>
      </c>
      <c r="V309" t="n">
        <v>0.89</v>
      </c>
      <c r="W309" t="n">
        <v>19.02</v>
      </c>
      <c r="X309" t="n">
        <v>1.36</v>
      </c>
      <c r="Y309" t="n">
        <v>0.5</v>
      </c>
      <c r="Z309" t="n">
        <v>10</v>
      </c>
    </row>
    <row r="310">
      <c r="A310" t="n">
        <v>22</v>
      </c>
      <c r="B310" t="n">
        <v>50</v>
      </c>
      <c r="C310" t="inlineStr">
        <is>
          <t xml:space="preserve">CONCLUIDO	</t>
        </is>
      </c>
      <c r="D310" t="n">
        <v>0.9118000000000001</v>
      </c>
      <c r="E310" t="n">
        <v>109.68</v>
      </c>
      <c r="F310" t="n">
        <v>107</v>
      </c>
      <c r="G310" t="n">
        <v>221.37</v>
      </c>
      <c r="H310" t="n">
        <v>2.99</v>
      </c>
      <c r="I310" t="n">
        <v>29</v>
      </c>
      <c r="J310" t="n">
        <v>136.14</v>
      </c>
      <c r="K310" t="n">
        <v>41.65</v>
      </c>
      <c r="L310" t="n">
        <v>23</v>
      </c>
      <c r="M310" t="n">
        <v>27</v>
      </c>
      <c r="N310" t="n">
        <v>21.49</v>
      </c>
      <c r="O310" t="n">
        <v>17024.98</v>
      </c>
      <c r="P310" t="n">
        <v>899.88</v>
      </c>
      <c r="Q310" t="n">
        <v>1150.89</v>
      </c>
      <c r="R310" t="n">
        <v>220.69</v>
      </c>
      <c r="S310" t="n">
        <v>164.43</v>
      </c>
      <c r="T310" t="n">
        <v>21740.89</v>
      </c>
      <c r="U310" t="n">
        <v>0.75</v>
      </c>
      <c r="V310" t="n">
        <v>0.89</v>
      </c>
      <c r="W310" t="n">
        <v>19.02</v>
      </c>
      <c r="X310" t="n">
        <v>1.26</v>
      </c>
      <c r="Y310" t="n">
        <v>0.5</v>
      </c>
      <c r="Z310" t="n">
        <v>10</v>
      </c>
    </row>
    <row r="311">
      <c r="A311" t="n">
        <v>23</v>
      </c>
      <c r="B311" t="n">
        <v>50</v>
      </c>
      <c r="C311" t="inlineStr">
        <is>
          <t xml:space="preserve">CONCLUIDO	</t>
        </is>
      </c>
      <c r="D311" t="n">
        <v>0.9124</v>
      </c>
      <c r="E311" t="n">
        <v>109.6</v>
      </c>
      <c r="F311" t="n">
        <v>106.94</v>
      </c>
      <c r="G311" t="n">
        <v>229.16</v>
      </c>
      <c r="H311" t="n">
        <v>3.09</v>
      </c>
      <c r="I311" t="n">
        <v>28</v>
      </c>
      <c r="J311" t="n">
        <v>137.49</v>
      </c>
      <c r="K311" t="n">
        <v>41.65</v>
      </c>
      <c r="L311" t="n">
        <v>24</v>
      </c>
      <c r="M311" t="n">
        <v>26</v>
      </c>
      <c r="N311" t="n">
        <v>21.84</v>
      </c>
      <c r="O311" t="n">
        <v>17191.35</v>
      </c>
      <c r="P311" t="n">
        <v>897.2</v>
      </c>
      <c r="Q311" t="n">
        <v>1150.88</v>
      </c>
      <c r="R311" t="n">
        <v>218.81</v>
      </c>
      <c r="S311" t="n">
        <v>164.43</v>
      </c>
      <c r="T311" t="n">
        <v>20807.13</v>
      </c>
      <c r="U311" t="n">
        <v>0.75</v>
      </c>
      <c r="V311" t="n">
        <v>0.89</v>
      </c>
      <c r="W311" t="n">
        <v>19.02</v>
      </c>
      <c r="X311" t="n">
        <v>1.21</v>
      </c>
      <c r="Y311" t="n">
        <v>0.5</v>
      </c>
      <c r="Z311" t="n">
        <v>10</v>
      </c>
    </row>
    <row r="312">
      <c r="A312" t="n">
        <v>24</v>
      </c>
      <c r="B312" t="n">
        <v>50</v>
      </c>
      <c r="C312" t="inlineStr">
        <is>
          <t xml:space="preserve">CONCLUIDO	</t>
        </is>
      </c>
      <c r="D312" t="n">
        <v>0.9127</v>
      </c>
      <c r="E312" t="n">
        <v>109.57</v>
      </c>
      <c r="F312" t="n">
        <v>106.93</v>
      </c>
      <c r="G312" t="n">
        <v>237.63</v>
      </c>
      <c r="H312" t="n">
        <v>3.18</v>
      </c>
      <c r="I312" t="n">
        <v>27</v>
      </c>
      <c r="J312" t="n">
        <v>138.85</v>
      </c>
      <c r="K312" t="n">
        <v>41.65</v>
      </c>
      <c r="L312" t="n">
        <v>25</v>
      </c>
      <c r="M312" t="n">
        <v>24</v>
      </c>
      <c r="N312" t="n">
        <v>22.2</v>
      </c>
      <c r="O312" t="n">
        <v>17358.22</v>
      </c>
      <c r="P312" t="n">
        <v>893.0599999999999</v>
      </c>
      <c r="Q312" t="n">
        <v>1150.89</v>
      </c>
      <c r="R312" t="n">
        <v>218.57</v>
      </c>
      <c r="S312" t="n">
        <v>164.43</v>
      </c>
      <c r="T312" t="n">
        <v>20689.88</v>
      </c>
      <c r="U312" t="n">
        <v>0.75</v>
      </c>
      <c r="V312" t="n">
        <v>0.89</v>
      </c>
      <c r="W312" t="n">
        <v>19.02</v>
      </c>
      <c r="X312" t="n">
        <v>1.2</v>
      </c>
      <c r="Y312" t="n">
        <v>0.5</v>
      </c>
      <c r="Z312" t="n">
        <v>10</v>
      </c>
    </row>
    <row r="313">
      <c r="A313" t="n">
        <v>25</v>
      </c>
      <c r="B313" t="n">
        <v>50</v>
      </c>
      <c r="C313" t="inlineStr">
        <is>
          <t xml:space="preserve">CONCLUIDO	</t>
        </is>
      </c>
      <c r="D313" t="n">
        <v>0.9134</v>
      </c>
      <c r="E313" t="n">
        <v>109.48</v>
      </c>
      <c r="F313" t="n">
        <v>106.87</v>
      </c>
      <c r="G313" t="n">
        <v>246.62</v>
      </c>
      <c r="H313" t="n">
        <v>3.28</v>
      </c>
      <c r="I313" t="n">
        <v>26</v>
      </c>
      <c r="J313" t="n">
        <v>140.2</v>
      </c>
      <c r="K313" t="n">
        <v>41.65</v>
      </c>
      <c r="L313" t="n">
        <v>26</v>
      </c>
      <c r="M313" t="n">
        <v>19</v>
      </c>
      <c r="N313" t="n">
        <v>22.55</v>
      </c>
      <c r="O313" t="n">
        <v>17525.59</v>
      </c>
      <c r="P313" t="n">
        <v>886.62</v>
      </c>
      <c r="Q313" t="n">
        <v>1150.87</v>
      </c>
      <c r="R313" t="n">
        <v>216.13</v>
      </c>
      <c r="S313" t="n">
        <v>164.43</v>
      </c>
      <c r="T313" t="n">
        <v>19477.21</v>
      </c>
      <c r="U313" t="n">
        <v>0.76</v>
      </c>
      <c r="V313" t="n">
        <v>0.89</v>
      </c>
      <c r="W313" t="n">
        <v>19.02</v>
      </c>
      <c r="X313" t="n">
        <v>1.14</v>
      </c>
      <c r="Y313" t="n">
        <v>0.5</v>
      </c>
      <c r="Z313" t="n">
        <v>10</v>
      </c>
    </row>
    <row r="314">
      <c r="A314" t="n">
        <v>26</v>
      </c>
      <c r="B314" t="n">
        <v>50</v>
      </c>
      <c r="C314" t="inlineStr">
        <is>
          <t xml:space="preserve">CONCLUIDO	</t>
        </is>
      </c>
      <c r="D314" t="n">
        <v>0.9139</v>
      </c>
      <c r="E314" t="n">
        <v>109.43</v>
      </c>
      <c r="F314" t="n">
        <v>106.83</v>
      </c>
      <c r="G314" t="n">
        <v>256.4</v>
      </c>
      <c r="H314" t="n">
        <v>3.37</v>
      </c>
      <c r="I314" t="n">
        <v>25</v>
      </c>
      <c r="J314" t="n">
        <v>141.56</v>
      </c>
      <c r="K314" t="n">
        <v>41.65</v>
      </c>
      <c r="L314" t="n">
        <v>27</v>
      </c>
      <c r="M314" t="n">
        <v>14</v>
      </c>
      <c r="N314" t="n">
        <v>22.91</v>
      </c>
      <c r="O314" t="n">
        <v>17693.46</v>
      </c>
      <c r="P314" t="n">
        <v>883.24</v>
      </c>
      <c r="Q314" t="n">
        <v>1150.89</v>
      </c>
      <c r="R314" t="n">
        <v>214.81</v>
      </c>
      <c r="S314" t="n">
        <v>164.43</v>
      </c>
      <c r="T314" t="n">
        <v>18820.32</v>
      </c>
      <c r="U314" t="n">
        <v>0.77</v>
      </c>
      <c r="V314" t="n">
        <v>0.89</v>
      </c>
      <c r="W314" t="n">
        <v>19.03</v>
      </c>
      <c r="X314" t="n">
        <v>1.1</v>
      </c>
      <c r="Y314" t="n">
        <v>0.5</v>
      </c>
      <c r="Z314" t="n">
        <v>10</v>
      </c>
    </row>
    <row r="315">
      <c r="A315" t="n">
        <v>27</v>
      </c>
      <c r="B315" t="n">
        <v>50</v>
      </c>
      <c r="C315" t="inlineStr">
        <is>
          <t xml:space="preserve">CONCLUIDO	</t>
        </is>
      </c>
      <c r="D315" t="n">
        <v>0.9137999999999999</v>
      </c>
      <c r="E315" t="n">
        <v>109.44</v>
      </c>
      <c r="F315" t="n">
        <v>106.84</v>
      </c>
      <c r="G315" t="n">
        <v>256.43</v>
      </c>
      <c r="H315" t="n">
        <v>3.47</v>
      </c>
      <c r="I315" t="n">
        <v>25</v>
      </c>
      <c r="J315" t="n">
        <v>142.93</v>
      </c>
      <c r="K315" t="n">
        <v>41.65</v>
      </c>
      <c r="L315" t="n">
        <v>28</v>
      </c>
      <c r="M315" t="n">
        <v>6</v>
      </c>
      <c r="N315" t="n">
        <v>23.28</v>
      </c>
      <c r="O315" t="n">
        <v>17861.84</v>
      </c>
      <c r="P315" t="n">
        <v>885.74</v>
      </c>
      <c r="Q315" t="n">
        <v>1150.93</v>
      </c>
      <c r="R315" t="n">
        <v>214.8</v>
      </c>
      <c r="S315" t="n">
        <v>164.43</v>
      </c>
      <c r="T315" t="n">
        <v>18815.45</v>
      </c>
      <c r="U315" t="n">
        <v>0.77</v>
      </c>
      <c r="V315" t="n">
        <v>0.89</v>
      </c>
      <c r="W315" t="n">
        <v>19.04</v>
      </c>
      <c r="X315" t="n">
        <v>1.11</v>
      </c>
      <c r="Y315" t="n">
        <v>0.5</v>
      </c>
      <c r="Z315" t="n">
        <v>10</v>
      </c>
    </row>
    <row r="316">
      <c r="A316" t="n">
        <v>28</v>
      </c>
      <c r="B316" t="n">
        <v>50</v>
      </c>
      <c r="C316" t="inlineStr">
        <is>
          <t xml:space="preserve">CONCLUIDO	</t>
        </is>
      </c>
      <c r="D316" t="n">
        <v>0.9137999999999999</v>
      </c>
      <c r="E316" t="n">
        <v>109.44</v>
      </c>
      <c r="F316" t="n">
        <v>106.85</v>
      </c>
      <c r="G316" t="n">
        <v>256.43</v>
      </c>
      <c r="H316" t="n">
        <v>3.56</v>
      </c>
      <c r="I316" t="n">
        <v>25</v>
      </c>
      <c r="J316" t="n">
        <v>144.3</v>
      </c>
      <c r="K316" t="n">
        <v>41.65</v>
      </c>
      <c r="L316" t="n">
        <v>29</v>
      </c>
      <c r="M316" t="n">
        <v>3</v>
      </c>
      <c r="N316" t="n">
        <v>23.65</v>
      </c>
      <c r="O316" t="n">
        <v>18030.73</v>
      </c>
      <c r="P316" t="n">
        <v>889.3099999999999</v>
      </c>
      <c r="Q316" t="n">
        <v>1150.93</v>
      </c>
      <c r="R316" t="n">
        <v>214.69</v>
      </c>
      <c r="S316" t="n">
        <v>164.43</v>
      </c>
      <c r="T316" t="n">
        <v>18760.18</v>
      </c>
      <c r="U316" t="n">
        <v>0.77</v>
      </c>
      <c r="V316" t="n">
        <v>0.89</v>
      </c>
      <c r="W316" t="n">
        <v>19.04</v>
      </c>
      <c r="X316" t="n">
        <v>1.11</v>
      </c>
      <c r="Y316" t="n">
        <v>0.5</v>
      </c>
      <c r="Z316" t="n">
        <v>10</v>
      </c>
    </row>
    <row r="317">
      <c r="A317" t="n">
        <v>29</v>
      </c>
      <c r="B317" t="n">
        <v>50</v>
      </c>
      <c r="C317" t="inlineStr">
        <is>
          <t xml:space="preserve">CONCLUIDO	</t>
        </is>
      </c>
      <c r="D317" t="n">
        <v>0.9137</v>
      </c>
      <c r="E317" t="n">
        <v>109.44</v>
      </c>
      <c r="F317" t="n">
        <v>106.85</v>
      </c>
      <c r="G317" t="n">
        <v>256.44</v>
      </c>
      <c r="H317" t="n">
        <v>3.64</v>
      </c>
      <c r="I317" t="n">
        <v>25</v>
      </c>
      <c r="J317" t="n">
        <v>145.67</v>
      </c>
      <c r="K317" t="n">
        <v>41.65</v>
      </c>
      <c r="L317" t="n">
        <v>30</v>
      </c>
      <c r="M317" t="n">
        <v>0</v>
      </c>
      <c r="N317" t="n">
        <v>24.02</v>
      </c>
      <c r="O317" t="n">
        <v>18200.14</v>
      </c>
      <c r="P317" t="n">
        <v>895.75</v>
      </c>
      <c r="Q317" t="n">
        <v>1150.92</v>
      </c>
      <c r="R317" t="n">
        <v>214.42</v>
      </c>
      <c r="S317" t="n">
        <v>164.43</v>
      </c>
      <c r="T317" t="n">
        <v>18627.11</v>
      </c>
      <c r="U317" t="n">
        <v>0.77</v>
      </c>
      <c r="V317" t="n">
        <v>0.89</v>
      </c>
      <c r="W317" t="n">
        <v>19.05</v>
      </c>
      <c r="X317" t="n">
        <v>1.12</v>
      </c>
      <c r="Y317" t="n">
        <v>0.5</v>
      </c>
      <c r="Z317" t="n">
        <v>10</v>
      </c>
    </row>
    <row r="318">
      <c r="A318" t="n">
        <v>0</v>
      </c>
      <c r="B318" t="n">
        <v>25</v>
      </c>
      <c r="C318" t="inlineStr">
        <is>
          <t xml:space="preserve">CONCLUIDO	</t>
        </is>
      </c>
      <c r="D318" t="n">
        <v>0.6823</v>
      </c>
      <c r="E318" t="n">
        <v>146.56</v>
      </c>
      <c r="F318" t="n">
        <v>135.86</v>
      </c>
      <c r="G318" t="n">
        <v>12.72</v>
      </c>
      <c r="H318" t="n">
        <v>0.28</v>
      </c>
      <c r="I318" t="n">
        <v>641</v>
      </c>
      <c r="J318" t="n">
        <v>61.76</v>
      </c>
      <c r="K318" t="n">
        <v>28.92</v>
      </c>
      <c r="L318" t="n">
        <v>1</v>
      </c>
      <c r="M318" t="n">
        <v>639</v>
      </c>
      <c r="N318" t="n">
        <v>6.84</v>
      </c>
      <c r="O318" t="n">
        <v>7851.41</v>
      </c>
      <c r="P318" t="n">
        <v>883.21</v>
      </c>
      <c r="Q318" t="n">
        <v>1151.39</v>
      </c>
      <c r="R318" t="n">
        <v>1198.48</v>
      </c>
      <c r="S318" t="n">
        <v>164.43</v>
      </c>
      <c r="T318" t="n">
        <v>507576.51</v>
      </c>
      <c r="U318" t="n">
        <v>0.14</v>
      </c>
      <c r="V318" t="n">
        <v>0.7</v>
      </c>
      <c r="W318" t="n">
        <v>20.02</v>
      </c>
      <c r="X318" t="n">
        <v>30.11</v>
      </c>
      <c r="Y318" t="n">
        <v>0.5</v>
      </c>
      <c r="Z318" t="n">
        <v>10</v>
      </c>
    </row>
    <row r="319">
      <c r="A319" t="n">
        <v>1</v>
      </c>
      <c r="B319" t="n">
        <v>25</v>
      </c>
      <c r="C319" t="inlineStr">
        <is>
          <t xml:space="preserve">CONCLUIDO	</t>
        </is>
      </c>
      <c r="D319" t="n">
        <v>0.8066</v>
      </c>
      <c r="E319" t="n">
        <v>123.98</v>
      </c>
      <c r="F319" t="n">
        <v>118.38</v>
      </c>
      <c r="G319" t="n">
        <v>25.92</v>
      </c>
      <c r="H319" t="n">
        <v>0.55</v>
      </c>
      <c r="I319" t="n">
        <v>274</v>
      </c>
      <c r="J319" t="n">
        <v>62.92</v>
      </c>
      <c r="K319" t="n">
        <v>28.92</v>
      </c>
      <c r="L319" t="n">
        <v>2</v>
      </c>
      <c r="M319" t="n">
        <v>272</v>
      </c>
      <c r="N319" t="n">
        <v>7</v>
      </c>
      <c r="O319" t="n">
        <v>7994.37</v>
      </c>
      <c r="P319" t="n">
        <v>758.5</v>
      </c>
      <c r="Q319" t="n">
        <v>1151.09</v>
      </c>
      <c r="R319" t="n">
        <v>605.3</v>
      </c>
      <c r="S319" t="n">
        <v>164.43</v>
      </c>
      <c r="T319" t="n">
        <v>212821.12</v>
      </c>
      <c r="U319" t="n">
        <v>0.27</v>
      </c>
      <c r="V319" t="n">
        <v>0.8100000000000001</v>
      </c>
      <c r="W319" t="n">
        <v>19.44</v>
      </c>
      <c r="X319" t="n">
        <v>12.64</v>
      </c>
      <c r="Y319" t="n">
        <v>0.5</v>
      </c>
      <c r="Z319" t="n">
        <v>10</v>
      </c>
    </row>
    <row r="320">
      <c r="A320" t="n">
        <v>2</v>
      </c>
      <c r="B320" t="n">
        <v>25</v>
      </c>
      <c r="C320" t="inlineStr">
        <is>
          <t xml:space="preserve">CONCLUIDO	</t>
        </is>
      </c>
      <c r="D320" t="n">
        <v>0.8485</v>
      </c>
      <c r="E320" t="n">
        <v>117.85</v>
      </c>
      <c r="F320" t="n">
        <v>113.65</v>
      </c>
      <c r="G320" t="n">
        <v>39.42</v>
      </c>
      <c r="H320" t="n">
        <v>0.8100000000000001</v>
      </c>
      <c r="I320" t="n">
        <v>173</v>
      </c>
      <c r="J320" t="n">
        <v>64.08</v>
      </c>
      <c r="K320" t="n">
        <v>28.92</v>
      </c>
      <c r="L320" t="n">
        <v>3</v>
      </c>
      <c r="M320" t="n">
        <v>171</v>
      </c>
      <c r="N320" t="n">
        <v>7.16</v>
      </c>
      <c r="O320" t="n">
        <v>8137.65</v>
      </c>
      <c r="P320" t="n">
        <v>716.4299999999999</v>
      </c>
      <c r="Q320" t="n">
        <v>1150.96</v>
      </c>
      <c r="R320" t="n">
        <v>445.77</v>
      </c>
      <c r="S320" t="n">
        <v>164.43</v>
      </c>
      <c r="T320" t="n">
        <v>133560.48</v>
      </c>
      <c r="U320" t="n">
        <v>0.37</v>
      </c>
      <c r="V320" t="n">
        <v>0.84</v>
      </c>
      <c r="W320" t="n">
        <v>19.26</v>
      </c>
      <c r="X320" t="n">
        <v>7.92</v>
      </c>
      <c r="Y320" t="n">
        <v>0.5</v>
      </c>
      <c r="Z320" t="n">
        <v>10</v>
      </c>
    </row>
    <row r="321">
      <c r="A321" t="n">
        <v>3</v>
      </c>
      <c r="B321" t="n">
        <v>25</v>
      </c>
      <c r="C321" t="inlineStr">
        <is>
          <t xml:space="preserve">CONCLUIDO	</t>
        </is>
      </c>
      <c r="D321" t="n">
        <v>0.8699</v>
      </c>
      <c r="E321" t="n">
        <v>114.96</v>
      </c>
      <c r="F321" t="n">
        <v>111.42</v>
      </c>
      <c r="G321" t="n">
        <v>53.48</v>
      </c>
      <c r="H321" t="n">
        <v>1.07</v>
      </c>
      <c r="I321" t="n">
        <v>125</v>
      </c>
      <c r="J321" t="n">
        <v>65.25</v>
      </c>
      <c r="K321" t="n">
        <v>28.92</v>
      </c>
      <c r="L321" t="n">
        <v>4</v>
      </c>
      <c r="M321" t="n">
        <v>123</v>
      </c>
      <c r="N321" t="n">
        <v>7.33</v>
      </c>
      <c r="O321" t="n">
        <v>8281.25</v>
      </c>
      <c r="P321" t="n">
        <v>690.15</v>
      </c>
      <c r="Q321" t="n">
        <v>1150.98</v>
      </c>
      <c r="R321" t="n">
        <v>370.51</v>
      </c>
      <c r="S321" t="n">
        <v>164.43</v>
      </c>
      <c r="T321" t="n">
        <v>96173.38</v>
      </c>
      <c r="U321" t="n">
        <v>0.44</v>
      </c>
      <c r="V321" t="n">
        <v>0.86</v>
      </c>
      <c r="W321" t="n">
        <v>19.17</v>
      </c>
      <c r="X321" t="n">
        <v>5.69</v>
      </c>
      <c r="Y321" t="n">
        <v>0.5</v>
      </c>
      <c r="Z321" t="n">
        <v>10</v>
      </c>
    </row>
    <row r="322">
      <c r="A322" t="n">
        <v>4</v>
      </c>
      <c r="B322" t="n">
        <v>25</v>
      </c>
      <c r="C322" t="inlineStr">
        <is>
          <t xml:space="preserve">CONCLUIDO	</t>
        </is>
      </c>
      <c r="D322" t="n">
        <v>0.8831</v>
      </c>
      <c r="E322" t="n">
        <v>113.24</v>
      </c>
      <c r="F322" t="n">
        <v>110.09</v>
      </c>
      <c r="G322" t="n">
        <v>68.09999999999999</v>
      </c>
      <c r="H322" t="n">
        <v>1.31</v>
      </c>
      <c r="I322" t="n">
        <v>97</v>
      </c>
      <c r="J322" t="n">
        <v>66.42</v>
      </c>
      <c r="K322" t="n">
        <v>28.92</v>
      </c>
      <c r="L322" t="n">
        <v>5</v>
      </c>
      <c r="M322" t="n">
        <v>95</v>
      </c>
      <c r="N322" t="n">
        <v>7.49</v>
      </c>
      <c r="O322" t="n">
        <v>8425.16</v>
      </c>
      <c r="P322" t="n">
        <v>668.9400000000001</v>
      </c>
      <c r="Q322" t="n">
        <v>1150.95</v>
      </c>
      <c r="R322" t="n">
        <v>324.96</v>
      </c>
      <c r="S322" t="n">
        <v>164.43</v>
      </c>
      <c r="T322" t="n">
        <v>73539.14999999999</v>
      </c>
      <c r="U322" t="n">
        <v>0.51</v>
      </c>
      <c r="V322" t="n">
        <v>0.87</v>
      </c>
      <c r="W322" t="n">
        <v>19.14</v>
      </c>
      <c r="X322" t="n">
        <v>4.36</v>
      </c>
      <c r="Y322" t="n">
        <v>0.5</v>
      </c>
      <c r="Z322" t="n">
        <v>10</v>
      </c>
    </row>
    <row r="323">
      <c r="A323" t="n">
        <v>5</v>
      </c>
      <c r="B323" t="n">
        <v>25</v>
      </c>
      <c r="C323" t="inlineStr">
        <is>
          <t xml:space="preserve">CONCLUIDO	</t>
        </is>
      </c>
      <c r="D323" t="n">
        <v>0.8911</v>
      </c>
      <c r="E323" t="n">
        <v>112.22</v>
      </c>
      <c r="F323" t="n">
        <v>109.32</v>
      </c>
      <c r="G323" t="n">
        <v>83.03</v>
      </c>
      <c r="H323" t="n">
        <v>1.55</v>
      </c>
      <c r="I323" t="n">
        <v>79</v>
      </c>
      <c r="J323" t="n">
        <v>67.59</v>
      </c>
      <c r="K323" t="n">
        <v>28.92</v>
      </c>
      <c r="L323" t="n">
        <v>6</v>
      </c>
      <c r="M323" t="n">
        <v>77</v>
      </c>
      <c r="N323" t="n">
        <v>7.66</v>
      </c>
      <c r="O323" t="n">
        <v>8569.4</v>
      </c>
      <c r="P323" t="n">
        <v>652.09</v>
      </c>
      <c r="Q323" t="n">
        <v>1150.93</v>
      </c>
      <c r="R323" t="n">
        <v>299.54</v>
      </c>
      <c r="S323" t="n">
        <v>164.43</v>
      </c>
      <c r="T323" t="n">
        <v>60915.04</v>
      </c>
      <c r="U323" t="n">
        <v>0.55</v>
      </c>
      <c r="V323" t="n">
        <v>0.87</v>
      </c>
      <c r="W323" t="n">
        <v>19.1</v>
      </c>
      <c r="X323" t="n">
        <v>3.59</v>
      </c>
      <c r="Y323" t="n">
        <v>0.5</v>
      </c>
      <c r="Z323" t="n">
        <v>10</v>
      </c>
    </row>
    <row r="324">
      <c r="A324" t="n">
        <v>6</v>
      </c>
      <c r="B324" t="n">
        <v>25</v>
      </c>
      <c r="C324" t="inlineStr">
        <is>
          <t xml:space="preserve">CONCLUIDO	</t>
        </is>
      </c>
      <c r="D324" t="n">
        <v>0.8976</v>
      </c>
      <c r="E324" t="n">
        <v>111.41</v>
      </c>
      <c r="F324" t="n">
        <v>108.7</v>
      </c>
      <c r="G324" t="n">
        <v>98.81999999999999</v>
      </c>
      <c r="H324" t="n">
        <v>1.78</v>
      </c>
      <c r="I324" t="n">
        <v>66</v>
      </c>
      <c r="J324" t="n">
        <v>68.76000000000001</v>
      </c>
      <c r="K324" t="n">
        <v>28.92</v>
      </c>
      <c r="L324" t="n">
        <v>7</v>
      </c>
      <c r="M324" t="n">
        <v>64</v>
      </c>
      <c r="N324" t="n">
        <v>7.83</v>
      </c>
      <c r="O324" t="n">
        <v>8713.950000000001</v>
      </c>
      <c r="P324" t="n">
        <v>634.84</v>
      </c>
      <c r="Q324" t="n">
        <v>1150.9</v>
      </c>
      <c r="R324" t="n">
        <v>278.3</v>
      </c>
      <c r="S324" t="n">
        <v>164.43</v>
      </c>
      <c r="T324" t="n">
        <v>50362.39</v>
      </c>
      <c r="U324" t="n">
        <v>0.59</v>
      </c>
      <c r="V324" t="n">
        <v>0.88</v>
      </c>
      <c r="W324" t="n">
        <v>19.08</v>
      </c>
      <c r="X324" t="n">
        <v>2.96</v>
      </c>
      <c r="Y324" t="n">
        <v>0.5</v>
      </c>
      <c r="Z324" t="n">
        <v>10</v>
      </c>
    </row>
    <row r="325">
      <c r="A325" t="n">
        <v>7</v>
      </c>
      <c r="B325" t="n">
        <v>25</v>
      </c>
      <c r="C325" t="inlineStr">
        <is>
          <t xml:space="preserve">CONCLUIDO	</t>
        </is>
      </c>
      <c r="D325" t="n">
        <v>0.902</v>
      </c>
      <c r="E325" t="n">
        <v>110.87</v>
      </c>
      <c r="F325" t="n">
        <v>108.28</v>
      </c>
      <c r="G325" t="n">
        <v>113.98</v>
      </c>
      <c r="H325" t="n">
        <v>2</v>
      </c>
      <c r="I325" t="n">
        <v>57</v>
      </c>
      <c r="J325" t="n">
        <v>69.93000000000001</v>
      </c>
      <c r="K325" t="n">
        <v>28.92</v>
      </c>
      <c r="L325" t="n">
        <v>8</v>
      </c>
      <c r="M325" t="n">
        <v>53</v>
      </c>
      <c r="N325" t="n">
        <v>8.01</v>
      </c>
      <c r="O325" t="n">
        <v>8858.84</v>
      </c>
      <c r="P325" t="n">
        <v>617.65</v>
      </c>
      <c r="Q325" t="n">
        <v>1150.89</v>
      </c>
      <c r="R325" t="n">
        <v>263.79</v>
      </c>
      <c r="S325" t="n">
        <v>164.43</v>
      </c>
      <c r="T325" t="n">
        <v>43154.2</v>
      </c>
      <c r="U325" t="n">
        <v>0.62</v>
      </c>
      <c r="V325" t="n">
        <v>0.88</v>
      </c>
      <c r="W325" t="n">
        <v>19.07</v>
      </c>
      <c r="X325" t="n">
        <v>2.55</v>
      </c>
      <c r="Y325" t="n">
        <v>0.5</v>
      </c>
      <c r="Z325" t="n">
        <v>10</v>
      </c>
    </row>
    <row r="326">
      <c r="A326" t="n">
        <v>8</v>
      </c>
      <c r="B326" t="n">
        <v>25</v>
      </c>
      <c r="C326" t="inlineStr">
        <is>
          <t xml:space="preserve">CONCLUIDO	</t>
        </is>
      </c>
      <c r="D326" t="n">
        <v>0.9052</v>
      </c>
      <c r="E326" t="n">
        <v>110.48</v>
      </c>
      <c r="F326" t="n">
        <v>107.99</v>
      </c>
      <c r="G326" t="n">
        <v>129.59</v>
      </c>
      <c r="H326" t="n">
        <v>2.21</v>
      </c>
      <c r="I326" t="n">
        <v>50</v>
      </c>
      <c r="J326" t="n">
        <v>71.11</v>
      </c>
      <c r="K326" t="n">
        <v>28.92</v>
      </c>
      <c r="L326" t="n">
        <v>9</v>
      </c>
      <c r="M326" t="n">
        <v>35</v>
      </c>
      <c r="N326" t="n">
        <v>8.19</v>
      </c>
      <c r="O326" t="n">
        <v>9004.040000000001</v>
      </c>
      <c r="P326" t="n">
        <v>606.16</v>
      </c>
      <c r="Q326" t="n">
        <v>1150.9</v>
      </c>
      <c r="R326" t="n">
        <v>253.56</v>
      </c>
      <c r="S326" t="n">
        <v>164.43</v>
      </c>
      <c r="T326" t="n">
        <v>38073.32</v>
      </c>
      <c r="U326" t="n">
        <v>0.65</v>
      </c>
      <c r="V326" t="n">
        <v>0.89</v>
      </c>
      <c r="W326" t="n">
        <v>19.08</v>
      </c>
      <c r="X326" t="n">
        <v>2.25</v>
      </c>
      <c r="Y326" t="n">
        <v>0.5</v>
      </c>
      <c r="Z326" t="n">
        <v>10</v>
      </c>
    </row>
    <row r="327">
      <c r="A327" t="n">
        <v>9</v>
      </c>
      <c r="B327" t="n">
        <v>25</v>
      </c>
      <c r="C327" t="inlineStr">
        <is>
          <t xml:space="preserve">CONCLUIDO	</t>
        </is>
      </c>
      <c r="D327" t="n">
        <v>0.9061</v>
      </c>
      <c r="E327" t="n">
        <v>110.36</v>
      </c>
      <c r="F327" t="n">
        <v>107.9</v>
      </c>
      <c r="G327" t="n">
        <v>134.88</v>
      </c>
      <c r="H327" t="n">
        <v>2.42</v>
      </c>
      <c r="I327" t="n">
        <v>48</v>
      </c>
      <c r="J327" t="n">
        <v>72.29000000000001</v>
      </c>
      <c r="K327" t="n">
        <v>28.92</v>
      </c>
      <c r="L327" t="n">
        <v>10</v>
      </c>
      <c r="M327" t="n">
        <v>5</v>
      </c>
      <c r="N327" t="n">
        <v>8.369999999999999</v>
      </c>
      <c r="O327" t="n">
        <v>9149.58</v>
      </c>
      <c r="P327" t="n">
        <v>605.1</v>
      </c>
      <c r="Q327" t="n">
        <v>1150.94</v>
      </c>
      <c r="R327" t="n">
        <v>249.74</v>
      </c>
      <c r="S327" t="n">
        <v>164.43</v>
      </c>
      <c r="T327" t="n">
        <v>36172.74</v>
      </c>
      <c r="U327" t="n">
        <v>0.66</v>
      </c>
      <c r="V327" t="n">
        <v>0.89</v>
      </c>
      <c r="W327" t="n">
        <v>19.1</v>
      </c>
      <c r="X327" t="n">
        <v>2.17</v>
      </c>
      <c r="Y327" t="n">
        <v>0.5</v>
      </c>
      <c r="Z327" t="n">
        <v>10</v>
      </c>
    </row>
    <row r="328">
      <c r="A328" t="n">
        <v>10</v>
      </c>
      <c r="B328" t="n">
        <v>25</v>
      </c>
      <c r="C328" t="inlineStr">
        <is>
          <t xml:space="preserve">CONCLUIDO	</t>
        </is>
      </c>
      <c r="D328" t="n">
        <v>0.906</v>
      </c>
      <c r="E328" t="n">
        <v>110.38</v>
      </c>
      <c r="F328" t="n">
        <v>107.91</v>
      </c>
      <c r="G328" t="n">
        <v>134.89</v>
      </c>
      <c r="H328" t="n">
        <v>2.62</v>
      </c>
      <c r="I328" t="n">
        <v>48</v>
      </c>
      <c r="J328" t="n">
        <v>73.47</v>
      </c>
      <c r="K328" t="n">
        <v>28.92</v>
      </c>
      <c r="L328" t="n">
        <v>11</v>
      </c>
      <c r="M328" t="n">
        <v>0</v>
      </c>
      <c r="N328" t="n">
        <v>8.550000000000001</v>
      </c>
      <c r="O328" t="n">
        <v>9295.440000000001</v>
      </c>
      <c r="P328" t="n">
        <v>613.34</v>
      </c>
      <c r="Q328" t="n">
        <v>1150.98</v>
      </c>
      <c r="R328" t="n">
        <v>249.27</v>
      </c>
      <c r="S328" t="n">
        <v>164.43</v>
      </c>
      <c r="T328" t="n">
        <v>35934.76</v>
      </c>
      <c r="U328" t="n">
        <v>0.66</v>
      </c>
      <c r="V328" t="n">
        <v>0.89</v>
      </c>
      <c r="W328" t="n">
        <v>19.12</v>
      </c>
      <c r="X328" t="n">
        <v>2.18</v>
      </c>
      <c r="Y328" t="n">
        <v>0.5</v>
      </c>
      <c r="Z328" t="n">
        <v>10</v>
      </c>
    </row>
    <row r="329">
      <c r="A329" t="n">
        <v>0</v>
      </c>
      <c r="B329" t="n">
        <v>85</v>
      </c>
      <c r="C329" t="inlineStr">
        <is>
          <t xml:space="preserve">CONCLUIDO	</t>
        </is>
      </c>
      <c r="D329" t="n">
        <v>0.3772</v>
      </c>
      <c r="E329" t="n">
        <v>265.13</v>
      </c>
      <c r="F329" t="n">
        <v>199.32</v>
      </c>
      <c r="G329" t="n">
        <v>6.39</v>
      </c>
      <c r="H329" t="n">
        <v>0.11</v>
      </c>
      <c r="I329" t="n">
        <v>1872</v>
      </c>
      <c r="J329" t="n">
        <v>167.88</v>
      </c>
      <c r="K329" t="n">
        <v>51.39</v>
      </c>
      <c r="L329" t="n">
        <v>1</v>
      </c>
      <c r="M329" t="n">
        <v>1870</v>
      </c>
      <c r="N329" t="n">
        <v>30.49</v>
      </c>
      <c r="O329" t="n">
        <v>20939.59</v>
      </c>
      <c r="P329" t="n">
        <v>2544.88</v>
      </c>
      <c r="Q329" t="n">
        <v>1152.2</v>
      </c>
      <c r="R329" t="n">
        <v>3360.71</v>
      </c>
      <c r="S329" t="n">
        <v>164.43</v>
      </c>
      <c r="T329" t="n">
        <v>1582537.16</v>
      </c>
      <c r="U329" t="n">
        <v>0.05</v>
      </c>
      <c r="V329" t="n">
        <v>0.48</v>
      </c>
      <c r="W329" t="n">
        <v>22.02</v>
      </c>
      <c r="X329" t="n">
        <v>93.52</v>
      </c>
      <c r="Y329" t="n">
        <v>0.5</v>
      </c>
      <c r="Z329" t="n">
        <v>10</v>
      </c>
    </row>
    <row r="330">
      <c r="A330" t="n">
        <v>1</v>
      </c>
      <c r="B330" t="n">
        <v>85</v>
      </c>
      <c r="C330" t="inlineStr">
        <is>
          <t xml:space="preserve">CONCLUIDO	</t>
        </is>
      </c>
      <c r="D330" t="n">
        <v>0.63</v>
      </c>
      <c r="E330" t="n">
        <v>158.73</v>
      </c>
      <c r="F330" t="n">
        <v>135.14</v>
      </c>
      <c r="G330" t="n">
        <v>12.95</v>
      </c>
      <c r="H330" t="n">
        <v>0.21</v>
      </c>
      <c r="I330" t="n">
        <v>626</v>
      </c>
      <c r="J330" t="n">
        <v>169.33</v>
      </c>
      <c r="K330" t="n">
        <v>51.39</v>
      </c>
      <c r="L330" t="n">
        <v>2</v>
      </c>
      <c r="M330" t="n">
        <v>624</v>
      </c>
      <c r="N330" t="n">
        <v>30.94</v>
      </c>
      <c r="O330" t="n">
        <v>21118.46</v>
      </c>
      <c r="P330" t="n">
        <v>1724.92</v>
      </c>
      <c r="Q330" t="n">
        <v>1151.38</v>
      </c>
      <c r="R330" t="n">
        <v>1174.17</v>
      </c>
      <c r="S330" t="n">
        <v>164.43</v>
      </c>
      <c r="T330" t="n">
        <v>495497.08</v>
      </c>
      <c r="U330" t="n">
        <v>0.14</v>
      </c>
      <c r="V330" t="n">
        <v>0.71</v>
      </c>
      <c r="W330" t="n">
        <v>20</v>
      </c>
      <c r="X330" t="n">
        <v>29.39</v>
      </c>
      <c r="Y330" t="n">
        <v>0.5</v>
      </c>
      <c r="Z330" t="n">
        <v>10</v>
      </c>
    </row>
    <row r="331">
      <c r="A331" t="n">
        <v>2</v>
      </c>
      <c r="B331" t="n">
        <v>85</v>
      </c>
      <c r="C331" t="inlineStr">
        <is>
          <t xml:space="preserve">CONCLUIDO	</t>
        </is>
      </c>
      <c r="D331" t="n">
        <v>0.7221</v>
      </c>
      <c r="E331" t="n">
        <v>138.49</v>
      </c>
      <c r="F331" t="n">
        <v>123.27</v>
      </c>
      <c r="G331" t="n">
        <v>19.52</v>
      </c>
      <c r="H331" t="n">
        <v>0.31</v>
      </c>
      <c r="I331" t="n">
        <v>379</v>
      </c>
      <c r="J331" t="n">
        <v>170.79</v>
      </c>
      <c r="K331" t="n">
        <v>51.39</v>
      </c>
      <c r="L331" t="n">
        <v>3</v>
      </c>
      <c r="M331" t="n">
        <v>377</v>
      </c>
      <c r="N331" t="n">
        <v>31.4</v>
      </c>
      <c r="O331" t="n">
        <v>21297.94</v>
      </c>
      <c r="P331" t="n">
        <v>1571.6</v>
      </c>
      <c r="Q331" t="n">
        <v>1151.24</v>
      </c>
      <c r="R331" t="n">
        <v>771.27</v>
      </c>
      <c r="S331" t="n">
        <v>164.43</v>
      </c>
      <c r="T331" t="n">
        <v>295280.68</v>
      </c>
      <c r="U331" t="n">
        <v>0.21</v>
      </c>
      <c r="V331" t="n">
        <v>0.78</v>
      </c>
      <c r="W331" t="n">
        <v>19.61</v>
      </c>
      <c r="X331" t="n">
        <v>17.53</v>
      </c>
      <c r="Y331" t="n">
        <v>0.5</v>
      </c>
      <c r="Z331" t="n">
        <v>10</v>
      </c>
    </row>
    <row r="332">
      <c r="A332" t="n">
        <v>3</v>
      </c>
      <c r="B332" t="n">
        <v>85</v>
      </c>
      <c r="C332" t="inlineStr">
        <is>
          <t xml:space="preserve">CONCLUIDO	</t>
        </is>
      </c>
      <c r="D332" t="n">
        <v>0.7699</v>
      </c>
      <c r="E332" t="n">
        <v>129.89</v>
      </c>
      <c r="F332" t="n">
        <v>118.3</v>
      </c>
      <c r="G332" t="n">
        <v>26.09</v>
      </c>
      <c r="H332" t="n">
        <v>0.41</v>
      </c>
      <c r="I332" t="n">
        <v>272</v>
      </c>
      <c r="J332" t="n">
        <v>172.25</v>
      </c>
      <c r="K332" t="n">
        <v>51.39</v>
      </c>
      <c r="L332" t="n">
        <v>4</v>
      </c>
      <c r="M332" t="n">
        <v>270</v>
      </c>
      <c r="N332" t="n">
        <v>31.86</v>
      </c>
      <c r="O332" t="n">
        <v>21478.05</v>
      </c>
      <c r="P332" t="n">
        <v>1506.42</v>
      </c>
      <c r="Q332" t="n">
        <v>1151.04</v>
      </c>
      <c r="R332" t="n">
        <v>602.91</v>
      </c>
      <c r="S332" t="n">
        <v>164.43</v>
      </c>
      <c r="T332" t="n">
        <v>211634.88</v>
      </c>
      <c r="U332" t="n">
        <v>0.27</v>
      </c>
      <c r="V332" t="n">
        <v>0.8100000000000001</v>
      </c>
      <c r="W332" t="n">
        <v>19.42</v>
      </c>
      <c r="X332" t="n">
        <v>12.56</v>
      </c>
      <c r="Y332" t="n">
        <v>0.5</v>
      </c>
      <c r="Z332" t="n">
        <v>10</v>
      </c>
    </row>
    <row r="333">
      <c r="A333" t="n">
        <v>4</v>
      </c>
      <c r="B333" t="n">
        <v>85</v>
      </c>
      <c r="C333" t="inlineStr">
        <is>
          <t xml:space="preserve">CONCLUIDO	</t>
        </is>
      </c>
      <c r="D333" t="n">
        <v>0.7999000000000001</v>
      </c>
      <c r="E333" t="n">
        <v>125.01</v>
      </c>
      <c r="F333" t="n">
        <v>115.46</v>
      </c>
      <c r="G333" t="n">
        <v>32.68</v>
      </c>
      <c r="H333" t="n">
        <v>0.51</v>
      </c>
      <c r="I333" t="n">
        <v>212</v>
      </c>
      <c r="J333" t="n">
        <v>173.71</v>
      </c>
      <c r="K333" t="n">
        <v>51.39</v>
      </c>
      <c r="L333" t="n">
        <v>5</v>
      </c>
      <c r="M333" t="n">
        <v>210</v>
      </c>
      <c r="N333" t="n">
        <v>32.32</v>
      </c>
      <c r="O333" t="n">
        <v>21658.78</v>
      </c>
      <c r="P333" t="n">
        <v>1468.28</v>
      </c>
      <c r="Q333" t="n">
        <v>1151.02</v>
      </c>
      <c r="R333" t="n">
        <v>506.29</v>
      </c>
      <c r="S333" t="n">
        <v>164.43</v>
      </c>
      <c r="T333" t="n">
        <v>163624.96</v>
      </c>
      <c r="U333" t="n">
        <v>0.32</v>
      </c>
      <c r="V333" t="n">
        <v>0.83</v>
      </c>
      <c r="W333" t="n">
        <v>19.33</v>
      </c>
      <c r="X333" t="n">
        <v>9.720000000000001</v>
      </c>
      <c r="Y333" t="n">
        <v>0.5</v>
      </c>
      <c r="Z333" t="n">
        <v>10</v>
      </c>
    </row>
    <row r="334">
      <c r="A334" t="n">
        <v>5</v>
      </c>
      <c r="B334" t="n">
        <v>85</v>
      </c>
      <c r="C334" t="inlineStr">
        <is>
          <t xml:space="preserve">CONCLUIDO	</t>
        </is>
      </c>
      <c r="D334" t="n">
        <v>0.8199</v>
      </c>
      <c r="E334" t="n">
        <v>121.96</v>
      </c>
      <c r="F334" t="n">
        <v>113.69</v>
      </c>
      <c r="G334" t="n">
        <v>39.21</v>
      </c>
      <c r="H334" t="n">
        <v>0.61</v>
      </c>
      <c r="I334" t="n">
        <v>174</v>
      </c>
      <c r="J334" t="n">
        <v>175.18</v>
      </c>
      <c r="K334" t="n">
        <v>51.39</v>
      </c>
      <c r="L334" t="n">
        <v>6</v>
      </c>
      <c r="M334" t="n">
        <v>172</v>
      </c>
      <c r="N334" t="n">
        <v>32.79</v>
      </c>
      <c r="O334" t="n">
        <v>21840.16</v>
      </c>
      <c r="P334" t="n">
        <v>1444.01</v>
      </c>
      <c r="Q334" t="n">
        <v>1151.07</v>
      </c>
      <c r="R334" t="n">
        <v>447.33</v>
      </c>
      <c r="S334" t="n">
        <v>164.43</v>
      </c>
      <c r="T334" t="n">
        <v>134335.31</v>
      </c>
      <c r="U334" t="n">
        <v>0.37</v>
      </c>
      <c r="V334" t="n">
        <v>0.84</v>
      </c>
      <c r="W334" t="n">
        <v>19.25</v>
      </c>
      <c r="X334" t="n">
        <v>7.95</v>
      </c>
      <c r="Y334" t="n">
        <v>0.5</v>
      </c>
      <c r="Z334" t="n">
        <v>10</v>
      </c>
    </row>
    <row r="335">
      <c r="A335" t="n">
        <v>6</v>
      </c>
      <c r="B335" t="n">
        <v>85</v>
      </c>
      <c r="C335" t="inlineStr">
        <is>
          <t xml:space="preserve">CONCLUIDO	</t>
        </is>
      </c>
      <c r="D335" t="n">
        <v>0.8343</v>
      </c>
      <c r="E335" t="n">
        <v>119.87</v>
      </c>
      <c r="F335" t="n">
        <v>112.48</v>
      </c>
      <c r="G335" t="n">
        <v>45.6</v>
      </c>
      <c r="H335" t="n">
        <v>0.7</v>
      </c>
      <c r="I335" t="n">
        <v>148</v>
      </c>
      <c r="J335" t="n">
        <v>176.66</v>
      </c>
      <c r="K335" t="n">
        <v>51.39</v>
      </c>
      <c r="L335" t="n">
        <v>7</v>
      </c>
      <c r="M335" t="n">
        <v>146</v>
      </c>
      <c r="N335" t="n">
        <v>33.27</v>
      </c>
      <c r="O335" t="n">
        <v>22022.17</v>
      </c>
      <c r="P335" t="n">
        <v>1426.65</v>
      </c>
      <c r="Q335" t="n">
        <v>1150.95</v>
      </c>
      <c r="R335" t="n">
        <v>406.19</v>
      </c>
      <c r="S335" t="n">
        <v>164.43</v>
      </c>
      <c r="T335" t="n">
        <v>113898.38</v>
      </c>
      <c r="U335" t="n">
        <v>0.4</v>
      </c>
      <c r="V335" t="n">
        <v>0.85</v>
      </c>
      <c r="W335" t="n">
        <v>19.21</v>
      </c>
      <c r="X335" t="n">
        <v>6.74</v>
      </c>
      <c r="Y335" t="n">
        <v>0.5</v>
      </c>
      <c r="Z335" t="n">
        <v>10</v>
      </c>
    </row>
    <row r="336">
      <c r="A336" t="n">
        <v>7</v>
      </c>
      <c r="B336" t="n">
        <v>85</v>
      </c>
      <c r="C336" t="inlineStr">
        <is>
          <t xml:space="preserve">CONCLUIDO	</t>
        </is>
      </c>
      <c r="D336" t="n">
        <v>0.8454</v>
      </c>
      <c r="E336" t="n">
        <v>118.29</v>
      </c>
      <c r="F336" t="n">
        <v>111.58</v>
      </c>
      <c r="G336" t="n">
        <v>52.3</v>
      </c>
      <c r="H336" t="n">
        <v>0.8</v>
      </c>
      <c r="I336" t="n">
        <v>128</v>
      </c>
      <c r="J336" t="n">
        <v>178.14</v>
      </c>
      <c r="K336" t="n">
        <v>51.39</v>
      </c>
      <c r="L336" t="n">
        <v>8</v>
      </c>
      <c r="M336" t="n">
        <v>126</v>
      </c>
      <c r="N336" t="n">
        <v>33.75</v>
      </c>
      <c r="O336" t="n">
        <v>22204.83</v>
      </c>
      <c r="P336" t="n">
        <v>1413.33</v>
      </c>
      <c r="Q336" t="n">
        <v>1150.97</v>
      </c>
      <c r="R336" t="n">
        <v>375.16</v>
      </c>
      <c r="S336" t="n">
        <v>164.43</v>
      </c>
      <c r="T336" t="n">
        <v>98483.64</v>
      </c>
      <c r="U336" t="n">
        <v>0.44</v>
      </c>
      <c r="V336" t="n">
        <v>0.86</v>
      </c>
      <c r="W336" t="n">
        <v>19.2</v>
      </c>
      <c r="X336" t="n">
        <v>5.84</v>
      </c>
      <c r="Y336" t="n">
        <v>0.5</v>
      </c>
      <c r="Z336" t="n">
        <v>10</v>
      </c>
    </row>
    <row r="337">
      <c r="A337" t="n">
        <v>8</v>
      </c>
      <c r="B337" t="n">
        <v>85</v>
      </c>
      <c r="C337" t="inlineStr">
        <is>
          <t xml:space="preserve">CONCLUIDO	</t>
        </is>
      </c>
      <c r="D337" t="n">
        <v>0.8542</v>
      </c>
      <c r="E337" t="n">
        <v>117.07</v>
      </c>
      <c r="F337" t="n">
        <v>110.87</v>
      </c>
      <c r="G337" t="n">
        <v>58.87</v>
      </c>
      <c r="H337" t="n">
        <v>0.89</v>
      </c>
      <c r="I337" t="n">
        <v>113</v>
      </c>
      <c r="J337" t="n">
        <v>179.63</v>
      </c>
      <c r="K337" t="n">
        <v>51.39</v>
      </c>
      <c r="L337" t="n">
        <v>9</v>
      </c>
      <c r="M337" t="n">
        <v>111</v>
      </c>
      <c r="N337" t="n">
        <v>34.24</v>
      </c>
      <c r="O337" t="n">
        <v>22388.15</v>
      </c>
      <c r="P337" t="n">
        <v>1403.05</v>
      </c>
      <c r="Q337" t="n">
        <v>1150.94</v>
      </c>
      <c r="R337" t="n">
        <v>351.35</v>
      </c>
      <c r="S337" t="n">
        <v>164.43</v>
      </c>
      <c r="T337" t="n">
        <v>86650.3</v>
      </c>
      <c r="U337" t="n">
        <v>0.47</v>
      </c>
      <c r="V337" t="n">
        <v>0.86</v>
      </c>
      <c r="W337" t="n">
        <v>19.16</v>
      </c>
      <c r="X337" t="n">
        <v>5.13</v>
      </c>
      <c r="Y337" t="n">
        <v>0.5</v>
      </c>
      <c r="Z337" t="n">
        <v>10</v>
      </c>
    </row>
    <row r="338">
      <c r="A338" t="n">
        <v>9</v>
      </c>
      <c r="B338" t="n">
        <v>85</v>
      </c>
      <c r="C338" t="inlineStr">
        <is>
          <t xml:space="preserve">CONCLUIDO	</t>
        </is>
      </c>
      <c r="D338" t="n">
        <v>0.8613</v>
      </c>
      <c r="E338" t="n">
        <v>116.1</v>
      </c>
      <c r="F338" t="n">
        <v>110.3</v>
      </c>
      <c r="G338" t="n">
        <v>65.53</v>
      </c>
      <c r="H338" t="n">
        <v>0.98</v>
      </c>
      <c r="I338" t="n">
        <v>101</v>
      </c>
      <c r="J338" t="n">
        <v>181.12</v>
      </c>
      <c r="K338" t="n">
        <v>51.39</v>
      </c>
      <c r="L338" t="n">
        <v>10</v>
      </c>
      <c r="M338" t="n">
        <v>99</v>
      </c>
      <c r="N338" t="n">
        <v>34.73</v>
      </c>
      <c r="O338" t="n">
        <v>22572.13</v>
      </c>
      <c r="P338" t="n">
        <v>1393.71</v>
      </c>
      <c r="Q338" t="n">
        <v>1150.92</v>
      </c>
      <c r="R338" t="n">
        <v>332.28</v>
      </c>
      <c r="S338" t="n">
        <v>164.43</v>
      </c>
      <c r="T338" t="n">
        <v>77175.37</v>
      </c>
      <c r="U338" t="n">
        <v>0.49</v>
      </c>
      <c r="V338" t="n">
        <v>0.87</v>
      </c>
      <c r="W338" t="n">
        <v>19.15</v>
      </c>
      <c r="X338" t="n">
        <v>4.57</v>
      </c>
      <c r="Y338" t="n">
        <v>0.5</v>
      </c>
      <c r="Z338" t="n">
        <v>10</v>
      </c>
    </row>
    <row r="339">
      <c r="A339" t="n">
        <v>10</v>
      </c>
      <c r="B339" t="n">
        <v>85</v>
      </c>
      <c r="C339" t="inlineStr">
        <is>
          <t xml:space="preserve">CONCLUIDO	</t>
        </is>
      </c>
      <c r="D339" t="n">
        <v>0.867</v>
      </c>
      <c r="E339" t="n">
        <v>115.34</v>
      </c>
      <c r="F339" t="n">
        <v>109.85</v>
      </c>
      <c r="G339" t="n">
        <v>71.64</v>
      </c>
      <c r="H339" t="n">
        <v>1.07</v>
      </c>
      <c r="I339" t="n">
        <v>92</v>
      </c>
      <c r="J339" t="n">
        <v>182.62</v>
      </c>
      <c r="K339" t="n">
        <v>51.39</v>
      </c>
      <c r="L339" t="n">
        <v>11</v>
      </c>
      <c r="M339" t="n">
        <v>90</v>
      </c>
      <c r="N339" t="n">
        <v>35.22</v>
      </c>
      <c r="O339" t="n">
        <v>22756.91</v>
      </c>
      <c r="P339" t="n">
        <v>1386.29</v>
      </c>
      <c r="Q339" t="n">
        <v>1150.99</v>
      </c>
      <c r="R339" t="n">
        <v>317.4</v>
      </c>
      <c r="S339" t="n">
        <v>164.43</v>
      </c>
      <c r="T339" t="n">
        <v>69784.28999999999</v>
      </c>
      <c r="U339" t="n">
        <v>0.52</v>
      </c>
      <c r="V339" t="n">
        <v>0.87</v>
      </c>
      <c r="W339" t="n">
        <v>19.11</v>
      </c>
      <c r="X339" t="n">
        <v>4.12</v>
      </c>
      <c r="Y339" t="n">
        <v>0.5</v>
      </c>
      <c r="Z339" t="n">
        <v>10</v>
      </c>
    </row>
    <row r="340">
      <c r="A340" t="n">
        <v>11</v>
      </c>
      <c r="B340" t="n">
        <v>85</v>
      </c>
      <c r="C340" t="inlineStr">
        <is>
          <t xml:space="preserve">CONCLUIDO	</t>
        </is>
      </c>
      <c r="D340" t="n">
        <v>0.8715000000000001</v>
      </c>
      <c r="E340" t="n">
        <v>114.75</v>
      </c>
      <c r="F340" t="n">
        <v>109.53</v>
      </c>
      <c r="G340" t="n">
        <v>78.23</v>
      </c>
      <c r="H340" t="n">
        <v>1.16</v>
      </c>
      <c r="I340" t="n">
        <v>84</v>
      </c>
      <c r="J340" t="n">
        <v>184.12</v>
      </c>
      <c r="K340" t="n">
        <v>51.39</v>
      </c>
      <c r="L340" t="n">
        <v>12</v>
      </c>
      <c r="M340" t="n">
        <v>82</v>
      </c>
      <c r="N340" t="n">
        <v>35.73</v>
      </c>
      <c r="O340" t="n">
        <v>22942.24</v>
      </c>
      <c r="P340" t="n">
        <v>1381.35</v>
      </c>
      <c r="Q340" t="n">
        <v>1150.93</v>
      </c>
      <c r="R340" t="n">
        <v>305.61</v>
      </c>
      <c r="S340" t="n">
        <v>164.43</v>
      </c>
      <c r="T340" t="n">
        <v>63924.68</v>
      </c>
      <c r="U340" t="n">
        <v>0.54</v>
      </c>
      <c r="V340" t="n">
        <v>0.87</v>
      </c>
      <c r="W340" t="n">
        <v>19.12</v>
      </c>
      <c r="X340" t="n">
        <v>3.79</v>
      </c>
      <c r="Y340" t="n">
        <v>0.5</v>
      </c>
      <c r="Z340" t="n">
        <v>10</v>
      </c>
    </row>
    <row r="341">
      <c r="A341" t="n">
        <v>12</v>
      </c>
      <c r="B341" t="n">
        <v>85</v>
      </c>
      <c r="C341" t="inlineStr">
        <is>
          <t xml:space="preserve">CONCLUIDO	</t>
        </is>
      </c>
      <c r="D341" t="n">
        <v>0.8758</v>
      </c>
      <c r="E341" t="n">
        <v>114.18</v>
      </c>
      <c r="F341" t="n">
        <v>109.2</v>
      </c>
      <c r="G341" t="n">
        <v>85.09</v>
      </c>
      <c r="H341" t="n">
        <v>1.24</v>
      </c>
      <c r="I341" t="n">
        <v>77</v>
      </c>
      <c r="J341" t="n">
        <v>185.63</v>
      </c>
      <c r="K341" t="n">
        <v>51.39</v>
      </c>
      <c r="L341" t="n">
        <v>13</v>
      </c>
      <c r="M341" t="n">
        <v>75</v>
      </c>
      <c r="N341" t="n">
        <v>36.24</v>
      </c>
      <c r="O341" t="n">
        <v>23128.27</v>
      </c>
      <c r="P341" t="n">
        <v>1375.11</v>
      </c>
      <c r="Q341" t="n">
        <v>1150.92</v>
      </c>
      <c r="R341" t="n">
        <v>295.44</v>
      </c>
      <c r="S341" t="n">
        <v>164.43</v>
      </c>
      <c r="T341" t="n">
        <v>58875.9</v>
      </c>
      <c r="U341" t="n">
        <v>0.5600000000000001</v>
      </c>
      <c r="V341" t="n">
        <v>0.88</v>
      </c>
      <c r="W341" t="n">
        <v>19.09</v>
      </c>
      <c r="X341" t="n">
        <v>3.47</v>
      </c>
      <c r="Y341" t="n">
        <v>0.5</v>
      </c>
      <c r="Z341" t="n">
        <v>10</v>
      </c>
    </row>
    <row r="342">
      <c r="A342" t="n">
        <v>13</v>
      </c>
      <c r="B342" t="n">
        <v>85</v>
      </c>
      <c r="C342" t="inlineStr">
        <is>
          <t xml:space="preserve">CONCLUIDO	</t>
        </is>
      </c>
      <c r="D342" t="n">
        <v>0.8789</v>
      </c>
      <c r="E342" t="n">
        <v>113.78</v>
      </c>
      <c r="F342" t="n">
        <v>108.96</v>
      </c>
      <c r="G342" t="n">
        <v>90.8</v>
      </c>
      <c r="H342" t="n">
        <v>1.33</v>
      </c>
      <c r="I342" t="n">
        <v>72</v>
      </c>
      <c r="J342" t="n">
        <v>187.14</v>
      </c>
      <c r="K342" t="n">
        <v>51.39</v>
      </c>
      <c r="L342" t="n">
        <v>14</v>
      </c>
      <c r="M342" t="n">
        <v>70</v>
      </c>
      <c r="N342" t="n">
        <v>36.75</v>
      </c>
      <c r="O342" t="n">
        <v>23314.98</v>
      </c>
      <c r="P342" t="n">
        <v>1369.71</v>
      </c>
      <c r="Q342" t="n">
        <v>1150.89</v>
      </c>
      <c r="R342" t="n">
        <v>287.13</v>
      </c>
      <c r="S342" t="n">
        <v>164.43</v>
      </c>
      <c r="T342" t="n">
        <v>54746.36</v>
      </c>
      <c r="U342" t="n">
        <v>0.57</v>
      </c>
      <c r="V342" t="n">
        <v>0.88</v>
      </c>
      <c r="W342" t="n">
        <v>19.09</v>
      </c>
      <c r="X342" t="n">
        <v>3.23</v>
      </c>
      <c r="Y342" t="n">
        <v>0.5</v>
      </c>
      <c r="Z342" t="n">
        <v>10</v>
      </c>
    </row>
    <row r="343">
      <c r="A343" t="n">
        <v>14</v>
      </c>
      <c r="B343" t="n">
        <v>85</v>
      </c>
      <c r="C343" t="inlineStr">
        <is>
          <t xml:space="preserve">CONCLUIDO	</t>
        </is>
      </c>
      <c r="D343" t="n">
        <v>0.8818</v>
      </c>
      <c r="E343" t="n">
        <v>113.4</v>
      </c>
      <c r="F343" t="n">
        <v>108.76</v>
      </c>
      <c r="G343" t="n">
        <v>97.39</v>
      </c>
      <c r="H343" t="n">
        <v>1.41</v>
      </c>
      <c r="I343" t="n">
        <v>67</v>
      </c>
      <c r="J343" t="n">
        <v>188.66</v>
      </c>
      <c r="K343" t="n">
        <v>51.39</v>
      </c>
      <c r="L343" t="n">
        <v>15</v>
      </c>
      <c r="M343" t="n">
        <v>65</v>
      </c>
      <c r="N343" t="n">
        <v>37.27</v>
      </c>
      <c r="O343" t="n">
        <v>23502.4</v>
      </c>
      <c r="P343" t="n">
        <v>1366.49</v>
      </c>
      <c r="Q343" t="n">
        <v>1150.93</v>
      </c>
      <c r="R343" t="n">
        <v>279.83</v>
      </c>
      <c r="S343" t="n">
        <v>164.43</v>
      </c>
      <c r="T343" t="n">
        <v>51120.31</v>
      </c>
      <c r="U343" t="n">
        <v>0.59</v>
      </c>
      <c r="V343" t="n">
        <v>0.88</v>
      </c>
      <c r="W343" t="n">
        <v>19.09</v>
      </c>
      <c r="X343" t="n">
        <v>3.02</v>
      </c>
      <c r="Y343" t="n">
        <v>0.5</v>
      </c>
      <c r="Z343" t="n">
        <v>10</v>
      </c>
    </row>
    <row r="344">
      <c r="A344" t="n">
        <v>15</v>
      </c>
      <c r="B344" t="n">
        <v>85</v>
      </c>
      <c r="C344" t="inlineStr">
        <is>
          <t xml:space="preserve">CONCLUIDO	</t>
        </is>
      </c>
      <c r="D344" t="n">
        <v>0.8853</v>
      </c>
      <c r="E344" t="n">
        <v>112.96</v>
      </c>
      <c r="F344" t="n">
        <v>108.48</v>
      </c>
      <c r="G344" t="n">
        <v>104.98</v>
      </c>
      <c r="H344" t="n">
        <v>1.49</v>
      </c>
      <c r="I344" t="n">
        <v>62</v>
      </c>
      <c r="J344" t="n">
        <v>190.19</v>
      </c>
      <c r="K344" t="n">
        <v>51.39</v>
      </c>
      <c r="L344" t="n">
        <v>16</v>
      </c>
      <c r="M344" t="n">
        <v>60</v>
      </c>
      <c r="N344" t="n">
        <v>37.79</v>
      </c>
      <c r="O344" t="n">
        <v>23690.52</v>
      </c>
      <c r="P344" t="n">
        <v>1361.13</v>
      </c>
      <c r="Q344" t="n">
        <v>1150.89</v>
      </c>
      <c r="R344" t="n">
        <v>271.03</v>
      </c>
      <c r="S344" t="n">
        <v>164.43</v>
      </c>
      <c r="T344" t="n">
        <v>46744.92</v>
      </c>
      <c r="U344" t="n">
        <v>0.61</v>
      </c>
      <c r="V344" t="n">
        <v>0.88</v>
      </c>
      <c r="W344" t="n">
        <v>19.07</v>
      </c>
      <c r="X344" t="n">
        <v>2.75</v>
      </c>
      <c r="Y344" t="n">
        <v>0.5</v>
      </c>
      <c r="Z344" t="n">
        <v>10</v>
      </c>
    </row>
    <row r="345">
      <c r="A345" t="n">
        <v>16</v>
      </c>
      <c r="B345" t="n">
        <v>85</v>
      </c>
      <c r="C345" t="inlineStr">
        <is>
          <t xml:space="preserve">CONCLUIDO	</t>
        </is>
      </c>
      <c r="D345" t="n">
        <v>0.8871</v>
      </c>
      <c r="E345" t="n">
        <v>112.72</v>
      </c>
      <c r="F345" t="n">
        <v>108.35</v>
      </c>
      <c r="G345" t="n">
        <v>110.19</v>
      </c>
      <c r="H345" t="n">
        <v>1.57</v>
      </c>
      <c r="I345" t="n">
        <v>59</v>
      </c>
      <c r="J345" t="n">
        <v>191.72</v>
      </c>
      <c r="K345" t="n">
        <v>51.39</v>
      </c>
      <c r="L345" t="n">
        <v>17</v>
      </c>
      <c r="M345" t="n">
        <v>57</v>
      </c>
      <c r="N345" t="n">
        <v>38.33</v>
      </c>
      <c r="O345" t="n">
        <v>23879.37</v>
      </c>
      <c r="P345" t="n">
        <v>1357.72</v>
      </c>
      <c r="Q345" t="n">
        <v>1150.89</v>
      </c>
      <c r="R345" t="n">
        <v>266.41</v>
      </c>
      <c r="S345" t="n">
        <v>164.43</v>
      </c>
      <c r="T345" t="n">
        <v>44451.99</v>
      </c>
      <c r="U345" t="n">
        <v>0.62</v>
      </c>
      <c r="V345" t="n">
        <v>0.88</v>
      </c>
      <c r="W345" t="n">
        <v>19.07</v>
      </c>
      <c r="X345" t="n">
        <v>2.62</v>
      </c>
      <c r="Y345" t="n">
        <v>0.5</v>
      </c>
      <c r="Z345" t="n">
        <v>10</v>
      </c>
    </row>
    <row r="346">
      <c r="A346" t="n">
        <v>17</v>
      </c>
      <c r="B346" t="n">
        <v>85</v>
      </c>
      <c r="C346" t="inlineStr">
        <is>
          <t xml:space="preserve">CONCLUIDO	</t>
        </is>
      </c>
      <c r="D346" t="n">
        <v>0.8895</v>
      </c>
      <c r="E346" t="n">
        <v>112.42</v>
      </c>
      <c r="F346" t="n">
        <v>108.18</v>
      </c>
      <c r="G346" t="n">
        <v>118.02</v>
      </c>
      <c r="H346" t="n">
        <v>1.65</v>
      </c>
      <c r="I346" t="n">
        <v>55</v>
      </c>
      <c r="J346" t="n">
        <v>193.26</v>
      </c>
      <c r="K346" t="n">
        <v>51.39</v>
      </c>
      <c r="L346" t="n">
        <v>18</v>
      </c>
      <c r="M346" t="n">
        <v>53</v>
      </c>
      <c r="N346" t="n">
        <v>38.86</v>
      </c>
      <c r="O346" t="n">
        <v>24068.93</v>
      </c>
      <c r="P346" t="n">
        <v>1354.4</v>
      </c>
      <c r="Q346" t="n">
        <v>1150.89</v>
      </c>
      <c r="R346" t="n">
        <v>260.96</v>
      </c>
      <c r="S346" t="n">
        <v>164.43</v>
      </c>
      <c r="T346" t="n">
        <v>41749.05</v>
      </c>
      <c r="U346" t="n">
        <v>0.63</v>
      </c>
      <c r="V346" t="n">
        <v>0.88</v>
      </c>
      <c r="W346" t="n">
        <v>19.06</v>
      </c>
      <c r="X346" t="n">
        <v>2.45</v>
      </c>
      <c r="Y346" t="n">
        <v>0.5</v>
      </c>
      <c r="Z346" t="n">
        <v>10</v>
      </c>
    </row>
    <row r="347">
      <c r="A347" t="n">
        <v>18</v>
      </c>
      <c r="B347" t="n">
        <v>85</v>
      </c>
      <c r="C347" t="inlineStr">
        <is>
          <t xml:space="preserve">CONCLUIDO	</t>
        </is>
      </c>
      <c r="D347" t="n">
        <v>0.8912</v>
      </c>
      <c r="E347" t="n">
        <v>112.2</v>
      </c>
      <c r="F347" t="n">
        <v>108.07</v>
      </c>
      <c r="G347" t="n">
        <v>124.69</v>
      </c>
      <c r="H347" t="n">
        <v>1.73</v>
      </c>
      <c r="I347" t="n">
        <v>52</v>
      </c>
      <c r="J347" t="n">
        <v>194.8</v>
      </c>
      <c r="K347" t="n">
        <v>51.39</v>
      </c>
      <c r="L347" t="n">
        <v>19</v>
      </c>
      <c r="M347" t="n">
        <v>50</v>
      </c>
      <c r="N347" t="n">
        <v>39.41</v>
      </c>
      <c r="O347" t="n">
        <v>24259.23</v>
      </c>
      <c r="P347" t="n">
        <v>1351.29</v>
      </c>
      <c r="Q347" t="n">
        <v>1150.89</v>
      </c>
      <c r="R347" t="n">
        <v>256.87</v>
      </c>
      <c r="S347" t="n">
        <v>164.43</v>
      </c>
      <c r="T347" t="n">
        <v>39714.49</v>
      </c>
      <c r="U347" t="n">
        <v>0.64</v>
      </c>
      <c r="V347" t="n">
        <v>0.88</v>
      </c>
      <c r="W347" t="n">
        <v>19.06</v>
      </c>
      <c r="X347" t="n">
        <v>2.33</v>
      </c>
      <c r="Y347" t="n">
        <v>0.5</v>
      </c>
      <c r="Z347" t="n">
        <v>10</v>
      </c>
    </row>
    <row r="348">
      <c r="A348" t="n">
        <v>19</v>
      </c>
      <c r="B348" t="n">
        <v>85</v>
      </c>
      <c r="C348" t="inlineStr">
        <is>
          <t xml:space="preserve">CONCLUIDO	</t>
        </is>
      </c>
      <c r="D348" t="n">
        <v>0.8925999999999999</v>
      </c>
      <c r="E348" t="n">
        <v>112.04</v>
      </c>
      <c r="F348" t="n">
        <v>107.97</v>
      </c>
      <c r="G348" t="n">
        <v>129.56</v>
      </c>
      <c r="H348" t="n">
        <v>1.81</v>
      </c>
      <c r="I348" t="n">
        <v>50</v>
      </c>
      <c r="J348" t="n">
        <v>196.35</v>
      </c>
      <c r="K348" t="n">
        <v>51.39</v>
      </c>
      <c r="L348" t="n">
        <v>20</v>
      </c>
      <c r="M348" t="n">
        <v>48</v>
      </c>
      <c r="N348" t="n">
        <v>39.96</v>
      </c>
      <c r="O348" t="n">
        <v>24450.27</v>
      </c>
      <c r="P348" t="n">
        <v>1349.37</v>
      </c>
      <c r="Q348" t="n">
        <v>1150.9</v>
      </c>
      <c r="R348" t="n">
        <v>253.53</v>
      </c>
      <c r="S348" t="n">
        <v>164.43</v>
      </c>
      <c r="T348" t="n">
        <v>38056.05</v>
      </c>
      <c r="U348" t="n">
        <v>0.65</v>
      </c>
      <c r="V348" t="n">
        <v>0.89</v>
      </c>
      <c r="W348" t="n">
        <v>19.06</v>
      </c>
      <c r="X348" t="n">
        <v>2.24</v>
      </c>
      <c r="Y348" t="n">
        <v>0.5</v>
      </c>
      <c r="Z348" t="n">
        <v>10</v>
      </c>
    </row>
    <row r="349">
      <c r="A349" t="n">
        <v>20</v>
      </c>
      <c r="B349" t="n">
        <v>85</v>
      </c>
      <c r="C349" t="inlineStr">
        <is>
          <t xml:space="preserve">CONCLUIDO	</t>
        </is>
      </c>
      <c r="D349" t="n">
        <v>0.8943</v>
      </c>
      <c r="E349" t="n">
        <v>111.82</v>
      </c>
      <c r="F349" t="n">
        <v>107.85</v>
      </c>
      <c r="G349" t="n">
        <v>137.68</v>
      </c>
      <c r="H349" t="n">
        <v>1.88</v>
      </c>
      <c r="I349" t="n">
        <v>47</v>
      </c>
      <c r="J349" t="n">
        <v>197.9</v>
      </c>
      <c r="K349" t="n">
        <v>51.39</v>
      </c>
      <c r="L349" t="n">
        <v>21</v>
      </c>
      <c r="M349" t="n">
        <v>45</v>
      </c>
      <c r="N349" t="n">
        <v>40.51</v>
      </c>
      <c r="O349" t="n">
        <v>24642.07</v>
      </c>
      <c r="P349" t="n">
        <v>1345.61</v>
      </c>
      <c r="Q349" t="n">
        <v>1150.91</v>
      </c>
      <c r="R349" t="n">
        <v>249.68</v>
      </c>
      <c r="S349" t="n">
        <v>164.43</v>
      </c>
      <c r="T349" t="n">
        <v>36147</v>
      </c>
      <c r="U349" t="n">
        <v>0.66</v>
      </c>
      <c r="V349" t="n">
        <v>0.89</v>
      </c>
      <c r="W349" t="n">
        <v>19.05</v>
      </c>
      <c r="X349" t="n">
        <v>2.12</v>
      </c>
      <c r="Y349" t="n">
        <v>0.5</v>
      </c>
      <c r="Z349" t="n">
        <v>10</v>
      </c>
    </row>
    <row r="350">
      <c r="A350" t="n">
        <v>21</v>
      </c>
      <c r="B350" t="n">
        <v>85</v>
      </c>
      <c r="C350" t="inlineStr">
        <is>
          <t xml:space="preserve">CONCLUIDO	</t>
        </is>
      </c>
      <c r="D350" t="n">
        <v>0.8958</v>
      </c>
      <c r="E350" t="n">
        <v>111.64</v>
      </c>
      <c r="F350" t="n">
        <v>107.74</v>
      </c>
      <c r="G350" t="n">
        <v>143.65</v>
      </c>
      <c r="H350" t="n">
        <v>1.96</v>
      </c>
      <c r="I350" t="n">
        <v>45</v>
      </c>
      <c r="J350" t="n">
        <v>199.46</v>
      </c>
      <c r="K350" t="n">
        <v>51.39</v>
      </c>
      <c r="L350" t="n">
        <v>22</v>
      </c>
      <c r="M350" t="n">
        <v>43</v>
      </c>
      <c r="N350" t="n">
        <v>41.07</v>
      </c>
      <c r="O350" t="n">
        <v>24834.62</v>
      </c>
      <c r="P350" t="n">
        <v>1343.26</v>
      </c>
      <c r="Q350" t="n">
        <v>1150.89</v>
      </c>
      <c r="R350" t="n">
        <v>245.58</v>
      </c>
      <c r="S350" t="n">
        <v>164.43</v>
      </c>
      <c r="T350" t="n">
        <v>34106.39</v>
      </c>
      <c r="U350" t="n">
        <v>0.67</v>
      </c>
      <c r="V350" t="n">
        <v>0.89</v>
      </c>
      <c r="W350" t="n">
        <v>19.05</v>
      </c>
      <c r="X350" t="n">
        <v>2.01</v>
      </c>
      <c r="Y350" t="n">
        <v>0.5</v>
      </c>
      <c r="Z350" t="n">
        <v>10</v>
      </c>
    </row>
    <row r="351">
      <c r="A351" t="n">
        <v>22</v>
      </c>
      <c r="B351" t="n">
        <v>85</v>
      </c>
      <c r="C351" t="inlineStr">
        <is>
          <t xml:space="preserve">CONCLUIDO	</t>
        </is>
      </c>
      <c r="D351" t="n">
        <v>0.8972</v>
      </c>
      <c r="E351" t="n">
        <v>111.46</v>
      </c>
      <c r="F351" t="n">
        <v>107.63</v>
      </c>
      <c r="G351" t="n">
        <v>150.18</v>
      </c>
      <c r="H351" t="n">
        <v>2.03</v>
      </c>
      <c r="I351" t="n">
        <v>43</v>
      </c>
      <c r="J351" t="n">
        <v>201.03</v>
      </c>
      <c r="K351" t="n">
        <v>51.39</v>
      </c>
      <c r="L351" t="n">
        <v>23</v>
      </c>
      <c r="M351" t="n">
        <v>41</v>
      </c>
      <c r="N351" t="n">
        <v>41.64</v>
      </c>
      <c r="O351" t="n">
        <v>25027.94</v>
      </c>
      <c r="P351" t="n">
        <v>1341.56</v>
      </c>
      <c r="Q351" t="n">
        <v>1150.89</v>
      </c>
      <c r="R351" t="n">
        <v>242.06</v>
      </c>
      <c r="S351" t="n">
        <v>164.43</v>
      </c>
      <c r="T351" t="n">
        <v>32357.64</v>
      </c>
      <c r="U351" t="n">
        <v>0.68</v>
      </c>
      <c r="V351" t="n">
        <v>0.89</v>
      </c>
      <c r="W351" t="n">
        <v>19.04</v>
      </c>
      <c r="X351" t="n">
        <v>1.89</v>
      </c>
      <c r="Y351" t="n">
        <v>0.5</v>
      </c>
      <c r="Z351" t="n">
        <v>10</v>
      </c>
    </row>
    <row r="352">
      <c r="A352" t="n">
        <v>23</v>
      </c>
      <c r="B352" t="n">
        <v>85</v>
      </c>
      <c r="C352" t="inlineStr">
        <is>
          <t xml:space="preserve">CONCLUIDO	</t>
        </is>
      </c>
      <c r="D352" t="n">
        <v>0.8982</v>
      </c>
      <c r="E352" t="n">
        <v>111.33</v>
      </c>
      <c r="F352" t="n">
        <v>107.57</v>
      </c>
      <c r="G352" t="n">
        <v>157.42</v>
      </c>
      <c r="H352" t="n">
        <v>2.1</v>
      </c>
      <c r="I352" t="n">
        <v>41</v>
      </c>
      <c r="J352" t="n">
        <v>202.61</v>
      </c>
      <c r="K352" t="n">
        <v>51.39</v>
      </c>
      <c r="L352" t="n">
        <v>24</v>
      </c>
      <c r="M352" t="n">
        <v>39</v>
      </c>
      <c r="N352" t="n">
        <v>42.21</v>
      </c>
      <c r="O352" t="n">
        <v>25222.04</v>
      </c>
      <c r="P352" t="n">
        <v>1339.05</v>
      </c>
      <c r="Q352" t="n">
        <v>1150.88</v>
      </c>
      <c r="R352" t="n">
        <v>239.99</v>
      </c>
      <c r="S352" t="n">
        <v>164.43</v>
      </c>
      <c r="T352" t="n">
        <v>31329.79</v>
      </c>
      <c r="U352" t="n">
        <v>0.6899999999999999</v>
      </c>
      <c r="V352" t="n">
        <v>0.89</v>
      </c>
      <c r="W352" t="n">
        <v>19.04</v>
      </c>
      <c r="X352" t="n">
        <v>1.84</v>
      </c>
      <c r="Y352" t="n">
        <v>0.5</v>
      </c>
      <c r="Z352" t="n">
        <v>10</v>
      </c>
    </row>
    <row r="353">
      <c r="A353" t="n">
        <v>24</v>
      </c>
      <c r="B353" t="n">
        <v>85</v>
      </c>
      <c r="C353" t="inlineStr">
        <is>
          <t xml:space="preserve">CONCLUIDO	</t>
        </is>
      </c>
      <c r="D353" t="n">
        <v>0.8989</v>
      </c>
      <c r="E353" t="n">
        <v>111.25</v>
      </c>
      <c r="F353" t="n">
        <v>107.52</v>
      </c>
      <c r="G353" t="n">
        <v>161.28</v>
      </c>
      <c r="H353" t="n">
        <v>2.17</v>
      </c>
      <c r="I353" t="n">
        <v>40</v>
      </c>
      <c r="J353" t="n">
        <v>204.19</v>
      </c>
      <c r="K353" t="n">
        <v>51.39</v>
      </c>
      <c r="L353" t="n">
        <v>25</v>
      </c>
      <c r="M353" t="n">
        <v>38</v>
      </c>
      <c r="N353" t="n">
        <v>42.79</v>
      </c>
      <c r="O353" t="n">
        <v>25417.05</v>
      </c>
      <c r="P353" t="n">
        <v>1338.63</v>
      </c>
      <c r="Q353" t="n">
        <v>1150.87</v>
      </c>
      <c r="R353" t="n">
        <v>238.63</v>
      </c>
      <c r="S353" t="n">
        <v>164.43</v>
      </c>
      <c r="T353" t="n">
        <v>30655.89</v>
      </c>
      <c r="U353" t="n">
        <v>0.6899999999999999</v>
      </c>
      <c r="V353" t="n">
        <v>0.89</v>
      </c>
      <c r="W353" t="n">
        <v>19.03</v>
      </c>
      <c r="X353" t="n">
        <v>1.79</v>
      </c>
      <c r="Y353" t="n">
        <v>0.5</v>
      </c>
      <c r="Z353" t="n">
        <v>10</v>
      </c>
    </row>
    <row r="354">
      <c r="A354" t="n">
        <v>25</v>
      </c>
      <c r="B354" t="n">
        <v>85</v>
      </c>
      <c r="C354" t="inlineStr">
        <is>
          <t xml:space="preserve">CONCLUIDO	</t>
        </is>
      </c>
      <c r="D354" t="n">
        <v>0.9004</v>
      </c>
      <c r="E354" t="n">
        <v>111.06</v>
      </c>
      <c r="F354" t="n">
        <v>107.4</v>
      </c>
      <c r="G354" t="n">
        <v>169.59</v>
      </c>
      <c r="H354" t="n">
        <v>2.24</v>
      </c>
      <c r="I354" t="n">
        <v>38</v>
      </c>
      <c r="J354" t="n">
        <v>205.77</v>
      </c>
      <c r="K354" t="n">
        <v>51.39</v>
      </c>
      <c r="L354" t="n">
        <v>26</v>
      </c>
      <c r="M354" t="n">
        <v>36</v>
      </c>
      <c r="N354" t="n">
        <v>43.38</v>
      </c>
      <c r="O354" t="n">
        <v>25612.75</v>
      </c>
      <c r="P354" t="n">
        <v>1335.94</v>
      </c>
      <c r="Q354" t="n">
        <v>1150.87</v>
      </c>
      <c r="R354" t="n">
        <v>234.6</v>
      </c>
      <c r="S354" t="n">
        <v>164.43</v>
      </c>
      <c r="T354" t="n">
        <v>28651.3</v>
      </c>
      <c r="U354" t="n">
        <v>0.7</v>
      </c>
      <c r="V354" t="n">
        <v>0.89</v>
      </c>
      <c r="W354" t="n">
        <v>19.03</v>
      </c>
      <c r="X354" t="n">
        <v>1.67</v>
      </c>
      <c r="Y354" t="n">
        <v>0.5</v>
      </c>
      <c r="Z354" t="n">
        <v>10</v>
      </c>
    </row>
    <row r="355">
      <c r="A355" t="n">
        <v>26</v>
      </c>
      <c r="B355" t="n">
        <v>85</v>
      </c>
      <c r="C355" t="inlineStr">
        <is>
          <t xml:space="preserve">CONCLUIDO	</t>
        </is>
      </c>
      <c r="D355" t="n">
        <v>0.9009</v>
      </c>
      <c r="E355" t="n">
        <v>111</v>
      </c>
      <c r="F355" t="n">
        <v>107.37</v>
      </c>
      <c r="G355" t="n">
        <v>174.11</v>
      </c>
      <c r="H355" t="n">
        <v>2.31</v>
      </c>
      <c r="I355" t="n">
        <v>37</v>
      </c>
      <c r="J355" t="n">
        <v>207.37</v>
      </c>
      <c r="K355" t="n">
        <v>51.39</v>
      </c>
      <c r="L355" t="n">
        <v>27</v>
      </c>
      <c r="M355" t="n">
        <v>35</v>
      </c>
      <c r="N355" t="n">
        <v>43.97</v>
      </c>
      <c r="O355" t="n">
        <v>25809.25</v>
      </c>
      <c r="P355" t="n">
        <v>1332.45</v>
      </c>
      <c r="Q355" t="n">
        <v>1150.88</v>
      </c>
      <c r="R355" t="n">
        <v>233.52</v>
      </c>
      <c r="S355" t="n">
        <v>164.43</v>
      </c>
      <c r="T355" t="n">
        <v>28116.47</v>
      </c>
      <c r="U355" t="n">
        <v>0.7</v>
      </c>
      <c r="V355" t="n">
        <v>0.89</v>
      </c>
      <c r="W355" t="n">
        <v>19.03</v>
      </c>
      <c r="X355" t="n">
        <v>1.64</v>
      </c>
      <c r="Y355" t="n">
        <v>0.5</v>
      </c>
      <c r="Z355" t="n">
        <v>10</v>
      </c>
    </row>
    <row r="356">
      <c r="A356" t="n">
        <v>27</v>
      </c>
      <c r="B356" t="n">
        <v>85</v>
      </c>
      <c r="C356" t="inlineStr">
        <is>
          <t xml:space="preserve">CONCLUIDO	</t>
        </is>
      </c>
      <c r="D356" t="n">
        <v>0.9014</v>
      </c>
      <c r="E356" t="n">
        <v>110.93</v>
      </c>
      <c r="F356" t="n">
        <v>107.34</v>
      </c>
      <c r="G356" t="n">
        <v>178.9</v>
      </c>
      <c r="H356" t="n">
        <v>2.38</v>
      </c>
      <c r="I356" t="n">
        <v>36</v>
      </c>
      <c r="J356" t="n">
        <v>208.97</v>
      </c>
      <c r="K356" t="n">
        <v>51.39</v>
      </c>
      <c r="L356" t="n">
        <v>28</v>
      </c>
      <c r="M356" t="n">
        <v>34</v>
      </c>
      <c r="N356" t="n">
        <v>44.57</v>
      </c>
      <c r="O356" t="n">
        <v>26006.56</v>
      </c>
      <c r="P356" t="n">
        <v>1332.05</v>
      </c>
      <c r="Q356" t="n">
        <v>1150.87</v>
      </c>
      <c r="R356" t="n">
        <v>232.12</v>
      </c>
      <c r="S356" t="n">
        <v>164.43</v>
      </c>
      <c r="T356" t="n">
        <v>27419.98</v>
      </c>
      <c r="U356" t="n">
        <v>0.71</v>
      </c>
      <c r="V356" t="n">
        <v>0.89</v>
      </c>
      <c r="W356" t="n">
        <v>19.04</v>
      </c>
      <c r="X356" t="n">
        <v>1.61</v>
      </c>
      <c r="Y356" t="n">
        <v>0.5</v>
      </c>
      <c r="Z356" t="n">
        <v>10</v>
      </c>
    </row>
    <row r="357">
      <c r="A357" t="n">
        <v>28</v>
      </c>
      <c r="B357" t="n">
        <v>85</v>
      </c>
      <c r="C357" t="inlineStr">
        <is>
          <t xml:space="preserve">CONCLUIDO	</t>
        </is>
      </c>
      <c r="D357" t="n">
        <v>0.9028</v>
      </c>
      <c r="E357" t="n">
        <v>110.77</v>
      </c>
      <c r="F357" t="n">
        <v>107.24</v>
      </c>
      <c r="G357" t="n">
        <v>189.25</v>
      </c>
      <c r="H357" t="n">
        <v>2.45</v>
      </c>
      <c r="I357" t="n">
        <v>34</v>
      </c>
      <c r="J357" t="n">
        <v>210.57</v>
      </c>
      <c r="K357" t="n">
        <v>51.39</v>
      </c>
      <c r="L357" t="n">
        <v>29</v>
      </c>
      <c r="M357" t="n">
        <v>32</v>
      </c>
      <c r="N357" t="n">
        <v>45.18</v>
      </c>
      <c r="O357" t="n">
        <v>26204.71</v>
      </c>
      <c r="P357" t="n">
        <v>1330.79</v>
      </c>
      <c r="Q357" t="n">
        <v>1150.9</v>
      </c>
      <c r="R357" t="n">
        <v>228.9</v>
      </c>
      <c r="S357" t="n">
        <v>164.43</v>
      </c>
      <c r="T357" t="n">
        <v>25824.2</v>
      </c>
      <c r="U357" t="n">
        <v>0.72</v>
      </c>
      <c r="V357" t="n">
        <v>0.89</v>
      </c>
      <c r="W357" t="n">
        <v>19.03</v>
      </c>
      <c r="X357" t="n">
        <v>1.51</v>
      </c>
      <c r="Y357" t="n">
        <v>0.5</v>
      </c>
      <c r="Z357" t="n">
        <v>10</v>
      </c>
    </row>
    <row r="358">
      <c r="A358" t="n">
        <v>29</v>
      </c>
      <c r="B358" t="n">
        <v>85</v>
      </c>
      <c r="C358" t="inlineStr">
        <is>
          <t xml:space="preserve">CONCLUIDO	</t>
        </is>
      </c>
      <c r="D358" t="n">
        <v>0.9034</v>
      </c>
      <c r="E358" t="n">
        <v>110.7</v>
      </c>
      <c r="F358" t="n">
        <v>107.21</v>
      </c>
      <c r="G358" t="n">
        <v>194.92</v>
      </c>
      <c r="H358" t="n">
        <v>2.51</v>
      </c>
      <c r="I358" t="n">
        <v>33</v>
      </c>
      <c r="J358" t="n">
        <v>212.19</v>
      </c>
      <c r="K358" t="n">
        <v>51.39</v>
      </c>
      <c r="L358" t="n">
        <v>30</v>
      </c>
      <c r="M358" t="n">
        <v>31</v>
      </c>
      <c r="N358" t="n">
        <v>45.79</v>
      </c>
      <c r="O358" t="n">
        <v>26403.69</v>
      </c>
      <c r="P358" t="n">
        <v>1329.19</v>
      </c>
      <c r="Q358" t="n">
        <v>1150.89</v>
      </c>
      <c r="R358" t="n">
        <v>227.89</v>
      </c>
      <c r="S358" t="n">
        <v>164.43</v>
      </c>
      <c r="T358" t="n">
        <v>25320.01</v>
      </c>
      <c r="U358" t="n">
        <v>0.72</v>
      </c>
      <c r="V358" t="n">
        <v>0.89</v>
      </c>
      <c r="W358" t="n">
        <v>19.02</v>
      </c>
      <c r="X358" t="n">
        <v>1.47</v>
      </c>
      <c r="Y358" t="n">
        <v>0.5</v>
      </c>
      <c r="Z358" t="n">
        <v>10</v>
      </c>
    </row>
    <row r="359">
      <c r="A359" t="n">
        <v>30</v>
      </c>
      <c r="B359" t="n">
        <v>85</v>
      </c>
      <c r="C359" t="inlineStr">
        <is>
          <t xml:space="preserve">CONCLUIDO	</t>
        </is>
      </c>
      <c r="D359" t="n">
        <v>0.9041</v>
      </c>
      <c r="E359" t="n">
        <v>110.61</v>
      </c>
      <c r="F359" t="n">
        <v>107.16</v>
      </c>
      <c r="G359" t="n">
        <v>200.92</v>
      </c>
      <c r="H359" t="n">
        <v>2.58</v>
      </c>
      <c r="I359" t="n">
        <v>32</v>
      </c>
      <c r="J359" t="n">
        <v>213.81</v>
      </c>
      <c r="K359" t="n">
        <v>51.39</v>
      </c>
      <c r="L359" t="n">
        <v>31</v>
      </c>
      <c r="M359" t="n">
        <v>30</v>
      </c>
      <c r="N359" t="n">
        <v>46.41</v>
      </c>
      <c r="O359" t="n">
        <v>26603.52</v>
      </c>
      <c r="P359" t="n">
        <v>1329.32</v>
      </c>
      <c r="Q359" t="n">
        <v>1150.87</v>
      </c>
      <c r="R359" t="n">
        <v>225.83</v>
      </c>
      <c r="S359" t="n">
        <v>164.43</v>
      </c>
      <c r="T359" t="n">
        <v>24297.66</v>
      </c>
      <c r="U359" t="n">
        <v>0.73</v>
      </c>
      <c r="V359" t="n">
        <v>0.89</v>
      </c>
      <c r="W359" t="n">
        <v>19.03</v>
      </c>
      <c r="X359" t="n">
        <v>1.42</v>
      </c>
      <c r="Y359" t="n">
        <v>0.5</v>
      </c>
      <c r="Z359" t="n">
        <v>10</v>
      </c>
    </row>
    <row r="360">
      <c r="A360" t="n">
        <v>31</v>
      </c>
      <c r="B360" t="n">
        <v>85</v>
      </c>
      <c r="C360" t="inlineStr">
        <is>
          <t xml:space="preserve">CONCLUIDO	</t>
        </is>
      </c>
      <c r="D360" t="n">
        <v>0.9048</v>
      </c>
      <c r="E360" t="n">
        <v>110.53</v>
      </c>
      <c r="F360" t="n">
        <v>107.1</v>
      </c>
      <c r="G360" t="n">
        <v>207.3</v>
      </c>
      <c r="H360" t="n">
        <v>2.64</v>
      </c>
      <c r="I360" t="n">
        <v>31</v>
      </c>
      <c r="J360" t="n">
        <v>215.43</v>
      </c>
      <c r="K360" t="n">
        <v>51.39</v>
      </c>
      <c r="L360" t="n">
        <v>32</v>
      </c>
      <c r="M360" t="n">
        <v>29</v>
      </c>
      <c r="N360" t="n">
        <v>47.04</v>
      </c>
      <c r="O360" t="n">
        <v>26804.21</v>
      </c>
      <c r="P360" t="n">
        <v>1325.32</v>
      </c>
      <c r="Q360" t="n">
        <v>1150.9</v>
      </c>
      <c r="R360" t="n">
        <v>224.47</v>
      </c>
      <c r="S360" t="n">
        <v>164.43</v>
      </c>
      <c r="T360" t="n">
        <v>23624.3</v>
      </c>
      <c r="U360" t="n">
        <v>0.73</v>
      </c>
      <c r="V360" t="n">
        <v>0.89</v>
      </c>
      <c r="W360" t="n">
        <v>19.02</v>
      </c>
      <c r="X360" t="n">
        <v>1.37</v>
      </c>
      <c r="Y360" t="n">
        <v>0.5</v>
      </c>
      <c r="Z360" t="n">
        <v>10</v>
      </c>
    </row>
    <row r="361">
      <c r="A361" t="n">
        <v>32</v>
      </c>
      <c r="B361" t="n">
        <v>85</v>
      </c>
      <c r="C361" t="inlineStr">
        <is>
          <t xml:space="preserve">CONCLUIDO	</t>
        </is>
      </c>
      <c r="D361" t="n">
        <v>0.9054</v>
      </c>
      <c r="E361" t="n">
        <v>110.45</v>
      </c>
      <c r="F361" t="n">
        <v>107.06</v>
      </c>
      <c r="G361" t="n">
        <v>214.13</v>
      </c>
      <c r="H361" t="n">
        <v>2.7</v>
      </c>
      <c r="I361" t="n">
        <v>30</v>
      </c>
      <c r="J361" t="n">
        <v>217.07</v>
      </c>
      <c r="K361" t="n">
        <v>51.39</v>
      </c>
      <c r="L361" t="n">
        <v>33</v>
      </c>
      <c r="M361" t="n">
        <v>28</v>
      </c>
      <c r="N361" t="n">
        <v>47.68</v>
      </c>
      <c r="O361" t="n">
        <v>27005.77</v>
      </c>
      <c r="P361" t="n">
        <v>1325.24</v>
      </c>
      <c r="Q361" t="n">
        <v>1150.89</v>
      </c>
      <c r="R361" t="n">
        <v>222.6</v>
      </c>
      <c r="S361" t="n">
        <v>164.43</v>
      </c>
      <c r="T361" t="n">
        <v>22692.97</v>
      </c>
      <c r="U361" t="n">
        <v>0.74</v>
      </c>
      <c r="V361" t="n">
        <v>0.89</v>
      </c>
      <c r="W361" t="n">
        <v>19.03</v>
      </c>
      <c r="X361" t="n">
        <v>1.33</v>
      </c>
      <c r="Y361" t="n">
        <v>0.5</v>
      </c>
      <c r="Z361" t="n">
        <v>10</v>
      </c>
    </row>
    <row r="362">
      <c r="A362" t="n">
        <v>33</v>
      </c>
      <c r="B362" t="n">
        <v>85</v>
      </c>
      <c r="C362" t="inlineStr">
        <is>
          <t xml:space="preserve">CONCLUIDO	</t>
        </is>
      </c>
      <c r="D362" t="n">
        <v>0.9062</v>
      </c>
      <c r="E362" t="n">
        <v>110.35</v>
      </c>
      <c r="F362" t="n">
        <v>106.99</v>
      </c>
      <c r="G362" t="n">
        <v>221.37</v>
      </c>
      <c r="H362" t="n">
        <v>2.76</v>
      </c>
      <c r="I362" t="n">
        <v>29</v>
      </c>
      <c r="J362" t="n">
        <v>218.71</v>
      </c>
      <c r="K362" t="n">
        <v>51.39</v>
      </c>
      <c r="L362" t="n">
        <v>34</v>
      </c>
      <c r="M362" t="n">
        <v>27</v>
      </c>
      <c r="N362" t="n">
        <v>48.32</v>
      </c>
      <c r="O362" t="n">
        <v>27208.22</v>
      </c>
      <c r="P362" t="n">
        <v>1323.69</v>
      </c>
      <c r="Q362" t="n">
        <v>1150.89</v>
      </c>
      <c r="R362" t="n">
        <v>220.63</v>
      </c>
      <c r="S362" t="n">
        <v>164.43</v>
      </c>
      <c r="T362" t="n">
        <v>21713.8</v>
      </c>
      <c r="U362" t="n">
        <v>0.75</v>
      </c>
      <c r="V362" t="n">
        <v>0.89</v>
      </c>
      <c r="W362" t="n">
        <v>19.02</v>
      </c>
      <c r="X362" t="n">
        <v>1.26</v>
      </c>
      <c r="Y362" t="n">
        <v>0.5</v>
      </c>
      <c r="Z362" t="n">
        <v>10</v>
      </c>
    </row>
    <row r="363">
      <c r="A363" t="n">
        <v>34</v>
      </c>
      <c r="B363" t="n">
        <v>85</v>
      </c>
      <c r="C363" t="inlineStr">
        <is>
          <t xml:space="preserve">CONCLUIDO	</t>
        </is>
      </c>
      <c r="D363" t="n">
        <v>0.906</v>
      </c>
      <c r="E363" t="n">
        <v>110.38</v>
      </c>
      <c r="F363" t="n">
        <v>107.02</v>
      </c>
      <c r="G363" t="n">
        <v>221.43</v>
      </c>
      <c r="H363" t="n">
        <v>2.82</v>
      </c>
      <c r="I363" t="n">
        <v>29</v>
      </c>
      <c r="J363" t="n">
        <v>220.36</v>
      </c>
      <c r="K363" t="n">
        <v>51.39</v>
      </c>
      <c r="L363" t="n">
        <v>35</v>
      </c>
      <c r="M363" t="n">
        <v>27</v>
      </c>
      <c r="N363" t="n">
        <v>48.97</v>
      </c>
      <c r="O363" t="n">
        <v>27411.55</v>
      </c>
      <c r="P363" t="n">
        <v>1323.6</v>
      </c>
      <c r="Q363" t="n">
        <v>1150.89</v>
      </c>
      <c r="R363" t="n">
        <v>221.83</v>
      </c>
      <c r="S363" t="n">
        <v>164.43</v>
      </c>
      <c r="T363" t="n">
        <v>22310.82</v>
      </c>
      <c r="U363" t="n">
        <v>0.74</v>
      </c>
      <c r="V363" t="n">
        <v>0.89</v>
      </c>
      <c r="W363" t="n">
        <v>19.01</v>
      </c>
      <c r="X363" t="n">
        <v>1.29</v>
      </c>
      <c r="Y363" t="n">
        <v>0.5</v>
      </c>
      <c r="Z363" t="n">
        <v>10</v>
      </c>
    </row>
    <row r="364">
      <c r="A364" t="n">
        <v>35</v>
      </c>
      <c r="B364" t="n">
        <v>85</v>
      </c>
      <c r="C364" t="inlineStr">
        <is>
          <t xml:space="preserve">CONCLUIDO	</t>
        </is>
      </c>
      <c r="D364" t="n">
        <v>0.9067</v>
      </c>
      <c r="E364" t="n">
        <v>110.29</v>
      </c>
      <c r="F364" t="n">
        <v>106.97</v>
      </c>
      <c r="G364" t="n">
        <v>229.22</v>
      </c>
      <c r="H364" t="n">
        <v>2.88</v>
      </c>
      <c r="I364" t="n">
        <v>28</v>
      </c>
      <c r="J364" t="n">
        <v>222.01</v>
      </c>
      <c r="K364" t="n">
        <v>51.39</v>
      </c>
      <c r="L364" t="n">
        <v>36</v>
      </c>
      <c r="M364" t="n">
        <v>26</v>
      </c>
      <c r="N364" t="n">
        <v>49.62</v>
      </c>
      <c r="O364" t="n">
        <v>27615.8</v>
      </c>
      <c r="P364" t="n">
        <v>1319.36</v>
      </c>
      <c r="Q364" t="n">
        <v>1150.89</v>
      </c>
      <c r="R364" t="n">
        <v>219.61</v>
      </c>
      <c r="S364" t="n">
        <v>164.43</v>
      </c>
      <c r="T364" t="n">
        <v>21204.75</v>
      </c>
      <c r="U364" t="n">
        <v>0.75</v>
      </c>
      <c r="V364" t="n">
        <v>0.89</v>
      </c>
      <c r="W364" t="n">
        <v>19.02</v>
      </c>
      <c r="X364" t="n">
        <v>1.24</v>
      </c>
      <c r="Y364" t="n">
        <v>0.5</v>
      </c>
      <c r="Z364" t="n">
        <v>10</v>
      </c>
    </row>
    <row r="365">
      <c r="A365" t="n">
        <v>36</v>
      </c>
      <c r="B365" t="n">
        <v>85</v>
      </c>
      <c r="C365" t="inlineStr">
        <is>
          <t xml:space="preserve">CONCLUIDO	</t>
        </is>
      </c>
      <c r="D365" t="n">
        <v>0.9072</v>
      </c>
      <c r="E365" t="n">
        <v>110.23</v>
      </c>
      <c r="F365" t="n">
        <v>106.94</v>
      </c>
      <c r="G365" t="n">
        <v>237.65</v>
      </c>
      <c r="H365" t="n">
        <v>2.94</v>
      </c>
      <c r="I365" t="n">
        <v>27</v>
      </c>
      <c r="J365" t="n">
        <v>223.68</v>
      </c>
      <c r="K365" t="n">
        <v>51.39</v>
      </c>
      <c r="L365" t="n">
        <v>37</v>
      </c>
      <c r="M365" t="n">
        <v>25</v>
      </c>
      <c r="N365" t="n">
        <v>50.29</v>
      </c>
      <c r="O365" t="n">
        <v>27821.09</v>
      </c>
      <c r="P365" t="n">
        <v>1321.9</v>
      </c>
      <c r="Q365" t="n">
        <v>1150.88</v>
      </c>
      <c r="R365" t="n">
        <v>218.74</v>
      </c>
      <c r="S365" t="n">
        <v>164.43</v>
      </c>
      <c r="T365" t="n">
        <v>20775.75</v>
      </c>
      <c r="U365" t="n">
        <v>0.75</v>
      </c>
      <c r="V365" t="n">
        <v>0.89</v>
      </c>
      <c r="W365" t="n">
        <v>19.02</v>
      </c>
      <c r="X365" t="n">
        <v>1.21</v>
      </c>
      <c r="Y365" t="n">
        <v>0.5</v>
      </c>
      <c r="Z365" t="n">
        <v>10</v>
      </c>
    </row>
    <row r="366">
      <c r="A366" t="n">
        <v>37</v>
      </c>
      <c r="B366" t="n">
        <v>85</v>
      </c>
      <c r="C366" t="inlineStr">
        <is>
          <t xml:space="preserve">CONCLUIDO	</t>
        </is>
      </c>
      <c r="D366" t="n">
        <v>0.9081</v>
      </c>
      <c r="E366" t="n">
        <v>110.12</v>
      </c>
      <c r="F366" t="n">
        <v>106.86</v>
      </c>
      <c r="G366" t="n">
        <v>246.61</v>
      </c>
      <c r="H366" t="n">
        <v>3</v>
      </c>
      <c r="I366" t="n">
        <v>26</v>
      </c>
      <c r="J366" t="n">
        <v>225.35</v>
      </c>
      <c r="K366" t="n">
        <v>51.39</v>
      </c>
      <c r="L366" t="n">
        <v>38</v>
      </c>
      <c r="M366" t="n">
        <v>24</v>
      </c>
      <c r="N366" t="n">
        <v>50.96</v>
      </c>
      <c r="O366" t="n">
        <v>28027.19</v>
      </c>
      <c r="P366" t="n">
        <v>1317.79</v>
      </c>
      <c r="Q366" t="n">
        <v>1150.87</v>
      </c>
      <c r="R366" t="n">
        <v>216.2</v>
      </c>
      <c r="S366" t="n">
        <v>164.43</v>
      </c>
      <c r="T366" t="n">
        <v>19511.78</v>
      </c>
      <c r="U366" t="n">
        <v>0.76</v>
      </c>
      <c r="V366" t="n">
        <v>0.89</v>
      </c>
      <c r="W366" t="n">
        <v>19.02</v>
      </c>
      <c r="X366" t="n">
        <v>1.13</v>
      </c>
      <c r="Y366" t="n">
        <v>0.5</v>
      </c>
      <c r="Z366" t="n">
        <v>10</v>
      </c>
    </row>
    <row r="367">
      <c r="A367" t="n">
        <v>38</v>
      </c>
      <c r="B367" t="n">
        <v>85</v>
      </c>
      <c r="C367" t="inlineStr">
        <is>
          <t xml:space="preserve">CONCLUIDO	</t>
        </is>
      </c>
      <c r="D367" t="n">
        <v>0.908</v>
      </c>
      <c r="E367" t="n">
        <v>110.13</v>
      </c>
      <c r="F367" t="n">
        <v>106.88</v>
      </c>
      <c r="G367" t="n">
        <v>246.64</v>
      </c>
      <c r="H367" t="n">
        <v>3.05</v>
      </c>
      <c r="I367" t="n">
        <v>26</v>
      </c>
      <c r="J367" t="n">
        <v>227.03</v>
      </c>
      <c r="K367" t="n">
        <v>51.39</v>
      </c>
      <c r="L367" t="n">
        <v>39</v>
      </c>
      <c r="M367" t="n">
        <v>24</v>
      </c>
      <c r="N367" t="n">
        <v>51.64</v>
      </c>
      <c r="O367" t="n">
        <v>28234.24</v>
      </c>
      <c r="P367" t="n">
        <v>1317.1</v>
      </c>
      <c r="Q367" t="n">
        <v>1150.89</v>
      </c>
      <c r="R367" t="n">
        <v>216.61</v>
      </c>
      <c r="S367" t="n">
        <v>164.43</v>
      </c>
      <c r="T367" t="n">
        <v>19716.03</v>
      </c>
      <c r="U367" t="n">
        <v>0.76</v>
      </c>
      <c r="V367" t="n">
        <v>0.89</v>
      </c>
      <c r="W367" t="n">
        <v>19.02</v>
      </c>
      <c r="X367" t="n">
        <v>1.15</v>
      </c>
      <c r="Y367" t="n">
        <v>0.5</v>
      </c>
      <c r="Z367" t="n">
        <v>10</v>
      </c>
    </row>
    <row r="368">
      <c r="A368" t="n">
        <v>39</v>
      </c>
      <c r="B368" t="n">
        <v>85</v>
      </c>
      <c r="C368" t="inlineStr">
        <is>
          <t xml:space="preserve">CONCLUIDO	</t>
        </is>
      </c>
      <c r="D368" t="n">
        <v>0.9088000000000001</v>
      </c>
      <c r="E368" t="n">
        <v>110.04</v>
      </c>
      <c r="F368" t="n">
        <v>106.82</v>
      </c>
      <c r="G368" t="n">
        <v>256.36</v>
      </c>
      <c r="H368" t="n">
        <v>3.11</v>
      </c>
      <c r="I368" t="n">
        <v>25</v>
      </c>
      <c r="J368" t="n">
        <v>228.71</v>
      </c>
      <c r="K368" t="n">
        <v>51.39</v>
      </c>
      <c r="L368" t="n">
        <v>40</v>
      </c>
      <c r="M368" t="n">
        <v>23</v>
      </c>
      <c r="N368" t="n">
        <v>52.32</v>
      </c>
      <c r="O368" t="n">
        <v>28442.24</v>
      </c>
      <c r="P368" t="n">
        <v>1316.85</v>
      </c>
      <c r="Q368" t="n">
        <v>1150.89</v>
      </c>
      <c r="R368" t="n">
        <v>214.68</v>
      </c>
      <c r="S368" t="n">
        <v>164.43</v>
      </c>
      <c r="T368" t="n">
        <v>18758.73</v>
      </c>
      <c r="U368" t="n">
        <v>0.77</v>
      </c>
      <c r="V368" t="n">
        <v>0.89</v>
      </c>
      <c r="W368" t="n">
        <v>19.01</v>
      </c>
      <c r="X368" t="n">
        <v>1.08</v>
      </c>
      <c r="Y368" t="n">
        <v>0.5</v>
      </c>
      <c r="Z368" t="n">
        <v>10</v>
      </c>
    </row>
    <row r="369">
      <c r="A369" t="n">
        <v>0</v>
      </c>
      <c r="B369" t="n">
        <v>20</v>
      </c>
      <c r="C369" t="inlineStr">
        <is>
          <t xml:space="preserve">CONCLUIDO	</t>
        </is>
      </c>
      <c r="D369" t="n">
        <v>0.7186</v>
      </c>
      <c r="E369" t="n">
        <v>139.17</v>
      </c>
      <c r="F369" t="n">
        <v>130.84</v>
      </c>
      <c r="G369" t="n">
        <v>14.59</v>
      </c>
      <c r="H369" t="n">
        <v>0.34</v>
      </c>
      <c r="I369" t="n">
        <v>538</v>
      </c>
      <c r="J369" t="n">
        <v>51.33</v>
      </c>
      <c r="K369" t="n">
        <v>24.83</v>
      </c>
      <c r="L369" t="n">
        <v>1</v>
      </c>
      <c r="M369" t="n">
        <v>536</v>
      </c>
      <c r="N369" t="n">
        <v>5.51</v>
      </c>
      <c r="O369" t="n">
        <v>6564.78</v>
      </c>
      <c r="P369" t="n">
        <v>742.09</v>
      </c>
      <c r="Q369" t="n">
        <v>1151.31</v>
      </c>
      <c r="R369" t="n">
        <v>1028.09</v>
      </c>
      <c r="S369" t="n">
        <v>164.43</v>
      </c>
      <c r="T369" t="n">
        <v>422897.04</v>
      </c>
      <c r="U369" t="n">
        <v>0.16</v>
      </c>
      <c r="V369" t="n">
        <v>0.73</v>
      </c>
      <c r="W369" t="n">
        <v>19.86</v>
      </c>
      <c r="X369" t="n">
        <v>25.09</v>
      </c>
      <c r="Y369" t="n">
        <v>0.5</v>
      </c>
      <c r="Z369" t="n">
        <v>10</v>
      </c>
    </row>
    <row r="370">
      <c r="A370" t="n">
        <v>1</v>
      </c>
      <c r="B370" t="n">
        <v>20</v>
      </c>
      <c r="C370" t="inlineStr">
        <is>
          <t xml:space="preserve">CONCLUIDO	</t>
        </is>
      </c>
      <c r="D370" t="n">
        <v>0.8259</v>
      </c>
      <c r="E370" t="n">
        <v>121.08</v>
      </c>
      <c r="F370" t="n">
        <v>116.48</v>
      </c>
      <c r="G370" t="n">
        <v>29.87</v>
      </c>
      <c r="H370" t="n">
        <v>0.66</v>
      </c>
      <c r="I370" t="n">
        <v>234</v>
      </c>
      <c r="J370" t="n">
        <v>52.47</v>
      </c>
      <c r="K370" t="n">
        <v>24.83</v>
      </c>
      <c r="L370" t="n">
        <v>2</v>
      </c>
      <c r="M370" t="n">
        <v>232</v>
      </c>
      <c r="N370" t="n">
        <v>5.64</v>
      </c>
      <c r="O370" t="n">
        <v>6705.1</v>
      </c>
      <c r="P370" t="n">
        <v>646.29</v>
      </c>
      <c r="Q370" t="n">
        <v>1150.99</v>
      </c>
      <c r="R370" t="n">
        <v>541.88</v>
      </c>
      <c r="S370" t="n">
        <v>164.43</v>
      </c>
      <c r="T370" t="n">
        <v>181311.77</v>
      </c>
      <c r="U370" t="n">
        <v>0.3</v>
      </c>
      <c r="V370" t="n">
        <v>0.82</v>
      </c>
      <c r="W370" t="n">
        <v>19.35</v>
      </c>
      <c r="X370" t="n">
        <v>10.74</v>
      </c>
      <c r="Y370" t="n">
        <v>0.5</v>
      </c>
      <c r="Z370" t="n">
        <v>10</v>
      </c>
    </row>
    <row r="371">
      <c r="A371" t="n">
        <v>2</v>
      </c>
      <c r="B371" t="n">
        <v>20</v>
      </c>
      <c r="C371" t="inlineStr">
        <is>
          <t xml:space="preserve">CONCLUIDO	</t>
        </is>
      </c>
      <c r="D371" t="n">
        <v>0.8623</v>
      </c>
      <c r="E371" t="n">
        <v>115.97</v>
      </c>
      <c r="F371" t="n">
        <v>112.42</v>
      </c>
      <c r="G371" t="n">
        <v>45.89</v>
      </c>
      <c r="H371" t="n">
        <v>0.97</v>
      </c>
      <c r="I371" t="n">
        <v>147</v>
      </c>
      <c r="J371" t="n">
        <v>53.61</v>
      </c>
      <c r="K371" t="n">
        <v>24.83</v>
      </c>
      <c r="L371" t="n">
        <v>3</v>
      </c>
      <c r="M371" t="n">
        <v>145</v>
      </c>
      <c r="N371" t="n">
        <v>5.78</v>
      </c>
      <c r="O371" t="n">
        <v>6845.59</v>
      </c>
      <c r="P371" t="n">
        <v>608.75</v>
      </c>
      <c r="Q371" t="n">
        <v>1150.94</v>
      </c>
      <c r="R371" t="n">
        <v>404.45</v>
      </c>
      <c r="S371" t="n">
        <v>164.43</v>
      </c>
      <c r="T371" t="n">
        <v>113031.51</v>
      </c>
      <c r="U371" t="n">
        <v>0.41</v>
      </c>
      <c r="V371" t="n">
        <v>0.85</v>
      </c>
      <c r="W371" t="n">
        <v>19.21</v>
      </c>
      <c r="X371" t="n">
        <v>6.69</v>
      </c>
      <c r="Y371" t="n">
        <v>0.5</v>
      </c>
      <c r="Z371" t="n">
        <v>10</v>
      </c>
    </row>
    <row r="372">
      <c r="A372" t="n">
        <v>3</v>
      </c>
      <c r="B372" t="n">
        <v>20</v>
      </c>
      <c r="C372" t="inlineStr">
        <is>
          <t xml:space="preserve">CONCLUIDO	</t>
        </is>
      </c>
      <c r="D372" t="n">
        <v>0.8808</v>
      </c>
      <c r="E372" t="n">
        <v>113.53</v>
      </c>
      <c r="F372" t="n">
        <v>110.49</v>
      </c>
      <c r="G372" t="n">
        <v>62.54</v>
      </c>
      <c r="H372" t="n">
        <v>1.27</v>
      </c>
      <c r="I372" t="n">
        <v>106</v>
      </c>
      <c r="J372" t="n">
        <v>54.75</v>
      </c>
      <c r="K372" t="n">
        <v>24.83</v>
      </c>
      <c r="L372" t="n">
        <v>4</v>
      </c>
      <c r="M372" t="n">
        <v>104</v>
      </c>
      <c r="N372" t="n">
        <v>5.92</v>
      </c>
      <c r="O372" t="n">
        <v>6986.39</v>
      </c>
      <c r="P372" t="n">
        <v>581.86</v>
      </c>
      <c r="Q372" t="n">
        <v>1150.97</v>
      </c>
      <c r="R372" t="n">
        <v>339.32</v>
      </c>
      <c r="S372" t="n">
        <v>164.43</v>
      </c>
      <c r="T372" t="n">
        <v>80670.14999999999</v>
      </c>
      <c r="U372" t="n">
        <v>0.48</v>
      </c>
      <c r="V372" t="n">
        <v>0.87</v>
      </c>
      <c r="W372" t="n">
        <v>19.13</v>
      </c>
      <c r="X372" t="n">
        <v>4.75</v>
      </c>
      <c r="Y372" t="n">
        <v>0.5</v>
      </c>
      <c r="Z372" t="n">
        <v>10</v>
      </c>
    </row>
    <row r="373">
      <c r="A373" t="n">
        <v>4</v>
      </c>
      <c r="B373" t="n">
        <v>20</v>
      </c>
      <c r="C373" t="inlineStr">
        <is>
          <t xml:space="preserve">CONCLUIDO	</t>
        </is>
      </c>
      <c r="D373" t="n">
        <v>0.8913</v>
      </c>
      <c r="E373" t="n">
        <v>112.2</v>
      </c>
      <c r="F373" t="n">
        <v>109.45</v>
      </c>
      <c r="G373" t="n">
        <v>80.08</v>
      </c>
      <c r="H373" t="n">
        <v>1.55</v>
      </c>
      <c r="I373" t="n">
        <v>82</v>
      </c>
      <c r="J373" t="n">
        <v>55.89</v>
      </c>
      <c r="K373" t="n">
        <v>24.83</v>
      </c>
      <c r="L373" t="n">
        <v>5</v>
      </c>
      <c r="M373" t="n">
        <v>80</v>
      </c>
      <c r="N373" t="n">
        <v>6.07</v>
      </c>
      <c r="O373" t="n">
        <v>7127.49</v>
      </c>
      <c r="P373" t="n">
        <v>560.47</v>
      </c>
      <c r="Q373" t="n">
        <v>1150.92</v>
      </c>
      <c r="R373" t="n">
        <v>303.33</v>
      </c>
      <c r="S373" t="n">
        <v>164.43</v>
      </c>
      <c r="T373" t="n">
        <v>62795.19</v>
      </c>
      <c r="U373" t="n">
        <v>0.54</v>
      </c>
      <c r="V373" t="n">
        <v>0.87</v>
      </c>
      <c r="W373" t="n">
        <v>19.11</v>
      </c>
      <c r="X373" t="n">
        <v>3.71</v>
      </c>
      <c r="Y373" t="n">
        <v>0.5</v>
      </c>
      <c r="Z373" t="n">
        <v>10</v>
      </c>
    </row>
    <row r="374">
      <c r="A374" t="n">
        <v>5</v>
      </c>
      <c r="B374" t="n">
        <v>20</v>
      </c>
      <c r="C374" t="inlineStr">
        <is>
          <t xml:space="preserve">CONCLUIDO	</t>
        </is>
      </c>
      <c r="D374" t="n">
        <v>0.8988</v>
      </c>
      <c r="E374" t="n">
        <v>111.26</v>
      </c>
      <c r="F374" t="n">
        <v>108.7</v>
      </c>
      <c r="G374" t="n">
        <v>98.81999999999999</v>
      </c>
      <c r="H374" t="n">
        <v>1.82</v>
      </c>
      <c r="I374" t="n">
        <v>66</v>
      </c>
      <c r="J374" t="n">
        <v>57.04</v>
      </c>
      <c r="K374" t="n">
        <v>24.83</v>
      </c>
      <c r="L374" t="n">
        <v>6</v>
      </c>
      <c r="M374" t="n">
        <v>57</v>
      </c>
      <c r="N374" t="n">
        <v>6.21</v>
      </c>
      <c r="O374" t="n">
        <v>7268.89</v>
      </c>
      <c r="P374" t="n">
        <v>539.62</v>
      </c>
      <c r="Q374" t="n">
        <v>1150.89</v>
      </c>
      <c r="R374" t="n">
        <v>278.14</v>
      </c>
      <c r="S374" t="n">
        <v>164.43</v>
      </c>
      <c r="T374" t="n">
        <v>50281.15</v>
      </c>
      <c r="U374" t="n">
        <v>0.59</v>
      </c>
      <c r="V374" t="n">
        <v>0.88</v>
      </c>
      <c r="W374" t="n">
        <v>19.09</v>
      </c>
      <c r="X374" t="n">
        <v>2.97</v>
      </c>
      <c r="Y374" t="n">
        <v>0.5</v>
      </c>
      <c r="Z374" t="n">
        <v>10</v>
      </c>
    </row>
    <row r="375">
      <c r="A375" t="n">
        <v>6</v>
      </c>
      <c r="B375" t="n">
        <v>20</v>
      </c>
      <c r="C375" t="inlineStr">
        <is>
          <t xml:space="preserve">CONCLUIDO	</t>
        </is>
      </c>
      <c r="D375" t="n">
        <v>0.9012</v>
      </c>
      <c r="E375" t="n">
        <v>110.96</v>
      </c>
      <c r="F375" t="n">
        <v>108.48</v>
      </c>
      <c r="G375" t="n">
        <v>108.48</v>
      </c>
      <c r="H375" t="n">
        <v>2.09</v>
      </c>
      <c r="I375" t="n">
        <v>60</v>
      </c>
      <c r="J375" t="n">
        <v>58.19</v>
      </c>
      <c r="K375" t="n">
        <v>24.83</v>
      </c>
      <c r="L375" t="n">
        <v>7</v>
      </c>
      <c r="M375" t="n">
        <v>12</v>
      </c>
      <c r="N375" t="n">
        <v>6.36</v>
      </c>
      <c r="O375" t="n">
        <v>7410.59</v>
      </c>
      <c r="P375" t="n">
        <v>533.37</v>
      </c>
      <c r="Q375" t="n">
        <v>1151.08</v>
      </c>
      <c r="R375" t="n">
        <v>268.06</v>
      </c>
      <c r="S375" t="n">
        <v>164.43</v>
      </c>
      <c r="T375" t="n">
        <v>45272.49</v>
      </c>
      <c r="U375" t="n">
        <v>0.61</v>
      </c>
      <c r="V375" t="n">
        <v>0.88</v>
      </c>
      <c r="W375" t="n">
        <v>19.14</v>
      </c>
      <c r="X375" t="n">
        <v>2.74</v>
      </c>
      <c r="Y375" t="n">
        <v>0.5</v>
      </c>
      <c r="Z375" t="n">
        <v>10</v>
      </c>
    </row>
    <row r="376">
      <c r="A376" t="n">
        <v>7</v>
      </c>
      <c r="B376" t="n">
        <v>20</v>
      </c>
      <c r="C376" t="inlineStr">
        <is>
          <t xml:space="preserve">CONCLUIDO	</t>
        </is>
      </c>
      <c r="D376" t="n">
        <v>0.9014</v>
      </c>
      <c r="E376" t="n">
        <v>110.93</v>
      </c>
      <c r="F376" t="n">
        <v>108.46</v>
      </c>
      <c r="G376" t="n">
        <v>110.3</v>
      </c>
      <c r="H376" t="n">
        <v>2.34</v>
      </c>
      <c r="I376" t="n">
        <v>59</v>
      </c>
      <c r="J376" t="n">
        <v>59.34</v>
      </c>
      <c r="K376" t="n">
        <v>24.83</v>
      </c>
      <c r="L376" t="n">
        <v>8</v>
      </c>
      <c r="M376" t="n">
        <v>0</v>
      </c>
      <c r="N376" t="n">
        <v>6.52</v>
      </c>
      <c r="O376" t="n">
        <v>7552.59</v>
      </c>
      <c r="P376" t="n">
        <v>542.01</v>
      </c>
      <c r="Q376" t="n">
        <v>1151.05</v>
      </c>
      <c r="R376" t="n">
        <v>267.33</v>
      </c>
      <c r="S376" t="n">
        <v>164.43</v>
      </c>
      <c r="T376" t="n">
        <v>44910.26</v>
      </c>
      <c r="U376" t="n">
        <v>0.62</v>
      </c>
      <c r="V376" t="n">
        <v>0.88</v>
      </c>
      <c r="W376" t="n">
        <v>19.15</v>
      </c>
      <c r="X376" t="n">
        <v>2.73</v>
      </c>
      <c r="Y376" t="n">
        <v>0.5</v>
      </c>
      <c r="Z376" t="n">
        <v>10</v>
      </c>
    </row>
    <row r="377">
      <c r="A377" t="n">
        <v>0</v>
      </c>
      <c r="B377" t="n">
        <v>65</v>
      </c>
      <c r="C377" t="inlineStr">
        <is>
          <t xml:space="preserve">CONCLUIDO	</t>
        </is>
      </c>
      <c r="D377" t="n">
        <v>0.4656</v>
      </c>
      <c r="E377" t="n">
        <v>214.79</v>
      </c>
      <c r="F377" t="n">
        <v>174.39</v>
      </c>
      <c r="G377" t="n">
        <v>7.45</v>
      </c>
      <c r="H377" t="n">
        <v>0.13</v>
      </c>
      <c r="I377" t="n">
        <v>1404</v>
      </c>
      <c r="J377" t="n">
        <v>133.21</v>
      </c>
      <c r="K377" t="n">
        <v>46.47</v>
      </c>
      <c r="L377" t="n">
        <v>1</v>
      </c>
      <c r="M377" t="n">
        <v>1402</v>
      </c>
      <c r="N377" t="n">
        <v>20.75</v>
      </c>
      <c r="O377" t="n">
        <v>16663.42</v>
      </c>
      <c r="P377" t="n">
        <v>1917.58</v>
      </c>
      <c r="Q377" t="n">
        <v>1151.81</v>
      </c>
      <c r="R377" t="n">
        <v>2508.2</v>
      </c>
      <c r="S377" t="n">
        <v>164.43</v>
      </c>
      <c r="T377" t="n">
        <v>1158621.87</v>
      </c>
      <c r="U377" t="n">
        <v>0.07000000000000001</v>
      </c>
      <c r="V377" t="n">
        <v>0.55</v>
      </c>
      <c r="W377" t="n">
        <v>21.31</v>
      </c>
      <c r="X377" t="n">
        <v>68.61</v>
      </c>
      <c r="Y377" t="n">
        <v>0.5</v>
      </c>
      <c r="Z377" t="n">
        <v>10</v>
      </c>
    </row>
    <row r="378">
      <c r="A378" t="n">
        <v>1</v>
      </c>
      <c r="B378" t="n">
        <v>65</v>
      </c>
      <c r="C378" t="inlineStr">
        <is>
          <t xml:space="preserve">CONCLUIDO	</t>
        </is>
      </c>
      <c r="D378" t="n">
        <v>0.6848</v>
      </c>
      <c r="E378" t="n">
        <v>146.03</v>
      </c>
      <c r="F378" t="n">
        <v>129.8</v>
      </c>
      <c r="G378" t="n">
        <v>15.09</v>
      </c>
      <c r="H378" t="n">
        <v>0.26</v>
      </c>
      <c r="I378" t="n">
        <v>516</v>
      </c>
      <c r="J378" t="n">
        <v>134.55</v>
      </c>
      <c r="K378" t="n">
        <v>46.47</v>
      </c>
      <c r="L378" t="n">
        <v>2</v>
      </c>
      <c r="M378" t="n">
        <v>514</v>
      </c>
      <c r="N378" t="n">
        <v>21.09</v>
      </c>
      <c r="O378" t="n">
        <v>16828.84</v>
      </c>
      <c r="P378" t="n">
        <v>1424.6</v>
      </c>
      <c r="Q378" t="n">
        <v>1151.25</v>
      </c>
      <c r="R378" t="n">
        <v>992.58</v>
      </c>
      <c r="S378" t="n">
        <v>164.43</v>
      </c>
      <c r="T378" t="n">
        <v>405253.13</v>
      </c>
      <c r="U378" t="n">
        <v>0.17</v>
      </c>
      <c r="V378" t="n">
        <v>0.74</v>
      </c>
      <c r="W378" t="n">
        <v>19.82</v>
      </c>
      <c r="X378" t="n">
        <v>24.05</v>
      </c>
      <c r="Y378" t="n">
        <v>0.5</v>
      </c>
      <c r="Z378" t="n">
        <v>10</v>
      </c>
    </row>
    <row r="379">
      <c r="A379" t="n">
        <v>2</v>
      </c>
      <c r="B379" t="n">
        <v>65</v>
      </c>
      <c r="C379" t="inlineStr">
        <is>
          <t xml:space="preserve">CONCLUIDO	</t>
        </is>
      </c>
      <c r="D379" t="n">
        <v>0.7619</v>
      </c>
      <c r="E379" t="n">
        <v>131.25</v>
      </c>
      <c r="F379" t="n">
        <v>120.41</v>
      </c>
      <c r="G379" t="n">
        <v>22.72</v>
      </c>
      <c r="H379" t="n">
        <v>0.39</v>
      </c>
      <c r="I379" t="n">
        <v>318</v>
      </c>
      <c r="J379" t="n">
        <v>135.9</v>
      </c>
      <c r="K379" t="n">
        <v>46.47</v>
      </c>
      <c r="L379" t="n">
        <v>3</v>
      </c>
      <c r="M379" t="n">
        <v>316</v>
      </c>
      <c r="N379" t="n">
        <v>21.43</v>
      </c>
      <c r="O379" t="n">
        <v>16994.64</v>
      </c>
      <c r="P379" t="n">
        <v>1317.82</v>
      </c>
      <c r="Q379" t="n">
        <v>1151.17</v>
      </c>
      <c r="R379" t="n">
        <v>674.92</v>
      </c>
      <c r="S379" t="n">
        <v>164.43</v>
      </c>
      <c r="T379" t="n">
        <v>247410.86</v>
      </c>
      <c r="U379" t="n">
        <v>0.24</v>
      </c>
      <c r="V379" t="n">
        <v>0.79</v>
      </c>
      <c r="W379" t="n">
        <v>19.49</v>
      </c>
      <c r="X379" t="n">
        <v>14.67</v>
      </c>
      <c r="Y379" t="n">
        <v>0.5</v>
      </c>
      <c r="Z379" t="n">
        <v>10</v>
      </c>
    </row>
    <row r="380">
      <c r="A380" t="n">
        <v>3</v>
      </c>
      <c r="B380" t="n">
        <v>65</v>
      </c>
      <c r="C380" t="inlineStr">
        <is>
          <t xml:space="preserve">CONCLUIDO	</t>
        </is>
      </c>
      <c r="D380" t="n">
        <v>0.8023</v>
      </c>
      <c r="E380" t="n">
        <v>124.65</v>
      </c>
      <c r="F380" t="n">
        <v>116.23</v>
      </c>
      <c r="G380" t="n">
        <v>30.45</v>
      </c>
      <c r="H380" t="n">
        <v>0.52</v>
      </c>
      <c r="I380" t="n">
        <v>229</v>
      </c>
      <c r="J380" t="n">
        <v>137.25</v>
      </c>
      <c r="K380" t="n">
        <v>46.47</v>
      </c>
      <c r="L380" t="n">
        <v>4</v>
      </c>
      <c r="M380" t="n">
        <v>227</v>
      </c>
      <c r="N380" t="n">
        <v>21.78</v>
      </c>
      <c r="O380" t="n">
        <v>17160.92</v>
      </c>
      <c r="P380" t="n">
        <v>1268.81</v>
      </c>
      <c r="Q380" t="n">
        <v>1150.97</v>
      </c>
      <c r="R380" t="n">
        <v>532.88</v>
      </c>
      <c r="S380" t="n">
        <v>164.43</v>
      </c>
      <c r="T380" t="n">
        <v>176838.39</v>
      </c>
      <c r="U380" t="n">
        <v>0.31</v>
      </c>
      <c r="V380" t="n">
        <v>0.82</v>
      </c>
      <c r="W380" t="n">
        <v>19.36</v>
      </c>
      <c r="X380" t="n">
        <v>10.49</v>
      </c>
      <c r="Y380" t="n">
        <v>0.5</v>
      </c>
      <c r="Z380" t="n">
        <v>10</v>
      </c>
    </row>
    <row r="381">
      <c r="A381" t="n">
        <v>4</v>
      </c>
      <c r="B381" t="n">
        <v>65</v>
      </c>
      <c r="C381" t="inlineStr">
        <is>
          <t xml:space="preserve">CONCLUIDO	</t>
        </is>
      </c>
      <c r="D381" t="n">
        <v>0.826</v>
      </c>
      <c r="E381" t="n">
        <v>121.06</v>
      </c>
      <c r="F381" t="n">
        <v>113.98</v>
      </c>
      <c r="G381" t="n">
        <v>37.99</v>
      </c>
      <c r="H381" t="n">
        <v>0.64</v>
      </c>
      <c r="I381" t="n">
        <v>180</v>
      </c>
      <c r="J381" t="n">
        <v>138.6</v>
      </c>
      <c r="K381" t="n">
        <v>46.47</v>
      </c>
      <c r="L381" t="n">
        <v>5</v>
      </c>
      <c r="M381" t="n">
        <v>178</v>
      </c>
      <c r="N381" t="n">
        <v>22.13</v>
      </c>
      <c r="O381" t="n">
        <v>17327.69</v>
      </c>
      <c r="P381" t="n">
        <v>1240.68</v>
      </c>
      <c r="Q381" t="n">
        <v>1150.98</v>
      </c>
      <c r="R381" t="n">
        <v>456.27</v>
      </c>
      <c r="S381" t="n">
        <v>164.43</v>
      </c>
      <c r="T381" t="n">
        <v>138778.16</v>
      </c>
      <c r="U381" t="n">
        <v>0.36</v>
      </c>
      <c r="V381" t="n">
        <v>0.84</v>
      </c>
      <c r="W381" t="n">
        <v>19.29</v>
      </c>
      <c r="X381" t="n">
        <v>8.24</v>
      </c>
      <c r="Y381" t="n">
        <v>0.5</v>
      </c>
      <c r="Z381" t="n">
        <v>10</v>
      </c>
    </row>
    <row r="382">
      <c r="A382" t="n">
        <v>5</v>
      </c>
      <c r="B382" t="n">
        <v>65</v>
      </c>
      <c r="C382" t="inlineStr">
        <is>
          <t xml:space="preserve">CONCLUIDO	</t>
        </is>
      </c>
      <c r="D382" t="n">
        <v>0.8431</v>
      </c>
      <c r="E382" t="n">
        <v>118.61</v>
      </c>
      <c r="F382" t="n">
        <v>112.43</v>
      </c>
      <c r="G382" t="n">
        <v>45.89</v>
      </c>
      <c r="H382" t="n">
        <v>0.76</v>
      </c>
      <c r="I382" t="n">
        <v>147</v>
      </c>
      <c r="J382" t="n">
        <v>139.95</v>
      </c>
      <c r="K382" t="n">
        <v>46.47</v>
      </c>
      <c r="L382" t="n">
        <v>6</v>
      </c>
      <c r="M382" t="n">
        <v>145</v>
      </c>
      <c r="N382" t="n">
        <v>22.49</v>
      </c>
      <c r="O382" t="n">
        <v>17494.97</v>
      </c>
      <c r="P382" t="n">
        <v>1219.95</v>
      </c>
      <c r="Q382" t="n">
        <v>1150.97</v>
      </c>
      <c r="R382" t="n">
        <v>404.15</v>
      </c>
      <c r="S382" t="n">
        <v>164.43</v>
      </c>
      <c r="T382" t="n">
        <v>112879.86</v>
      </c>
      <c r="U382" t="n">
        <v>0.41</v>
      </c>
      <c r="V382" t="n">
        <v>0.85</v>
      </c>
      <c r="W382" t="n">
        <v>19.22</v>
      </c>
      <c r="X382" t="n">
        <v>6.7</v>
      </c>
      <c r="Y382" t="n">
        <v>0.5</v>
      </c>
      <c r="Z382" t="n">
        <v>10</v>
      </c>
    </row>
    <row r="383">
      <c r="A383" t="n">
        <v>6</v>
      </c>
      <c r="B383" t="n">
        <v>65</v>
      </c>
      <c r="C383" t="inlineStr">
        <is>
          <t xml:space="preserve">CONCLUIDO	</t>
        </is>
      </c>
      <c r="D383" t="n">
        <v>0.8545</v>
      </c>
      <c r="E383" t="n">
        <v>117.03</v>
      </c>
      <c r="F383" t="n">
        <v>111.45</v>
      </c>
      <c r="G383" t="n">
        <v>53.49</v>
      </c>
      <c r="H383" t="n">
        <v>0.88</v>
      </c>
      <c r="I383" t="n">
        <v>125</v>
      </c>
      <c r="J383" t="n">
        <v>141.31</v>
      </c>
      <c r="K383" t="n">
        <v>46.47</v>
      </c>
      <c r="L383" t="n">
        <v>7</v>
      </c>
      <c r="M383" t="n">
        <v>123</v>
      </c>
      <c r="N383" t="n">
        <v>22.85</v>
      </c>
      <c r="O383" t="n">
        <v>17662.75</v>
      </c>
      <c r="P383" t="n">
        <v>1205.88</v>
      </c>
      <c r="Q383" t="n">
        <v>1150.96</v>
      </c>
      <c r="R383" t="n">
        <v>371.07</v>
      </c>
      <c r="S383" t="n">
        <v>164.43</v>
      </c>
      <c r="T383" t="n">
        <v>96452.11</v>
      </c>
      <c r="U383" t="n">
        <v>0.44</v>
      </c>
      <c r="V383" t="n">
        <v>0.86</v>
      </c>
      <c r="W383" t="n">
        <v>19.18</v>
      </c>
      <c r="X383" t="n">
        <v>5.71</v>
      </c>
      <c r="Y383" t="n">
        <v>0.5</v>
      </c>
      <c r="Z383" t="n">
        <v>10</v>
      </c>
    </row>
    <row r="384">
      <c r="A384" t="n">
        <v>7</v>
      </c>
      <c r="B384" t="n">
        <v>65</v>
      </c>
      <c r="C384" t="inlineStr">
        <is>
          <t xml:space="preserve">CONCLUIDO	</t>
        </is>
      </c>
      <c r="D384" t="n">
        <v>0.8638</v>
      </c>
      <c r="E384" t="n">
        <v>115.77</v>
      </c>
      <c r="F384" t="n">
        <v>110.65</v>
      </c>
      <c r="G384" t="n">
        <v>61.47</v>
      </c>
      <c r="H384" t="n">
        <v>0.99</v>
      </c>
      <c r="I384" t="n">
        <v>108</v>
      </c>
      <c r="J384" t="n">
        <v>142.68</v>
      </c>
      <c r="K384" t="n">
        <v>46.47</v>
      </c>
      <c r="L384" t="n">
        <v>8</v>
      </c>
      <c r="M384" t="n">
        <v>106</v>
      </c>
      <c r="N384" t="n">
        <v>23.21</v>
      </c>
      <c r="O384" t="n">
        <v>17831.04</v>
      </c>
      <c r="P384" t="n">
        <v>1193.08</v>
      </c>
      <c r="Q384" t="n">
        <v>1150.89</v>
      </c>
      <c r="R384" t="n">
        <v>344.43</v>
      </c>
      <c r="S384" t="n">
        <v>164.43</v>
      </c>
      <c r="T384" t="n">
        <v>83217.86</v>
      </c>
      <c r="U384" t="n">
        <v>0.48</v>
      </c>
      <c r="V384" t="n">
        <v>0.86</v>
      </c>
      <c r="W384" t="n">
        <v>19.15</v>
      </c>
      <c r="X384" t="n">
        <v>4.92</v>
      </c>
      <c r="Y384" t="n">
        <v>0.5</v>
      </c>
      <c r="Z384" t="n">
        <v>10</v>
      </c>
    </row>
    <row r="385">
      <c r="A385" t="n">
        <v>8</v>
      </c>
      <c r="B385" t="n">
        <v>65</v>
      </c>
      <c r="C385" t="inlineStr">
        <is>
          <t xml:space="preserve">CONCLUIDO	</t>
        </is>
      </c>
      <c r="D385" t="n">
        <v>0.8705000000000001</v>
      </c>
      <c r="E385" t="n">
        <v>114.87</v>
      </c>
      <c r="F385" t="n">
        <v>110.08</v>
      </c>
      <c r="G385" t="n">
        <v>68.8</v>
      </c>
      <c r="H385" t="n">
        <v>1.11</v>
      </c>
      <c r="I385" t="n">
        <v>96</v>
      </c>
      <c r="J385" t="n">
        <v>144.05</v>
      </c>
      <c r="K385" t="n">
        <v>46.47</v>
      </c>
      <c r="L385" t="n">
        <v>9</v>
      </c>
      <c r="M385" t="n">
        <v>94</v>
      </c>
      <c r="N385" t="n">
        <v>23.58</v>
      </c>
      <c r="O385" t="n">
        <v>17999.83</v>
      </c>
      <c r="P385" t="n">
        <v>1183.8</v>
      </c>
      <c r="Q385" t="n">
        <v>1150.92</v>
      </c>
      <c r="R385" t="n">
        <v>324.59</v>
      </c>
      <c r="S385" t="n">
        <v>164.43</v>
      </c>
      <c r="T385" t="n">
        <v>73355.86</v>
      </c>
      <c r="U385" t="n">
        <v>0.51</v>
      </c>
      <c r="V385" t="n">
        <v>0.87</v>
      </c>
      <c r="W385" t="n">
        <v>19.14</v>
      </c>
      <c r="X385" t="n">
        <v>4.35</v>
      </c>
      <c r="Y385" t="n">
        <v>0.5</v>
      </c>
      <c r="Z385" t="n">
        <v>10</v>
      </c>
    </row>
    <row r="386">
      <c r="A386" t="n">
        <v>9</v>
      </c>
      <c r="B386" t="n">
        <v>65</v>
      </c>
      <c r="C386" t="inlineStr">
        <is>
          <t xml:space="preserve">CONCLUIDO	</t>
        </is>
      </c>
      <c r="D386" t="n">
        <v>0.8759</v>
      </c>
      <c r="E386" t="n">
        <v>114.16</v>
      </c>
      <c r="F386" t="n">
        <v>109.64</v>
      </c>
      <c r="G386" t="n">
        <v>76.48999999999999</v>
      </c>
      <c r="H386" t="n">
        <v>1.22</v>
      </c>
      <c r="I386" t="n">
        <v>86</v>
      </c>
      <c r="J386" t="n">
        <v>145.42</v>
      </c>
      <c r="K386" t="n">
        <v>46.47</v>
      </c>
      <c r="L386" t="n">
        <v>10</v>
      </c>
      <c r="M386" t="n">
        <v>84</v>
      </c>
      <c r="N386" t="n">
        <v>23.95</v>
      </c>
      <c r="O386" t="n">
        <v>18169.15</v>
      </c>
      <c r="P386" t="n">
        <v>1176.06</v>
      </c>
      <c r="Q386" t="n">
        <v>1150.89</v>
      </c>
      <c r="R386" t="n">
        <v>310.42</v>
      </c>
      <c r="S386" t="n">
        <v>164.43</v>
      </c>
      <c r="T386" t="n">
        <v>66321.74000000001</v>
      </c>
      <c r="U386" t="n">
        <v>0.53</v>
      </c>
      <c r="V386" t="n">
        <v>0.87</v>
      </c>
      <c r="W386" t="n">
        <v>19.11</v>
      </c>
      <c r="X386" t="n">
        <v>3.91</v>
      </c>
      <c r="Y386" t="n">
        <v>0.5</v>
      </c>
      <c r="Z386" t="n">
        <v>10</v>
      </c>
    </row>
    <row r="387">
      <c r="A387" t="n">
        <v>10</v>
      </c>
      <c r="B387" t="n">
        <v>65</v>
      </c>
      <c r="C387" t="inlineStr">
        <is>
          <t xml:space="preserve">CONCLUIDO	</t>
        </is>
      </c>
      <c r="D387" t="n">
        <v>0.8806</v>
      </c>
      <c r="E387" t="n">
        <v>113.56</v>
      </c>
      <c r="F387" t="n">
        <v>109.25</v>
      </c>
      <c r="G387" t="n">
        <v>84.04000000000001</v>
      </c>
      <c r="H387" t="n">
        <v>1.33</v>
      </c>
      <c r="I387" t="n">
        <v>78</v>
      </c>
      <c r="J387" t="n">
        <v>146.8</v>
      </c>
      <c r="K387" t="n">
        <v>46.47</v>
      </c>
      <c r="L387" t="n">
        <v>11</v>
      </c>
      <c r="M387" t="n">
        <v>76</v>
      </c>
      <c r="N387" t="n">
        <v>24.33</v>
      </c>
      <c r="O387" t="n">
        <v>18338.99</v>
      </c>
      <c r="P387" t="n">
        <v>1168.42</v>
      </c>
      <c r="Q387" t="n">
        <v>1150.96</v>
      </c>
      <c r="R387" t="n">
        <v>296.96</v>
      </c>
      <c r="S387" t="n">
        <v>164.43</v>
      </c>
      <c r="T387" t="n">
        <v>59630.3</v>
      </c>
      <c r="U387" t="n">
        <v>0.55</v>
      </c>
      <c r="V387" t="n">
        <v>0.88</v>
      </c>
      <c r="W387" t="n">
        <v>19.1</v>
      </c>
      <c r="X387" t="n">
        <v>3.52</v>
      </c>
      <c r="Y387" t="n">
        <v>0.5</v>
      </c>
      <c r="Z387" t="n">
        <v>10</v>
      </c>
    </row>
    <row r="388">
      <c r="A388" t="n">
        <v>11</v>
      </c>
      <c r="B388" t="n">
        <v>65</v>
      </c>
      <c r="C388" t="inlineStr">
        <is>
          <t xml:space="preserve">CONCLUIDO	</t>
        </is>
      </c>
      <c r="D388" t="n">
        <v>0.8845</v>
      </c>
      <c r="E388" t="n">
        <v>113.06</v>
      </c>
      <c r="F388" t="n">
        <v>108.94</v>
      </c>
      <c r="G388" t="n">
        <v>92.06999999999999</v>
      </c>
      <c r="H388" t="n">
        <v>1.43</v>
      </c>
      <c r="I388" t="n">
        <v>71</v>
      </c>
      <c r="J388" t="n">
        <v>148.18</v>
      </c>
      <c r="K388" t="n">
        <v>46.47</v>
      </c>
      <c r="L388" t="n">
        <v>12</v>
      </c>
      <c r="M388" t="n">
        <v>69</v>
      </c>
      <c r="N388" t="n">
        <v>24.71</v>
      </c>
      <c r="O388" t="n">
        <v>18509.36</v>
      </c>
      <c r="P388" t="n">
        <v>1160.88</v>
      </c>
      <c r="Q388" t="n">
        <v>1150.94</v>
      </c>
      <c r="R388" t="n">
        <v>286.55</v>
      </c>
      <c r="S388" t="n">
        <v>164.43</v>
      </c>
      <c r="T388" t="n">
        <v>54463.75</v>
      </c>
      <c r="U388" t="n">
        <v>0.57</v>
      </c>
      <c r="V388" t="n">
        <v>0.88</v>
      </c>
      <c r="W388" t="n">
        <v>19.09</v>
      </c>
      <c r="X388" t="n">
        <v>3.21</v>
      </c>
      <c r="Y388" t="n">
        <v>0.5</v>
      </c>
      <c r="Z388" t="n">
        <v>10</v>
      </c>
    </row>
    <row r="389">
      <c r="A389" t="n">
        <v>12</v>
      </c>
      <c r="B389" t="n">
        <v>65</v>
      </c>
      <c r="C389" t="inlineStr">
        <is>
          <t xml:space="preserve">CONCLUIDO	</t>
        </is>
      </c>
      <c r="D389" t="n">
        <v>0.8882</v>
      </c>
      <c r="E389" t="n">
        <v>112.58</v>
      </c>
      <c r="F389" t="n">
        <v>108.63</v>
      </c>
      <c r="G389" t="n">
        <v>100.28</v>
      </c>
      <c r="H389" t="n">
        <v>1.54</v>
      </c>
      <c r="I389" t="n">
        <v>65</v>
      </c>
      <c r="J389" t="n">
        <v>149.56</v>
      </c>
      <c r="K389" t="n">
        <v>46.47</v>
      </c>
      <c r="L389" t="n">
        <v>13</v>
      </c>
      <c r="M389" t="n">
        <v>63</v>
      </c>
      <c r="N389" t="n">
        <v>25.1</v>
      </c>
      <c r="O389" t="n">
        <v>18680.25</v>
      </c>
      <c r="P389" t="n">
        <v>1155.31</v>
      </c>
      <c r="Q389" t="n">
        <v>1150.9</v>
      </c>
      <c r="R389" t="n">
        <v>276.09</v>
      </c>
      <c r="S389" t="n">
        <v>164.43</v>
      </c>
      <c r="T389" t="n">
        <v>49261.35</v>
      </c>
      <c r="U389" t="n">
        <v>0.6</v>
      </c>
      <c r="V389" t="n">
        <v>0.88</v>
      </c>
      <c r="W389" t="n">
        <v>19.08</v>
      </c>
      <c r="X389" t="n">
        <v>2.9</v>
      </c>
      <c r="Y389" t="n">
        <v>0.5</v>
      </c>
      <c r="Z389" t="n">
        <v>10</v>
      </c>
    </row>
    <row r="390">
      <c r="A390" t="n">
        <v>13</v>
      </c>
      <c r="B390" t="n">
        <v>65</v>
      </c>
      <c r="C390" t="inlineStr">
        <is>
          <t xml:space="preserve">CONCLUIDO	</t>
        </is>
      </c>
      <c r="D390" t="n">
        <v>0.8907</v>
      </c>
      <c r="E390" t="n">
        <v>112.27</v>
      </c>
      <c r="F390" t="n">
        <v>108.45</v>
      </c>
      <c r="G390" t="n">
        <v>108.45</v>
      </c>
      <c r="H390" t="n">
        <v>1.64</v>
      </c>
      <c r="I390" t="n">
        <v>60</v>
      </c>
      <c r="J390" t="n">
        <v>150.95</v>
      </c>
      <c r="K390" t="n">
        <v>46.47</v>
      </c>
      <c r="L390" t="n">
        <v>14</v>
      </c>
      <c r="M390" t="n">
        <v>58</v>
      </c>
      <c r="N390" t="n">
        <v>25.49</v>
      </c>
      <c r="O390" t="n">
        <v>18851.69</v>
      </c>
      <c r="P390" t="n">
        <v>1150.37</v>
      </c>
      <c r="Q390" t="n">
        <v>1150.99</v>
      </c>
      <c r="R390" t="n">
        <v>269.63</v>
      </c>
      <c r="S390" t="n">
        <v>164.43</v>
      </c>
      <c r="T390" t="n">
        <v>46056.7</v>
      </c>
      <c r="U390" t="n">
        <v>0.61</v>
      </c>
      <c r="V390" t="n">
        <v>0.88</v>
      </c>
      <c r="W390" t="n">
        <v>19.08</v>
      </c>
      <c r="X390" t="n">
        <v>2.72</v>
      </c>
      <c r="Y390" t="n">
        <v>0.5</v>
      </c>
      <c r="Z390" t="n">
        <v>10</v>
      </c>
    </row>
    <row r="391">
      <c r="A391" t="n">
        <v>14</v>
      </c>
      <c r="B391" t="n">
        <v>65</v>
      </c>
      <c r="C391" t="inlineStr">
        <is>
          <t xml:space="preserve">CONCLUIDO	</t>
        </is>
      </c>
      <c r="D391" t="n">
        <v>0.8933</v>
      </c>
      <c r="E391" t="n">
        <v>111.95</v>
      </c>
      <c r="F391" t="n">
        <v>108.24</v>
      </c>
      <c r="G391" t="n">
        <v>115.97</v>
      </c>
      <c r="H391" t="n">
        <v>1.74</v>
      </c>
      <c r="I391" t="n">
        <v>56</v>
      </c>
      <c r="J391" t="n">
        <v>152.35</v>
      </c>
      <c r="K391" t="n">
        <v>46.47</v>
      </c>
      <c r="L391" t="n">
        <v>15</v>
      </c>
      <c r="M391" t="n">
        <v>54</v>
      </c>
      <c r="N391" t="n">
        <v>25.88</v>
      </c>
      <c r="O391" t="n">
        <v>19023.66</v>
      </c>
      <c r="P391" t="n">
        <v>1144.38</v>
      </c>
      <c r="Q391" t="n">
        <v>1150.94</v>
      </c>
      <c r="R391" t="n">
        <v>262.54</v>
      </c>
      <c r="S391" t="n">
        <v>164.43</v>
      </c>
      <c r="T391" t="n">
        <v>42531.13</v>
      </c>
      <c r="U391" t="n">
        <v>0.63</v>
      </c>
      <c r="V391" t="n">
        <v>0.88</v>
      </c>
      <c r="W391" t="n">
        <v>19.07</v>
      </c>
      <c r="X391" t="n">
        <v>2.51</v>
      </c>
      <c r="Y391" t="n">
        <v>0.5</v>
      </c>
      <c r="Z391" t="n">
        <v>10</v>
      </c>
    </row>
    <row r="392">
      <c r="A392" t="n">
        <v>15</v>
      </c>
      <c r="B392" t="n">
        <v>65</v>
      </c>
      <c r="C392" t="inlineStr">
        <is>
          <t xml:space="preserve">CONCLUIDO	</t>
        </is>
      </c>
      <c r="D392" t="n">
        <v>0.8955</v>
      </c>
      <c r="E392" t="n">
        <v>111.67</v>
      </c>
      <c r="F392" t="n">
        <v>108.08</v>
      </c>
      <c r="G392" t="n">
        <v>124.7</v>
      </c>
      <c r="H392" t="n">
        <v>1.84</v>
      </c>
      <c r="I392" t="n">
        <v>52</v>
      </c>
      <c r="J392" t="n">
        <v>153.75</v>
      </c>
      <c r="K392" t="n">
        <v>46.47</v>
      </c>
      <c r="L392" t="n">
        <v>16</v>
      </c>
      <c r="M392" t="n">
        <v>50</v>
      </c>
      <c r="N392" t="n">
        <v>26.28</v>
      </c>
      <c r="O392" t="n">
        <v>19196.18</v>
      </c>
      <c r="P392" t="n">
        <v>1138.3</v>
      </c>
      <c r="Q392" t="n">
        <v>1150.88</v>
      </c>
      <c r="R392" t="n">
        <v>256.92</v>
      </c>
      <c r="S392" t="n">
        <v>164.43</v>
      </c>
      <c r="T392" t="n">
        <v>39740.28</v>
      </c>
      <c r="U392" t="n">
        <v>0.64</v>
      </c>
      <c r="V392" t="n">
        <v>0.88</v>
      </c>
      <c r="W392" t="n">
        <v>19.06</v>
      </c>
      <c r="X392" t="n">
        <v>2.34</v>
      </c>
      <c r="Y392" t="n">
        <v>0.5</v>
      </c>
      <c r="Z392" t="n">
        <v>10</v>
      </c>
    </row>
    <row r="393">
      <c r="A393" t="n">
        <v>16</v>
      </c>
      <c r="B393" t="n">
        <v>65</v>
      </c>
      <c r="C393" t="inlineStr">
        <is>
          <t xml:space="preserve">CONCLUIDO	</t>
        </is>
      </c>
      <c r="D393" t="n">
        <v>0.8974</v>
      </c>
      <c r="E393" t="n">
        <v>111.44</v>
      </c>
      <c r="F393" t="n">
        <v>107.92</v>
      </c>
      <c r="G393" t="n">
        <v>132.15</v>
      </c>
      <c r="H393" t="n">
        <v>1.94</v>
      </c>
      <c r="I393" t="n">
        <v>49</v>
      </c>
      <c r="J393" t="n">
        <v>155.15</v>
      </c>
      <c r="K393" t="n">
        <v>46.47</v>
      </c>
      <c r="L393" t="n">
        <v>17</v>
      </c>
      <c r="M393" t="n">
        <v>47</v>
      </c>
      <c r="N393" t="n">
        <v>26.68</v>
      </c>
      <c r="O393" t="n">
        <v>19369.26</v>
      </c>
      <c r="P393" t="n">
        <v>1133.58</v>
      </c>
      <c r="Q393" t="n">
        <v>1150.92</v>
      </c>
      <c r="R393" t="n">
        <v>252.07</v>
      </c>
      <c r="S393" t="n">
        <v>164.43</v>
      </c>
      <c r="T393" t="n">
        <v>37329.63</v>
      </c>
      <c r="U393" t="n">
        <v>0.65</v>
      </c>
      <c r="V393" t="n">
        <v>0.89</v>
      </c>
      <c r="W393" t="n">
        <v>19.05</v>
      </c>
      <c r="X393" t="n">
        <v>2.19</v>
      </c>
      <c r="Y393" t="n">
        <v>0.5</v>
      </c>
      <c r="Z393" t="n">
        <v>10</v>
      </c>
    </row>
    <row r="394">
      <c r="A394" t="n">
        <v>17</v>
      </c>
      <c r="B394" t="n">
        <v>65</v>
      </c>
      <c r="C394" t="inlineStr">
        <is>
          <t xml:space="preserve">CONCLUIDO	</t>
        </is>
      </c>
      <c r="D394" t="n">
        <v>0.8992</v>
      </c>
      <c r="E394" t="n">
        <v>111.21</v>
      </c>
      <c r="F394" t="n">
        <v>107.78</v>
      </c>
      <c r="G394" t="n">
        <v>140.58</v>
      </c>
      <c r="H394" t="n">
        <v>2.04</v>
      </c>
      <c r="I394" t="n">
        <v>46</v>
      </c>
      <c r="J394" t="n">
        <v>156.56</v>
      </c>
      <c r="K394" t="n">
        <v>46.47</v>
      </c>
      <c r="L394" t="n">
        <v>18</v>
      </c>
      <c r="M394" t="n">
        <v>44</v>
      </c>
      <c r="N394" t="n">
        <v>27.09</v>
      </c>
      <c r="O394" t="n">
        <v>19542.89</v>
      </c>
      <c r="P394" t="n">
        <v>1128.47</v>
      </c>
      <c r="Q394" t="n">
        <v>1150.88</v>
      </c>
      <c r="R394" t="n">
        <v>246.74</v>
      </c>
      <c r="S394" t="n">
        <v>164.43</v>
      </c>
      <c r="T394" t="n">
        <v>34683.02</v>
      </c>
      <c r="U394" t="n">
        <v>0.67</v>
      </c>
      <c r="V394" t="n">
        <v>0.89</v>
      </c>
      <c r="W394" t="n">
        <v>19.05</v>
      </c>
      <c r="X394" t="n">
        <v>2.04</v>
      </c>
      <c r="Y394" t="n">
        <v>0.5</v>
      </c>
      <c r="Z394" t="n">
        <v>10</v>
      </c>
    </row>
    <row r="395">
      <c r="A395" t="n">
        <v>18</v>
      </c>
      <c r="B395" t="n">
        <v>65</v>
      </c>
      <c r="C395" t="inlineStr">
        <is>
          <t xml:space="preserve">CONCLUIDO	</t>
        </is>
      </c>
      <c r="D395" t="n">
        <v>0.9003</v>
      </c>
      <c r="E395" t="n">
        <v>111.07</v>
      </c>
      <c r="F395" t="n">
        <v>107.69</v>
      </c>
      <c r="G395" t="n">
        <v>146.85</v>
      </c>
      <c r="H395" t="n">
        <v>2.13</v>
      </c>
      <c r="I395" t="n">
        <v>44</v>
      </c>
      <c r="J395" t="n">
        <v>157.97</v>
      </c>
      <c r="K395" t="n">
        <v>46.47</v>
      </c>
      <c r="L395" t="n">
        <v>19</v>
      </c>
      <c r="M395" t="n">
        <v>42</v>
      </c>
      <c r="N395" t="n">
        <v>27.5</v>
      </c>
      <c r="O395" t="n">
        <v>19717.08</v>
      </c>
      <c r="P395" t="n">
        <v>1125.21</v>
      </c>
      <c r="Q395" t="n">
        <v>1150.88</v>
      </c>
      <c r="R395" t="n">
        <v>243.95</v>
      </c>
      <c r="S395" t="n">
        <v>164.43</v>
      </c>
      <c r="T395" t="n">
        <v>33294.79</v>
      </c>
      <c r="U395" t="n">
        <v>0.67</v>
      </c>
      <c r="V395" t="n">
        <v>0.89</v>
      </c>
      <c r="W395" t="n">
        <v>19.05</v>
      </c>
      <c r="X395" t="n">
        <v>1.96</v>
      </c>
      <c r="Y395" t="n">
        <v>0.5</v>
      </c>
      <c r="Z395" t="n">
        <v>10</v>
      </c>
    </row>
    <row r="396">
      <c r="A396" t="n">
        <v>19</v>
      </c>
      <c r="B396" t="n">
        <v>65</v>
      </c>
      <c r="C396" t="inlineStr">
        <is>
          <t xml:space="preserve">CONCLUIDO	</t>
        </is>
      </c>
      <c r="D396" t="n">
        <v>0.9012</v>
      </c>
      <c r="E396" t="n">
        <v>110.96</v>
      </c>
      <c r="F396" t="n">
        <v>107.64</v>
      </c>
      <c r="G396" t="n">
        <v>153.77</v>
      </c>
      <c r="H396" t="n">
        <v>2.22</v>
      </c>
      <c r="I396" t="n">
        <v>42</v>
      </c>
      <c r="J396" t="n">
        <v>159.39</v>
      </c>
      <c r="K396" t="n">
        <v>46.47</v>
      </c>
      <c r="L396" t="n">
        <v>20</v>
      </c>
      <c r="M396" t="n">
        <v>40</v>
      </c>
      <c r="N396" t="n">
        <v>27.92</v>
      </c>
      <c r="O396" t="n">
        <v>19891.97</v>
      </c>
      <c r="P396" t="n">
        <v>1121.63</v>
      </c>
      <c r="Q396" t="n">
        <v>1150.87</v>
      </c>
      <c r="R396" t="n">
        <v>242.24</v>
      </c>
      <c r="S396" t="n">
        <v>164.43</v>
      </c>
      <c r="T396" t="n">
        <v>32453.12</v>
      </c>
      <c r="U396" t="n">
        <v>0.68</v>
      </c>
      <c r="V396" t="n">
        <v>0.89</v>
      </c>
      <c r="W396" t="n">
        <v>19.05</v>
      </c>
      <c r="X396" t="n">
        <v>1.9</v>
      </c>
      <c r="Y396" t="n">
        <v>0.5</v>
      </c>
      <c r="Z396" t="n">
        <v>10</v>
      </c>
    </row>
    <row r="397">
      <c r="A397" t="n">
        <v>20</v>
      </c>
      <c r="B397" t="n">
        <v>65</v>
      </c>
      <c r="C397" t="inlineStr">
        <is>
          <t xml:space="preserve">CONCLUIDO	</t>
        </is>
      </c>
      <c r="D397" t="n">
        <v>0.9034</v>
      </c>
      <c r="E397" t="n">
        <v>110.69</v>
      </c>
      <c r="F397" t="n">
        <v>107.45</v>
      </c>
      <c r="G397" t="n">
        <v>165.31</v>
      </c>
      <c r="H397" t="n">
        <v>2.31</v>
      </c>
      <c r="I397" t="n">
        <v>39</v>
      </c>
      <c r="J397" t="n">
        <v>160.81</v>
      </c>
      <c r="K397" t="n">
        <v>46.47</v>
      </c>
      <c r="L397" t="n">
        <v>21</v>
      </c>
      <c r="M397" t="n">
        <v>37</v>
      </c>
      <c r="N397" t="n">
        <v>28.34</v>
      </c>
      <c r="O397" t="n">
        <v>20067.32</v>
      </c>
      <c r="P397" t="n">
        <v>1114.94</v>
      </c>
      <c r="Q397" t="n">
        <v>1150.9</v>
      </c>
      <c r="R397" t="n">
        <v>235.93</v>
      </c>
      <c r="S397" t="n">
        <v>164.43</v>
      </c>
      <c r="T397" t="n">
        <v>29313.78</v>
      </c>
      <c r="U397" t="n">
        <v>0.7</v>
      </c>
      <c r="V397" t="n">
        <v>0.89</v>
      </c>
      <c r="W397" t="n">
        <v>19.04</v>
      </c>
      <c r="X397" t="n">
        <v>1.72</v>
      </c>
      <c r="Y397" t="n">
        <v>0.5</v>
      </c>
      <c r="Z397" t="n">
        <v>10</v>
      </c>
    </row>
    <row r="398">
      <c r="A398" t="n">
        <v>21</v>
      </c>
      <c r="B398" t="n">
        <v>65</v>
      </c>
      <c r="C398" t="inlineStr">
        <is>
          <t xml:space="preserve">CONCLUIDO	</t>
        </is>
      </c>
      <c r="D398" t="n">
        <v>0.9039</v>
      </c>
      <c r="E398" t="n">
        <v>110.63</v>
      </c>
      <c r="F398" t="n">
        <v>107.42</v>
      </c>
      <c r="G398" t="n">
        <v>169.61</v>
      </c>
      <c r="H398" t="n">
        <v>2.4</v>
      </c>
      <c r="I398" t="n">
        <v>38</v>
      </c>
      <c r="J398" t="n">
        <v>162.24</v>
      </c>
      <c r="K398" t="n">
        <v>46.47</v>
      </c>
      <c r="L398" t="n">
        <v>22</v>
      </c>
      <c r="M398" t="n">
        <v>36</v>
      </c>
      <c r="N398" t="n">
        <v>28.77</v>
      </c>
      <c r="O398" t="n">
        <v>20243.25</v>
      </c>
      <c r="P398" t="n">
        <v>1112.5</v>
      </c>
      <c r="Q398" t="n">
        <v>1150.9</v>
      </c>
      <c r="R398" t="n">
        <v>234.84</v>
      </c>
      <c r="S398" t="n">
        <v>164.43</v>
      </c>
      <c r="T398" t="n">
        <v>28772.37</v>
      </c>
      <c r="U398" t="n">
        <v>0.7</v>
      </c>
      <c r="V398" t="n">
        <v>0.89</v>
      </c>
      <c r="W398" t="n">
        <v>19.04</v>
      </c>
      <c r="X398" t="n">
        <v>1.69</v>
      </c>
      <c r="Y398" t="n">
        <v>0.5</v>
      </c>
      <c r="Z398" t="n">
        <v>10</v>
      </c>
    </row>
    <row r="399">
      <c r="A399" t="n">
        <v>22</v>
      </c>
      <c r="B399" t="n">
        <v>65</v>
      </c>
      <c r="C399" t="inlineStr">
        <is>
          <t xml:space="preserve">CONCLUIDO	</t>
        </is>
      </c>
      <c r="D399" t="n">
        <v>0.9051</v>
      </c>
      <c r="E399" t="n">
        <v>110.48</v>
      </c>
      <c r="F399" t="n">
        <v>107.32</v>
      </c>
      <c r="G399" t="n">
        <v>178.87</v>
      </c>
      <c r="H399" t="n">
        <v>2.49</v>
      </c>
      <c r="I399" t="n">
        <v>36</v>
      </c>
      <c r="J399" t="n">
        <v>163.67</v>
      </c>
      <c r="K399" t="n">
        <v>46.47</v>
      </c>
      <c r="L399" t="n">
        <v>23</v>
      </c>
      <c r="M399" t="n">
        <v>34</v>
      </c>
      <c r="N399" t="n">
        <v>29.2</v>
      </c>
      <c r="O399" t="n">
        <v>20419.76</v>
      </c>
      <c r="P399" t="n">
        <v>1109.43</v>
      </c>
      <c r="Q399" t="n">
        <v>1150.89</v>
      </c>
      <c r="R399" t="n">
        <v>231.98</v>
      </c>
      <c r="S399" t="n">
        <v>164.43</v>
      </c>
      <c r="T399" t="n">
        <v>27350.44</v>
      </c>
      <c r="U399" t="n">
        <v>0.71</v>
      </c>
      <c r="V399" t="n">
        <v>0.89</v>
      </c>
      <c r="W399" t="n">
        <v>19.02</v>
      </c>
      <c r="X399" t="n">
        <v>1.59</v>
      </c>
      <c r="Y399" t="n">
        <v>0.5</v>
      </c>
      <c r="Z399" t="n">
        <v>10</v>
      </c>
    </row>
    <row r="400">
      <c r="A400" t="n">
        <v>23</v>
      </c>
      <c r="B400" t="n">
        <v>65</v>
      </c>
      <c r="C400" t="inlineStr">
        <is>
          <t xml:space="preserve">CONCLUIDO	</t>
        </is>
      </c>
      <c r="D400" t="n">
        <v>0.9062</v>
      </c>
      <c r="E400" t="n">
        <v>110.35</v>
      </c>
      <c r="F400" t="n">
        <v>107.25</v>
      </c>
      <c r="G400" t="n">
        <v>189.26</v>
      </c>
      <c r="H400" t="n">
        <v>2.58</v>
      </c>
      <c r="I400" t="n">
        <v>34</v>
      </c>
      <c r="J400" t="n">
        <v>165.1</v>
      </c>
      <c r="K400" t="n">
        <v>46.47</v>
      </c>
      <c r="L400" t="n">
        <v>24</v>
      </c>
      <c r="M400" t="n">
        <v>32</v>
      </c>
      <c r="N400" t="n">
        <v>29.64</v>
      </c>
      <c r="O400" t="n">
        <v>20596.86</v>
      </c>
      <c r="P400" t="n">
        <v>1104.47</v>
      </c>
      <c r="Q400" t="n">
        <v>1150.88</v>
      </c>
      <c r="R400" t="n">
        <v>229.01</v>
      </c>
      <c r="S400" t="n">
        <v>164.43</v>
      </c>
      <c r="T400" t="n">
        <v>25876.94</v>
      </c>
      <c r="U400" t="n">
        <v>0.72</v>
      </c>
      <c r="V400" t="n">
        <v>0.89</v>
      </c>
      <c r="W400" t="n">
        <v>19.03</v>
      </c>
      <c r="X400" t="n">
        <v>1.52</v>
      </c>
      <c r="Y400" t="n">
        <v>0.5</v>
      </c>
      <c r="Z400" t="n">
        <v>10</v>
      </c>
    </row>
    <row r="401">
      <c r="A401" t="n">
        <v>24</v>
      </c>
      <c r="B401" t="n">
        <v>65</v>
      </c>
      <c r="C401" t="inlineStr">
        <is>
          <t xml:space="preserve">CONCLUIDO	</t>
        </is>
      </c>
      <c r="D401" t="n">
        <v>0.9069</v>
      </c>
      <c r="E401" t="n">
        <v>110.26</v>
      </c>
      <c r="F401" t="n">
        <v>107.18</v>
      </c>
      <c r="G401" t="n">
        <v>194.88</v>
      </c>
      <c r="H401" t="n">
        <v>2.66</v>
      </c>
      <c r="I401" t="n">
        <v>33</v>
      </c>
      <c r="J401" t="n">
        <v>166.54</v>
      </c>
      <c r="K401" t="n">
        <v>46.47</v>
      </c>
      <c r="L401" t="n">
        <v>25</v>
      </c>
      <c r="M401" t="n">
        <v>31</v>
      </c>
      <c r="N401" t="n">
        <v>30.08</v>
      </c>
      <c r="O401" t="n">
        <v>20774.56</v>
      </c>
      <c r="P401" t="n">
        <v>1100.35</v>
      </c>
      <c r="Q401" t="n">
        <v>1150.9</v>
      </c>
      <c r="R401" t="n">
        <v>226.9</v>
      </c>
      <c r="S401" t="n">
        <v>164.43</v>
      </c>
      <c r="T401" t="n">
        <v>24826.73</v>
      </c>
      <c r="U401" t="n">
        <v>0.72</v>
      </c>
      <c r="V401" t="n">
        <v>0.89</v>
      </c>
      <c r="W401" t="n">
        <v>19.03</v>
      </c>
      <c r="X401" t="n">
        <v>1.45</v>
      </c>
      <c r="Y401" t="n">
        <v>0.5</v>
      </c>
      <c r="Z401" t="n">
        <v>10</v>
      </c>
    </row>
    <row r="402">
      <c r="A402" t="n">
        <v>25</v>
      </c>
      <c r="B402" t="n">
        <v>65</v>
      </c>
      <c r="C402" t="inlineStr">
        <is>
          <t xml:space="preserve">CONCLUIDO	</t>
        </is>
      </c>
      <c r="D402" t="n">
        <v>0.9074</v>
      </c>
      <c r="E402" t="n">
        <v>110.2</v>
      </c>
      <c r="F402" t="n">
        <v>107.15</v>
      </c>
      <c r="G402" t="n">
        <v>200.91</v>
      </c>
      <c r="H402" t="n">
        <v>2.74</v>
      </c>
      <c r="I402" t="n">
        <v>32</v>
      </c>
      <c r="J402" t="n">
        <v>167.99</v>
      </c>
      <c r="K402" t="n">
        <v>46.47</v>
      </c>
      <c r="L402" t="n">
        <v>26</v>
      </c>
      <c r="M402" t="n">
        <v>30</v>
      </c>
      <c r="N402" t="n">
        <v>30.52</v>
      </c>
      <c r="O402" t="n">
        <v>20952.87</v>
      </c>
      <c r="P402" t="n">
        <v>1095.83</v>
      </c>
      <c r="Q402" t="n">
        <v>1150.88</v>
      </c>
      <c r="R402" t="n">
        <v>225.55</v>
      </c>
      <c r="S402" t="n">
        <v>164.43</v>
      </c>
      <c r="T402" t="n">
        <v>24157.45</v>
      </c>
      <c r="U402" t="n">
        <v>0.73</v>
      </c>
      <c r="V402" t="n">
        <v>0.89</v>
      </c>
      <c r="W402" t="n">
        <v>19.04</v>
      </c>
      <c r="X402" t="n">
        <v>1.42</v>
      </c>
      <c r="Y402" t="n">
        <v>0.5</v>
      </c>
      <c r="Z402" t="n">
        <v>10</v>
      </c>
    </row>
    <row r="403">
      <c r="A403" t="n">
        <v>26</v>
      </c>
      <c r="B403" t="n">
        <v>65</v>
      </c>
      <c r="C403" t="inlineStr">
        <is>
          <t xml:space="preserve">CONCLUIDO	</t>
        </is>
      </c>
      <c r="D403" t="n">
        <v>0.9088000000000001</v>
      </c>
      <c r="E403" t="n">
        <v>110.03</v>
      </c>
      <c r="F403" t="n">
        <v>107.04</v>
      </c>
      <c r="G403" t="n">
        <v>214.07</v>
      </c>
      <c r="H403" t="n">
        <v>2.82</v>
      </c>
      <c r="I403" t="n">
        <v>30</v>
      </c>
      <c r="J403" t="n">
        <v>169.44</v>
      </c>
      <c r="K403" t="n">
        <v>46.47</v>
      </c>
      <c r="L403" t="n">
        <v>27</v>
      </c>
      <c r="M403" t="n">
        <v>28</v>
      </c>
      <c r="N403" t="n">
        <v>30.97</v>
      </c>
      <c r="O403" t="n">
        <v>21131.78</v>
      </c>
      <c r="P403" t="n">
        <v>1092.05</v>
      </c>
      <c r="Q403" t="n">
        <v>1150.91</v>
      </c>
      <c r="R403" t="n">
        <v>222.06</v>
      </c>
      <c r="S403" t="n">
        <v>164.43</v>
      </c>
      <c r="T403" t="n">
        <v>22422.77</v>
      </c>
      <c r="U403" t="n">
        <v>0.74</v>
      </c>
      <c r="V403" t="n">
        <v>0.89</v>
      </c>
      <c r="W403" t="n">
        <v>19.02</v>
      </c>
      <c r="X403" t="n">
        <v>1.3</v>
      </c>
      <c r="Y403" t="n">
        <v>0.5</v>
      </c>
      <c r="Z403" t="n">
        <v>10</v>
      </c>
    </row>
    <row r="404">
      <c r="A404" t="n">
        <v>27</v>
      </c>
      <c r="B404" t="n">
        <v>65</v>
      </c>
      <c r="C404" t="inlineStr">
        <is>
          <t xml:space="preserve">CONCLUIDO	</t>
        </is>
      </c>
      <c r="D404" t="n">
        <v>0.9094</v>
      </c>
      <c r="E404" t="n">
        <v>109.97</v>
      </c>
      <c r="F404" t="n">
        <v>107</v>
      </c>
      <c r="G404" t="n">
        <v>221.38</v>
      </c>
      <c r="H404" t="n">
        <v>2.9</v>
      </c>
      <c r="I404" t="n">
        <v>29</v>
      </c>
      <c r="J404" t="n">
        <v>170.9</v>
      </c>
      <c r="K404" t="n">
        <v>46.47</v>
      </c>
      <c r="L404" t="n">
        <v>28</v>
      </c>
      <c r="M404" t="n">
        <v>27</v>
      </c>
      <c r="N404" t="n">
        <v>31.43</v>
      </c>
      <c r="O404" t="n">
        <v>21311.32</v>
      </c>
      <c r="P404" t="n">
        <v>1090.17</v>
      </c>
      <c r="Q404" t="n">
        <v>1150.89</v>
      </c>
      <c r="R404" t="n">
        <v>220.6</v>
      </c>
      <c r="S404" t="n">
        <v>164.43</v>
      </c>
      <c r="T404" t="n">
        <v>21697.13</v>
      </c>
      <c r="U404" t="n">
        <v>0.75</v>
      </c>
      <c r="V404" t="n">
        <v>0.89</v>
      </c>
      <c r="W404" t="n">
        <v>19.02</v>
      </c>
      <c r="X404" t="n">
        <v>1.27</v>
      </c>
      <c r="Y404" t="n">
        <v>0.5</v>
      </c>
      <c r="Z404" t="n">
        <v>10</v>
      </c>
    </row>
    <row r="405">
      <c r="A405" t="n">
        <v>28</v>
      </c>
      <c r="B405" t="n">
        <v>65</v>
      </c>
      <c r="C405" t="inlineStr">
        <is>
          <t xml:space="preserve">CONCLUIDO	</t>
        </is>
      </c>
      <c r="D405" t="n">
        <v>0.9098000000000001</v>
      </c>
      <c r="E405" t="n">
        <v>109.91</v>
      </c>
      <c r="F405" t="n">
        <v>106.97</v>
      </c>
      <c r="G405" t="n">
        <v>229.22</v>
      </c>
      <c r="H405" t="n">
        <v>2.98</v>
      </c>
      <c r="I405" t="n">
        <v>28</v>
      </c>
      <c r="J405" t="n">
        <v>172.36</v>
      </c>
      <c r="K405" t="n">
        <v>46.47</v>
      </c>
      <c r="L405" t="n">
        <v>29</v>
      </c>
      <c r="M405" t="n">
        <v>26</v>
      </c>
      <c r="N405" t="n">
        <v>31.89</v>
      </c>
      <c r="O405" t="n">
        <v>21491.47</v>
      </c>
      <c r="P405" t="n">
        <v>1086.64</v>
      </c>
      <c r="Q405" t="n">
        <v>1150.89</v>
      </c>
      <c r="R405" t="n">
        <v>219.64</v>
      </c>
      <c r="S405" t="n">
        <v>164.43</v>
      </c>
      <c r="T405" t="n">
        <v>21221.33</v>
      </c>
      <c r="U405" t="n">
        <v>0.75</v>
      </c>
      <c r="V405" t="n">
        <v>0.89</v>
      </c>
      <c r="W405" t="n">
        <v>19.02</v>
      </c>
      <c r="X405" t="n">
        <v>1.24</v>
      </c>
      <c r="Y405" t="n">
        <v>0.5</v>
      </c>
      <c r="Z405" t="n">
        <v>10</v>
      </c>
    </row>
    <row r="406">
      <c r="A406" t="n">
        <v>29</v>
      </c>
      <c r="B406" t="n">
        <v>65</v>
      </c>
      <c r="C406" t="inlineStr">
        <is>
          <t xml:space="preserve">CONCLUIDO	</t>
        </is>
      </c>
      <c r="D406" t="n">
        <v>0.9106</v>
      </c>
      <c r="E406" t="n">
        <v>109.82</v>
      </c>
      <c r="F406" t="n">
        <v>106.9</v>
      </c>
      <c r="G406" t="n">
        <v>237.56</v>
      </c>
      <c r="H406" t="n">
        <v>3.06</v>
      </c>
      <c r="I406" t="n">
        <v>27</v>
      </c>
      <c r="J406" t="n">
        <v>173.82</v>
      </c>
      <c r="K406" t="n">
        <v>46.47</v>
      </c>
      <c r="L406" t="n">
        <v>30</v>
      </c>
      <c r="M406" t="n">
        <v>25</v>
      </c>
      <c r="N406" t="n">
        <v>32.36</v>
      </c>
      <c r="O406" t="n">
        <v>21672.25</v>
      </c>
      <c r="P406" t="n">
        <v>1080.95</v>
      </c>
      <c r="Q406" t="n">
        <v>1150.88</v>
      </c>
      <c r="R406" t="n">
        <v>217.38</v>
      </c>
      <c r="S406" t="n">
        <v>164.43</v>
      </c>
      <c r="T406" t="n">
        <v>20095.06</v>
      </c>
      <c r="U406" t="n">
        <v>0.76</v>
      </c>
      <c r="V406" t="n">
        <v>0.89</v>
      </c>
      <c r="W406" t="n">
        <v>19.02</v>
      </c>
      <c r="X406" t="n">
        <v>1.17</v>
      </c>
      <c r="Y406" t="n">
        <v>0.5</v>
      </c>
      <c r="Z406" t="n">
        <v>10</v>
      </c>
    </row>
    <row r="407">
      <c r="A407" t="n">
        <v>30</v>
      </c>
      <c r="B407" t="n">
        <v>65</v>
      </c>
      <c r="C407" t="inlineStr">
        <is>
          <t xml:space="preserve">CONCLUIDO	</t>
        </is>
      </c>
      <c r="D407" t="n">
        <v>0.911</v>
      </c>
      <c r="E407" t="n">
        <v>109.77</v>
      </c>
      <c r="F407" t="n">
        <v>106.88</v>
      </c>
      <c r="G407" t="n">
        <v>246.65</v>
      </c>
      <c r="H407" t="n">
        <v>3.14</v>
      </c>
      <c r="I407" t="n">
        <v>26</v>
      </c>
      <c r="J407" t="n">
        <v>175.29</v>
      </c>
      <c r="K407" t="n">
        <v>46.47</v>
      </c>
      <c r="L407" t="n">
        <v>31</v>
      </c>
      <c r="M407" t="n">
        <v>24</v>
      </c>
      <c r="N407" t="n">
        <v>32.83</v>
      </c>
      <c r="O407" t="n">
        <v>21853.67</v>
      </c>
      <c r="P407" t="n">
        <v>1077.05</v>
      </c>
      <c r="Q407" t="n">
        <v>1150.87</v>
      </c>
      <c r="R407" t="n">
        <v>216.62</v>
      </c>
      <c r="S407" t="n">
        <v>164.43</v>
      </c>
      <c r="T407" t="n">
        <v>19722.15</v>
      </c>
      <c r="U407" t="n">
        <v>0.76</v>
      </c>
      <c r="V407" t="n">
        <v>0.89</v>
      </c>
      <c r="W407" t="n">
        <v>19.02</v>
      </c>
      <c r="X407" t="n">
        <v>1.15</v>
      </c>
      <c r="Y407" t="n">
        <v>0.5</v>
      </c>
      <c r="Z407" t="n">
        <v>10</v>
      </c>
    </row>
    <row r="408">
      <c r="A408" t="n">
        <v>31</v>
      </c>
      <c r="B408" t="n">
        <v>65</v>
      </c>
      <c r="C408" t="inlineStr">
        <is>
          <t xml:space="preserve">CONCLUIDO	</t>
        </is>
      </c>
      <c r="D408" t="n">
        <v>0.9117</v>
      </c>
      <c r="E408" t="n">
        <v>109.68</v>
      </c>
      <c r="F408" t="n">
        <v>106.82</v>
      </c>
      <c r="G408" t="n">
        <v>256.38</v>
      </c>
      <c r="H408" t="n">
        <v>3.21</v>
      </c>
      <c r="I408" t="n">
        <v>25</v>
      </c>
      <c r="J408" t="n">
        <v>176.77</v>
      </c>
      <c r="K408" t="n">
        <v>46.47</v>
      </c>
      <c r="L408" t="n">
        <v>32</v>
      </c>
      <c r="M408" t="n">
        <v>23</v>
      </c>
      <c r="N408" t="n">
        <v>33.3</v>
      </c>
      <c r="O408" t="n">
        <v>22035.73</v>
      </c>
      <c r="P408" t="n">
        <v>1072.71</v>
      </c>
      <c r="Q408" t="n">
        <v>1150.88</v>
      </c>
      <c r="R408" t="n">
        <v>214.89</v>
      </c>
      <c r="S408" t="n">
        <v>164.43</v>
      </c>
      <c r="T408" t="n">
        <v>18863</v>
      </c>
      <c r="U408" t="n">
        <v>0.77</v>
      </c>
      <c r="V408" t="n">
        <v>0.89</v>
      </c>
      <c r="W408" t="n">
        <v>19.01</v>
      </c>
      <c r="X408" t="n">
        <v>1.09</v>
      </c>
      <c r="Y408" t="n">
        <v>0.5</v>
      </c>
      <c r="Z408" t="n">
        <v>10</v>
      </c>
    </row>
    <row r="409">
      <c r="A409" t="n">
        <v>32</v>
      </c>
      <c r="B409" t="n">
        <v>65</v>
      </c>
      <c r="C409" t="inlineStr">
        <is>
          <t xml:space="preserve">CONCLUIDO	</t>
        </is>
      </c>
      <c r="D409" t="n">
        <v>0.9115</v>
      </c>
      <c r="E409" t="n">
        <v>109.7</v>
      </c>
      <c r="F409" t="n">
        <v>106.84</v>
      </c>
      <c r="G409" t="n">
        <v>256.42</v>
      </c>
      <c r="H409" t="n">
        <v>3.28</v>
      </c>
      <c r="I409" t="n">
        <v>25</v>
      </c>
      <c r="J409" t="n">
        <v>178.25</v>
      </c>
      <c r="K409" t="n">
        <v>46.47</v>
      </c>
      <c r="L409" t="n">
        <v>33</v>
      </c>
      <c r="M409" t="n">
        <v>23</v>
      </c>
      <c r="N409" t="n">
        <v>33.79</v>
      </c>
      <c r="O409" t="n">
        <v>22218.44</v>
      </c>
      <c r="P409" t="n">
        <v>1071.75</v>
      </c>
      <c r="Q409" t="n">
        <v>1150.87</v>
      </c>
      <c r="R409" t="n">
        <v>215.59</v>
      </c>
      <c r="S409" t="n">
        <v>164.43</v>
      </c>
      <c r="T409" t="n">
        <v>19210.57</v>
      </c>
      <c r="U409" t="n">
        <v>0.76</v>
      </c>
      <c r="V409" t="n">
        <v>0.89</v>
      </c>
      <c r="W409" t="n">
        <v>19.01</v>
      </c>
      <c r="X409" t="n">
        <v>1.11</v>
      </c>
      <c r="Y409" t="n">
        <v>0.5</v>
      </c>
      <c r="Z409" t="n">
        <v>10</v>
      </c>
    </row>
    <row r="410">
      <c r="A410" t="n">
        <v>33</v>
      </c>
      <c r="B410" t="n">
        <v>65</v>
      </c>
      <c r="C410" t="inlineStr">
        <is>
          <t xml:space="preserve">CONCLUIDO	</t>
        </is>
      </c>
      <c r="D410" t="n">
        <v>0.9125</v>
      </c>
      <c r="E410" t="n">
        <v>109.59</v>
      </c>
      <c r="F410" t="n">
        <v>106.76</v>
      </c>
      <c r="G410" t="n">
        <v>266.9</v>
      </c>
      <c r="H410" t="n">
        <v>3.36</v>
      </c>
      <c r="I410" t="n">
        <v>24</v>
      </c>
      <c r="J410" t="n">
        <v>179.74</v>
      </c>
      <c r="K410" t="n">
        <v>46.47</v>
      </c>
      <c r="L410" t="n">
        <v>34</v>
      </c>
      <c r="M410" t="n">
        <v>22</v>
      </c>
      <c r="N410" t="n">
        <v>34.27</v>
      </c>
      <c r="O410" t="n">
        <v>22401.81</v>
      </c>
      <c r="P410" t="n">
        <v>1068.29</v>
      </c>
      <c r="Q410" t="n">
        <v>1150.87</v>
      </c>
      <c r="R410" t="n">
        <v>212.92</v>
      </c>
      <c r="S410" t="n">
        <v>164.43</v>
      </c>
      <c r="T410" t="n">
        <v>17883.22</v>
      </c>
      <c r="U410" t="n">
        <v>0.77</v>
      </c>
      <c r="V410" t="n">
        <v>0.9</v>
      </c>
      <c r="W410" t="n">
        <v>19.01</v>
      </c>
      <c r="X410" t="n">
        <v>1.03</v>
      </c>
      <c r="Y410" t="n">
        <v>0.5</v>
      </c>
      <c r="Z410" t="n">
        <v>10</v>
      </c>
    </row>
    <row r="411">
      <c r="A411" t="n">
        <v>34</v>
      </c>
      <c r="B411" t="n">
        <v>65</v>
      </c>
      <c r="C411" t="inlineStr">
        <is>
          <t xml:space="preserve">CONCLUIDO	</t>
        </is>
      </c>
      <c r="D411" t="n">
        <v>0.9131</v>
      </c>
      <c r="E411" t="n">
        <v>109.52</v>
      </c>
      <c r="F411" t="n">
        <v>106.71</v>
      </c>
      <c r="G411" t="n">
        <v>278.38</v>
      </c>
      <c r="H411" t="n">
        <v>3.43</v>
      </c>
      <c r="I411" t="n">
        <v>23</v>
      </c>
      <c r="J411" t="n">
        <v>181.23</v>
      </c>
      <c r="K411" t="n">
        <v>46.47</v>
      </c>
      <c r="L411" t="n">
        <v>35</v>
      </c>
      <c r="M411" t="n">
        <v>21</v>
      </c>
      <c r="N411" t="n">
        <v>34.76</v>
      </c>
      <c r="O411" t="n">
        <v>22585.84</v>
      </c>
      <c r="P411" t="n">
        <v>1066.17</v>
      </c>
      <c r="Q411" t="n">
        <v>1150.87</v>
      </c>
      <c r="R411" t="n">
        <v>211.14</v>
      </c>
      <c r="S411" t="n">
        <v>164.43</v>
      </c>
      <c r="T411" t="n">
        <v>16998.88</v>
      </c>
      <c r="U411" t="n">
        <v>0.78</v>
      </c>
      <c r="V411" t="n">
        <v>0.9</v>
      </c>
      <c r="W411" t="n">
        <v>19.01</v>
      </c>
      <c r="X411" t="n">
        <v>0.98</v>
      </c>
      <c r="Y411" t="n">
        <v>0.5</v>
      </c>
      <c r="Z411" t="n">
        <v>10</v>
      </c>
    </row>
    <row r="412">
      <c r="A412" t="n">
        <v>35</v>
      </c>
      <c r="B412" t="n">
        <v>65</v>
      </c>
      <c r="C412" t="inlineStr">
        <is>
          <t xml:space="preserve">CONCLUIDO	</t>
        </is>
      </c>
      <c r="D412" t="n">
        <v>0.9127</v>
      </c>
      <c r="E412" t="n">
        <v>109.56</v>
      </c>
      <c r="F412" t="n">
        <v>106.75</v>
      </c>
      <c r="G412" t="n">
        <v>278.49</v>
      </c>
      <c r="H412" t="n">
        <v>3.5</v>
      </c>
      <c r="I412" t="n">
        <v>23</v>
      </c>
      <c r="J412" t="n">
        <v>182.73</v>
      </c>
      <c r="K412" t="n">
        <v>46.47</v>
      </c>
      <c r="L412" t="n">
        <v>36</v>
      </c>
      <c r="M412" t="n">
        <v>21</v>
      </c>
      <c r="N412" t="n">
        <v>35.26</v>
      </c>
      <c r="O412" t="n">
        <v>22770.67</v>
      </c>
      <c r="P412" t="n">
        <v>1058.26</v>
      </c>
      <c r="Q412" t="n">
        <v>1150.88</v>
      </c>
      <c r="R412" t="n">
        <v>212.51</v>
      </c>
      <c r="S412" t="n">
        <v>164.43</v>
      </c>
      <c r="T412" t="n">
        <v>17682.67</v>
      </c>
      <c r="U412" t="n">
        <v>0.77</v>
      </c>
      <c r="V412" t="n">
        <v>0.9</v>
      </c>
      <c r="W412" t="n">
        <v>19.01</v>
      </c>
      <c r="X412" t="n">
        <v>1.02</v>
      </c>
      <c r="Y412" t="n">
        <v>0.5</v>
      </c>
      <c r="Z412" t="n">
        <v>10</v>
      </c>
    </row>
    <row r="413">
      <c r="A413" t="n">
        <v>36</v>
      </c>
      <c r="B413" t="n">
        <v>65</v>
      </c>
      <c r="C413" t="inlineStr">
        <is>
          <t xml:space="preserve">CONCLUIDO	</t>
        </is>
      </c>
      <c r="D413" t="n">
        <v>0.9136</v>
      </c>
      <c r="E413" t="n">
        <v>109.46</v>
      </c>
      <c r="F413" t="n">
        <v>106.68</v>
      </c>
      <c r="G413" t="n">
        <v>290.93</v>
      </c>
      <c r="H413" t="n">
        <v>3.56</v>
      </c>
      <c r="I413" t="n">
        <v>22</v>
      </c>
      <c r="J413" t="n">
        <v>184.23</v>
      </c>
      <c r="K413" t="n">
        <v>46.47</v>
      </c>
      <c r="L413" t="n">
        <v>37</v>
      </c>
      <c r="M413" t="n">
        <v>20</v>
      </c>
      <c r="N413" t="n">
        <v>35.77</v>
      </c>
      <c r="O413" t="n">
        <v>22956.06</v>
      </c>
      <c r="P413" t="n">
        <v>1063.53</v>
      </c>
      <c r="Q413" t="n">
        <v>1150.88</v>
      </c>
      <c r="R413" t="n">
        <v>209.84</v>
      </c>
      <c r="S413" t="n">
        <v>164.43</v>
      </c>
      <c r="T413" t="n">
        <v>16352.2</v>
      </c>
      <c r="U413" t="n">
        <v>0.78</v>
      </c>
      <c r="V413" t="n">
        <v>0.9</v>
      </c>
      <c r="W413" t="n">
        <v>19.01</v>
      </c>
      <c r="X413" t="n">
        <v>0.9399999999999999</v>
      </c>
      <c r="Y413" t="n">
        <v>0.5</v>
      </c>
      <c r="Z413" t="n">
        <v>10</v>
      </c>
    </row>
    <row r="414">
      <c r="A414" t="n">
        <v>37</v>
      </c>
      <c r="B414" t="n">
        <v>65</v>
      </c>
      <c r="C414" t="inlineStr">
        <is>
          <t xml:space="preserve">CONCLUIDO	</t>
        </is>
      </c>
      <c r="D414" t="n">
        <v>0.914</v>
      </c>
      <c r="E414" t="n">
        <v>109.41</v>
      </c>
      <c r="F414" t="n">
        <v>106.66</v>
      </c>
      <c r="G414" t="n">
        <v>304.73</v>
      </c>
      <c r="H414" t="n">
        <v>3.63</v>
      </c>
      <c r="I414" t="n">
        <v>21</v>
      </c>
      <c r="J414" t="n">
        <v>185.74</v>
      </c>
      <c r="K414" t="n">
        <v>46.47</v>
      </c>
      <c r="L414" t="n">
        <v>38</v>
      </c>
      <c r="M414" t="n">
        <v>18</v>
      </c>
      <c r="N414" t="n">
        <v>36.27</v>
      </c>
      <c r="O414" t="n">
        <v>23142.13</v>
      </c>
      <c r="P414" t="n">
        <v>1053.52</v>
      </c>
      <c r="Q414" t="n">
        <v>1150.9</v>
      </c>
      <c r="R414" t="n">
        <v>209.25</v>
      </c>
      <c r="S414" t="n">
        <v>164.43</v>
      </c>
      <c r="T414" t="n">
        <v>16062.29</v>
      </c>
      <c r="U414" t="n">
        <v>0.79</v>
      </c>
      <c r="V414" t="n">
        <v>0.9</v>
      </c>
      <c r="W414" t="n">
        <v>19.01</v>
      </c>
      <c r="X414" t="n">
        <v>0.92</v>
      </c>
      <c r="Y414" t="n">
        <v>0.5</v>
      </c>
      <c r="Z414" t="n">
        <v>10</v>
      </c>
    </row>
    <row r="415">
      <c r="A415" t="n">
        <v>38</v>
      </c>
      <c r="B415" t="n">
        <v>65</v>
      </c>
      <c r="C415" t="inlineStr">
        <is>
          <t xml:space="preserve">CONCLUIDO	</t>
        </is>
      </c>
      <c r="D415" t="n">
        <v>0.914</v>
      </c>
      <c r="E415" t="n">
        <v>109.41</v>
      </c>
      <c r="F415" t="n">
        <v>106.66</v>
      </c>
      <c r="G415" t="n">
        <v>304.73</v>
      </c>
      <c r="H415" t="n">
        <v>3.7</v>
      </c>
      <c r="I415" t="n">
        <v>21</v>
      </c>
      <c r="J415" t="n">
        <v>187.26</v>
      </c>
      <c r="K415" t="n">
        <v>46.47</v>
      </c>
      <c r="L415" t="n">
        <v>39</v>
      </c>
      <c r="M415" t="n">
        <v>17</v>
      </c>
      <c r="N415" t="n">
        <v>36.79</v>
      </c>
      <c r="O415" t="n">
        <v>23328.9</v>
      </c>
      <c r="P415" t="n">
        <v>1056.44</v>
      </c>
      <c r="Q415" t="n">
        <v>1150.89</v>
      </c>
      <c r="R415" t="n">
        <v>209.1</v>
      </c>
      <c r="S415" t="n">
        <v>164.43</v>
      </c>
      <c r="T415" t="n">
        <v>15988.52</v>
      </c>
      <c r="U415" t="n">
        <v>0.79</v>
      </c>
      <c r="V415" t="n">
        <v>0.9</v>
      </c>
      <c r="W415" t="n">
        <v>19.01</v>
      </c>
      <c r="X415" t="n">
        <v>0.92</v>
      </c>
      <c r="Y415" t="n">
        <v>0.5</v>
      </c>
      <c r="Z415" t="n">
        <v>10</v>
      </c>
    </row>
    <row r="416">
      <c r="A416" t="n">
        <v>39</v>
      </c>
      <c r="B416" t="n">
        <v>65</v>
      </c>
      <c r="C416" t="inlineStr">
        <is>
          <t xml:space="preserve">CONCLUIDO	</t>
        </is>
      </c>
      <c r="D416" t="n">
        <v>0.9147999999999999</v>
      </c>
      <c r="E416" t="n">
        <v>109.31</v>
      </c>
      <c r="F416" t="n">
        <v>106.59</v>
      </c>
      <c r="G416" t="n">
        <v>319.77</v>
      </c>
      <c r="H416" t="n">
        <v>3.76</v>
      </c>
      <c r="I416" t="n">
        <v>20</v>
      </c>
      <c r="J416" t="n">
        <v>188.78</v>
      </c>
      <c r="K416" t="n">
        <v>46.47</v>
      </c>
      <c r="L416" t="n">
        <v>40</v>
      </c>
      <c r="M416" t="n">
        <v>14</v>
      </c>
      <c r="N416" t="n">
        <v>37.31</v>
      </c>
      <c r="O416" t="n">
        <v>23516.37</v>
      </c>
      <c r="P416" t="n">
        <v>1051.46</v>
      </c>
      <c r="Q416" t="n">
        <v>1150.88</v>
      </c>
      <c r="R416" t="n">
        <v>206.8</v>
      </c>
      <c r="S416" t="n">
        <v>164.43</v>
      </c>
      <c r="T416" t="n">
        <v>14841.31</v>
      </c>
      <c r="U416" t="n">
        <v>0.8</v>
      </c>
      <c r="V416" t="n">
        <v>0.9</v>
      </c>
      <c r="W416" t="n">
        <v>19.01</v>
      </c>
      <c r="X416" t="n">
        <v>0.86</v>
      </c>
      <c r="Y416" t="n">
        <v>0.5</v>
      </c>
      <c r="Z416" t="n">
        <v>10</v>
      </c>
    </row>
    <row r="417">
      <c r="A417" t="n">
        <v>0</v>
      </c>
      <c r="B417" t="n">
        <v>75</v>
      </c>
      <c r="C417" t="inlineStr">
        <is>
          <t xml:space="preserve">CONCLUIDO	</t>
        </is>
      </c>
      <c r="D417" t="n">
        <v>0.4203</v>
      </c>
      <c r="E417" t="n">
        <v>237.93</v>
      </c>
      <c r="F417" t="n">
        <v>186.03</v>
      </c>
      <c r="G417" t="n">
        <v>6.87</v>
      </c>
      <c r="H417" t="n">
        <v>0.12</v>
      </c>
      <c r="I417" t="n">
        <v>1624</v>
      </c>
      <c r="J417" t="n">
        <v>150.44</v>
      </c>
      <c r="K417" t="n">
        <v>49.1</v>
      </c>
      <c r="L417" t="n">
        <v>1</v>
      </c>
      <c r="M417" t="n">
        <v>1622</v>
      </c>
      <c r="N417" t="n">
        <v>25.34</v>
      </c>
      <c r="O417" t="n">
        <v>18787.76</v>
      </c>
      <c r="P417" t="n">
        <v>2213.57</v>
      </c>
      <c r="Q417" t="n">
        <v>1152.18</v>
      </c>
      <c r="R417" t="n">
        <v>2903.77</v>
      </c>
      <c r="S417" t="n">
        <v>164.43</v>
      </c>
      <c r="T417" t="n">
        <v>1355307.16</v>
      </c>
      <c r="U417" t="n">
        <v>0.06</v>
      </c>
      <c r="V417" t="n">
        <v>0.51</v>
      </c>
      <c r="W417" t="n">
        <v>21.69</v>
      </c>
      <c r="X417" t="n">
        <v>80.23999999999999</v>
      </c>
      <c r="Y417" t="n">
        <v>0.5</v>
      </c>
      <c r="Z417" t="n">
        <v>10</v>
      </c>
    </row>
    <row r="418">
      <c r="A418" t="n">
        <v>1</v>
      </c>
      <c r="B418" t="n">
        <v>75</v>
      </c>
      <c r="C418" t="inlineStr">
        <is>
          <t xml:space="preserve">CONCLUIDO	</t>
        </is>
      </c>
      <c r="D418" t="n">
        <v>0.6571</v>
      </c>
      <c r="E418" t="n">
        <v>152.18</v>
      </c>
      <c r="F418" t="n">
        <v>132.46</v>
      </c>
      <c r="G418" t="n">
        <v>13.92</v>
      </c>
      <c r="H418" t="n">
        <v>0.23</v>
      </c>
      <c r="I418" t="n">
        <v>571</v>
      </c>
      <c r="J418" t="n">
        <v>151.83</v>
      </c>
      <c r="K418" t="n">
        <v>49.1</v>
      </c>
      <c r="L418" t="n">
        <v>2</v>
      </c>
      <c r="M418" t="n">
        <v>569</v>
      </c>
      <c r="N418" t="n">
        <v>25.73</v>
      </c>
      <c r="O418" t="n">
        <v>18959.54</v>
      </c>
      <c r="P418" t="n">
        <v>1574.42</v>
      </c>
      <c r="Q418" t="n">
        <v>1151.24</v>
      </c>
      <c r="R418" t="n">
        <v>1083.72</v>
      </c>
      <c r="S418" t="n">
        <v>164.43</v>
      </c>
      <c r="T418" t="n">
        <v>450545.16</v>
      </c>
      <c r="U418" t="n">
        <v>0.15</v>
      </c>
      <c r="V418" t="n">
        <v>0.72</v>
      </c>
      <c r="W418" t="n">
        <v>19.88</v>
      </c>
      <c r="X418" t="n">
        <v>26.7</v>
      </c>
      <c r="Y418" t="n">
        <v>0.5</v>
      </c>
      <c r="Z418" t="n">
        <v>10</v>
      </c>
    </row>
    <row r="419">
      <c r="A419" t="n">
        <v>2</v>
      </c>
      <c r="B419" t="n">
        <v>75</v>
      </c>
      <c r="C419" t="inlineStr">
        <is>
          <t xml:space="preserve">CONCLUIDO	</t>
        </is>
      </c>
      <c r="D419" t="n">
        <v>0.7417</v>
      </c>
      <c r="E419" t="n">
        <v>134.82</v>
      </c>
      <c r="F419" t="n">
        <v>121.88</v>
      </c>
      <c r="G419" t="n">
        <v>20.95</v>
      </c>
      <c r="H419" t="n">
        <v>0.35</v>
      </c>
      <c r="I419" t="n">
        <v>349</v>
      </c>
      <c r="J419" t="n">
        <v>153.23</v>
      </c>
      <c r="K419" t="n">
        <v>49.1</v>
      </c>
      <c r="L419" t="n">
        <v>3</v>
      </c>
      <c r="M419" t="n">
        <v>347</v>
      </c>
      <c r="N419" t="n">
        <v>26.13</v>
      </c>
      <c r="O419" t="n">
        <v>19131.85</v>
      </c>
      <c r="P419" t="n">
        <v>1446.04</v>
      </c>
      <c r="Q419" t="n">
        <v>1151.09</v>
      </c>
      <c r="R419" t="n">
        <v>724.3</v>
      </c>
      <c r="S419" t="n">
        <v>164.43</v>
      </c>
      <c r="T419" t="n">
        <v>271948.24</v>
      </c>
      <c r="U419" t="n">
        <v>0.23</v>
      </c>
      <c r="V419" t="n">
        <v>0.78</v>
      </c>
      <c r="W419" t="n">
        <v>19.54</v>
      </c>
      <c r="X419" t="n">
        <v>16.14</v>
      </c>
      <c r="Y419" t="n">
        <v>0.5</v>
      </c>
      <c r="Z419" t="n">
        <v>10</v>
      </c>
    </row>
    <row r="420">
      <c r="A420" t="n">
        <v>3</v>
      </c>
      <c r="B420" t="n">
        <v>75</v>
      </c>
      <c r="C420" t="inlineStr">
        <is>
          <t xml:space="preserve">CONCLUIDO	</t>
        </is>
      </c>
      <c r="D420" t="n">
        <v>0.786</v>
      </c>
      <c r="E420" t="n">
        <v>127.22</v>
      </c>
      <c r="F420" t="n">
        <v>117.28</v>
      </c>
      <c r="G420" t="n">
        <v>28.03</v>
      </c>
      <c r="H420" t="n">
        <v>0.46</v>
      </c>
      <c r="I420" t="n">
        <v>251</v>
      </c>
      <c r="J420" t="n">
        <v>154.63</v>
      </c>
      <c r="K420" t="n">
        <v>49.1</v>
      </c>
      <c r="L420" t="n">
        <v>4</v>
      </c>
      <c r="M420" t="n">
        <v>249</v>
      </c>
      <c r="N420" t="n">
        <v>26.53</v>
      </c>
      <c r="O420" t="n">
        <v>19304.72</v>
      </c>
      <c r="P420" t="n">
        <v>1388.91</v>
      </c>
      <c r="Q420" t="n">
        <v>1151.11</v>
      </c>
      <c r="R420" t="n">
        <v>567.9400000000001</v>
      </c>
      <c r="S420" t="n">
        <v>164.43</v>
      </c>
      <c r="T420" t="n">
        <v>194256.65</v>
      </c>
      <c r="U420" t="n">
        <v>0.29</v>
      </c>
      <c r="V420" t="n">
        <v>0.82</v>
      </c>
      <c r="W420" t="n">
        <v>19.4</v>
      </c>
      <c r="X420" t="n">
        <v>11.53</v>
      </c>
      <c r="Y420" t="n">
        <v>0.5</v>
      </c>
      <c r="Z420" t="n">
        <v>10</v>
      </c>
    </row>
    <row r="421">
      <c r="A421" t="n">
        <v>4</v>
      </c>
      <c r="B421" t="n">
        <v>75</v>
      </c>
      <c r="C421" t="inlineStr">
        <is>
          <t xml:space="preserve">CONCLUIDO	</t>
        </is>
      </c>
      <c r="D421" t="n">
        <v>0.8129999999999999</v>
      </c>
      <c r="E421" t="n">
        <v>123.01</v>
      </c>
      <c r="F421" t="n">
        <v>114.74</v>
      </c>
      <c r="G421" t="n">
        <v>35.13</v>
      </c>
      <c r="H421" t="n">
        <v>0.57</v>
      </c>
      <c r="I421" t="n">
        <v>196</v>
      </c>
      <c r="J421" t="n">
        <v>156.03</v>
      </c>
      <c r="K421" t="n">
        <v>49.1</v>
      </c>
      <c r="L421" t="n">
        <v>5</v>
      </c>
      <c r="M421" t="n">
        <v>194</v>
      </c>
      <c r="N421" t="n">
        <v>26.94</v>
      </c>
      <c r="O421" t="n">
        <v>19478.15</v>
      </c>
      <c r="P421" t="n">
        <v>1356.07</v>
      </c>
      <c r="Q421" t="n">
        <v>1150.94</v>
      </c>
      <c r="R421" t="n">
        <v>482.11</v>
      </c>
      <c r="S421" t="n">
        <v>164.43</v>
      </c>
      <c r="T421" t="n">
        <v>151616.93</v>
      </c>
      <c r="U421" t="n">
        <v>0.34</v>
      </c>
      <c r="V421" t="n">
        <v>0.83</v>
      </c>
      <c r="W421" t="n">
        <v>19.31</v>
      </c>
      <c r="X421" t="n">
        <v>9.01</v>
      </c>
      <c r="Y421" t="n">
        <v>0.5</v>
      </c>
      <c r="Z421" t="n">
        <v>10</v>
      </c>
    </row>
    <row r="422">
      <c r="A422" t="n">
        <v>5</v>
      </c>
      <c r="B422" t="n">
        <v>75</v>
      </c>
      <c r="C422" t="inlineStr">
        <is>
          <t xml:space="preserve">CONCLUIDO	</t>
        </is>
      </c>
      <c r="D422" t="n">
        <v>0.8314</v>
      </c>
      <c r="E422" t="n">
        <v>120.29</v>
      </c>
      <c r="F422" t="n">
        <v>113.09</v>
      </c>
      <c r="G422" t="n">
        <v>42.15</v>
      </c>
      <c r="H422" t="n">
        <v>0.67</v>
      </c>
      <c r="I422" t="n">
        <v>161</v>
      </c>
      <c r="J422" t="n">
        <v>157.44</v>
      </c>
      <c r="K422" t="n">
        <v>49.1</v>
      </c>
      <c r="L422" t="n">
        <v>6</v>
      </c>
      <c r="M422" t="n">
        <v>159</v>
      </c>
      <c r="N422" t="n">
        <v>27.35</v>
      </c>
      <c r="O422" t="n">
        <v>19652.13</v>
      </c>
      <c r="P422" t="n">
        <v>1334.03</v>
      </c>
      <c r="Q422" t="n">
        <v>1151.01</v>
      </c>
      <c r="R422" t="n">
        <v>426.6</v>
      </c>
      <c r="S422" t="n">
        <v>164.43</v>
      </c>
      <c r="T422" t="n">
        <v>124034.84</v>
      </c>
      <c r="U422" t="n">
        <v>0.39</v>
      </c>
      <c r="V422" t="n">
        <v>0.85</v>
      </c>
      <c r="W422" t="n">
        <v>19.24</v>
      </c>
      <c r="X422" t="n">
        <v>7.35</v>
      </c>
      <c r="Y422" t="n">
        <v>0.5</v>
      </c>
      <c r="Z422" t="n">
        <v>10</v>
      </c>
    </row>
    <row r="423">
      <c r="A423" t="n">
        <v>6</v>
      </c>
      <c r="B423" t="n">
        <v>75</v>
      </c>
      <c r="C423" t="inlineStr">
        <is>
          <t xml:space="preserve">CONCLUIDO	</t>
        </is>
      </c>
      <c r="D423" t="n">
        <v>0.845</v>
      </c>
      <c r="E423" t="n">
        <v>118.35</v>
      </c>
      <c r="F423" t="n">
        <v>111.92</v>
      </c>
      <c r="G423" t="n">
        <v>49.37</v>
      </c>
      <c r="H423" t="n">
        <v>0.78</v>
      </c>
      <c r="I423" t="n">
        <v>136</v>
      </c>
      <c r="J423" t="n">
        <v>158.86</v>
      </c>
      <c r="K423" t="n">
        <v>49.1</v>
      </c>
      <c r="L423" t="n">
        <v>7</v>
      </c>
      <c r="M423" t="n">
        <v>134</v>
      </c>
      <c r="N423" t="n">
        <v>27.77</v>
      </c>
      <c r="O423" t="n">
        <v>19826.68</v>
      </c>
      <c r="P423" t="n">
        <v>1317.42</v>
      </c>
      <c r="Q423" t="n">
        <v>1150.92</v>
      </c>
      <c r="R423" t="n">
        <v>387.25</v>
      </c>
      <c r="S423" t="n">
        <v>164.43</v>
      </c>
      <c r="T423" t="n">
        <v>104484.43</v>
      </c>
      <c r="U423" t="n">
        <v>0.42</v>
      </c>
      <c r="V423" t="n">
        <v>0.85</v>
      </c>
      <c r="W423" t="n">
        <v>19.19</v>
      </c>
      <c r="X423" t="n">
        <v>6.18</v>
      </c>
      <c r="Y423" t="n">
        <v>0.5</v>
      </c>
      <c r="Z423" t="n">
        <v>10</v>
      </c>
    </row>
    <row r="424">
      <c r="A424" t="n">
        <v>7</v>
      </c>
      <c r="B424" t="n">
        <v>75</v>
      </c>
      <c r="C424" t="inlineStr">
        <is>
          <t xml:space="preserve">CONCLUIDO	</t>
        </is>
      </c>
      <c r="D424" t="n">
        <v>0.8546</v>
      </c>
      <c r="E424" t="n">
        <v>117.01</v>
      </c>
      <c r="F424" t="n">
        <v>111.13</v>
      </c>
      <c r="G424" t="n">
        <v>56.51</v>
      </c>
      <c r="H424" t="n">
        <v>0.88</v>
      </c>
      <c r="I424" t="n">
        <v>118</v>
      </c>
      <c r="J424" t="n">
        <v>160.28</v>
      </c>
      <c r="K424" t="n">
        <v>49.1</v>
      </c>
      <c r="L424" t="n">
        <v>8</v>
      </c>
      <c r="M424" t="n">
        <v>116</v>
      </c>
      <c r="N424" t="n">
        <v>28.19</v>
      </c>
      <c r="O424" t="n">
        <v>20001.93</v>
      </c>
      <c r="P424" t="n">
        <v>1305.58</v>
      </c>
      <c r="Q424" t="n">
        <v>1150.95</v>
      </c>
      <c r="R424" t="n">
        <v>359.78</v>
      </c>
      <c r="S424" t="n">
        <v>164.43</v>
      </c>
      <c r="T424" t="n">
        <v>90842.56</v>
      </c>
      <c r="U424" t="n">
        <v>0.46</v>
      </c>
      <c r="V424" t="n">
        <v>0.86</v>
      </c>
      <c r="W424" t="n">
        <v>19.18</v>
      </c>
      <c r="X424" t="n">
        <v>5.39</v>
      </c>
      <c r="Y424" t="n">
        <v>0.5</v>
      </c>
      <c r="Z424" t="n">
        <v>10</v>
      </c>
    </row>
    <row r="425">
      <c r="A425" t="n">
        <v>8</v>
      </c>
      <c r="B425" t="n">
        <v>75</v>
      </c>
      <c r="C425" t="inlineStr">
        <is>
          <t xml:space="preserve">CONCLUIDO	</t>
        </is>
      </c>
      <c r="D425" t="n">
        <v>0.8619</v>
      </c>
      <c r="E425" t="n">
        <v>116.02</v>
      </c>
      <c r="F425" t="n">
        <v>110.53</v>
      </c>
      <c r="G425" t="n">
        <v>63.16</v>
      </c>
      <c r="H425" t="n">
        <v>0.99</v>
      </c>
      <c r="I425" t="n">
        <v>105</v>
      </c>
      <c r="J425" t="n">
        <v>161.71</v>
      </c>
      <c r="K425" t="n">
        <v>49.1</v>
      </c>
      <c r="L425" t="n">
        <v>9</v>
      </c>
      <c r="M425" t="n">
        <v>103</v>
      </c>
      <c r="N425" t="n">
        <v>28.61</v>
      </c>
      <c r="O425" t="n">
        <v>20177.64</v>
      </c>
      <c r="P425" t="n">
        <v>1295.36</v>
      </c>
      <c r="Q425" t="n">
        <v>1150.94</v>
      </c>
      <c r="R425" t="n">
        <v>340.07</v>
      </c>
      <c r="S425" t="n">
        <v>164.43</v>
      </c>
      <c r="T425" t="n">
        <v>81049.60000000001</v>
      </c>
      <c r="U425" t="n">
        <v>0.48</v>
      </c>
      <c r="V425" t="n">
        <v>0.86</v>
      </c>
      <c r="W425" t="n">
        <v>19.16</v>
      </c>
      <c r="X425" t="n">
        <v>4.8</v>
      </c>
      <c r="Y425" t="n">
        <v>0.5</v>
      </c>
      <c r="Z425" t="n">
        <v>10</v>
      </c>
    </row>
    <row r="426">
      <c r="A426" t="n">
        <v>9</v>
      </c>
      <c r="B426" t="n">
        <v>75</v>
      </c>
      <c r="C426" t="inlineStr">
        <is>
          <t xml:space="preserve">CONCLUIDO	</t>
        </is>
      </c>
      <c r="D426" t="n">
        <v>0.8683</v>
      </c>
      <c r="E426" t="n">
        <v>115.16</v>
      </c>
      <c r="F426" t="n">
        <v>110.01</v>
      </c>
      <c r="G426" t="n">
        <v>70.22</v>
      </c>
      <c r="H426" t="n">
        <v>1.09</v>
      </c>
      <c r="I426" t="n">
        <v>94</v>
      </c>
      <c r="J426" t="n">
        <v>163.13</v>
      </c>
      <c r="K426" t="n">
        <v>49.1</v>
      </c>
      <c r="L426" t="n">
        <v>10</v>
      </c>
      <c r="M426" t="n">
        <v>92</v>
      </c>
      <c r="N426" t="n">
        <v>29.04</v>
      </c>
      <c r="O426" t="n">
        <v>20353.94</v>
      </c>
      <c r="P426" t="n">
        <v>1287.7</v>
      </c>
      <c r="Q426" t="n">
        <v>1150.93</v>
      </c>
      <c r="R426" t="n">
        <v>322.72</v>
      </c>
      <c r="S426" t="n">
        <v>164.43</v>
      </c>
      <c r="T426" t="n">
        <v>72430.66</v>
      </c>
      <c r="U426" t="n">
        <v>0.51</v>
      </c>
      <c r="V426" t="n">
        <v>0.87</v>
      </c>
      <c r="W426" t="n">
        <v>19.13</v>
      </c>
      <c r="X426" t="n">
        <v>4.28</v>
      </c>
      <c r="Y426" t="n">
        <v>0.5</v>
      </c>
      <c r="Z426" t="n">
        <v>10</v>
      </c>
    </row>
    <row r="427">
      <c r="A427" t="n">
        <v>10</v>
      </c>
      <c r="B427" t="n">
        <v>75</v>
      </c>
      <c r="C427" t="inlineStr">
        <is>
          <t xml:space="preserve">CONCLUIDO	</t>
        </is>
      </c>
      <c r="D427" t="n">
        <v>0.8738</v>
      </c>
      <c r="E427" t="n">
        <v>114.44</v>
      </c>
      <c r="F427" t="n">
        <v>109.57</v>
      </c>
      <c r="G427" t="n">
        <v>77.34</v>
      </c>
      <c r="H427" t="n">
        <v>1.18</v>
      </c>
      <c r="I427" t="n">
        <v>85</v>
      </c>
      <c r="J427" t="n">
        <v>164.57</v>
      </c>
      <c r="K427" t="n">
        <v>49.1</v>
      </c>
      <c r="L427" t="n">
        <v>11</v>
      </c>
      <c r="M427" t="n">
        <v>83</v>
      </c>
      <c r="N427" t="n">
        <v>29.47</v>
      </c>
      <c r="O427" t="n">
        <v>20530.82</v>
      </c>
      <c r="P427" t="n">
        <v>1280.23</v>
      </c>
      <c r="Q427" t="n">
        <v>1150.96</v>
      </c>
      <c r="R427" t="n">
        <v>307.66</v>
      </c>
      <c r="S427" t="n">
        <v>164.43</v>
      </c>
      <c r="T427" t="n">
        <v>64945.27</v>
      </c>
      <c r="U427" t="n">
        <v>0.53</v>
      </c>
      <c r="V427" t="n">
        <v>0.87</v>
      </c>
      <c r="W427" t="n">
        <v>19.11</v>
      </c>
      <c r="X427" t="n">
        <v>3.84</v>
      </c>
      <c r="Y427" t="n">
        <v>0.5</v>
      </c>
      <c r="Z427" t="n">
        <v>10</v>
      </c>
    </row>
    <row r="428">
      <c r="A428" t="n">
        <v>11</v>
      </c>
      <c r="B428" t="n">
        <v>75</v>
      </c>
      <c r="C428" t="inlineStr">
        <is>
          <t xml:space="preserve">CONCLUIDO	</t>
        </is>
      </c>
      <c r="D428" t="n">
        <v>0.8786</v>
      </c>
      <c r="E428" t="n">
        <v>113.82</v>
      </c>
      <c r="F428" t="n">
        <v>109.19</v>
      </c>
      <c r="G428" t="n">
        <v>85.08</v>
      </c>
      <c r="H428" t="n">
        <v>1.28</v>
      </c>
      <c r="I428" t="n">
        <v>77</v>
      </c>
      <c r="J428" t="n">
        <v>166.01</v>
      </c>
      <c r="K428" t="n">
        <v>49.1</v>
      </c>
      <c r="L428" t="n">
        <v>12</v>
      </c>
      <c r="M428" t="n">
        <v>75</v>
      </c>
      <c r="N428" t="n">
        <v>29.91</v>
      </c>
      <c r="O428" t="n">
        <v>20708.3</v>
      </c>
      <c r="P428" t="n">
        <v>1272.84</v>
      </c>
      <c r="Q428" t="n">
        <v>1150.89</v>
      </c>
      <c r="R428" t="n">
        <v>294.97</v>
      </c>
      <c r="S428" t="n">
        <v>164.43</v>
      </c>
      <c r="T428" t="n">
        <v>58643.47</v>
      </c>
      <c r="U428" t="n">
        <v>0.5600000000000001</v>
      </c>
      <c r="V428" t="n">
        <v>0.88</v>
      </c>
      <c r="W428" t="n">
        <v>19.1</v>
      </c>
      <c r="X428" t="n">
        <v>3.46</v>
      </c>
      <c r="Y428" t="n">
        <v>0.5</v>
      </c>
      <c r="Z428" t="n">
        <v>10</v>
      </c>
    </row>
    <row r="429">
      <c r="A429" t="n">
        <v>12</v>
      </c>
      <c r="B429" t="n">
        <v>75</v>
      </c>
      <c r="C429" t="inlineStr">
        <is>
          <t xml:space="preserve">CONCLUIDO	</t>
        </is>
      </c>
      <c r="D429" t="n">
        <v>0.8819</v>
      </c>
      <c r="E429" t="n">
        <v>113.39</v>
      </c>
      <c r="F429" t="n">
        <v>108.95</v>
      </c>
      <c r="G429" t="n">
        <v>92.06999999999999</v>
      </c>
      <c r="H429" t="n">
        <v>1.38</v>
      </c>
      <c r="I429" t="n">
        <v>71</v>
      </c>
      <c r="J429" t="n">
        <v>167.45</v>
      </c>
      <c r="K429" t="n">
        <v>49.1</v>
      </c>
      <c r="L429" t="n">
        <v>13</v>
      </c>
      <c r="M429" t="n">
        <v>69</v>
      </c>
      <c r="N429" t="n">
        <v>30.36</v>
      </c>
      <c r="O429" t="n">
        <v>20886.38</v>
      </c>
      <c r="P429" t="n">
        <v>1267.71</v>
      </c>
      <c r="Q429" t="n">
        <v>1150.91</v>
      </c>
      <c r="R429" t="n">
        <v>286.46</v>
      </c>
      <c r="S429" t="n">
        <v>164.43</v>
      </c>
      <c r="T429" t="n">
        <v>54419.29</v>
      </c>
      <c r="U429" t="n">
        <v>0.57</v>
      </c>
      <c r="V429" t="n">
        <v>0.88</v>
      </c>
      <c r="W429" t="n">
        <v>19.09</v>
      </c>
      <c r="X429" t="n">
        <v>3.21</v>
      </c>
      <c r="Y429" t="n">
        <v>0.5</v>
      </c>
      <c r="Z429" t="n">
        <v>10</v>
      </c>
    </row>
    <row r="430">
      <c r="A430" t="n">
        <v>13</v>
      </c>
      <c r="B430" t="n">
        <v>75</v>
      </c>
      <c r="C430" t="inlineStr">
        <is>
          <t xml:space="preserve">CONCLUIDO	</t>
        </is>
      </c>
      <c r="D430" t="n">
        <v>0.8851</v>
      </c>
      <c r="E430" t="n">
        <v>112.99</v>
      </c>
      <c r="F430" t="n">
        <v>108.69</v>
      </c>
      <c r="G430" t="n">
        <v>98.81</v>
      </c>
      <c r="H430" t="n">
        <v>1.47</v>
      </c>
      <c r="I430" t="n">
        <v>66</v>
      </c>
      <c r="J430" t="n">
        <v>168.9</v>
      </c>
      <c r="K430" t="n">
        <v>49.1</v>
      </c>
      <c r="L430" t="n">
        <v>14</v>
      </c>
      <c r="M430" t="n">
        <v>64</v>
      </c>
      <c r="N430" t="n">
        <v>30.81</v>
      </c>
      <c r="O430" t="n">
        <v>21065.06</v>
      </c>
      <c r="P430" t="n">
        <v>1262.07</v>
      </c>
      <c r="Q430" t="n">
        <v>1150.92</v>
      </c>
      <c r="R430" t="n">
        <v>278.55</v>
      </c>
      <c r="S430" t="n">
        <v>164.43</v>
      </c>
      <c r="T430" t="n">
        <v>50485.83</v>
      </c>
      <c r="U430" t="n">
        <v>0.59</v>
      </c>
      <c r="V430" t="n">
        <v>0.88</v>
      </c>
      <c r="W430" t="n">
        <v>19.07</v>
      </c>
      <c r="X430" t="n">
        <v>2.96</v>
      </c>
      <c r="Y430" t="n">
        <v>0.5</v>
      </c>
      <c r="Z430" t="n">
        <v>10</v>
      </c>
    </row>
    <row r="431">
      <c r="A431" t="n">
        <v>14</v>
      </c>
      <c r="B431" t="n">
        <v>75</v>
      </c>
      <c r="C431" t="inlineStr">
        <is>
          <t xml:space="preserve">CONCLUIDO	</t>
        </is>
      </c>
      <c r="D431" t="n">
        <v>0.888</v>
      </c>
      <c r="E431" t="n">
        <v>112.61</v>
      </c>
      <c r="F431" t="n">
        <v>108.47</v>
      </c>
      <c r="G431" t="n">
        <v>106.69</v>
      </c>
      <c r="H431" t="n">
        <v>1.56</v>
      </c>
      <c r="I431" t="n">
        <v>61</v>
      </c>
      <c r="J431" t="n">
        <v>170.35</v>
      </c>
      <c r="K431" t="n">
        <v>49.1</v>
      </c>
      <c r="L431" t="n">
        <v>15</v>
      </c>
      <c r="M431" t="n">
        <v>59</v>
      </c>
      <c r="N431" t="n">
        <v>31.26</v>
      </c>
      <c r="O431" t="n">
        <v>21244.37</v>
      </c>
      <c r="P431" t="n">
        <v>1256.49</v>
      </c>
      <c r="Q431" t="n">
        <v>1150.92</v>
      </c>
      <c r="R431" t="n">
        <v>270.41</v>
      </c>
      <c r="S431" t="n">
        <v>164.43</v>
      </c>
      <c r="T431" t="n">
        <v>46440.8</v>
      </c>
      <c r="U431" t="n">
        <v>0.61</v>
      </c>
      <c r="V431" t="n">
        <v>0.88</v>
      </c>
      <c r="W431" t="n">
        <v>19.07</v>
      </c>
      <c r="X431" t="n">
        <v>2.73</v>
      </c>
      <c r="Y431" t="n">
        <v>0.5</v>
      </c>
      <c r="Z431" t="n">
        <v>10</v>
      </c>
    </row>
    <row r="432">
      <c r="A432" t="n">
        <v>15</v>
      </c>
      <c r="B432" t="n">
        <v>75</v>
      </c>
      <c r="C432" t="inlineStr">
        <is>
          <t xml:space="preserve">CONCLUIDO	</t>
        </is>
      </c>
      <c r="D432" t="n">
        <v>0.89</v>
      </c>
      <c r="E432" t="n">
        <v>112.36</v>
      </c>
      <c r="F432" t="n">
        <v>108.31</v>
      </c>
      <c r="G432" t="n">
        <v>112.05</v>
      </c>
      <c r="H432" t="n">
        <v>1.65</v>
      </c>
      <c r="I432" t="n">
        <v>58</v>
      </c>
      <c r="J432" t="n">
        <v>171.81</v>
      </c>
      <c r="K432" t="n">
        <v>49.1</v>
      </c>
      <c r="L432" t="n">
        <v>16</v>
      </c>
      <c r="M432" t="n">
        <v>56</v>
      </c>
      <c r="N432" t="n">
        <v>31.72</v>
      </c>
      <c r="O432" t="n">
        <v>21424.29</v>
      </c>
      <c r="P432" t="n">
        <v>1252.58</v>
      </c>
      <c r="Q432" t="n">
        <v>1150.9</v>
      </c>
      <c r="R432" t="n">
        <v>265.27</v>
      </c>
      <c r="S432" t="n">
        <v>164.43</v>
      </c>
      <c r="T432" t="n">
        <v>43884.83</v>
      </c>
      <c r="U432" t="n">
        <v>0.62</v>
      </c>
      <c r="V432" t="n">
        <v>0.88</v>
      </c>
      <c r="W432" t="n">
        <v>19.06</v>
      </c>
      <c r="X432" t="n">
        <v>2.58</v>
      </c>
      <c r="Y432" t="n">
        <v>0.5</v>
      </c>
      <c r="Z432" t="n">
        <v>10</v>
      </c>
    </row>
    <row r="433">
      <c r="A433" t="n">
        <v>16</v>
      </c>
      <c r="B433" t="n">
        <v>75</v>
      </c>
      <c r="C433" t="inlineStr">
        <is>
          <t xml:space="preserve">CONCLUIDO	</t>
        </is>
      </c>
      <c r="D433" t="n">
        <v>0.8922</v>
      </c>
      <c r="E433" t="n">
        <v>112.08</v>
      </c>
      <c r="F433" t="n">
        <v>108.15</v>
      </c>
      <c r="G433" t="n">
        <v>120.17</v>
      </c>
      <c r="H433" t="n">
        <v>1.74</v>
      </c>
      <c r="I433" t="n">
        <v>54</v>
      </c>
      <c r="J433" t="n">
        <v>173.28</v>
      </c>
      <c r="K433" t="n">
        <v>49.1</v>
      </c>
      <c r="L433" t="n">
        <v>17</v>
      </c>
      <c r="M433" t="n">
        <v>52</v>
      </c>
      <c r="N433" t="n">
        <v>32.18</v>
      </c>
      <c r="O433" t="n">
        <v>21604.83</v>
      </c>
      <c r="P433" t="n">
        <v>1249.52</v>
      </c>
      <c r="Q433" t="n">
        <v>1150.91</v>
      </c>
      <c r="R433" t="n">
        <v>259.83</v>
      </c>
      <c r="S433" t="n">
        <v>164.43</v>
      </c>
      <c r="T433" t="n">
        <v>41186.55</v>
      </c>
      <c r="U433" t="n">
        <v>0.63</v>
      </c>
      <c r="V433" t="n">
        <v>0.88</v>
      </c>
      <c r="W433" t="n">
        <v>19.06</v>
      </c>
      <c r="X433" t="n">
        <v>2.42</v>
      </c>
      <c r="Y433" t="n">
        <v>0.5</v>
      </c>
      <c r="Z433" t="n">
        <v>10</v>
      </c>
    </row>
    <row r="434">
      <c r="A434" t="n">
        <v>17</v>
      </c>
      <c r="B434" t="n">
        <v>75</v>
      </c>
      <c r="C434" t="inlineStr">
        <is>
          <t xml:space="preserve">CONCLUIDO	</t>
        </is>
      </c>
      <c r="D434" t="n">
        <v>0.894</v>
      </c>
      <c r="E434" t="n">
        <v>111.86</v>
      </c>
      <c r="F434" t="n">
        <v>108.03</v>
      </c>
      <c r="G434" t="n">
        <v>127.09</v>
      </c>
      <c r="H434" t="n">
        <v>1.83</v>
      </c>
      <c r="I434" t="n">
        <v>51</v>
      </c>
      <c r="J434" t="n">
        <v>174.75</v>
      </c>
      <c r="K434" t="n">
        <v>49.1</v>
      </c>
      <c r="L434" t="n">
        <v>18</v>
      </c>
      <c r="M434" t="n">
        <v>49</v>
      </c>
      <c r="N434" t="n">
        <v>32.65</v>
      </c>
      <c r="O434" t="n">
        <v>21786.02</v>
      </c>
      <c r="P434" t="n">
        <v>1245.05</v>
      </c>
      <c r="Q434" t="n">
        <v>1150.9</v>
      </c>
      <c r="R434" t="n">
        <v>255.72</v>
      </c>
      <c r="S434" t="n">
        <v>164.43</v>
      </c>
      <c r="T434" t="n">
        <v>39146.73</v>
      </c>
      <c r="U434" t="n">
        <v>0.64</v>
      </c>
      <c r="V434" t="n">
        <v>0.88</v>
      </c>
      <c r="W434" t="n">
        <v>19.05</v>
      </c>
      <c r="X434" t="n">
        <v>2.29</v>
      </c>
      <c r="Y434" t="n">
        <v>0.5</v>
      </c>
      <c r="Z434" t="n">
        <v>10</v>
      </c>
    </row>
    <row r="435">
      <c r="A435" t="n">
        <v>18</v>
      </c>
      <c r="B435" t="n">
        <v>75</v>
      </c>
      <c r="C435" t="inlineStr">
        <is>
          <t xml:space="preserve">CONCLUIDO	</t>
        </is>
      </c>
      <c r="D435" t="n">
        <v>0.8958</v>
      </c>
      <c r="E435" t="n">
        <v>111.63</v>
      </c>
      <c r="F435" t="n">
        <v>107.88</v>
      </c>
      <c r="G435" t="n">
        <v>134.86</v>
      </c>
      <c r="H435" t="n">
        <v>1.91</v>
      </c>
      <c r="I435" t="n">
        <v>48</v>
      </c>
      <c r="J435" t="n">
        <v>176.22</v>
      </c>
      <c r="K435" t="n">
        <v>49.1</v>
      </c>
      <c r="L435" t="n">
        <v>19</v>
      </c>
      <c r="M435" t="n">
        <v>46</v>
      </c>
      <c r="N435" t="n">
        <v>33.13</v>
      </c>
      <c r="O435" t="n">
        <v>21967.84</v>
      </c>
      <c r="P435" t="n">
        <v>1241.9</v>
      </c>
      <c r="Q435" t="n">
        <v>1150.9</v>
      </c>
      <c r="R435" t="n">
        <v>250.74</v>
      </c>
      <c r="S435" t="n">
        <v>164.43</v>
      </c>
      <c r="T435" t="n">
        <v>36672.06</v>
      </c>
      <c r="U435" t="n">
        <v>0.66</v>
      </c>
      <c r="V435" t="n">
        <v>0.89</v>
      </c>
      <c r="W435" t="n">
        <v>19.05</v>
      </c>
      <c r="X435" t="n">
        <v>2.15</v>
      </c>
      <c r="Y435" t="n">
        <v>0.5</v>
      </c>
      <c r="Z435" t="n">
        <v>10</v>
      </c>
    </row>
    <row r="436">
      <c r="A436" t="n">
        <v>19</v>
      </c>
      <c r="B436" t="n">
        <v>75</v>
      </c>
      <c r="C436" t="inlineStr">
        <is>
          <t xml:space="preserve">CONCLUIDO	</t>
        </is>
      </c>
      <c r="D436" t="n">
        <v>0.8971</v>
      </c>
      <c r="E436" t="n">
        <v>111.47</v>
      </c>
      <c r="F436" t="n">
        <v>107.79</v>
      </c>
      <c r="G436" t="n">
        <v>140.59</v>
      </c>
      <c r="H436" t="n">
        <v>2</v>
      </c>
      <c r="I436" t="n">
        <v>46</v>
      </c>
      <c r="J436" t="n">
        <v>177.7</v>
      </c>
      <c r="K436" t="n">
        <v>49.1</v>
      </c>
      <c r="L436" t="n">
        <v>20</v>
      </c>
      <c r="M436" t="n">
        <v>44</v>
      </c>
      <c r="N436" t="n">
        <v>33.61</v>
      </c>
      <c r="O436" t="n">
        <v>22150.3</v>
      </c>
      <c r="P436" t="n">
        <v>1238.93</v>
      </c>
      <c r="Q436" t="n">
        <v>1150.92</v>
      </c>
      <c r="R436" t="n">
        <v>247.35</v>
      </c>
      <c r="S436" t="n">
        <v>164.43</v>
      </c>
      <c r="T436" t="n">
        <v>34988.39</v>
      </c>
      <c r="U436" t="n">
        <v>0.66</v>
      </c>
      <c r="V436" t="n">
        <v>0.89</v>
      </c>
      <c r="W436" t="n">
        <v>19.05</v>
      </c>
      <c r="X436" t="n">
        <v>2.06</v>
      </c>
      <c r="Y436" t="n">
        <v>0.5</v>
      </c>
      <c r="Z436" t="n">
        <v>10</v>
      </c>
    </row>
    <row r="437">
      <c r="A437" t="n">
        <v>20</v>
      </c>
      <c r="B437" t="n">
        <v>75</v>
      </c>
      <c r="C437" t="inlineStr">
        <is>
          <t xml:space="preserve">CONCLUIDO	</t>
        </is>
      </c>
      <c r="D437" t="n">
        <v>0.8983</v>
      </c>
      <c r="E437" t="n">
        <v>111.32</v>
      </c>
      <c r="F437" t="n">
        <v>107.7</v>
      </c>
      <c r="G437" t="n">
        <v>146.87</v>
      </c>
      <c r="H437" t="n">
        <v>2.08</v>
      </c>
      <c r="I437" t="n">
        <v>44</v>
      </c>
      <c r="J437" t="n">
        <v>179.18</v>
      </c>
      <c r="K437" t="n">
        <v>49.1</v>
      </c>
      <c r="L437" t="n">
        <v>21</v>
      </c>
      <c r="M437" t="n">
        <v>42</v>
      </c>
      <c r="N437" t="n">
        <v>34.09</v>
      </c>
      <c r="O437" t="n">
        <v>22333.43</v>
      </c>
      <c r="P437" t="n">
        <v>1233.71</v>
      </c>
      <c r="Q437" t="n">
        <v>1150.96</v>
      </c>
      <c r="R437" t="n">
        <v>244.55</v>
      </c>
      <c r="S437" t="n">
        <v>164.43</v>
      </c>
      <c r="T437" t="n">
        <v>33595.61</v>
      </c>
      <c r="U437" t="n">
        <v>0.67</v>
      </c>
      <c r="V437" t="n">
        <v>0.89</v>
      </c>
      <c r="W437" t="n">
        <v>19.04</v>
      </c>
      <c r="X437" t="n">
        <v>1.97</v>
      </c>
      <c r="Y437" t="n">
        <v>0.5</v>
      </c>
      <c r="Z437" t="n">
        <v>10</v>
      </c>
    </row>
    <row r="438">
      <c r="A438" t="n">
        <v>21</v>
      </c>
      <c r="B438" t="n">
        <v>75</v>
      </c>
      <c r="C438" t="inlineStr">
        <is>
          <t xml:space="preserve">CONCLUIDO	</t>
        </is>
      </c>
      <c r="D438" t="n">
        <v>0.8995</v>
      </c>
      <c r="E438" t="n">
        <v>111.18</v>
      </c>
      <c r="F438" t="n">
        <v>107.62</v>
      </c>
      <c r="G438" t="n">
        <v>153.74</v>
      </c>
      <c r="H438" t="n">
        <v>2.16</v>
      </c>
      <c r="I438" t="n">
        <v>42</v>
      </c>
      <c r="J438" t="n">
        <v>180.67</v>
      </c>
      <c r="K438" t="n">
        <v>49.1</v>
      </c>
      <c r="L438" t="n">
        <v>22</v>
      </c>
      <c r="M438" t="n">
        <v>40</v>
      </c>
      <c r="N438" t="n">
        <v>34.58</v>
      </c>
      <c r="O438" t="n">
        <v>22517.21</v>
      </c>
      <c r="P438" t="n">
        <v>1232.06</v>
      </c>
      <c r="Q438" t="n">
        <v>1150.89</v>
      </c>
      <c r="R438" t="n">
        <v>241.72</v>
      </c>
      <c r="S438" t="n">
        <v>164.43</v>
      </c>
      <c r="T438" t="n">
        <v>32193.18</v>
      </c>
      <c r="U438" t="n">
        <v>0.68</v>
      </c>
      <c r="V438" t="n">
        <v>0.89</v>
      </c>
      <c r="W438" t="n">
        <v>19.04</v>
      </c>
      <c r="X438" t="n">
        <v>1.89</v>
      </c>
      <c r="Y438" t="n">
        <v>0.5</v>
      </c>
      <c r="Z438" t="n">
        <v>10</v>
      </c>
    </row>
    <row r="439">
      <c r="A439" t="n">
        <v>22</v>
      </c>
      <c r="B439" t="n">
        <v>75</v>
      </c>
      <c r="C439" t="inlineStr">
        <is>
          <t xml:space="preserve">CONCLUIDO	</t>
        </is>
      </c>
      <c r="D439" t="n">
        <v>0.9006999999999999</v>
      </c>
      <c r="E439" t="n">
        <v>111.03</v>
      </c>
      <c r="F439" t="n">
        <v>107.53</v>
      </c>
      <c r="G439" t="n">
        <v>161.3</v>
      </c>
      <c r="H439" t="n">
        <v>2.24</v>
      </c>
      <c r="I439" t="n">
        <v>40</v>
      </c>
      <c r="J439" t="n">
        <v>182.17</v>
      </c>
      <c r="K439" t="n">
        <v>49.1</v>
      </c>
      <c r="L439" t="n">
        <v>23</v>
      </c>
      <c r="M439" t="n">
        <v>38</v>
      </c>
      <c r="N439" t="n">
        <v>35.08</v>
      </c>
      <c r="O439" t="n">
        <v>22701.78</v>
      </c>
      <c r="P439" t="n">
        <v>1229.54</v>
      </c>
      <c r="Q439" t="n">
        <v>1150.9</v>
      </c>
      <c r="R439" t="n">
        <v>238.84</v>
      </c>
      <c r="S439" t="n">
        <v>164.43</v>
      </c>
      <c r="T439" t="n">
        <v>30759.85</v>
      </c>
      <c r="U439" t="n">
        <v>0.6899999999999999</v>
      </c>
      <c r="V439" t="n">
        <v>0.89</v>
      </c>
      <c r="W439" t="n">
        <v>19.04</v>
      </c>
      <c r="X439" t="n">
        <v>1.8</v>
      </c>
      <c r="Y439" t="n">
        <v>0.5</v>
      </c>
      <c r="Z439" t="n">
        <v>10</v>
      </c>
    </row>
    <row r="440">
      <c r="A440" t="n">
        <v>23</v>
      </c>
      <c r="B440" t="n">
        <v>75</v>
      </c>
      <c r="C440" t="inlineStr">
        <is>
          <t xml:space="preserve">CONCLUIDO	</t>
        </is>
      </c>
      <c r="D440" t="n">
        <v>0.9021</v>
      </c>
      <c r="E440" t="n">
        <v>110.85</v>
      </c>
      <c r="F440" t="n">
        <v>107.41</v>
      </c>
      <c r="G440" t="n">
        <v>169.59</v>
      </c>
      <c r="H440" t="n">
        <v>2.32</v>
      </c>
      <c r="I440" t="n">
        <v>38</v>
      </c>
      <c r="J440" t="n">
        <v>183.67</v>
      </c>
      <c r="K440" t="n">
        <v>49.1</v>
      </c>
      <c r="L440" t="n">
        <v>24</v>
      </c>
      <c r="M440" t="n">
        <v>36</v>
      </c>
      <c r="N440" t="n">
        <v>35.58</v>
      </c>
      <c r="O440" t="n">
        <v>22886.92</v>
      </c>
      <c r="P440" t="n">
        <v>1226.45</v>
      </c>
      <c r="Q440" t="n">
        <v>1150.9</v>
      </c>
      <c r="R440" t="n">
        <v>234.84</v>
      </c>
      <c r="S440" t="n">
        <v>164.43</v>
      </c>
      <c r="T440" t="n">
        <v>28772.87</v>
      </c>
      <c r="U440" t="n">
        <v>0.7</v>
      </c>
      <c r="V440" t="n">
        <v>0.89</v>
      </c>
      <c r="W440" t="n">
        <v>19.03</v>
      </c>
      <c r="X440" t="n">
        <v>1.68</v>
      </c>
      <c r="Y440" t="n">
        <v>0.5</v>
      </c>
      <c r="Z440" t="n">
        <v>10</v>
      </c>
    </row>
    <row r="441">
      <c r="A441" t="n">
        <v>24</v>
      </c>
      <c r="B441" t="n">
        <v>75</v>
      </c>
      <c r="C441" t="inlineStr">
        <is>
          <t xml:space="preserve">CONCLUIDO	</t>
        </is>
      </c>
      <c r="D441" t="n">
        <v>0.9033</v>
      </c>
      <c r="E441" t="n">
        <v>110.71</v>
      </c>
      <c r="F441" t="n">
        <v>107.33</v>
      </c>
      <c r="G441" t="n">
        <v>178.88</v>
      </c>
      <c r="H441" t="n">
        <v>2.4</v>
      </c>
      <c r="I441" t="n">
        <v>36</v>
      </c>
      <c r="J441" t="n">
        <v>185.18</v>
      </c>
      <c r="K441" t="n">
        <v>49.1</v>
      </c>
      <c r="L441" t="n">
        <v>25</v>
      </c>
      <c r="M441" t="n">
        <v>34</v>
      </c>
      <c r="N441" t="n">
        <v>36.08</v>
      </c>
      <c r="O441" t="n">
        <v>23072.73</v>
      </c>
      <c r="P441" t="n">
        <v>1221.47</v>
      </c>
      <c r="Q441" t="n">
        <v>1150.88</v>
      </c>
      <c r="R441" t="n">
        <v>231.89</v>
      </c>
      <c r="S441" t="n">
        <v>164.43</v>
      </c>
      <c r="T441" t="n">
        <v>27306.29</v>
      </c>
      <c r="U441" t="n">
        <v>0.71</v>
      </c>
      <c r="V441" t="n">
        <v>0.89</v>
      </c>
      <c r="W441" t="n">
        <v>19.03</v>
      </c>
      <c r="X441" t="n">
        <v>1.6</v>
      </c>
      <c r="Y441" t="n">
        <v>0.5</v>
      </c>
      <c r="Z441" t="n">
        <v>10</v>
      </c>
    </row>
    <row r="442">
      <c r="A442" t="n">
        <v>25</v>
      </c>
      <c r="B442" t="n">
        <v>75</v>
      </c>
      <c r="C442" t="inlineStr">
        <is>
          <t xml:space="preserve">CONCLUIDO	</t>
        </is>
      </c>
      <c r="D442" t="n">
        <v>0.904</v>
      </c>
      <c r="E442" t="n">
        <v>110.62</v>
      </c>
      <c r="F442" t="n">
        <v>107.27</v>
      </c>
      <c r="G442" t="n">
        <v>183.89</v>
      </c>
      <c r="H442" t="n">
        <v>2.47</v>
      </c>
      <c r="I442" t="n">
        <v>35</v>
      </c>
      <c r="J442" t="n">
        <v>186.69</v>
      </c>
      <c r="K442" t="n">
        <v>49.1</v>
      </c>
      <c r="L442" t="n">
        <v>26</v>
      </c>
      <c r="M442" t="n">
        <v>33</v>
      </c>
      <c r="N442" t="n">
        <v>36.6</v>
      </c>
      <c r="O442" t="n">
        <v>23259.24</v>
      </c>
      <c r="P442" t="n">
        <v>1220.68</v>
      </c>
      <c r="Q442" t="n">
        <v>1150.89</v>
      </c>
      <c r="R442" t="n">
        <v>230.08</v>
      </c>
      <c r="S442" t="n">
        <v>164.43</v>
      </c>
      <c r="T442" t="n">
        <v>26404.56</v>
      </c>
      <c r="U442" t="n">
        <v>0.71</v>
      </c>
      <c r="V442" t="n">
        <v>0.89</v>
      </c>
      <c r="W442" t="n">
        <v>19.03</v>
      </c>
      <c r="X442" t="n">
        <v>1.54</v>
      </c>
      <c r="Y442" t="n">
        <v>0.5</v>
      </c>
      <c r="Z442" t="n">
        <v>10</v>
      </c>
    </row>
    <row r="443">
      <c r="A443" t="n">
        <v>26</v>
      </c>
      <c r="B443" t="n">
        <v>75</v>
      </c>
      <c r="C443" t="inlineStr">
        <is>
          <t xml:space="preserve">CONCLUIDO	</t>
        </is>
      </c>
      <c r="D443" t="n">
        <v>0.9045</v>
      </c>
      <c r="E443" t="n">
        <v>110.55</v>
      </c>
      <c r="F443" t="n">
        <v>107.24</v>
      </c>
      <c r="G443" t="n">
        <v>189.25</v>
      </c>
      <c r="H443" t="n">
        <v>2.55</v>
      </c>
      <c r="I443" t="n">
        <v>34</v>
      </c>
      <c r="J443" t="n">
        <v>188.21</v>
      </c>
      <c r="K443" t="n">
        <v>49.1</v>
      </c>
      <c r="L443" t="n">
        <v>27</v>
      </c>
      <c r="M443" t="n">
        <v>32</v>
      </c>
      <c r="N443" t="n">
        <v>37.11</v>
      </c>
      <c r="O443" t="n">
        <v>23446.45</v>
      </c>
      <c r="P443" t="n">
        <v>1216.33</v>
      </c>
      <c r="Q443" t="n">
        <v>1150.87</v>
      </c>
      <c r="R443" t="n">
        <v>228.78</v>
      </c>
      <c r="S443" t="n">
        <v>164.43</v>
      </c>
      <c r="T443" t="n">
        <v>25760.57</v>
      </c>
      <c r="U443" t="n">
        <v>0.72</v>
      </c>
      <c r="V443" t="n">
        <v>0.89</v>
      </c>
      <c r="W443" t="n">
        <v>19.03</v>
      </c>
      <c r="X443" t="n">
        <v>1.51</v>
      </c>
      <c r="Y443" t="n">
        <v>0.5</v>
      </c>
      <c r="Z443" t="n">
        <v>10</v>
      </c>
    </row>
    <row r="444">
      <c r="A444" t="n">
        <v>27</v>
      </c>
      <c r="B444" t="n">
        <v>75</v>
      </c>
      <c r="C444" t="inlineStr">
        <is>
          <t xml:space="preserve">CONCLUIDO	</t>
        </is>
      </c>
      <c r="D444" t="n">
        <v>0.905</v>
      </c>
      <c r="E444" t="n">
        <v>110.49</v>
      </c>
      <c r="F444" t="n">
        <v>107.21</v>
      </c>
      <c r="G444" t="n">
        <v>194.93</v>
      </c>
      <c r="H444" t="n">
        <v>2.62</v>
      </c>
      <c r="I444" t="n">
        <v>33</v>
      </c>
      <c r="J444" t="n">
        <v>189.73</v>
      </c>
      <c r="K444" t="n">
        <v>49.1</v>
      </c>
      <c r="L444" t="n">
        <v>28</v>
      </c>
      <c r="M444" t="n">
        <v>31</v>
      </c>
      <c r="N444" t="n">
        <v>37.64</v>
      </c>
      <c r="O444" t="n">
        <v>23634.36</v>
      </c>
      <c r="P444" t="n">
        <v>1214.93</v>
      </c>
      <c r="Q444" t="n">
        <v>1150.87</v>
      </c>
      <c r="R444" t="n">
        <v>227.92</v>
      </c>
      <c r="S444" t="n">
        <v>164.43</v>
      </c>
      <c r="T444" t="n">
        <v>25337.04</v>
      </c>
      <c r="U444" t="n">
        <v>0.72</v>
      </c>
      <c r="V444" t="n">
        <v>0.89</v>
      </c>
      <c r="W444" t="n">
        <v>19.03</v>
      </c>
      <c r="X444" t="n">
        <v>1.48</v>
      </c>
      <c r="Y444" t="n">
        <v>0.5</v>
      </c>
      <c r="Z444" t="n">
        <v>10</v>
      </c>
    </row>
    <row r="445">
      <c r="A445" t="n">
        <v>28</v>
      </c>
      <c r="B445" t="n">
        <v>75</v>
      </c>
      <c r="C445" t="inlineStr">
        <is>
          <t xml:space="preserve">CONCLUIDO	</t>
        </is>
      </c>
      <c r="D445" t="n">
        <v>0.9064</v>
      </c>
      <c r="E445" t="n">
        <v>110.33</v>
      </c>
      <c r="F445" t="n">
        <v>107.1</v>
      </c>
      <c r="G445" t="n">
        <v>207.3</v>
      </c>
      <c r="H445" t="n">
        <v>2.69</v>
      </c>
      <c r="I445" t="n">
        <v>31</v>
      </c>
      <c r="J445" t="n">
        <v>191.26</v>
      </c>
      <c r="K445" t="n">
        <v>49.1</v>
      </c>
      <c r="L445" t="n">
        <v>29</v>
      </c>
      <c r="M445" t="n">
        <v>29</v>
      </c>
      <c r="N445" t="n">
        <v>38.17</v>
      </c>
      <c r="O445" t="n">
        <v>23822.99</v>
      </c>
      <c r="P445" t="n">
        <v>1210.77</v>
      </c>
      <c r="Q445" t="n">
        <v>1150.9</v>
      </c>
      <c r="R445" t="n">
        <v>224.27</v>
      </c>
      <c r="S445" t="n">
        <v>164.43</v>
      </c>
      <c r="T445" t="n">
        <v>23520</v>
      </c>
      <c r="U445" t="n">
        <v>0.73</v>
      </c>
      <c r="V445" t="n">
        <v>0.89</v>
      </c>
      <c r="W445" t="n">
        <v>19.03</v>
      </c>
      <c r="X445" t="n">
        <v>1.37</v>
      </c>
      <c r="Y445" t="n">
        <v>0.5</v>
      </c>
      <c r="Z445" t="n">
        <v>10</v>
      </c>
    </row>
    <row r="446">
      <c r="A446" t="n">
        <v>29</v>
      </c>
      <c r="B446" t="n">
        <v>75</v>
      </c>
      <c r="C446" t="inlineStr">
        <is>
          <t xml:space="preserve">CONCLUIDO	</t>
        </is>
      </c>
      <c r="D446" t="n">
        <v>0.9071</v>
      </c>
      <c r="E446" t="n">
        <v>110.24</v>
      </c>
      <c r="F446" t="n">
        <v>107.05</v>
      </c>
      <c r="G446" t="n">
        <v>214.1</v>
      </c>
      <c r="H446" t="n">
        <v>2.76</v>
      </c>
      <c r="I446" t="n">
        <v>30</v>
      </c>
      <c r="J446" t="n">
        <v>192.8</v>
      </c>
      <c r="K446" t="n">
        <v>49.1</v>
      </c>
      <c r="L446" t="n">
        <v>30</v>
      </c>
      <c r="M446" t="n">
        <v>28</v>
      </c>
      <c r="N446" t="n">
        <v>38.7</v>
      </c>
      <c r="O446" t="n">
        <v>24012.34</v>
      </c>
      <c r="P446" t="n">
        <v>1209.56</v>
      </c>
      <c r="Q446" t="n">
        <v>1150.88</v>
      </c>
      <c r="R446" t="n">
        <v>222.33</v>
      </c>
      <c r="S446" t="n">
        <v>164.43</v>
      </c>
      <c r="T446" t="n">
        <v>22558.77</v>
      </c>
      <c r="U446" t="n">
        <v>0.74</v>
      </c>
      <c r="V446" t="n">
        <v>0.89</v>
      </c>
      <c r="W446" t="n">
        <v>19.02</v>
      </c>
      <c r="X446" t="n">
        <v>1.32</v>
      </c>
      <c r="Y446" t="n">
        <v>0.5</v>
      </c>
      <c r="Z446" t="n">
        <v>10</v>
      </c>
    </row>
    <row r="447">
      <c r="A447" t="n">
        <v>30</v>
      </c>
      <c r="B447" t="n">
        <v>75</v>
      </c>
      <c r="C447" t="inlineStr">
        <is>
          <t xml:space="preserve">CONCLUIDO	</t>
        </is>
      </c>
      <c r="D447" t="n">
        <v>0.9078000000000001</v>
      </c>
      <c r="E447" t="n">
        <v>110.16</v>
      </c>
      <c r="F447" t="n">
        <v>107</v>
      </c>
      <c r="G447" t="n">
        <v>221.38</v>
      </c>
      <c r="H447" t="n">
        <v>2.83</v>
      </c>
      <c r="I447" t="n">
        <v>29</v>
      </c>
      <c r="J447" t="n">
        <v>194.34</v>
      </c>
      <c r="K447" t="n">
        <v>49.1</v>
      </c>
      <c r="L447" t="n">
        <v>31</v>
      </c>
      <c r="M447" t="n">
        <v>27</v>
      </c>
      <c r="N447" t="n">
        <v>39.24</v>
      </c>
      <c r="O447" t="n">
        <v>24202.42</v>
      </c>
      <c r="P447" t="n">
        <v>1207.62</v>
      </c>
      <c r="Q447" t="n">
        <v>1150.92</v>
      </c>
      <c r="R447" t="n">
        <v>220.77</v>
      </c>
      <c r="S447" t="n">
        <v>164.43</v>
      </c>
      <c r="T447" t="n">
        <v>21780.49</v>
      </c>
      <c r="U447" t="n">
        <v>0.74</v>
      </c>
      <c r="V447" t="n">
        <v>0.89</v>
      </c>
      <c r="W447" t="n">
        <v>19.02</v>
      </c>
      <c r="X447" t="n">
        <v>1.27</v>
      </c>
      <c r="Y447" t="n">
        <v>0.5</v>
      </c>
      <c r="Z447" t="n">
        <v>10</v>
      </c>
    </row>
    <row r="448">
      <c r="A448" t="n">
        <v>31</v>
      </c>
      <c r="B448" t="n">
        <v>75</v>
      </c>
      <c r="C448" t="inlineStr">
        <is>
          <t xml:space="preserve">CONCLUIDO	</t>
        </is>
      </c>
      <c r="D448" t="n">
        <v>0.9082</v>
      </c>
      <c r="E448" t="n">
        <v>110.1</v>
      </c>
      <c r="F448" t="n">
        <v>106.97</v>
      </c>
      <c r="G448" t="n">
        <v>229.22</v>
      </c>
      <c r="H448" t="n">
        <v>2.9</v>
      </c>
      <c r="I448" t="n">
        <v>28</v>
      </c>
      <c r="J448" t="n">
        <v>195.89</v>
      </c>
      <c r="K448" t="n">
        <v>49.1</v>
      </c>
      <c r="L448" t="n">
        <v>32</v>
      </c>
      <c r="M448" t="n">
        <v>26</v>
      </c>
      <c r="N448" t="n">
        <v>39.79</v>
      </c>
      <c r="O448" t="n">
        <v>24393.24</v>
      </c>
      <c r="P448" t="n">
        <v>1206</v>
      </c>
      <c r="Q448" t="n">
        <v>1150.87</v>
      </c>
      <c r="R448" t="n">
        <v>219.99</v>
      </c>
      <c r="S448" t="n">
        <v>164.43</v>
      </c>
      <c r="T448" t="n">
        <v>21399.06</v>
      </c>
      <c r="U448" t="n">
        <v>0.75</v>
      </c>
      <c r="V448" t="n">
        <v>0.89</v>
      </c>
      <c r="W448" t="n">
        <v>19.01</v>
      </c>
      <c r="X448" t="n">
        <v>1.24</v>
      </c>
      <c r="Y448" t="n">
        <v>0.5</v>
      </c>
      <c r="Z448" t="n">
        <v>10</v>
      </c>
    </row>
    <row r="449">
      <c r="A449" t="n">
        <v>32</v>
      </c>
      <c r="B449" t="n">
        <v>75</v>
      </c>
      <c r="C449" t="inlineStr">
        <is>
          <t xml:space="preserve">CONCLUIDO	</t>
        </is>
      </c>
      <c r="D449" t="n">
        <v>0.9089</v>
      </c>
      <c r="E449" t="n">
        <v>110.02</v>
      </c>
      <c r="F449" t="n">
        <v>106.92</v>
      </c>
      <c r="G449" t="n">
        <v>237.6</v>
      </c>
      <c r="H449" t="n">
        <v>2.97</v>
      </c>
      <c r="I449" t="n">
        <v>27</v>
      </c>
      <c r="J449" t="n">
        <v>197.44</v>
      </c>
      <c r="K449" t="n">
        <v>49.1</v>
      </c>
      <c r="L449" t="n">
        <v>33</v>
      </c>
      <c r="M449" t="n">
        <v>25</v>
      </c>
      <c r="N449" t="n">
        <v>40.34</v>
      </c>
      <c r="O449" t="n">
        <v>24584.81</v>
      </c>
      <c r="P449" t="n">
        <v>1198.97</v>
      </c>
      <c r="Q449" t="n">
        <v>1150.87</v>
      </c>
      <c r="R449" t="n">
        <v>218.09</v>
      </c>
      <c r="S449" t="n">
        <v>164.43</v>
      </c>
      <c r="T449" t="n">
        <v>20450.35</v>
      </c>
      <c r="U449" t="n">
        <v>0.75</v>
      </c>
      <c r="V449" t="n">
        <v>0.89</v>
      </c>
      <c r="W449" t="n">
        <v>19.02</v>
      </c>
      <c r="X449" t="n">
        <v>1.19</v>
      </c>
      <c r="Y449" t="n">
        <v>0.5</v>
      </c>
      <c r="Z449" t="n">
        <v>10</v>
      </c>
    </row>
    <row r="450">
      <c r="A450" t="n">
        <v>33</v>
      </c>
      <c r="B450" t="n">
        <v>75</v>
      </c>
      <c r="C450" t="inlineStr">
        <is>
          <t xml:space="preserve">CONCLUIDO	</t>
        </is>
      </c>
      <c r="D450" t="n">
        <v>0.9089</v>
      </c>
      <c r="E450" t="n">
        <v>110.02</v>
      </c>
      <c r="F450" t="n">
        <v>106.92</v>
      </c>
      <c r="G450" t="n">
        <v>237.6</v>
      </c>
      <c r="H450" t="n">
        <v>3.03</v>
      </c>
      <c r="I450" t="n">
        <v>27</v>
      </c>
      <c r="J450" t="n">
        <v>199</v>
      </c>
      <c r="K450" t="n">
        <v>49.1</v>
      </c>
      <c r="L450" t="n">
        <v>34</v>
      </c>
      <c r="M450" t="n">
        <v>25</v>
      </c>
      <c r="N450" t="n">
        <v>40.9</v>
      </c>
      <c r="O450" t="n">
        <v>24777.13</v>
      </c>
      <c r="P450" t="n">
        <v>1203.37</v>
      </c>
      <c r="Q450" t="n">
        <v>1150.9</v>
      </c>
      <c r="R450" t="n">
        <v>217.59</v>
      </c>
      <c r="S450" t="n">
        <v>164.43</v>
      </c>
      <c r="T450" t="n">
        <v>20203.88</v>
      </c>
      <c r="U450" t="n">
        <v>0.76</v>
      </c>
      <c r="V450" t="n">
        <v>0.89</v>
      </c>
      <c r="W450" t="n">
        <v>19.03</v>
      </c>
      <c r="X450" t="n">
        <v>1.18</v>
      </c>
      <c r="Y450" t="n">
        <v>0.5</v>
      </c>
      <c r="Z450" t="n">
        <v>10</v>
      </c>
    </row>
    <row r="451">
      <c r="A451" t="n">
        <v>34</v>
      </c>
      <c r="B451" t="n">
        <v>75</v>
      </c>
      <c r="C451" t="inlineStr">
        <is>
          <t xml:space="preserve">CONCLUIDO	</t>
        </is>
      </c>
      <c r="D451" t="n">
        <v>0.9096</v>
      </c>
      <c r="E451" t="n">
        <v>109.94</v>
      </c>
      <c r="F451" t="n">
        <v>106.87</v>
      </c>
      <c r="G451" t="n">
        <v>246.63</v>
      </c>
      <c r="H451" t="n">
        <v>3.1</v>
      </c>
      <c r="I451" t="n">
        <v>26</v>
      </c>
      <c r="J451" t="n">
        <v>200.56</v>
      </c>
      <c r="K451" t="n">
        <v>49.1</v>
      </c>
      <c r="L451" t="n">
        <v>35</v>
      </c>
      <c r="M451" t="n">
        <v>24</v>
      </c>
      <c r="N451" t="n">
        <v>41.47</v>
      </c>
      <c r="O451" t="n">
        <v>24970.22</v>
      </c>
      <c r="P451" t="n">
        <v>1197.56</v>
      </c>
      <c r="Q451" t="n">
        <v>1150.87</v>
      </c>
      <c r="R451" t="n">
        <v>216.34</v>
      </c>
      <c r="S451" t="n">
        <v>164.43</v>
      </c>
      <c r="T451" t="n">
        <v>19580.98</v>
      </c>
      <c r="U451" t="n">
        <v>0.76</v>
      </c>
      <c r="V451" t="n">
        <v>0.89</v>
      </c>
      <c r="W451" t="n">
        <v>19.02</v>
      </c>
      <c r="X451" t="n">
        <v>1.14</v>
      </c>
      <c r="Y451" t="n">
        <v>0.5</v>
      </c>
      <c r="Z451" t="n">
        <v>10</v>
      </c>
    </row>
    <row r="452">
      <c r="A452" t="n">
        <v>35</v>
      </c>
      <c r="B452" t="n">
        <v>75</v>
      </c>
      <c r="C452" t="inlineStr">
        <is>
          <t xml:space="preserve">CONCLUIDO	</t>
        </is>
      </c>
      <c r="D452" t="n">
        <v>0.9102</v>
      </c>
      <c r="E452" t="n">
        <v>109.87</v>
      </c>
      <c r="F452" t="n">
        <v>106.83</v>
      </c>
      <c r="G452" t="n">
        <v>256.39</v>
      </c>
      <c r="H452" t="n">
        <v>3.16</v>
      </c>
      <c r="I452" t="n">
        <v>25</v>
      </c>
      <c r="J452" t="n">
        <v>202.14</v>
      </c>
      <c r="K452" t="n">
        <v>49.1</v>
      </c>
      <c r="L452" t="n">
        <v>36</v>
      </c>
      <c r="M452" t="n">
        <v>23</v>
      </c>
      <c r="N452" t="n">
        <v>42.04</v>
      </c>
      <c r="O452" t="n">
        <v>25164.09</v>
      </c>
      <c r="P452" t="n">
        <v>1196.8</v>
      </c>
      <c r="Q452" t="n">
        <v>1150.89</v>
      </c>
      <c r="R452" t="n">
        <v>215.07</v>
      </c>
      <c r="S452" t="n">
        <v>164.43</v>
      </c>
      <c r="T452" t="n">
        <v>18951.08</v>
      </c>
      <c r="U452" t="n">
        <v>0.76</v>
      </c>
      <c r="V452" t="n">
        <v>0.89</v>
      </c>
      <c r="W452" t="n">
        <v>19.01</v>
      </c>
      <c r="X452" t="n">
        <v>1.1</v>
      </c>
      <c r="Y452" t="n">
        <v>0.5</v>
      </c>
      <c r="Z452" t="n">
        <v>10</v>
      </c>
    </row>
    <row r="453">
      <c r="A453" t="n">
        <v>36</v>
      </c>
      <c r="B453" t="n">
        <v>75</v>
      </c>
      <c r="C453" t="inlineStr">
        <is>
          <t xml:space="preserve">CONCLUIDO	</t>
        </is>
      </c>
      <c r="D453" t="n">
        <v>0.9101</v>
      </c>
      <c r="E453" t="n">
        <v>109.88</v>
      </c>
      <c r="F453" t="n">
        <v>106.83</v>
      </c>
      <c r="G453" t="n">
        <v>256.4</v>
      </c>
      <c r="H453" t="n">
        <v>3.23</v>
      </c>
      <c r="I453" t="n">
        <v>25</v>
      </c>
      <c r="J453" t="n">
        <v>203.71</v>
      </c>
      <c r="K453" t="n">
        <v>49.1</v>
      </c>
      <c r="L453" t="n">
        <v>37</v>
      </c>
      <c r="M453" t="n">
        <v>23</v>
      </c>
      <c r="N453" t="n">
        <v>42.62</v>
      </c>
      <c r="O453" t="n">
        <v>25358.87</v>
      </c>
      <c r="P453" t="n">
        <v>1191.8</v>
      </c>
      <c r="Q453" t="n">
        <v>1150.87</v>
      </c>
      <c r="R453" t="n">
        <v>215.33</v>
      </c>
      <c r="S453" t="n">
        <v>164.43</v>
      </c>
      <c r="T453" t="n">
        <v>19080.32</v>
      </c>
      <c r="U453" t="n">
        <v>0.76</v>
      </c>
      <c r="V453" t="n">
        <v>0.89</v>
      </c>
      <c r="W453" t="n">
        <v>19.01</v>
      </c>
      <c r="X453" t="n">
        <v>1.1</v>
      </c>
      <c r="Y453" t="n">
        <v>0.5</v>
      </c>
      <c r="Z453" t="n">
        <v>10</v>
      </c>
    </row>
    <row r="454">
      <c r="A454" t="n">
        <v>37</v>
      </c>
      <c r="B454" t="n">
        <v>75</v>
      </c>
      <c r="C454" t="inlineStr">
        <is>
          <t xml:space="preserve">CONCLUIDO	</t>
        </is>
      </c>
      <c r="D454" t="n">
        <v>0.9109</v>
      </c>
      <c r="E454" t="n">
        <v>109.78</v>
      </c>
      <c r="F454" t="n">
        <v>106.77</v>
      </c>
      <c r="G454" t="n">
        <v>266.92</v>
      </c>
      <c r="H454" t="n">
        <v>3.29</v>
      </c>
      <c r="I454" t="n">
        <v>24</v>
      </c>
      <c r="J454" t="n">
        <v>205.3</v>
      </c>
      <c r="K454" t="n">
        <v>49.1</v>
      </c>
      <c r="L454" t="n">
        <v>38</v>
      </c>
      <c r="M454" t="n">
        <v>22</v>
      </c>
      <c r="N454" t="n">
        <v>43.2</v>
      </c>
      <c r="O454" t="n">
        <v>25554.32</v>
      </c>
      <c r="P454" t="n">
        <v>1193.31</v>
      </c>
      <c r="Q454" t="n">
        <v>1150.88</v>
      </c>
      <c r="R454" t="n">
        <v>213.02</v>
      </c>
      <c r="S454" t="n">
        <v>164.43</v>
      </c>
      <c r="T454" t="n">
        <v>17932.94</v>
      </c>
      <c r="U454" t="n">
        <v>0.77</v>
      </c>
      <c r="V454" t="n">
        <v>0.9</v>
      </c>
      <c r="W454" t="n">
        <v>19.01</v>
      </c>
      <c r="X454" t="n">
        <v>1.03</v>
      </c>
      <c r="Y454" t="n">
        <v>0.5</v>
      </c>
      <c r="Z454" t="n">
        <v>10</v>
      </c>
    </row>
    <row r="455">
      <c r="A455" t="n">
        <v>38</v>
      </c>
      <c r="B455" t="n">
        <v>75</v>
      </c>
      <c r="C455" t="inlineStr">
        <is>
          <t xml:space="preserve">CONCLUIDO	</t>
        </is>
      </c>
      <c r="D455" t="n">
        <v>0.9115</v>
      </c>
      <c r="E455" t="n">
        <v>109.71</v>
      </c>
      <c r="F455" t="n">
        <v>106.73</v>
      </c>
      <c r="G455" t="n">
        <v>278.44</v>
      </c>
      <c r="H455" t="n">
        <v>3.35</v>
      </c>
      <c r="I455" t="n">
        <v>23</v>
      </c>
      <c r="J455" t="n">
        <v>206.89</v>
      </c>
      <c r="K455" t="n">
        <v>49.1</v>
      </c>
      <c r="L455" t="n">
        <v>39</v>
      </c>
      <c r="M455" t="n">
        <v>21</v>
      </c>
      <c r="N455" t="n">
        <v>43.8</v>
      </c>
      <c r="O455" t="n">
        <v>25750.58</v>
      </c>
      <c r="P455" t="n">
        <v>1191.23</v>
      </c>
      <c r="Q455" t="n">
        <v>1150.91</v>
      </c>
      <c r="R455" t="n">
        <v>211.96</v>
      </c>
      <c r="S455" t="n">
        <v>164.43</v>
      </c>
      <c r="T455" t="n">
        <v>17405.09</v>
      </c>
      <c r="U455" t="n">
        <v>0.78</v>
      </c>
      <c r="V455" t="n">
        <v>0.9</v>
      </c>
      <c r="W455" t="n">
        <v>19.01</v>
      </c>
      <c r="X455" t="n">
        <v>1</v>
      </c>
      <c r="Y455" t="n">
        <v>0.5</v>
      </c>
      <c r="Z455" t="n">
        <v>10</v>
      </c>
    </row>
    <row r="456">
      <c r="A456" t="n">
        <v>39</v>
      </c>
      <c r="B456" t="n">
        <v>75</v>
      </c>
      <c r="C456" t="inlineStr">
        <is>
          <t xml:space="preserve">CONCLUIDO	</t>
        </is>
      </c>
      <c r="D456" t="n">
        <v>0.9114</v>
      </c>
      <c r="E456" t="n">
        <v>109.72</v>
      </c>
      <c r="F456" t="n">
        <v>106.74</v>
      </c>
      <c r="G456" t="n">
        <v>278.45</v>
      </c>
      <c r="H456" t="n">
        <v>3.41</v>
      </c>
      <c r="I456" t="n">
        <v>23</v>
      </c>
      <c r="J456" t="n">
        <v>208.49</v>
      </c>
      <c r="K456" t="n">
        <v>49.1</v>
      </c>
      <c r="L456" t="n">
        <v>40</v>
      </c>
      <c r="M456" t="n">
        <v>21</v>
      </c>
      <c r="N456" t="n">
        <v>44.39</v>
      </c>
      <c r="O456" t="n">
        <v>25947.65</v>
      </c>
      <c r="P456" t="n">
        <v>1189.41</v>
      </c>
      <c r="Q456" t="n">
        <v>1150.89</v>
      </c>
      <c r="R456" t="n">
        <v>211.92</v>
      </c>
      <c r="S456" t="n">
        <v>164.43</v>
      </c>
      <c r="T456" t="n">
        <v>17386.21</v>
      </c>
      <c r="U456" t="n">
        <v>0.78</v>
      </c>
      <c r="V456" t="n">
        <v>0.9</v>
      </c>
      <c r="W456" t="n">
        <v>19.01</v>
      </c>
      <c r="X456" t="n">
        <v>1.01</v>
      </c>
      <c r="Y456" t="n">
        <v>0.5</v>
      </c>
      <c r="Z456" t="n">
        <v>10</v>
      </c>
    </row>
    <row r="457">
      <c r="A457" t="n">
        <v>0</v>
      </c>
      <c r="B457" t="n">
        <v>95</v>
      </c>
      <c r="C457" t="inlineStr">
        <is>
          <t xml:space="preserve">CONCLUIDO	</t>
        </is>
      </c>
      <c r="D457" t="n">
        <v>0.3348</v>
      </c>
      <c r="E457" t="n">
        <v>298.72</v>
      </c>
      <c r="F457" t="n">
        <v>215.66</v>
      </c>
      <c r="G457" t="n">
        <v>5.98</v>
      </c>
      <c r="H457" t="n">
        <v>0.1</v>
      </c>
      <c r="I457" t="n">
        <v>2165</v>
      </c>
      <c r="J457" t="n">
        <v>185.69</v>
      </c>
      <c r="K457" t="n">
        <v>53.44</v>
      </c>
      <c r="L457" t="n">
        <v>1</v>
      </c>
      <c r="M457" t="n">
        <v>2163</v>
      </c>
      <c r="N457" t="n">
        <v>36.26</v>
      </c>
      <c r="O457" t="n">
        <v>23136.14</v>
      </c>
      <c r="P457" t="n">
        <v>2936.43</v>
      </c>
      <c r="Q457" t="n">
        <v>1152.53</v>
      </c>
      <c r="R457" t="n">
        <v>3916.46</v>
      </c>
      <c r="S457" t="n">
        <v>164.43</v>
      </c>
      <c r="T457" t="n">
        <v>1858948.98</v>
      </c>
      <c r="U457" t="n">
        <v>0.04</v>
      </c>
      <c r="V457" t="n">
        <v>0.44</v>
      </c>
      <c r="W457" t="n">
        <v>22.56</v>
      </c>
      <c r="X457" t="n">
        <v>109.85</v>
      </c>
      <c r="Y457" t="n">
        <v>0.5</v>
      </c>
      <c r="Z457" t="n">
        <v>10</v>
      </c>
    </row>
    <row r="458">
      <c r="A458" t="n">
        <v>1</v>
      </c>
      <c r="B458" t="n">
        <v>95</v>
      </c>
      <c r="C458" t="inlineStr">
        <is>
          <t xml:space="preserve">CONCLUIDO	</t>
        </is>
      </c>
      <c r="D458" t="n">
        <v>0.6038</v>
      </c>
      <c r="E458" t="n">
        <v>165.61</v>
      </c>
      <c r="F458" t="n">
        <v>137.8</v>
      </c>
      <c r="G458" t="n">
        <v>12.14</v>
      </c>
      <c r="H458" t="n">
        <v>0.19</v>
      </c>
      <c r="I458" t="n">
        <v>681</v>
      </c>
      <c r="J458" t="n">
        <v>187.21</v>
      </c>
      <c r="K458" t="n">
        <v>53.44</v>
      </c>
      <c r="L458" t="n">
        <v>2</v>
      </c>
      <c r="M458" t="n">
        <v>679</v>
      </c>
      <c r="N458" t="n">
        <v>36.77</v>
      </c>
      <c r="O458" t="n">
        <v>23322.88</v>
      </c>
      <c r="P458" t="n">
        <v>1876.58</v>
      </c>
      <c r="Q458" t="n">
        <v>1151.36</v>
      </c>
      <c r="R458" t="n">
        <v>1264.2</v>
      </c>
      <c r="S458" t="n">
        <v>164.43</v>
      </c>
      <c r="T458" t="n">
        <v>540237.25</v>
      </c>
      <c r="U458" t="n">
        <v>0.13</v>
      </c>
      <c r="V458" t="n">
        <v>0.6899999999999999</v>
      </c>
      <c r="W458" t="n">
        <v>20.08</v>
      </c>
      <c r="X458" t="n">
        <v>32.04</v>
      </c>
      <c r="Y458" t="n">
        <v>0.5</v>
      </c>
      <c r="Z458" t="n">
        <v>10</v>
      </c>
    </row>
    <row r="459">
      <c r="A459" t="n">
        <v>2</v>
      </c>
      <c r="B459" t="n">
        <v>95</v>
      </c>
      <c r="C459" t="inlineStr">
        <is>
          <t xml:space="preserve">CONCLUIDO	</t>
        </is>
      </c>
      <c r="D459" t="n">
        <v>0.7016</v>
      </c>
      <c r="E459" t="n">
        <v>142.52</v>
      </c>
      <c r="F459" t="n">
        <v>124.79</v>
      </c>
      <c r="G459" t="n">
        <v>18.26</v>
      </c>
      <c r="H459" t="n">
        <v>0.28</v>
      </c>
      <c r="I459" t="n">
        <v>410</v>
      </c>
      <c r="J459" t="n">
        <v>188.73</v>
      </c>
      <c r="K459" t="n">
        <v>53.44</v>
      </c>
      <c r="L459" t="n">
        <v>3</v>
      </c>
      <c r="M459" t="n">
        <v>408</v>
      </c>
      <c r="N459" t="n">
        <v>37.29</v>
      </c>
      <c r="O459" t="n">
        <v>23510.33</v>
      </c>
      <c r="P459" t="n">
        <v>1698.43</v>
      </c>
      <c r="Q459" t="n">
        <v>1151.1</v>
      </c>
      <c r="R459" t="n">
        <v>822.83</v>
      </c>
      <c r="S459" t="n">
        <v>164.43</v>
      </c>
      <c r="T459" t="n">
        <v>320905.84</v>
      </c>
      <c r="U459" t="n">
        <v>0.2</v>
      </c>
      <c r="V459" t="n">
        <v>0.77</v>
      </c>
      <c r="W459" t="n">
        <v>19.65</v>
      </c>
      <c r="X459" t="n">
        <v>19.05</v>
      </c>
      <c r="Y459" t="n">
        <v>0.5</v>
      </c>
      <c r="Z459" t="n">
        <v>10</v>
      </c>
    </row>
    <row r="460">
      <c r="A460" t="n">
        <v>3</v>
      </c>
      <c r="B460" t="n">
        <v>95</v>
      </c>
      <c r="C460" t="inlineStr">
        <is>
          <t xml:space="preserve">CONCLUIDO	</t>
        </is>
      </c>
      <c r="D460" t="n">
        <v>0.7538</v>
      </c>
      <c r="E460" t="n">
        <v>132.66</v>
      </c>
      <c r="F460" t="n">
        <v>119.28</v>
      </c>
      <c r="G460" t="n">
        <v>24.43</v>
      </c>
      <c r="H460" t="n">
        <v>0.37</v>
      </c>
      <c r="I460" t="n">
        <v>293</v>
      </c>
      <c r="J460" t="n">
        <v>190.25</v>
      </c>
      <c r="K460" t="n">
        <v>53.44</v>
      </c>
      <c r="L460" t="n">
        <v>4</v>
      </c>
      <c r="M460" t="n">
        <v>291</v>
      </c>
      <c r="N460" t="n">
        <v>37.82</v>
      </c>
      <c r="O460" t="n">
        <v>23698.48</v>
      </c>
      <c r="P460" t="n">
        <v>1622.44</v>
      </c>
      <c r="Q460" t="n">
        <v>1151.13</v>
      </c>
      <c r="R460" t="n">
        <v>636.11</v>
      </c>
      <c r="S460" t="n">
        <v>164.43</v>
      </c>
      <c r="T460" t="n">
        <v>228133.88</v>
      </c>
      <c r="U460" t="n">
        <v>0.26</v>
      </c>
      <c r="V460" t="n">
        <v>0.8</v>
      </c>
      <c r="W460" t="n">
        <v>19.47</v>
      </c>
      <c r="X460" t="n">
        <v>13.54</v>
      </c>
      <c r="Y460" t="n">
        <v>0.5</v>
      </c>
      <c r="Z460" t="n">
        <v>10</v>
      </c>
    </row>
    <row r="461">
      <c r="A461" t="n">
        <v>4</v>
      </c>
      <c r="B461" t="n">
        <v>95</v>
      </c>
      <c r="C461" t="inlineStr">
        <is>
          <t xml:space="preserve">CONCLUIDO	</t>
        </is>
      </c>
      <c r="D461" t="n">
        <v>0.7863</v>
      </c>
      <c r="E461" t="n">
        <v>127.17</v>
      </c>
      <c r="F461" t="n">
        <v>116.22</v>
      </c>
      <c r="G461" t="n">
        <v>30.58</v>
      </c>
      <c r="H461" t="n">
        <v>0.46</v>
      </c>
      <c r="I461" t="n">
        <v>228</v>
      </c>
      <c r="J461" t="n">
        <v>191.78</v>
      </c>
      <c r="K461" t="n">
        <v>53.44</v>
      </c>
      <c r="L461" t="n">
        <v>5</v>
      </c>
      <c r="M461" t="n">
        <v>226</v>
      </c>
      <c r="N461" t="n">
        <v>38.35</v>
      </c>
      <c r="O461" t="n">
        <v>23887.36</v>
      </c>
      <c r="P461" t="n">
        <v>1579.46</v>
      </c>
      <c r="Q461" t="n">
        <v>1150.97</v>
      </c>
      <c r="R461" t="n">
        <v>532.2</v>
      </c>
      <c r="S461" t="n">
        <v>164.43</v>
      </c>
      <c r="T461" t="n">
        <v>176500.19</v>
      </c>
      <c r="U461" t="n">
        <v>0.31</v>
      </c>
      <c r="V461" t="n">
        <v>0.82</v>
      </c>
      <c r="W461" t="n">
        <v>19.36</v>
      </c>
      <c r="X461" t="n">
        <v>10.48</v>
      </c>
      <c r="Y461" t="n">
        <v>0.5</v>
      </c>
      <c r="Z461" t="n">
        <v>10</v>
      </c>
    </row>
    <row r="462">
      <c r="A462" t="n">
        <v>5</v>
      </c>
      <c r="B462" t="n">
        <v>95</v>
      </c>
      <c r="C462" t="inlineStr">
        <is>
          <t xml:space="preserve">CONCLUIDO	</t>
        </is>
      </c>
      <c r="D462" t="n">
        <v>0.8086</v>
      </c>
      <c r="E462" t="n">
        <v>123.67</v>
      </c>
      <c r="F462" t="n">
        <v>114.24</v>
      </c>
      <c r="G462" t="n">
        <v>36.66</v>
      </c>
      <c r="H462" t="n">
        <v>0.55</v>
      </c>
      <c r="I462" t="n">
        <v>187</v>
      </c>
      <c r="J462" t="n">
        <v>193.32</v>
      </c>
      <c r="K462" t="n">
        <v>53.44</v>
      </c>
      <c r="L462" t="n">
        <v>6</v>
      </c>
      <c r="M462" t="n">
        <v>185</v>
      </c>
      <c r="N462" t="n">
        <v>38.89</v>
      </c>
      <c r="O462" t="n">
        <v>24076.95</v>
      </c>
      <c r="P462" t="n">
        <v>1551.59</v>
      </c>
      <c r="Q462" t="n">
        <v>1151.05</v>
      </c>
      <c r="R462" t="n">
        <v>465.95</v>
      </c>
      <c r="S462" t="n">
        <v>164.43</v>
      </c>
      <c r="T462" t="n">
        <v>143582.77</v>
      </c>
      <c r="U462" t="n">
        <v>0.35</v>
      </c>
      <c r="V462" t="n">
        <v>0.84</v>
      </c>
      <c r="W462" t="n">
        <v>19.27</v>
      </c>
      <c r="X462" t="n">
        <v>8.5</v>
      </c>
      <c r="Y462" t="n">
        <v>0.5</v>
      </c>
      <c r="Z462" t="n">
        <v>10</v>
      </c>
    </row>
    <row r="463">
      <c r="A463" t="n">
        <v>6</v>
      </c>
      <c r="B463" t="n">
        <v>95</v>
      </c>
      <c r="C463" t="inlineStr">
        <is>
          <t xml:space="preserve">CONCLUIDO	</t>
        </is>
      </c>
      <c r="D463" t="n">
        <v>0.8238</v>
      </c>
      <c r="E463" t="n">
        <v>121.39</v>
      </c>
      <c r="F463" t="n">
        <v>113</v>
      </c>
      <c r="G463" t="n">
        <v>42.64</v>
      </c>
      <c r="H463" t="n">
        <v>0.64</v>
      </c>
      <c r="I463" t="n">
        <v>159</v>
      </c>
      <c r="J463" t="n">
        <v>194.86</v>
      </c>
      <c r="K463" t="n">
        <v>53.44</v>
      </c>
      <c r="L463" t="n">
        <v>7</v>
      </c>
      <c r="M463" t="n">
        <v>157</v>
      </c>
      <c r="N463" t="n">
        <v>39.43</v>
      </c>
      <c r="O463" t="n">
        <v>24267.28</v>
      </c>
      <c r="P463" t="n">
        <v>1533.44</v>
      </c>
      <c r="Q463" t="n">
        <v>1150.98</v>
      </c>
      <c r="R463" t="n">
        <v>423.66</v>
      </c>
      <c r="S463" t="n">
        <v>164.43</v>
      </c>
      <c r="T463" t="n">
        <v>122576.06</v>
      </c>
      <c r="U463" t="n">
        <v>0.39</v>
      </c>
      <c r="V463" t="n">
        <v>0.85</v>
      </c>
      <c r="W463" t="n">
        <v>19.24</v>
      </c>
      <c r="X463" t="n">
        <v>7.26</v>
      </c>
      <c r="Y463" t="n">
        <v>0.5</v>
      </c>
      <c r="Z463" t="n">
        <v>10</v>
      </c>
    </row>
    <row r="464">
      <c r="A464" t="n">
        <v>7</v>
      </c>
      <c r="B464" t="n">
        <v>95</v>
      </c>
      <c r="C464" t="inlineStr">
        <is>
          <t xml:space="preserve">CONCLUIDO	</t>
        </is>
      </c>
      <c r="D464" t="n">
        <v>0.8361</v>
      </c>
      <c r="E464" t="n">
        <v>119.6</v>
      </c>
      <c r="F464" t="n">
        <v>111.99</v>
      </c>
      <c r="G464" t="n">
        <v>48.69</v>
      </c>
      <c r="H464" t="n">
        <v>0.72</v>
      </c>
      <c r="I464" t="n">
        <v>138</v>
      </c>
      <c r="J464" t="n">
        <v>196.41</v>
      </c>
      <c r="K464" t="n">
        <v>53.44</v>
      </c>
      <c r="L464" t="n">
        <v>8</v>
      </c>
      <c r="M464" t="n">
        <v>136</v>
      </c>
      <c r="N464" t="n">
        <v>39.98</v>
      </c>
      <c r="O464" t="n">
        <v>24458.36</v>
      </c>
      <c r="P464" t="n">
        <v>1518.65</v>
      </c>
      <c r="Q464" t="n">
        <v>1150.99</v>
      </c>
      <c r="R464" t="n">
        <v>389.65</v>
      </c>
      <c r="S464" t="n">
        <v>164.43</v>
      </c>
      <c r="T464" t="n">
        <v>105678.9</v>
      </c>
      <c r="U464" t="n">
        <v>0.42</v>
      </c>
      <c r="V464" t="n">
        <v>0.85</v>
      </c>
      <c r="W464" t="n">
        <v>19.19</v>
      </c>
      <c r="X464" t="n">
        <v>6.25</v>
      </c>
      <c r="Y464" t="n">
        <v>0.5</v>
      </c>
      <c r="Z464" t="n">
        <v>10</v>
      </c>
    </row>
    <row r="465">
      <c r="A465" t="n">
        <v>8</v>
      </c>
      <c r="B465" t="n">
        <v>95</v>
      </c>
      <c r="C465" t="inlineStr">
        <is>
          <t xml:space="preserve">CONCLUIDO	</t>
        </is>
      </c>
      <c r="D465" t="n">
        <v>0.8454</v>
      </c>
      <c r="E465" t="n">
        <v>118.28</v>
      </c>
      <c r="F465" t="n">
        <v>111.27</v>
      </c>
      <c r="G465" t="n">
        <v>54.73</v>
      </c>
      <c r="H465" t="n">
        <v>0.8100000000000001</v>
      </c>
      <c r="I465" t="n">
        <v>122</v>
      </c>
      <c r="J465" t="n">
        <v>197.97</v>
      </c>
      <c r="K465" t="n">
        <v>53.44</v>
      </c>
      <c r="L465" t="n">
        <v>9</v>
      </c>
      <c r="M465" t="n">
        <v>120</v>
      </c>
      <c r="N465" t="n">
        <v>40.53</v>
      </c>
      <c r="O465" t="n">
        <v>24650.18</v>
      </c>
      <c r="P465" t="n">
        <v>1508.18</v>
      </c>
      <c r="Q465" t="n">
        <v>1151</v>
      </c>
      <c r="R465" t="n">
        <v>365.29</v>
      </c>
      <c r="S465" t="n">
        <v>164.43</v>
      </c>
      <c r="T465" t="n">
        <v>93578.17</v>
      </c>
      <c r="U465" t="n">
        <v>0.45</v>
      </c>
      <c r="V465" t="n">
        <v>0.86</v>
      </c>
      <c r="W465" t="n">
        <v>19.17</v>
      </c>
      <c r="X465" t="n">
        <v>5.54</v>
      </c>
      <c r="Y465" t="n">
        <v>0.5</v>
      </c>
      <c r="Z465" t="n">
        <v>10</v>
      </c>
    </row>
    <row r="466">
      <c r="A466" t="n">
        <v>9</v>
      </c>
      <c r="B466" t="n">
        <v>95</v>
      </c>
      <c r="C466" t="inlineStr">
        <is>
          <t xml:space="preserve">CONCLUIDO	</t>
        </is>
      </c>
      <c r="D466" t="n">
        <v>0.8532999999999999</v>
      </c>
      <c r="E466" t="n">
        <v>117.19</v>
      </c>
      <c r="F466" t="n">
        <v>110.67</v>
      </c>
      <c r="G466" t="n">
        <v>60.92</v>
      </c>
      <c r="H466" t="n">
        <v>0.89</v>
      </c>
      <c r="I466" t="n">
        <v>109</v>
      </c>
      <c r="J466" t="n">
        <v>199.53</v>
      </c>
      <c r="K466" t="n">
        <v>53.44</v>
      </c>
      <c r="L466" t="n">
        <v>10</v>
      </c>
      <c r="M466" t="n">
        <v>107</v>
      </c>
      <c r="N466" t="n">
        <v>41.1</v>
      </c>
      <c r="O466" t="n">
        <v>24842.77</v>
      </c>
      <c r="P466" t="n">
        <v>1498.48</v>
      </c>
      <c r="Q466" t="n">
        <v>1150.89</v>
      </c>
      <c r="R466" t="n">
        <v>344.91</v>
      </c>
      <c r="S466" t="n">
        <v>164.43</v>
      </c>
      <c r="T466" t="n">
        <v>83451.7</v>
      </c>
      <c r="U466" t="n">
        <v>0.48</v>
      </c>
      <c r="V466" t="n">
        <v>0.86</v>
      </c>
      <c r="W466" t="n">
        <v>19.15</v>
      </c>
      <c r="X466" t="n">
        <v>4.93</v>
      </c>
      <c r="Y466" t="n">
        <v>0.5</v>
      </c>
      <c r="Z466" t="n">
        <v>10</v>
      </c>
    </row>
    <row r="467">
      <c r="A467" t="n">
        <v>10</v>
      </c>
      <c r="B467" t="n">
        <v>95</v>
      </c>
      <c r="C467" t="inlineStr">
        <is>
          <t xml:space="preserve">CONCLUIDO	</t>
        </is>
      </c>
      <c r="D467" t="n">
        <v>0.8595</v>
      </c>
      <c r="E467" t="n">
        <v>116.35</v>
      </c>
      <c r="F467" t="n">
        <v>110.19</v>
      </c>
      <c r="G467" t="n">
        <v>66.78</v>
      </c>
      <c r="H467" t="n">
        <v>0.97</v>
      </c>
      <c r="I467" t="n">
        <v>99</v>
      </c>
      <c r="J467" t="n">
        <v>201.1</v>
      </c>
      <c r="K467" t="n">
        <v>53.44</v>
      </c>
      <c r="L467" t="n">
        <v>11</v>
      </c>
      <c r="M467" t="n">
        <v>97</v>
      </c>
      <c r="N467" t="n">
        <v>41.66</v>
      </c>
      <c r="O467" t="n">
        <v>25036.12</v>
      </c>
      <c r="P467" t="n">
        <v>1491.16</v>
      </c>
      <c r="Q467" t="n">
        <v>1150.98</v>
      </c>
      <c r="R467" t="n">
        <v>328.3</v>
      </c>
      <c r="S467" t="n">
        <v>164.43</v>
      </c>
      <c r="T467" t="n">
        <v>75197.05</v>
      </c>
      <c r="U467" t="n">
        <v>0.5</v>
      </c>
      <c r="V467" t="n">
        <v>0.87</v>
      </c>
      <c r="W467" t="n">
        <v>19.15</v>
      </c>
      <c r="X467" t="n">
        <v>4.46</v>
      </c>
      <c r="Y467" t="n">
        <v>0.5</v>
      </c>
      <c r="Z467" t="n">
        <v>10</v>
      </c>
    </row>
    <row r="468">
      <c r="A468" t="n">
        <v>11</v>
      </c>
      <c r="B468" t="n">
        <v>95</v>
      </c>
      <c r="C468" t="inlineStr">
        <is>
          <t xml:space="preserve">CONCLUIDO	</t>
        </is>
      </c>
      <c r="D468" t="n">
        <v>0.865</v>
      </c>
      <c r="E468" t="n">
        <v>115.61</v>
      </c>
      <c r="F468" t="n">
        <v>109.79</v>
      </c>
      <c r="G468" t="n">
        <v>73.19</v>
      </c>
      <c r="H468" t="n">
        <v>1.05</v>
      </c>
      <c r="I468" t="n">
        <v>90</v>
      </c>
      <c r="J468" t="n">
        <v>202.67</v>
      </c>
      <c r="K468" t="n">
        <v>53.44</v>
      </c>
      <c r="L468" t="n">
        <v>12</v>
      </c>
      <c r="M468" t="n">
        <v>88</v>
      </c>
      <c r="N468" t="n">
        <v>42.24</v>
      </c>
      <c r="O468" t="n">
        <v>25230.25</v>
      </c>
      <c r="P468" t="n">
        <v>1484.7</v>
      </c>
      <c r="Q468" t="n">
        <v>1150.94</v>
      </c>
      <c r="R468" t="n">
        <v>315.65</v>
      </c>
      <c r="S468" t="n">
        <v>164.43</v>
      </c>
      <c r="T468" t="n">
        <v>68915.7</v>
      </c>
      <c r="U468" t="n">
        <v>0.52</v>
      </c>
      <c r="V468" t="n">
        <v>0.87</v>
      </c>
      <c r="W468" t="n">
        <v>19.11</v>
      </c>
      <c r="X468" t="n">
        <v>4.06</v>
      </c>
      <c r="Y468" t="n">
        <v>0.5</v>
      </c>
      <c r="Z468" t="n">
        <v>10</v>
      </c>
    </row>
    <row r="469">
      <c r="A469" t="n">
        <v>12</v>
      </c>
      <c r="B469" t="n">
        <v>95</v>
      </c>
      <c r="C469" t="inlineStr">
        <is>
          <t xml:space="preserve">CONCLUIDO	</t>
        </is>
      </c>
      <c r="D469" t="n">
        <v>0.8692</v>
      </c>
      <c r="E469" t="n">
        <v>115.05</v>
      </c>
      <c r="F469" t="n">
        <v>109.5</v>
      </c>
      <c r="G469" t="n">
        <v>79.15000000000001</v>
      </c>
      <c r="H469" t="n">
        <v>1.13</v>
      </c>
      <c r="I469" t="n">
        <v>83</v>
      </c>
      <c r="J469" t="n">
        <v>204.25</v>
      </c>
      <c r="K469" t="n">
        <v>53.44</v>
      </c>
      <c r="L469" t="n">
        <v>13</v>
      </c>
      <c r="M469" t="n">
        <v>81</v>
      </c>
      <c r="N469" t="n">
        <v>42.82</v>
      </c>
      <c r="O469" t="n">
        <v>25425.3</v>
      </c>
      <c r="P469" t="n">
        <v>1480.31</v>
      </c>
      <c r="Q469" t="n">
        <v>1150.9</v>
      </c>
      <c r="R469" t="n">
        <v>305.1</v>
      </c>
      <c r="S469" t="n">
        <v>164.43</v>
      </c>
      <c r="T469" t="n">
        <v>63677.8</v>
      </c>
      <c r="U469" t="n">
        <v>0.54</v>
      </c>
      <c r="V469" t="n">
        <v>0.87</v>
      </c>
      <c r="W469" t="n">
        <v>19.12</v>
      </c>
      <c r="X469" t="n">
        <v>3.76</v>
      </c>
      <c r="Y469" t="n">
        <v>0.5</v>
      </c>
      <c r="Z469" t="n">
        <v>10</v>
      </c>
    </row>
    <row r="470">
      <c r="A470" t="n">
        <v>13</v>
      </c>
      <c r="B470" t="n">
        <v>95</v>
      </c>
      <c r="C470" t="inlineStr">
        <is>
          <t xml:space="preserve">CONCLUIDO	</t>
        </is>
      </c>
      <c r="D470" t="n">
        <v>0.873</v>
      </c>
      <c r="E470" t="n">
        <v>114.54</v>
      </c>
      <c r="F470" t="n">
        <v>109.21</v>
      </c>
      <c r="G470" t="n">
        <v>85.09999999999999</v>
      </c>
      <c r="H470" t="n">
        <v>1.21</v>
      </c>
      <c r="I470" t="n">
        <v>77</v>
      </c>
      <c r="J470" t="n">
        <v>205.84</v>
      </c>
      <c r="K470" t="n">
        <v>53.44</v>
      </c>
      <c r="L470" t="n">
        <v>14</v>
      </c>
      <c r="M470" t="n">
        <v>75</v>
      </c>
      <c r="N470" t="n">
        <v>43.4</v>
      </c>
      <c r="O470" t="n">
        <v>25621.03</v>
      </c>
      <c r="P470" t="n">
        <v>1475.85</v>
      </c>
      <c r="Q470" t="n">
        <v>1150.93</v>
      </c>
      <c r="R470" t="n">
        <v>295.28</v>
      </c>
      <c r="S470" t="n">
        <v>164.43</v>
      </c>
      <c r="T470" t="n">
        <v>58798.18</v>
      </c>
      <c r="U470" t="n">
        <v>0.5600000000000001</v>
      </c>
      <c r="V470" t="n">
        <v>0.88</v>
      </c>
      <c r="W470" t="n">
        <v>19.11</v>
      </c>
      <c r="X470" t="n">
        <v>3.48</v>
      </c>
      <c r="Y470" t="n">
        <v>0.5</v>
      </c>
      <c r="Z470" t="n">
        <v>10</v>
      </c>
    </row>
    <row r="471">
      <c r="A471" t="n">
        <v>14</v>
      </c>
      <c r="B471" t="n">
        <v>95</v>
      </c>
      <c r="C471" t="inlineStr">
        <is>
          <t xml:space="preserve">CONCLUIDO	</t>
        </is>
      </c>
      <c r="D471" t="n">
        <v>0.8762</v>
      </c>
      <c r="E471" t="n">
        <v>114.12</v>
      </c>
      <c r="F471" t="n">
        <v>108.98</v>
      </c>
      <c r="G471" t="n">
        <v>90.81</v>
      </c>
      <c r="H471" t="n">
        <v>1.28</v>
      </c>
      <c r="I471" t="n">
        <v>72</v>
      </c>
      <c r="J471" t="n">
        <v>207.43</v>
      </c>
      <c r="K471" t="n">
        <v>53.44</v>
      </c>
      <c r="L471" t="n">
        <v>15</v>
      </c>
      <c r="M471" t="n">
        <v>70</v>
      </c>
      <c r="N471" t="n">
        <v>44</v>
      </c>
      <c r="O471" t="n">
        <v>25817.56</v>
      </c>
      <c r="P471" t="n">
        <v>1471.4</v>
      </c>
      <c r="Q471" t="n">
        <v>1150.9</v>
      </c>
      <c r="R471" t="n">
        <v>287.61</v>
      </c>
      <c r="S471" t="n">
        <v>164.43</v>
      </c>
      <c r="T471" t="n">
        <v>54988.93</v>
      </c>
      <c r="U471" t="n">
        <v>0.57</v>
      </c>
      <c r="V471" t="n">
        <v>0.88</v>
      </c>
      <c r="W471" t="n">
        <v>19.09</v>
      </c>
      <c r="X471" t="n">
        <v>3.24</v>
      </c>
      <c r="Y471" t="n">
        <v>0.5</v>
      </c>
      <c r="Z471" t="n">
        <v>10</v>
      </c>
    </row>
    <row r="472">
      <c r="A472" t="n">
        <v>15</v>
      </c>
      <c r="B472" t="n">
        <v>95</v>
      </c>
      <c r="C472" t="inlineStr">
        <is>
          <t xml:space="preserve">CONCLUIDO	</t>
        </is>
      </c>
      <c r="D472" t="n">
        <v>0.8794999999999999</v>
      </c>
      <c r="E472" t="n">
        <v>113.7</v>
      </c>
      <c r="F472" t="n">
        <v>108.73</v>
      </c>
      <c r="G472" t="n">
        <v>97.37</v>
      </c>
      <c r="H472" t="n">
        <v>1.36</v>
      </c>
      <c r="I472" t="n">
        <v>67</v>
      </c>
      <c r="J472" t="n">
        <v>209.03</v>
      </c>
      <c r="K472" t="n">
        <v>53.44</v>
      </c>
      <c r="L472" t="n">
        <v>16</v>
      </c>
      <c r="M472" t="n">
        <v>65</v>
      </c>
      <c r="N472" t="n">
        <v>44.6</v>
      </c>
      <c r="O472" t="n">
        <v>26014.91</v>
      </c>
      <c r="P472" t="n">
        <v>1466.47</v>
      </c>
      <c r="Q472" t="n">
        <v>1150.89</v>
      </c>
      <c r="R472" t="n">
        <v>279.72</v>
      </c>
      <c r="S472" t="n">
        <v>164.43</v>
      </c>
      <c r="T472" t="n">
        <v>51069.01</v>
      </c>
      <c r="U472" t="n">
        <v>0.59</v>
      </c>
      <c r="V472" t="n">
        <v>0.88</v>
      </c>
      <c r="W472" t="n">
        <v>19.08</v>
      </c>
      <c r="X472" t="n">
        <v>3</v>
      </c>
      <c r="Y472" t="n">
        <v>0.5</v>
      </c>
      <c r="Z472" t="n">
        <v>10</v>
      </c>
    </row>
    <row r="473">
      <c r="A473" t="n">
        <v>16</v>
      </c>
      <c r="B473" t="n">
        <v>95</v>
      </c>
      <c r="C473" t="inlineStr">
        <is>
          <t xml:space="preserve">CONCLUIDO	</t>
        </is>
      </c>
      <c r="D473" t="n">
        <v>0.8822</v>
      </c>
      <c r="E473" t="n">
        <v>113.35</v>
      </c>
      <c r="F473" t="n">
        <v>108.54</v>
      </c>
      <c r="G473" t="n">
        <v>103.37</v>
      </c>
      <c r="H473" t="n">
        <v>1.43</v>
      </c>
      <c r="I473" t="n">
        <v>63</v>
      </c>
      <c r="J473" t="n">
        <v>210.64</v>
      </c>
      <c r="K473" t="n">
        <v>53.44</v>
      </c>
      <c r="L473" t="n">
        <v>17</v>
      </c>
      <c r="M473" t="n">
        <v>61</v>
      </c>
      <c r="N473" t="n">
        <v>45.21</v>
      </c>
      <c r="O473" t="n">
        <v>26213.09</v>
      </c>
      <c r="P473" t="n">
        <v>1463.96</v>
      </c>
      <c r="Q473" t="n">
        <v>1150.89</v>
      </c>
      <c r="R473" t="n">
        <v>273.01</v>
      </c>
      <c r="S473" t="n">
        <v>164.43</v>
      </c>
      <c r="T473" t="n">
        <v>47729.61</v>
      </c>
      <c r="U473" t="n">
        <v>0.6</v>
      </c>
      <c r="V473" t="n">
        <v>0.88</v>
      </c>
      <c r="W473" t="n">
        <v>19.07</v>
      </c>
      <c r="X473" t="n">
        <v>2.81</v>
      </c>
      <c r="Y473" t="n">
        <v>0.5</v>
      </c>
      <c r="Z473" t="n">
        <v>10</v>
      </c>
    </row>
    <row r="474">
      <c r="A474" t="n">
        <v>17</v>
      </c>
      <c r="B474" t="n">
        <v>95</v>
      </c>
      <c r="C474" t="inlineStr">
        <is>
          <t xml:space="preserve">CONCLUIDO	</t>
        </is>
      </c>
      <c r="D474" t="n">
        <v>0.884</v>
      </c>
      <c r="E474" t="n">
        <v>113.12</v>
      </c>
      <c r="F474" t="n">
        <v>108.42</v>
      </c>
      <c r="G474" t="n">
        <v>108.42</v>
      </c>
      <c r="H474" t="n">
        <v>1.51</v>
      </c>
      <c r="I474" t="n">
        <v>60</v>
      </c>
      <c r="J474" t="n">
        <v>212.25</v>
      </c>
      <c r="K474" t="n">
        <v>53.44</v>
      </c>
      <c r="L474" t="n">
        <v>18</v>
      </c>
      <c r="M474" t="n">
        <v>58</v>
      </c>
      <c r="N474" t="n">
        <v>45.82</v>
      </c>
      <c r="O474" t="n">
        <v>26412.11</v>
      </c>
      <c r="P474" t="n">
        <v>1460.89</v>
      </c>
      <c r="Q474" t="n">
        <v>1150.89</v>
      </c>
      <c r="R474" t="n">
        <v>268.62</v>
      </c>
      <c r="S474" t="n">
        <v>164.43</v>
      </c>
      <c r="T474" t="n">
        <v>45551.48</v>
      </c>
      <c r="U474" t="n">
        <v>0.61</v>
      </c>
      <c r="V474" t="n">
        <v>0.88</v>
      </c>
      <c r="W474" t="n">
        <v>19.07</v>
      </c>
      <c r="X474" t="n">
        <v>2.68</v>
      </c>
      <c r="Y474" t="n">
        <v>0.5</v>
      </c>
      <c r="Z474" t="n">
        <v>10</v>
      </c>
    </row>
    <row r="475">
      <c r="A475" t="n">
        <v>18</v>
      </c>
      <c r="B475" t="n">
        <v>95</v>
      </c>
      <c r="C475" t="inlineStr">
        <is>
          <t xml:space="preserve">CONCLUIDO	</t>
        </is>
      </c>
      <c r="D475" t="n">
        <v>0.8869</v>
      </c>
      <c r="E475" t="n">
        <v>112.75</v>
      </c>
      <c r="F475" t="n">
        <v>108.2</v>
      </c>
      <c r="G475" t="n">
        <v>115.93</v>
      </c>
      <c r="H475" t="n">
        <v>1.58</v>
      </c>
      <c r="I475" t="n">
        <v>56</v>
      </c>
      <c r="J475" t="n">
        <v>213.87</v>
      </c>
      <c r="K475" t="n">
        <v>53.44</v>
      </c>
      <c r="L475" t="n">
        <v>19</v>
      </c>
      <c r="M475" t="n">
        <v>54</v>
      </c>
      <c r="N475" t="n">
        <v>46.44</v>
      </c>
      <c r="O475" t="n">
        <v>26611.98</v>
      </c>
      <c r="P475" t="n">
        <v>1457.31</v>
      </c>
      <c r="Q475" t="n">
        <v>1150.92</v>
      </c>
      <c r="R475" t="n">
        <v>261.62</v>
      </c>
      <c r="S475" t="n">
        <v>164.43</v>
      </c>
      <c r="T475" t="n">
        <v>42073.65</v>
      </c>
      <c r="U475" t="n">
        <v>0.63</v>
      </c>
      <c r="V475" t="n">
        <v>0.88</v>
      </c>
      <c r="W475" t="n">
        <v>19.05</v>
      </c>
      <c r="X475" t="n">
        <v>2.47</v>
      </c>
      <c r="Y475" t="n">
        <v>0.5</v>
      </c>
      <c r="Z475" t="n">
        <v>10</v>
      </c>
    </row>
    <row r="476">
      <c r="A476" t="n">
        <v>19</v>
      </c>
      <c r="B476" t="n">
        <v>95</v>
      </c>
      <c r="C476" t="inlineStr">
        <is>
          <t xml:space="preserve">CONCLUIDO	</t>
        </is>
      </c>
      <c r="D476" t="n">
        <v>0.8878</v>
      </c>
      <c r="E476" t="n">
        <v>112.64</v>
      </c>
      <c r="F476" t="n">
        <v>108.16</v>
      </c>
      <c r="G476" t="n">
        <v>120.18</v>
      </c>
      <c r="H476" t="n">
        <v>1.65</v>
      </c>
      <c r="I476" t="n">
        <v>54</v>
      </c>
      <c r="J476" t="n">
        <v>215.5</v>
      </c>
      <c r="K476" t="n">
        <v>53.44</v>
      </c>
      <c r="L476" t="n">
        <v>20</v>
      </c>
      <c r="M476" t="n">
        <v>52</v>
      </c>
      <c r="N476" t="n">
        <v>47.07</v>
      </c>
      <c r="O476" t="n">
        <v>26812.71</v>
      </c>
      <c r="P476" t="n">
        <v>1456.45</v>
      </c>
      <c r="Q476" t="n">
        <v>1150.9</v>
      </c>
      <c r="R476" t="n">
        <v>260</v>
      </c>
      <c r="S476" t="n">
        <v>164.43</v>
      </c>
      <c r="T476" t="n">
        <v>41272.19</v>
      </c>
      <c r="U476" t="n">
        <v>0.63</v>
      </c>
      <c r="V476" t="n">
        <v>0.88</v>
      </c>
      <c r="W476" t="n">
        <v>19.07</v>
      </c>
      <c r="X476" t="n">
        <v>2.43</v>
      </c>
      <c r="Y476" t="n">
        <v>0.5</v>
      </c>
      <c r="Z476" t="n">
        <v>10</v>
      </c>
    </row>
    <row r="477">
      <c r="A477" t="n">
        <v>20</v>
      </c>
      <c r="B477" t="n">
        <v>95</v>
      </c>
      <c r="C477" t="inlineStr">
        <is>
          <t xml:space="preserve">CONCLUIDO	</t>
        </is>
      </c>
      <c r="D477" t="n">
        <v>0.8897</v>
      </c>
      <c r="E477" t="n">
        <v>112.39</v>
      </c>
      <c r="F477" t="n">
        <v>108.03</v>
      </c>
      <c r="G477" t="n">
        <v>127.09</v>
      </c>
      <c r="H477" t="n">
        <v>1.72</v>
      </c>
      <c r="I477" t="n">
        <v>51</v>
      </c>
      <c r="J477" t="n">
        <v>217.14</v>
      </c>
      <c r="K477" t="n">
        <v>53.44</v>
      </c>
      <c r="L477" t="n">
        <v>21</v>
      </c>
      <c r="M477" t="n">
        <v>49</v>
      </c>
      <c r="N477" t="n">
        <v>47.7</v>
      </c>
      <c r="O477" t="n">
        <v>27014.3</v>
      </c>
      <c r="P477" t="n">
        <v>1454.59</v>
      </c>
      <c r="Q477" t="n">
        <v>1150.88</v>
      </c>
      <c r="R477" t="n">
        <v>255.71</v>
      </c>
      <c r="S477" t="n">
        <v>164.43</v>
      </c>
      <c r="T477" t="n">
        <v>39141.1</v>
      </c>
      <c r="U477" t="n">
        <v>0.64</v>
      </c>
      <c r="V477" t="n">
        <v>0.88</v>
      </c>
      <c r="W477" t="n">
        <v>19.05</v>
      </c>
      <c r="X477" t="n">
        <v>2.29</v>
      </c>
      <c r="Y477" t="n">
        <v>0.5</v>
      </c>
      <c r="Z477" t="n">
        <v>10</v>
      </c>
    </row>
    <row r="478">
      <c r="A478" t="n">
        <v>21</v>
      </c>
      <c r="B478" t="n">
        <v>95</v>
      </c>
      <c r="C478" t="inlineStr">
        <is>
          <t xml:space="preserve">CONCLUIDO	</t>
        </is>
      </c>
      <c r="D478" t="n">
        <v>0.8911</v>
      </c>
      <c r="E478" t="n">
        <v>112.22</v>
      </c>
      <c r="F478" t="n">
        <v>107.92</v>
      </c>
      <c r="G478" t="n">
        <v>132.15</v>
      </c>
      <c r="H478" t="n">
        <v>1.79</v>
      </c>
      <c r="I478" t="n">
        <v>49</v>
      </c>
      <c r="J478" t="n">
        <v>218.78</v>
      </c>
      <c r="K478" t="n">
        <v>53.44</v>
      </c>
      <c r="L478" t="n">
        <v>22</v>
      </c>
      <c r="M478" t="n">
        <v>47</v>
      </c>
      <c r="N478" t="n">
        <v>48.34</v>
      </c>
      <c r="O478" t="n">
        <v>27216.79</v>
      </c>
      <c r="P478" t="n">
        <v>1451.64</v>
      </c>
      <c r="Q478" t="n">
        <v>1150.89</v>
      </c>
      <c r="R478" t="n">
        <v>251.81</v>
      </c>
      <c r="S478" t="n">
        <v>164.43</v>
      </c>
      <c r="T478" t="n">
        <v>37203.86</v>
      </c>
      <c r="U478" t="n">
        <v>0.65</v>
      </c>
      <c r="V478" t="n">
        <v>0.89</v>
      </c>
      <c r="W478" t="n">
        <v>19.06</v>
      </c>
      <c r="X478" t="n">
        <v>2.19</v>
      </c>
      <c r="Y478" t="n">
        <v>0.5</v>
      </c>
      <c r="Z478" t="n">
        <v>10</v>
      </c>
    </row>
    <row r="479">
      <c r="A479" t="n">
        <v>22</v>
      </c>
      <c r="B479" t="n">
        <v>95</v>
      </c>
      <c r="C479" t="inlineStr">
        <is>
          <t xml:space="preserve">CONCLUIDO	</t>
        </is>
      </c>
      <c r="D479" t="n">
        <v>0.8923</v>
      </c>
      <c r="E479" t="n">
        <v>112.07</v>
      </c>
      <c r="F479" t="n">
        <v>107.85</v>
      </c>
      <c r="G479" t="n">
        <v>137.68</v>
      </c>
      <c r="H479" t="n">
        <v>1.85</v>
      </c>
      <c r="I479" t="n">
        <v>47</v>
      </c>
      <c r="J479" t="n">
        <v>220.43</v>
      </c>
      <c r="K479" t="n">
        <v>53.44</v>
      </c>
      <c r="L479" t="n">
        <v>23</v>
      </c>
      <c r="M479" t="n">
        <v>45</v>
      </c>
      <c r="N479" t="n">
        <v>48.99</v>
      </c>
      <c r="O479" t="n">
        <v>27420.16</v>
      </c>
      <c r="P479" t="n">
        <v>1450.65</v>
      </c>
      <c r="Q479" t="n">
        <v>1150.92</v>
      </c>
      <c r="R479" t="n">
        <v>249.49</v>
      </c>
      <c r="S479" t="n">
        <v>164.43</v>
      </c>
      <c r="T479" t="n">
        <v>36051.86</v>
      </c>
      <c r="U479" t="n">
        <v>0.66</v>
      </c>
      <c r="V479" t="n">
        <v>0.89</v>
      </c>
      <c r="W479" t="n">
        <v>19.05</v>
      </c>
      <c r="X479" t="n">
        <v>2.12</v>
      </c>
      <c r="Y479" t="n">
        <v>0.5</v>
      </c>
      <c r="Z479" t="n">
        <v>10</v>
      </c>
    </row>
    <row r="480">
      <c r="A480" t="n">
        <v>23</v>
      </c>
      <c r="B480" t="n">
        <v>95</v>
      </c>
      <c r="C480" t="inlineStr">
        <is>
          <t xml:space="preserve">CONCLUIDO	</t>
        </is>
      </c>
      <c r="D480" t="n">
        <v>0.8938</v>
      </c>
      <c r="E480" t="n">
        <v>111.88</v>
      </c>
      <c r="F480" t="n">
        <v>107.74</v>
      </c>
      <c r="G480" t="n">
        <v>143.66</v>
      </c>
      <c r="H480" t="n">
        <v>1.92</v>
      </c>
      <c r="I480" t="n">
        <v>45</v>
      </c>
      <c r="J480" t="n">
        <v>222.08</v>
      </c>
      <c r="K480" t="n">
        <v>53.44</v>
      </c>
      <c r="L480" t="n">
        <v>24</v>
      </c>
      <c r="M480" t="n">
        <v>43</v>
      </c>
      <c r="N480" t="n">
        <v>49.65</v>
      </c>
      <c r="O480" t="n">
        <v>27624.44</v>
      </c>
      <c r="P480" t="n">
        <v>1449.93</v>
      </c>
      <c r="Q480" t="n">
        <v>1150.88</v>
      </c>
      <c r="R480" t="n">
        <v>245.97</v>
      </c>
      <c r="S480" t="n">
        <v>164.43</v>
      </c>
      <c r="T480" t="n">
        <v>34302.6</v>
      </c>
      <c r="U480" t="n">
        <v>0.67</v>
      </c>
      <c r="V480" t="n">
        <v>0.89</v>
      </c>
      <c r="W480" t="n">
        <v>19.04</v>
      </c>
      <c r="X480" t="n">
        <v>2.01</v>
      </c>
      <c r="Y480" t="n">
        <v>0.5</v>
      </c>
      <c r="Z480" t="n">
        <v>10</v>
      </c>
    </row>
    <row r="481">
      <c r="A481" t="n">
        <v>24</v>
      </c>
      <c r="B481" t="n">
        <v>95</v>
      </c>
      <c r="C481" t="inlineStr">
        <is>
          <t xml:space="preserve">CONCLUIDO	</t>
        </is>
      </c>
      <c r="D481" t="n">
        <v>0.8952</v>
      </c>
      <c r="E481" t="n">
        <v>111.71</v>
      </c>
      <c r="F481" t="n">
        <v>107.64</v>
      </c>
      <c r="G481" t="n">
        <v>150.2</v>
      </c>
      <c r="H481" t="n">
        <v>1.99</v>
      </c>
      <c r="I481" t="n">
        <v>43</v>
      </c>
      <c r="J481" t="n">
        <v>223.75</v>
      </c>
      <c r="K481" t="n">
        <v>53.44</v>
      </c>
      <c r="L481" t="n">
        <v>25</v>
      </c>
      <c r="M481" t="n">
        <v>41</v>
      </c>
      <c r="N481" t="n">
        <v>50.31</v>
      </c>
      <c r="O481" t="n">
        <v>27829.77</v>
      </c>
      <c r="P481" t="n">
        <v>1447.9</v>
      </c>
      <c r="Q481" t="n">
        <v>1150.87</v>
      </c>
      <c r="R481" t="n">
        <v>242.68</v>
      </c>
      <c r="S481" t="n">
        <v>164.43</v>
      </c>
      <c r="T481" t="n">
        <v>32668.4</v>
      </c>
      <c r="U481" t="n">
        <v>0.68</v>
      </c>
      <c r="V481" t="n">
        <v>0.89</v>
      </c>
      <c r="W481" t="n">
        <v>19.04</v>
      </c>
      <c r="X481" t="n">
        <v>1.91</v>
      </c>
      <c r="Y481" t="n">
        <v>0.5</v>
      </c>
      <c r="Z481" t="n">
        <v>10</v>
      </c>
    </row>
    <row r="482">
      <c r="A482" t="n">
        <v>25</v>
      </c>
      <c r="B482" t="n">
        <v>95</v>
      </c>
      <c r="C482" t="inlineStr">
        <is>
          <t xml:space="preserve">CONCLUIDO	</t>
        </is>
      </c>
      <c r="D482" t="n">
        <v>0.8964</v>
      </c>
      <c r="E482" t="n">
        <v>111.55</v>
      </c>
      <c r="F482" t="n">
        <v>107.56</v>
      </c>
      <c r="G482" t="n">
        <v>157.4</v>
      </c>
      <c r="H482" t="n">
        <v>2.05</v>
      </c>
      <c r="I482" t="n">
        <v>41</v>
      </c>
      <c r="J482" t="n">
        <v>225.42</v>
      </c>
      <c r="K482" t="n">
        <v>53.44</v>
      </c>
      <c r="L482" t="n">
        <v>26</v>
      </c>
      <c r="M482" t="n">
        <v>39</v>
      </c>
      <c r="N482" t="n">
        <v>50.98</v>
      </c>
      <c r="O482" t="n">
        <v>28035.92</v>
      </c>
      <c r="P482" t="n">
        <v>1445.76</v>
      </c>
      <c r="Q482" t="n">
        <v>1150.9</v>
      </c>
      <c r="R482" t="n">
        <v>239.79</v>
      </c>
      <c r="S482" t="n">
        <v>164.43</v>
      </c>
      <c r="T482" t="n">
        <v>31232.14</v>
      </c>
      <c r="U482" t="n">
        <v>0.6899999999999999</v>
      </c>
      <c r="V482" t="n">
        <v>0.89</v>
      </c>
      <c r="W482" t="n">
        <v>19.04</v>
      </c>
      <c r="X482" t="n">
        <v>1.83</v>
      </c>
      <c r="Y482" t="n">
        <v>0.5</v>
      </c>
      <c r="Z482" t="n">
        <v>10</v>
      </c>
    </row>
    <row r="483">
      <c r="A483" t="n">
        <v>26</v>
      </c>
      <c r="B483" t="n">
        <v>95</v>
      </c>
      <c r="C483" t="inlineStr">
        <is>
          <t xml:space="preserve">CONCLUIDO	</t>
        </is>
      </c>
      <c r="D483" t="n">
        <v>0.897</v>
      </c>
      <c r="E483" t="n">
        <v>111.49</v>
      </c>
      <c r="F483" t="n">
        <v>107.53</v>
      </c>
      <c r="G483" t="n">
        <v>161.3</v>
      </c>
      <c r="H483" t="n">
        <v>2.11</v>
      </c>
      <c r="I483" t="n">
        <v>40</v>
      </c>
      <c r="J483" t="n">
        <v>227.1</v>
      </c>
      <c r="K483" t="n">
        <v>53.44</v>
      </c>
      <c r="L483" t="n">
        <v>27</v>
      </c>
      <c r="M483" t="n">
        <v>38</v>
      </c>
      <c r="N483" t="n">
        <v>51.66</v>
      </c>
      <c r="O483" t="n">
        <v>28243</v>
      </c>
      <c r="P483" t="n">
        <v>1447.03</v>
      </c>
      <c r="Q483" t="n">
        <v>1150.9</v>
      </c>
      <c r="R483" t="n">
        <v>238.39</v>
      </c>
      <c r="S483" t="n">
        <v>164.43</v>
      </c>
      <c r="T483" t="n">
        <v>30535.71</v>
      </c>
      <c r="U483" t="n">
        <v>0.6899999999999999</v>
      </c>
      <c r="V483" t="n">
        <v>0.89</v>
      </c>
      <c r="W483" t="n">
        <v>19.05</v>
      </c>
      <c r="X483" t="n">
        <v>1.8</v>
      </c>
      <c r="Y483" t="n">
        <v>0.5</v>
      </c>
      <c r="Z483" t="n">
        <v>10</v>
      </c>
    </row>
    <row r="484">
      <c r="A484" t="n">
        <v>27</v>
      </c>
      <c r="B484" t="n">
        <v>95</v>
      </c>
      <c r="C484" t="inlineStr">
        <is>
          <t xml:space="preserve">CONCLUIDO	</t>
        </is>
      </c>
      <c r="D484" t="n">
        <v>0.8986</v>
      </c>
      <c r="E484" t="n">
        <v>111.29</v>
      </c>
      <c r="F484" t="n">
        <v>107.4</v>
      </c>
      <c r="G484" t="n">
        <v>169.59</v>
      </c>
      <c r="H484" t="n">
        <v>2.18</v>
      </c>
      <c r="I484" t="n">
        <v>38</v>
      </c>
      <c r="J484" t="n">
        <v>228.79</v>
      </c>
      <c r="K484" t="n">
        <v>53.44</v>
      </c>
      <c r="L484" t="n">
        <v>28</v>
      </c>
      <c r="M484" t="n">
        <v>36</v>
      </c>
      <c r="N484" t="n">
        <v>52.35</v>
      </c>
      <c r="O484" t="n">
        <v>28451.04</v>
      </c>
      <c r="P484" t="n">
        <v>1444.28</v>
      </c>
      <c r="Q484" t="n">
        <v>1150.88</v>
      </c>
      <c r="R484" t="n">
        <v>234.58</v>
      </c>
      <c r="S484" t="n">
        <v>164.43</v>
      </c>
      <c r="T484" t="n">
        <v>28642.39</v>
      </c>
      <c r="U484" t="n">
        <v>0.7</v>
      </c>
      <c r="V484" t="n">
        <v>0.89</v>
      </c>
      <c r="W484" t="n">
        <v>19.03</v>
      </c>
      <c r="X484" t="n">
        <v>1.67</v>
      </c>
      <c r="Y484" t="n">
        <v>0.5</v>
      </c>
      <c r="Z484" t="n">
        <v>10</v>
      </c>
    </row>
    <row r="485">
      <c r="A485" t="n">
        <v>28</v>
      </c>
      <c r="B485" t="n">
        <v>95</v>
      </c>
      <c r="C485" t="inlineStr">
        <is>
          <t xml:space="preserve">CONCLUIDO	</t>
        </is>
      </c>
      <c r="D485" t="n">
        <v>0.8991</v>
      </c>
      <c r="E485" t="n">
        <v>111.23</v>
      </c>
      <c r="F485" t="n">
        <v>107.38</v>
      </c>
      <c r="G485" t="n">
        <v>174.13</v>
      </c>
      <c r="H485" t="n">
        <v>2.24</v>
      </c>
      <c r="I485" t="n">
        <v>37</v>
      </c>
      <c r="J485" t="n">
        <v>230.48</v>
      </c>
      <c r="K485" t="n">
        <v>53.44</v>
      </c>
      <c r="L485" t="n">
        <v>29</v>
      </c>
      <c r="M485" t="n">
        <v>35</v>
      </c>
      <c r="N485" t="n">
        <v>53.05</v>
      </c>
      <c r="O485" t="n">
        <v>28660.06</v>
      </c>
      <c r="P485" t="n">
        <v>1443.04</v>
      </c>
      <c r="Q485" t="n">
        <v>1150.91</v>
      </c>
      <c r="R485" t="n">
        <v>233.72</v>
      </c>
      <c r="S485" t="n">
        <v>164.43</v>
      </c>
      <c r="T485" t="n">
        <v>28217.99</v>
      </c>
      <c r="U485" t="n">
        <v>0.7</v>
      </c>
      <c r="V485" t="n">
        <v>0.89</v>
      </c>
      <c r="W485" t="n">
        <v>19.03</v>
      </c>
      <c r="X485" t="n">
        <v>1.65</v>
      </c>
      <c r="Y485" t="n">
        <v>0.5</v>
      </c>
      <c r="Z485" t="n">
        <v>10</v>
      </c>
    </row>
    <row r="486">
      <c r="A486" t="n">
        <v>29</v>
      </c>
      <c r="B486" t="n">
        <v>95</v>
      </c>
      <c r="C486" t="inlineStr">
        <is>
          <t xml:space="preserve">CONCLUIDO	</t>
        </is>
      </c>
      <c r="D486" t="n">
        <v>0.8999</v>
      </c>
      <c r="E486" t="n">
        <v>111.12</v>
      </c>
      <c r="F486" t="n">
        <v>107.32</v>
      </c>
      <c r="G486" t="n">
        <v>178.86</v>
      </c>
      <c r="H486" t="n">
        <v>2.3</v>
      </c>
      <c r="I486" t="n">
        <v>36</v>
      </c>
      <c r="J486" t="n">
        <v>232.18</v>
      </c>
      <c r="K486" t="n">
        <v>53.44</v>
      </c>
      <c r="L486" t="n">
        <v>30</v>
      </c>
      <c r="M486" t="n">
        <v>34</v>
      </c>
      <c r="N486" t="n">
        <v>53.75</v>
      </c>
      <c r="O486" t="n">
        <v>28870.05</v>
      </c>
      <c r="P486" t="n">
        <v>1442.95</v>
      </c>
      <c r="Q486" t="n">
        <v>1150.88</v>
      </c>
      <c r="R486" t="n">
        <v>231.7</v>
      </c>
      <c r="S486" t="n">
        <v>164.43</v>
      </c>
      <c r="T486" t="n">
        <v>27211.51</v>
      </c>
      <c r="U486" t="n">
        <v>0.71</v>
      </c>
      <c r="V486" t="n">
        <v>0.89</v>
      </c>
      <c r="W486" t="n">
        <v>19.02</v>
      </c>
      <c r="X486" t="n">
        <v>1.58</v>
      </c>
      <c r="Y486" t="n">
        <v>0.5</v>
      </c>
      <c r="Z486" t="n">
        <v>10</v>
      </c>
    </row>
    <row r="487">
      <c r="A487" t="n">
        <v>30</v>
      </c>
      <c r="B487" t="n">
        <v>95</v>
      </c>
      <c r="C487" t="inlineStr">
        <is>
          <t xml:space="preserve">CONCLUIDO	</t>
        </is>
      </c>
      <c r="D487" t="n">
        <v>0.9004</v>
      </c>
      <c r="E487" t="n">
        <v>111.06</v>
      </c>
      <c r="F487" t="n">
        <v>107.29</v>
      </c>
      <c r="G487" t="n">
        <v>183.93</v>
      </c>
      <c r="H487" t="n">
        <v>2.36</v>
      </c>
      <c r="I487" t="n">
        <v>35</v>
      </c>
      <c r="J487" t="n">
        <v>233.89</v>
      </c>
      <c r="K487" t="n">
        <v>53.44</v>
      </c>
      <c r="L487" t="n">
        <v>31</v>
      </c>
      <c r="M487" t="n">
        <v>33</v>
      </c>
      <c r="N487" t="n">
        <v>54.46</v>
      </c>
      <c r="O487" t="n">
        <v>29081.05</v>
      </c>
      <c r="P487" t="n">
        <v>1442.05</v>
      </c>
      <c r="Q487" t="n">
        <v>1150.89</v>
      </c>
      <c r="R487" t="n">
        <v>230.71</v>
      </c>
      <c r="S487" t="n">
        <v>164.43</v>
      </c>
      <c r="T487" t="n">
        <v>26723.87</v>
      </c>
      <c r="U487" t="n">
        <v>0.71</v>
      </c>
      <c r="V487" t="n">
        <v>0.89</v>
      </c>
      <c r="W487" t="n">
        <v>19.03</v>
      </c>
      <c r="X487" t="n">
        <v>1.56</v>
      </c>
      <c r="Y487" t="n">
        <v>0.5</v>
      </c>
      <c r="Z487" t="n">
        <v>10</v>
      </c>
    </row>
    <row r="488">
      <c r="A488" t="n">
        <v>31</v>
      </c>
      <c r="B488" t="n">
        <v>95</v>
      </c>
      <c r="C488" t="inlineStr">
        <is>
          <t xml:space="preserve">CONCLUIDO	</t>
        </is>
      </c>
      <c r="D488" t="n">
        <v>0.9011</v>
      </c>
      <c r="E488" t="n">
        <v>110.97</v>
      </c>
      <c r="F488" t="n">
        <v>107.24</v>
      </c>
      <c r="G488" t="n">
        <v>189.25</v>
      </c>
      <c r="H488" t="n">
        <v>2.41</v>
      </c>
      <c r="I488" t="n">
        <v>34</v>
      </c>
      <c r="J488" t="n">
        <v>235.61</v>
      </c>
      <c r="K488" t="n">
        <v>53.44</v>
      </c>
      <c r="L488" t="n">
        <v>32</v>
      </c>
      <c r="M488" t="n">
        <v>32</v>
      </c>
      <c r="N488" t="n">
        <v>55.18</v>
      </c>
      <c r="O488" t="n">
        <v>29293.06</v>
      </c>
      <c r="P488" t="n">
        <v>1440.17</v>
      </c>
      <c r="Q488" t="n">
        <v>1150.9</v>
      </c>
      <c r="R488" t="n">
        <v>228.73</v>
      </c>
      <c r="S488" t="n">
        <v>164.43</v>
      </c>
      <c r="T488" t="n">
        <v>25737.47</v>
      </c>
      <c r="U488" t="n">
        <v>0.72</v>
      </c>
      <c r="V488" t="n">
        <v>0.89</v>
      </c>
      <c r="W488" t="n">
        <v>19.03</v>
      </c>
      <c r="X488" t="n">
        <v>1.51</v>
      </c>
      <c r="Y488" t="n">
        <v>0.5</v>
      </c>
      <c r="Z488" t="n">
        <v>10</v>
      </c>
    </row>
    <row r="489">
      <c r="A489" t="n">
        <v>32</v>
      </c>
      <c r="B489" t="n">
        <v>95</v>
      </c>
      <c r="C489" t="inlineStr">
        <is>
          <t xml:space="preserve">CONCLUIDO	</t>
        </is>
      </c>
      <c r="D489" t="n">
        <v>0.9018</v>
      </c>
      <c r="E489" t="n">
        <v>110.89</v>
      </c>
      <c r="F489" t="n">
        <v>107.2</v>
      </c>
      <c r="G489" t="n">
        <v>194.9</v>
      </c>
      <c r="H489" t="n">
        <v>2.47</v>
      </c>
      <c r="I489" t="n">
        <v>33</v>
      </c>
      <c r="J489" t="n">
        <v>237.34</v>
      </c>
      <c r="K489" t="n">
        <v>53.44</v>
      </c>
      <c r="L489" t="n">
        <v>33</v>
      </c>
      <c r="M489" t="n">
        <v>31</v>
      </c>
      <c r="N489" t="n">
        <v>55.91</v>
      </c>
      <c r="O489" t="n">
        <v>29506.09</v>
      </c>
      <c r="P489" t="n">
        <v>1440.66</v>
      </c>
      <c r="Q489" t="n">
        <v>1150.91</v>
      </c>
      <c r="R489" t="n">
        <v>227.27</v>
      </c>
      <c r="S489" t="n">
        <v>164.43</v>
      </c>
      <c r="T489" t="n">
        <v>25011.88</v>
      </c>
      <c r="U489" t="n">
        <v>0.72</v>
      </c>
      <c r="V489" t="n">
        <v>0.89</v>
      </c>
      <c r="W489" t="n">
        <v>19.03</v>
      </c>
      <c r="X489" t="n">
        <v>1.46</v>
      </c>
      <c r="Y489" t="n">
        <v>0.5</v>
      </c>
      <c r="Z489" t="n">
        <v>10</v>
      </c>
    </row>
    <row r="490">
      <c r="A490" t="n">
        <v>33</v>
      </c>
      <c r="B490" t="n">
        <v>95</v>
      </c>
      <c r="C490" t="inlineStr">
        <is>
          <t xml:space="preserve">CONCLUIDO	</t>
        </is>
      </c>
      <c r="D490" t="n">
        <v>0.9025</v>
      </c>
      <c r="E490" t="n">
        <v>110.81</v>
      </c>
      <c r="F490" t="n">
        <v>107.15</v>
      </c>
      <c r="G490" t="n">
        <v>200.91</v>
      </c>
      <c r="H490" t="n">
        <v>2.53</v>
      </c>
      <c r="I490" t="n">
        <v>32</v>
      </c>
      <c r="J490" t="n">
        <v>239.08</v>
      </c>
      <c r="K490" t="n">
        <v>53.44</v>
      </c>
      <c r="L490" t="n">
        <v>34</v>
      </c>
      <c r="M490" t="n">
        <v>30</v>
      </c>
      <c r="N490" t="n">
        <v>56.64</v>
      </c>
      <c r="O490" t="n">
        <v>29720.17</v>
      </c>
      <c r="P490" t="n">
        <v>1441.33</v>
      </c>
      <c r="Q490" t="n">
        <v>1150.9</v>
      </c>
      <c r="R490" t="n">
        <v>225.74</v>
      </c>
      <c r="S490" t="n">
        <v>164.43</v>
      </c>
      <c r="T490" t="n">
        <v>24252.93</v>
      </c>
      <c r="U490" t="n">
        <v>0.73</v>
      </c>
      <c r="V490" t="n">
        <v>0.89</v>
      </c>
      <c r="W490" t="n">
        <v>19.03</v>
      </c>
      <c r="X490" t="n">
        <v>1.42</v>
      </c>
      <c r="Y490" t="n">
        <v>0.5</v>
      </c>
      <c r="Z490" t="n">
        <v>10</v>
      </c>
    </row>
    <row r="491">
      <c r="A491" t="n">
        <v>34</v>
      </c>
      <c r="B491" t="n">
        <v>95</v>
      </c>
      <c r="C491" t="inlineStr">
        <is>
          <t xml:space="preserve">CONCLUIDO	</t>
        </is>
      </c>
      <c r="D491" t="n">
        <v>0.9031</v>
      </c>
      <c r="E491" t="n">
        <v>110.73</v>
      </c>
      <c r="F491" t="n">
        <v>107.11</v>
      </c>
      <c r="G491" t="n">
        <v>207.3</v>
      </c>
      <c r="H491" t="n">
        <v>2.58</v>
      </c>
      <c r="I491" t="n">
        <v>31</v>
      </c>
      <c r="J491" t="n">
        <v>240.82</v>
      </c>
      <c r="K491" t="n">
        <v>53.44</v>
      </c>
      <c r="L491" t="n">
        <v>35</v>
      </c>
      <c r="M491" t="n">
        <v>29</v>
      </c>
      <c r="N491" t="n">
        <v>57.39</v>
      </c>
      <c r="O491" t="n">
        <v>29935.43</v>
      </c>
      <c r="P491" t="n">
        <v>1440.94</v>
      </c>
      <c r="Q491" t="n">
        <v>1150.87</v>
      </c>
      <c r="R491" t="n">
        <v>224.22</v>
      </c>
      <c r="S491" t="n">
        <v>164.43</v>
      </c>
      <c r="T491" t="n">
        <v>23498.27</v>
      </c>
      <c r="U491" t="n">
        <v>0.73</v>
      </c>
      <c r="V491" t="n">
        <v>0.89</v>
      </c>
      <c r="W491" t="n">
        <v>19.03</v>
      </c>
      <c r="X491" t="n">
        <v>1.37</v>
      </c>
      <c r="Y491" t="n">
        <v>0.5</v>
      </c>
      <c r="Z491" t="n">
        <v>10</v>
      </c>
    </row>
    <row r="492">
      <c r="A492" t="n">
        <v>35</v>
      </c>
      <c r="B492" t="n">
        <v>95</v>
      </c>
      <c r="C492" t="inlineStr">
        <is>
          <t xml:space="preserve">CONCLUIDO	</t>
        </is>
      </c>
      <c r="D492" t="n">
        <v>0.9038</v>
      </c>
      <c r="E492" t="n">
        <v>110.64</v>
      </c>
      <c r="F492" t="n">
        <v>107.06</v>
      </c>
      <c r="G492" t="n">
        <v>214.12</v>
      </c>
      <c r="H492" t="n">
        <v>2.64</v>
      </c>
      <c r="I492" t="n">
        <v>30</v>
      </c>
      <c r="J492" t="n">
        <v>242.57</v>
      </c>
      <c r="K492" t="n">
        <v>53.44</v>
      </c>
      <c r="L492" t="n">
        <v>36</v>
      </c>
      <c r="M492" t="n">
        <v>28</v>
      </c>
      <c r="N492" t="n">
        <v>58.14</v>
      </c>
      <c r="O492" t="n">
        <v>30151.65</v>
      </c>
      <c r="P492" t="n">
        <v>1440.38</v>
      </c>
      <c r="Q492" t="n">
        <v>1150.91</v>
      </c>
      <c r="R492" t="n">
        <v>222.82</v>
      </c>
      <c r="S492" t="n">
        <v>164.43</v>
      </c>
      <c r="T492" t="n">
        <v>22800.71</v>
      </c>
      <c r="U492" t="n">
        <v>0.74</v>
      </c>
      <c r="V492" t="n">
        <v>0.89</v>
      </c>
      <c r="W492" t="n">
        <v>19.02</v>
      </c>
      <c r="X492" t="n">
        <v>1.32</v>
      </c>
      <c r="Y492" t="n">
        <v>0.5</v>
      </c>
      <c r="Z492" t="n">
        <v>10</v>
      </c>
    </row>
    <row r="493">
      <c r="A493" t="n">
        <v>36</v>
      </c>
      <c r="B493" t="n">
        <v>95</v>
      </c>
      <c r="C493" t="inlineStr">
        <is>
          <t xml:space="preserve">CONCLUIDO	</t>
        </is>
      </c>
      <c r="D493" t="n">
        <v>0.9046</v>
      </c>
      <c r="E493" t="n">
        <v>110.55</v>
      </c>
      <c r="F493" t="n">
        <v>107</v>
      </c>
      <c r="G493" t="n">
        <v>221.37</v>
      </c>
      <c r="H493" t="n">
        <v>2.69</v>
      </c>
      <c r="I493" t="n">
        <v>29</v>
      </c>
      <c r="J493" t="n">
        <v>244.34</v>
      </c>
      <c r="K493" t="n">
        <v>53.44</v>
      </c>
      <c r="L493" t="n">
        <v>37</v>
      </c>
      <c r="M493" t="n">
        <v>27</v>
      </c>
      <c r="N493" t="n">
        <v>58.9</v>
      </c>
      <c r="O493" t="n">
        <v>30368.96</v>
      </c>
      <c r="P493" t="n">
        <v>1439.67</v>
      </c>
      <c r="Q493" t="n">
        <v>1150.9</v>
      </c>
      <c r="R493" t="n">
        <v>220.55</v>
      </c>
      <c r="S493" t="n">
        <v>164.43</v>
      </c>
      <c r="T493" t="n">
        <v>21671.54</v>
      </c>
      <c r="U493" t="n">
        <v>0.75</v>
      </c>
      <c r="V493" t="n">
        <v>0.89</v>
      </c>
      <c r="W493" t="n">
        <v>19.02</v>
      </c>
      <c r="X493" t="n">
        <v>1.26</v>
      </c>
      <c r="Y493" t="n">
        <v>0.5</v>
      </c>
      <c r="Z493" t="n">
        <v>10</v>
      </c>
    </row>
    <row r="494">
      <c r="A494" t="n">
        <v>37</v>
      </c>
      <c r="B494" t="n">
        <v>95</v>
      </c>
      <c r="C494" t="inlineStr">
        <is>
          <t xml:space="preserve">CONCLUIDO	</t>
        </is>
      </c>
      <c r="D494" t="n">
        <v>0.9045</v>
      </c>
      <c r="E494" t="n">
        <v>110.56</v>
      </c>
      <c r="F494" t="n">
        <v>107.01</v>
      </c>
      <c r="G494" t="n">
        <v>221.41</v>
      </c>
      <c r="H494" t="n">
        <v>2.75</v>
      </c>
      <c r="I494" t="n">
        <v>29</v>
      </c>
      <c r="J494" t="n">
        <v>246.11</v>
      </c>
      <c r="K494" t="n">
        <v>53.44</v>
      </c>
      <c r="L494" t="n">
        <v>38</v>
      </c>
      <c r="M494" t="n">
        <v>27</v>
      </c>
      <c r="N494" t="n">
        <v>59.67</v>
      </c>
      <c r="O494" t="n">
        <v>30587.38</v>
      </c>
      <c r="P494" t="n">
        <v>1441.31</v>
      </c>
      <c r="Q494" t="n">
        <v>1150.9</v>
      </c>
      <c r="R494" t="n">
        <v>221.09</v>
      </c>
      <c r="S494" t="n">
        <v>164.43</v>
      </c>
      <c r="T494" t="n">
        <v>21940.27</v>
      </c>
      <c r="U494" t="n">
        <v>0.74</v>
      </c>
      <c r="V494" t="n">
        <v>0.89</v>
      </c>
      <c r="W494" t="n">
        <v>19.03</v>
      </c>
      <c r="X494" t="n">
        <v>1.28</v>
      </c>
      <c r="Y494" t="n">
        <v>0.5</v>
      </c>
      <c r="Z494" t="n">
        <v>10</v>
      </c>
    </row>
    <row r="495">
      <c r="A495" t="n">
        <v>38</v>
      </c>
      <c r="B495" t="n">
        <v>95</v>
      </c>
      <c r="C495" t="inlineStr">
        <is>
          <t xml:space="preserve">CONCLUIDO	</t>
        </is>
      </c>
      <c r="D495" t="n">
        <v>0.9052</v>
      </c>
      <c r="E495" t="n">
        <v>110.47</v>
      </c>
      <c r="F495" t="n">
        <v>106.96</v>
      </c>
      <c r="G495" t="n">
        <v>229.2</v>
      </c>
      <c r="H495" t="n">
        <v>2.8</v>
      </c>
      <c r="I495" t="n">
        <v>28</v>
      </c>
      <c r="J495" t="n">
        <v>247.89</v>
      </c>
      <c r="K495" t="n">
        <v>53.44</v>
      </c>
      <c r="L495" t="n">
        <v>39</v>
      </c>
      <c r="M495" t="n">
        <v>26</v>
      </c>
      <c r="N495" t="n">
        <v>60.45</v>
      </c>
      <c r="O495" t="n">
        <v>30806.92</v>
      </c>
      <c r="P495" t="n">
        <v>1438.22</v>
      </c>
      <c r="Q495" t="n">
        <v>1150.95</v>
      </c>
      <c r="R495" t="n">
        <v>219.51</v>
      </c>
      <c r="S495" t="n">
        <v>164.43</v>
      </c>
      <c r="T495" t="n">
        <v>21155.81</v>
      </c>
      <c r="U495" t="n">
        <v>0.75</v>
      </c>
      <c r="V495" t="n">
        <v>0.89</v>
      </c>
      <c r="W495" t="n">
        <v>19.02</v>
      </c>
      <c r="X495" t="n">
        <v>1.23</v>
      </c>
      <c r="Y495" t="n">
        <v>0.5</v>
      </c>
      <c r="Z495" t="n">
        <v>10</v>
      </c>
    </row>
    <row r="496">
      <c r="A496" t="n">
        <v>39</v>
      </c>
      <c r="B496" t="n">
        <v>95</v>
      </c>
      <c r="C496" t="inlineStr">
        <is>
          <t xml:space="preserve">CONCLUIDO	</t>
        </is>
      </c>
      <c r="D496" t="n">
        <v>0.906</v>
      </c>
      <c r="E496" t="n">
        <v>110.37</v>
      </c>
      <c r="F496" t="n">
        <v>106.9</v>
      </c>
      <c r="G496" t="n">
        <v>237.55</v>
      </c>
      <c r="H496" t="n">
        <v>2.85</v>
      </c>
      <c r="I496" t="n">
        <v>27</v>
      </c>
      <c r="J496" t="n">
        <v>249.68</v>
      </c>
      <c r="K496" t="n">
        <v>53.44</v>
      </c>
      <c r="L496" t="n">
        <v>40</v>
      </c>
      <c r="M496" t="n">
        <v>25</v>
      </c>
      <c r="N496" t="n">
        <v>61.24</v>
      </c>
      <c r="O496" t="n">
        <v>31027.6</v>
      </c>
      <c r="P496" t="n">
        <v>1438.68</v>
      </c>
      <c r="Q496" t="n">
        <v>1150.9</v>
      </c>
      <c r="R496" t="n">
        <v>217.27</v>
      </c>
      <c r="S496" t="n">
        <v>164.43</v>
      </c>
      <c r="T496" t="n">
        <v>20040.66</v>
      </c>
      <c r="U496" t="n">
        <v>0.76</v>
      </c>
      <c r="V496" t="n">
        <v>0.89</v>
      </c>
      <c r="W496" t="n">
        <v>19.02</v>
      </c>
      <c r="X496" t="n">
        <v>1.16</v>
      </c>
      <c r="Y496" t="n">
        <v>0.5</v>
      </c>
      <c r="Z496" t="n">
        <v>10</v>
      </c>
    </row>
    <row r="497">
      <c r="A497" t="n">
        <v>0</v>
      </c>
      <c r="B497" t="n">
        <v>55</v>
      </c>
      <c r="C497" t="inlineStr">
        <is>
          <t xml:space="preserve">CONCLUIDO	</t>
        </is>
      </c>
      <c r="D497" t="n">
        <v>0.5134</v>
      </c>
      <c r="E497" t="n">
        <v>194.79</v>
      </c>
      <c r="F497" t="n">
        <v>163.97</v>
      </c>
      <c r="G497" t="n">
        <v>8.18</v>
      </c>
      <c r="H497" t="n">
        <v>0.15</v>
      </c>
      <c r="I497" t="n">
        <v>1203</v>
      </c>
      <c r="J497" t="n">
        <v>116.05</v>
      </c>
      <c r="K497" t="n">
        <v>43.4</v>
      </c>
      <c r="L497" t="n">
        <v>1</v>
      </c>
      <c r="M497" t="n">
        <v>1201</v>
      </c>
      <c r="N497" t="n">
        <v>16.65</v>
      </c>
      <c r="O497" t="n">
        <v>14546.17</v>
      </c>
      <c r="P497" t="n">
        <v>1646.75</v>
      </c>
      <c r="Q497" t="n">
        <v>1151.69</v>
      </c>
      <c r="R497" t="n">
        <v>2153.01</v>
      </c>
      <c r="S497" t="n">
        <v>164.43</v>
      </c>
      <c r="T497" t="n">
        <v>982031.1</v>
      </c>
      <c r="U497" t="n">
        <v>0.08</v>
      </c>
      <c r="V497" t="n">
        <v>0.58</v>
      </c>
      <c r="W497" t="n">
        <v>20.96</v>
      </c>
      <c r="X497" t="n">
        <v>58.19</v>
      </c>
      <c r="Y497" t="n">
        <v>0.5</v>
      </c>
      <c r="Z497" t="n">
        <v>10</v>
      </c>
    </row>
    <row r="498">
      <c r="A498" t="n">
        <v>1</v>
      </c>
      <c r="B498" t="n">
        <v>55</v>
      </c>
      <c r="C498" t="inlineStr">
        <is>
          <t xml:space="preserve">CONCLUIDO	</t>
        </is>
      </c>
      <c r="D498" t="n">
        <v>0.7126</v>
      </c>
      <c r="E498" t="n">
        <v>140.33</v>
      </c>
      <c r="F498" t="n">
        <v>127.23</v>
      </c>
      <c r="G498" t="n">
        <v>16.56</v>
      </c>
      <c r="H498" t="n">
        <v>0.3</v>
      </c>
      <c r="I498" t="n">
        <v>461</v>
      </c>
      <c r="J498" t="n">
        <v>117.34</v>
      </c>
      <c r="K498" t="n">
        <v>43.4</v>
      </c>
      <c r="L498" t="n">
        <v>2</v>
      </c>
      <c r="M498" t="n">
        <v>459</v>
      </c>
      <c r="N498" t="n">
        <v>16.94</v>
      </c>
      <c r="O498" t="n">
        <v>14705.49</v>
      </c>
      <c r="P498" t="n">
        <v>1273.9</v>
      </c>
      <c r="Q498" t="n">
        <v>1151.26</v>
      </c>
      <c r="R498" t="n">
        <v>904.8200000000001</v>
      </c>
      <c r="S498" t="n">
        <v>164.43</v>
      </c>
      <c r="T498" t="n">
        <v>361644.68</v>
      </c>
      <c r="U498" t="n">
        <v>0.18</v>
      </c>
      <c r="V498" t="n">
        <v>0.75</v>
      </c>
      <c r="W498" t="n">
        <v>19.75</v>
      </c>
      <c r="X498" t="n">
        <v>21.48</v>
      </c>
      <c r="Y498" t="n">
        <v>0.5</v>
      </c>
      <c r="Z498" t="n">
        <v>10</v>
      </c>
    </row>
    <row r="499">
      <c r="A499" t="n">
        <v>2</v>
      </c>
      <c r="B499" t="n">
        <v>55</v>
      </c>
      <c r="C499" t="inlineStr">
        <is>
          <t xml:space="preserve">CONCLUIDO	</t>
        </is>
      </c>
      <c r="D499" t="n">
        <v>0.7823</v>
      </c>
      <c r="E499" t="n">
        <v>127.83</v>
      </c>
      <c r="F499" t="n">
        <v>118.92</v>
      </c>
      <c r="G499" t="n">
        <v>24.95</v>
      </c>
      <c r="H499" t="n">
        <v>0.45</v>
      </c>
      <c r="I499" t="n">
        <v>286</v>
      </c>
      <c r="J499" t="n">
        <v>118.63</v>
      </c>
      <c r="K499" t="n">
        <v>43.4</v>
      </c>
      <c r="L499" t="n">
        <v>3</v>
      </c>
      <c r="M499" t="n">
        <v>284</v>
      </c>
      <c r="N499" t="n">
        <v>17.23</v>
      </c>
      <c r="O499" t="n">
        <v>14865.24</v>
      </c>
      <c r="P499" t="n">
        <v>1186.01</v>
      </c>
      <c r="Q499" t="n">
        <v>1151.07</v>
      </c>
      <c r="R499" t="n">
        <v>623.77</v>
      </c>
      <c r="S499" t="n">
        <v>164.43</v>
      </c>
      <c r="T499" t="n">
        <v>221998.89</v>
      </c>
      <c r="U499" t="n">
        <v>0.26</v>
      </c>
      <c r="V499" t="n">
        <v>0.8</v>
      </c>
      <c r="W499" t="n">
        <v>19.45</v>
      </c>
      <c r="X499" t="n">
        <v>13.18</v>
      </c>
      <c r="Y499" t="n">
        <v>0.5</v>
      </c>
      <c r="Z499" t="n">
        <v>10</v>
      </c>
    </row>
    <row r="500">
      <c r="A500" t="n">
        <v>3</v>
      </c>
      <c r="B500" t="n">
        <v>55</v>
      </c>
      <c r="C500" t="inlineStr">
        <is>
          <t xml:space="preserve">CONCLUIDO	</t>
        </is>
      </c>
      <c r="D500" t="n">
        <v>0.8178</v>
      </c>
      <c r="E500" t="n">
        <v>122.28</v>
      </c>
      <c r="F500" t="n">
        <v>115.25</v>
      </c>
      <c r="G500" t="n">
        <v>33.41</v>
      </c>
      <c r="H500" t="n">
        <v>0.59</v>
      </c>
      <c r="I500" t="n">
        <v>207</v>
      </c>
      <c r="J500" t="n">
        <v>119.93</v>
      </c>
      <c r="K500" t="n">
        <v>43.4</v>
      </c>
      <c r="L500" t="n">
        <v>4</v>
      </c>
      <c r="M500" t="n">
        <v>205</v>
      </c>
      <c r="N500" t="n">
        <v>17.53</v>
      </c>
      <c r="O500" t="n">
        <v>15025.44</v>
      </c>
      <c r="P500" t="n">
        <v>1144.59</v>
      </c>
      <c r="Q500" t="n">
        <v>1151.02</v>
      </c>
      <c r="R500" t="n">
        <v>499.29</v>
      </c>
      <c r="S500" t="n">
        <v>164.43</v>
      </c>
      <c r="T500" t="n">
        <v>160152.46</v>
      </c>
      <c r="U500" t="n">
        <v>0.33</v>
      </c>
      <c r="V500" t="n">
        <v>0.83</v>
      </c>
      <c r="W500" t="n">
        <v>19.33</v>
      </c>
      <c r="X500" t="n">
        <v>9.51</v>
      </c>
      <c r="Y500" t="n">
        <v>0.5</v>
      </c>
      <c r="Z500" t="n">
        <v>10</v>
      </c>
    </row>
    <row r="501">
      <c r="A501" t="n">
        <v>4</v>
      </c>
      <c r="B501" t="n">
        <v>55</v>
      </c>
      <c r="C501" t="inlineStr">
        <is>
          <t xml:space="preserve">CONCLUIDO	</t>
        </is>
      </c>
      <c r="D501" t="n">
        <v>0.8398</v>
      </c>
      <c r="E501" t="n">
        <v>119.07</v>
      </c>
      <c r="F501" t="n">
        <v>113.12</v>
      </c>
      <c r="G501" t="n">
        <v>41.89</v>
      </c>
      <c r="H501" t="n">
        <v>0.73</v>
      </c>
      <c r="I501" t="n">
        <v>162</v>
      </c>
      <c r="J501" t="n">
        <v>121.23</v>
      </c>
      <c r="K501" t="n">
        <v>43.4</v>
      </c>
      <c r="L501" t="n">
        <v>5</v>
      </c>
      <c r="M501" t="n">
        <v>160</v>
      </c>
      <c r="N501" t="n">
        <v>17.83</v>
      </c>
      <c r="O501" t="n">
        <v>15186.08</v>
      </c>
      <c r="P501" t="n">
        <v>1118.74</v>
      </c>
      <c r="Q501" t="n">
        <v>1150.98</v>
      </c>
      <c r="R501" t="n">
        <v>427.75</v>
      </c>
      <c r="S501" t="n">
        <v>164.43</v>
      </c>
      <c r="T501" t="n">
        <v>124607.24</v>
      </c>
      <c r="U501" t="n">
        <v>0.38</v>
      </c>
      <c r="V501" t="n">
        <v>0.85</v>
      </c>
      <c r="W501" t="n">
        <v>19.24</v>
      </c>
      <c r="X501" t="n">
        <v>7.38</v>
      </c>
      <c r="Y501" t="n">
        <v>0.5</v>
      </c>
      <c r="Z501" t="n">
        <v>10</v>
      </c>
    </row>
    <row r="502">
      <c r="A502" t="n">
        <v>5</v>
      </c>
      <c r="B502" t="n">
        <v>55</v>
      </c>
      <c r="C502" t="inlineStr">
        <is>
          <t xml:space="preserve">CONCLUIDO	</t>
        </is>
      </c>
      <c r="D502" t="n">
        <v>0.8542999999999999</v>
      </c>
      <c r="E502" t="n">
        <v>117.05</v>
      </c>
      <c r="F502" t="n">
        <v>111.79</v>
      </c>
      <c r="G502" t="n">
        <v>50.43</v>
      </c>
      <c r="H502" t="n">
        <v>0.86</v>
      </c>
      <c r="I502" t="n">
        <v>133</v>
      </c>
      <c r="J502" t="n">
        <v>122.54</v>
      </c>
      <c r="K502" t="n">
        <v>43.4</v>
      </c>
      <c r="L502" t="n">
        <v>6</v>
      </c>
      <c r="M502" t="n">
        <v>131</v>
      </c>
      <c r="N502" t="n">
        <v>18.14</v>
      </c>
      <c r="O502" t="n">
        <v>15347.16</v>
      </c>
      <c r="P502" t="n">
        <v>1100.85</v>
      </c>
      <c r="Q502" t="n">
        <v>1150.96</v>
      </c>
      <c r="R502" t="n">
        <v>382.76</v>
      </c>
      <c r="S502" t="n">
        <v>164.43</v>
      </c>
      <c r="T502" t="n">
        <v>102259</v>
      </c>
      <c r="U502" t="n">
        <v>0.43</v>
      </c>
      <c r="V502" t="n">
        <v>0.86</v>
      </c>
      <c r="W502" t="n">
        <v>19.2</v>
      </c>
      <c r="X502" t="n">
        <v>6.05</v>
      </c>
      <c r="Y502" t="n">
        <v>0.5</v>
      </c>
      <c r="Z502" t="n">
        <v>10</v>
      </c>
    </row>
    <row r="503">
      <c r="A503" t="n">
        <v>6</v>
      </c>
      <c r="B503" t="n">
        <v>55</v>
      </c>
      <c r="C503" t="inlineStr">
        <is>
          <t xml:space="preserve">CONCLUIDO	</t>
        </is>
      </c>
      <c r="D503" t="n">
        <v>0.8647</v>
      </c>
      <c r="E503" t="n">
        <v>115.65</v>
      </c>
      <c r="F503" t="n">
        <v>110.86</v>
      </c>
      <c r="G503" t="n">
        <v>58.87</v>
      </c>
      <c r="H503" t="n">
        <v>1</v>
      </c>
      <c r="I503" t="n">
        <v>113</v>
      </c>
      <c r="J503" t="n">
        <v>123.85</v>
      </c>
      <c r="K503" t="n">
        <v>43.4</v>
      </c>
      <c r="L503" t="n">
        <v>7</v>
      </c>
      <c r="M503" t="n">
        <v>111</v>
      </c>
      <c r="N503" t="n">
        <v>18.45</v>
      </c>
      <c r="O503" t="n">
        <v>15508.69</v>
      </c>
      <c r="P503" t="n">
        <v>1087.33</v>
      </c>
      <c r="Q503" t="n">
        <v>1150.98</v>
      </c>
      <c r="R503" t="n">
        <v>351.74</v>
      </c>
      <c r="S503" t="n">
        <v>164.43</v>
      </c>
      <c r="T503" t="n">
        <v>86846.52</v>
      </c>
      <c r="U503" t="n">
        <v>0.47</v>
      </c>
      <c r="V503" t="n">
        <v>0.86</v>
      </c>
      <c r="W503" t="n">
        <v>19.15</v>
      </c>
      <c r="X503" t="n">
        <v>5.13</v>
      </c>
      <c r="Y503" t="n">
        <v>0.5</v>
      </c>
      <c r="Z503" t="n">
        <v>10</v>
      </c>
    </row>
    <row r="504">
      <c r="A504" t="n">
        <v>7</v>
      </c>
      <c r="B504" t="n">
        <v>55</v>
      </c>
      <c r="C504" t="inlineStr">
        <is>
          <t xml:space="preserve">CONCLUIDO	</t>
        </is>
      </c>
      <c r="D504" t="n">
        <v>0.8723</v>
      </c>
      <c r="E504" t="n">
        <v>114.64</v>
      </c>
      <c r="F504" t="n">
        <v>110.21</v>
      </c>
      <c r="G504" t="n">
        <v>67.48</v>
      </c>
      <c r="H504" t="n">
        <v>1.13</v>
      </c>
      <c r="I504" t="n">
        <v>98</v>
      </c>
      <c r="J504" t="n">
        <v>125.16</v>
      </c>
      <c r="K504" t="n">
        <v>43.4</v>
      </c>
      <c r="L504" t="n">
        <v>8</v>
      </c>
      <c r="M504" t="n">
        <v>96</v>
      </c>
      <c r="N504" t="n">
        <v>18.76</v>
      </c>
      <c r="O504" t="n">
        <v>15670.68</v>
      </c>
      <c r="P504" t="n">
        <v>1076.32</v>
      </c>
      <c r="Q504" t="n">
        <v>1150.95</v>
      </c>
      <c r="R504" t="n">
        <v>329.08</v>
      </c>
      <c r="S504" t="n">
        <v>164.43</v>
      </c>
      <c r="T504" t="n">
        <v>75591</v>
      </c>
      <c r="U504" t="n">
        <v>0.5</v>
      </c>
      <c r="V504" t="n">
        <v>0.87</v>
      </c>
      <c r="W504" t="n">
        <v>19.15</v>
      </c>
      <c r="X504" t="n">
        <v>4.48</v>
      </c>
      <c r="Y504" t="n">
        <v>0.5</v>
      </c>
      <c r="Z504" t="n">
        <v>10</v>
      </c>
    </row>
    <row r="505">
      <c r="A505" t="n">
        <v>8</v>
      </c>
      <c r="B505" t="n">
        <v>55</v>
      </c>
      <c r="C505" t="inlineStr">
        <is>
          <t xml:space="preserve">CONCLUIDO	</t>
        </is>
      </c>
      <c r="D505" t="n">
        <v>0.8791</v>
      </c>
      <c r="E505" t="n">
        <v>113.76</v>
      </c>
      <c r="F505" t="n">
        <v>109.62</v>
      </c>
      <c r="G505" t="n">
        <v>76.48</v>
      </c>
      <c r="H505" t="n">
        <v>1.26</v>
      </c>
      <c r="I505" t="n">
        <v>86</v>
      </c>
      <c r="J505" t="n">
        <v>126.48</v>
      </c>
      <c r="K505" t="n">
        <v>43.4</v>
      </c>
      <c r="L505" t="n">
        <v>9</v>
      </c>
      <c r="M505" t="n">
        <v>84</v>
      </c>
      <c r="N505" t="n">
        <v>19.08</v>
      </c>
      <c r="O505" t="n">
        <v>15833.12</v>
      </c>
      <c r="P505" t="n">
        <v>1066.04</v>
      </c>
      <c r="Q505" t="n">
        <v>1150.96</v>
      </c>
      <c r="R505" t="n">
        <v>309.1</v>
      </c>
      <c r="S505" t="n">
        <v>164.43</v>
      </c>
      <c r="T505" t="n">
        <v>65660.64999999999</v>
      </c>
      <c r="U505" t="n">
        <v>0.53</v>
      </c>
      <c r="V505" t="n">
        <v>0.87</v>
      </c>
      <c r="W505" t="n">
        <v>19.12</v>
      </c>
      <c r="X505" t="n">
        <v>3.88</v>
      </c>
      <c r="Y505" t="n">
        <v>0.5</v>
      </c>
      <c r="Z505" t="n">
        <v>10</v>
      </c>
    </row>
    <row r="506">
      <c r="A506" t="n">
        <v>9</v>
      </c>
      <c r="B506" t="n">
        <v>55</v>
      </c>
      <c r="C506" t="inlineStr">
        <is>
          <t xml:space="preserve">CONCLUIDO	</t>
        </is>
      </c>
      <c r="D506" t="n">
        <v>0.8839</v>
      </c>
      <c r="E506" t="n">
        <v>113.14</v>
      </c>
      <c r="F506" t="n">
        <v>109.21</v>
      </c>
      <c r="G506" t="n">
        <v>85.09999999999999</v>
      </c>
      <c r="H506" t="n">
        <v>1.38</v>
      </c>
      <c r="I506" t="n">
        <v>77</v>
      </c>
      <c r="J506" t="n">
        <v>127.8</v>
      </c>
      <c r="K506" t="n">
        <v>43.4</v>
      </c>
      <c r="L506" t="n">
        <v>10</v>
      </c>
      <c r="M506" t="n">
        <v>75</v>
      </c>
      <c r="N506" t="n">
        <v>19.4</v>
      </c>
      <c r="O506" t="n">
        <v>15996.02</v>
      </c>
      <c r="P506" t="n">
        <v>1057.46</v>
      </c>
      <c r="Q506" t="n">
        <v>1150.91</v>
      </c>
      <c r="R506" t="n">
        <v>295.35</v>
      </c>
      <c r="S506" t="n">
        <v>164.43</v>
      </c>
      <c r="T506" t="n">
        <v>58829.96</v>
      </c>
      <c r="U506" t="n">
        <v>0.5600000000000001</v>
      </c>
      <c r="V506" t="n">
        <v>0.88</v>
      </c>
      <c r="W506" t="n">
        <v>19.11</v>
      </c>
      <c r="X506" t="n">
        <v>3.48</v>
      </c>
      <c r="Y506" t="n">
        <v>0.5</v>
      </c>
      <c r="Z506" t="n">
        <v>10</v>
      </c>
    </row>
    <row r="507">
      <c r="A507" t="n">
        <v>10</v>
      </c>
      <c r="B507" t="n">
        <v>55</v>
      </c>
      <c r="C507" t="inlineStr">
        <is>
          <t xml:space="preserve">CONCLUIDO	</t>
        </is>
      </c>
      <c r="D507" t="n">
        <v>0.8878</v>
      </c>
      <c r="E507" t="n">
        <v>112.63</v>
      </c>
      <c r="F507" t="n">
        <v>108.88</v>
      </c>
      <c r="G507" t="n">
        <v>93.31999999999999</v>
      </c>
      <c r="H507" t="n">
        <v>1.5</v>
      </c>
      <c r="I507" t="n">
        <v>70</v>
      </c>
      <c r="J507" t="n">
        <v>129.13</v>
      </c>
      <c r="K507" t="n">
        <v>43.4</v>
      </c>
      <c r="L507" t="n">
        <v>11</v>
      </c>
      <c r="M507" t="n">
        <v>68</v>
      </c>
      <c r="N507" t="n">
        <v>19.73</v>
      </c>
      <c r="O507" t="n">
        <v>16159.39</v>
      </c>
      <c r="P507" t="n">
        <v>1049.56</v>
      </c>
      <c r="Q507" t="n">
        <v>1150.95</v>
      </c>
      <c r="R507" t="n">
        <v>284.51</v>
      </c>
      <c r="S507" t="n">
        <v>164.43</v>
      </c>
      <c r="T507" t="n">
        <v>53449.02</v>
      </c>
      <c r="U507" t="n">
        <v>0.58</v>
      </c>
      <c r="V507" t="n">
        <v>0.88</v>
      </c>
      <c r="W507" t="n">
        <v>19.08</v>
      </c>
      <c r="X507" t="n">
        <v>3.14</v>
      </c>
      <c r="Y507" t="n">
        <v>0.5</v>
      </c>
      <c r="Z507" t="n">
        <v>10</v>
      </c>
    </row>
    <row r="508">
      <c r="A508" t="n">
        <v>11</v>
      </c>
      <c r="B508" t="n">
        <v>55</v>
      </c>
      <c r="C508" t="inlineStr">
        <is>
          <t xml:space="preserve">CONCLUIDO	</t>
        </is>
      </c>
      <c r="D508" t="n">
        <v>0.891</v>
      </c>
      <c r="E508" t="n">
        <v>112.24</v>
      </c>
      <c r="F508" t="n">
        <v>108.62</v>
      </c>
      <c r="G508" t="n">
        <v>101.83</v>
      </c>
      <c r="H508" t="n">
        <v>1.63</v>
      </c>
      <c r="I508" t="n">
        <v>64</v>
      </c>
      <c r="J508" t="n">
        <v>130.45</v>
      </c>
      <c r="K508" t="n">
        <v>43.4</v>
      </c>
      <c r="L508" t="n">
        <v>12</v>
      </c>
      <c r="M508" t="n">
        <v>62</v>
      </c>
      <c r="N508" t="n">
        <v>20.05</v>
      </c>
      <c r="O508" t="n">
        <v>16323.22</v>
      </c>
      <c r="P508" t="n">
        <v>1042.33</v>
      </c>
      <c r="Q508" t="n">
        <v>1150.94</v>
      </c>
      <c r="R508" t="n">
        <v>275.71</v>
      </c>
      <c r="S508" t="n">
        <v>164.43</v>
      </c>
      <c r="T508" t="n">
        <v>49078.29</v>
      </c>
      <c r="U508" t="n">
        <v>0.6</v>
      </c>
      <c r="V508" t="n">
        <v>0.88</v>
      </c>
      <c r="W508" t="n">
        <v>19.08</v>
      </c>
      <c r="X508" t="n">
        <v>2.89</v>
      </c>
      <c r="Y508" t="n">
        <v>0.5</v>
      </c>
      <c r="Z508" t="n">
        <v>10</v>
      </c>
    </row>
    <row r="509">
      <c r="A509" t="n">
        <v>12</v>
      </c>
      <c r="B509" t="n">
        <v>55</v>
      </c>
      <c r="C509" t="inlineStr">
        <is>
          <t xml:space="preserve">CONCLUIDO	</t>
        </is>
      </c>
      <c r="D509" t="n">
        <v>0.8946</v>
      </c>
      <c r="E509" t="n">
        <v>111.78</v>
      </c>
      <c r="F509" t="n">
        <v>108.31</v>
      </c>
      <c r="G509" t="n">
        <v>112.04</v>
      </c>
      <c r="H509" t="n">
        <v>1.74</v>
      </c>
      <c r="I509" t="n">
        <v>58</v>
      </c>
      <c r="J509" t="n">
        <v>131.79</v>
      </c>
      <c r="K509" t="n">
        <v>43.4</v>
      </c>
      <c r="L509" t="n">
        <v>13</v>
      </c>
      <c r="M509" t="n">
        <v>56</v>
      </c>
      <c r="N509" t="n">
        <v>20.39</v>
      </c>
      <c r="O509" t="n">
        <v>16487.53</v>
      </c>
      <c r="P509" t="n">
        <v>1034.56</v>
      </c>
      <c r="Q509" t="n">
        <v>1150.88</v>
      </c>
      <c r="R509" t="n">
        <v>264.69</v>
      </c>
      <c r="S509" t="n">
        <v>164.43</v>
      </c>
      <c r="T509" t="n">
        <v>43595.99</v>
      </c>
      <c r="U509" t="n">
        <v>0.62</v>
      </c>
      <c r="V509" t="n">
        <v>0.88</v>
      </c>
      <c r="W509" t="n">
        <v>19.08</v>
      </c>
      <c r="X509" t="n">
        <v>2.58</v>
      </c>
      <c r="Y509" t="n">
        <v>0.5</v>
      </c>
      <c r="Z509" t="n">
        <v>10</v>
      </c>
    </row>
    <row r="510">
      <c r="A510" t="n">
        <v>13</v>
      </c>
      <c r="B510" t="n">
        <v>55</v>
      </c>
      <c r="C510" t="inlineStr">
        <is>
          <t xml:space="preserve">CONCLUIDO	</t>
        </is>
      </c>
      <c r="D510" t="n">
        <v>0.8966</v>
      </c>
      <c r="E510" t="n">
        <v>111.53</v>
      </c>
      <c r="F510" t="n">
        <v>108.15</v>
      </c>
      <c r="G510" t="n">
        <v>120.17</v>
      </c>
      <c r="H510" t="n">
        <v>1.86</v>
      </c>
      <c r="I510" t="n">
        <v>54</v>
      </c>
      <c r="J510" t="n">
        <v>133.12</v>
      </c>
      <c r="K510" t="n">
        <v>43.4</v>
      </c>
      <c r="L510" t="n">
        <v>14</v>
      </c>
      <c r="M510" t="n">
        <v>52</v>
      </c>
      <c r="N510" t="n">
        <v>20.72</v>
      </c>
      <c r="O510" t="n">
        <v>16652.31</v>
      </c>
      <c r="P510" t="n">
        <v>1029.06</v>
      </c>
      <c r="Q510" t="n">
        <v>1150.91</v>
      </c>
      <c r="R510" t="n">
        <v>259.69</v>
      </c>
      <c r="S510" t="n">
        <v>164.43</v>
      </c>
      <c r="T510" t="n">
        <v>41117.62</v>
      </c>
      <c r="U510" t="n">
        <v>0.63</v>
      </c>
      <c r="V510" t="n">
        <v>0.88</v>
      </c>
      <c r="W510" t="n">
        <v>19.06</v>
      </c>
      <c r="X510" t="n">
        <v>2.42</v>
      </c>
      <c r="Y510" t="n">
        <v>0.5</v>
      </c>
      <c r="Z510" t="n">
        <v>10</v>
      </c>
    </row>
    <row r="511">
      <c r="A511" t="n">
        <v>14</v>
      </c>
      <c r="B511" t="n">
        <v>55</v>
      </c>
      <c r="C511" t="inlineStr">
        <is>
          <t xml:space="preserve">CONCLUIDO	</t>
        </is>
      </c>
      <c r="D511" t="n">
        <v>0.8988</v>
      </c>
      <c r="E511" t="n">
        <v>111.25</v>
      </c>
      <c r="F511" t="n">
        <v>107.98</v>
      </c>
      <c r="G511" t="n">
        <v>129.57</v>
      </c>
      <c r="H511" t="n">
        <v>1.97</v>
      </c>
      <c r="I511" t="n">
        <v>50</v>
      </c>
      <c r="J511" t="n">
        <v>134.46</v>
      </c>
      <c r="K511" t="n">
        <v>43.4</v>
      </c>
      <c r="L511" t="n">
        <v>15</v>
      </c>
      <c r="M511" t="n">
        <v>48</v>
      </c>
      <c r="N511" t="n">
        <v>21.06</v>
      </c>
      <c r="O511" t="n">
        <v>16817.7</v>
      </c>
      <c r="P511" t="n">
        <v>1022.35</v>
      </c>
      <c r="Q511" t="n">
        <v>1150.9</v>
      </c>
      <c r="R511" t="n">
        <v>253.97</v>
      </c>
      <c r="S511" t="n">
        <v>164.43</v>
      </c>
      <c r="T511" t="n">
        <v>38276.48</v>
      </c>
      <c r="U511" t="n">
        <v>0.65</v>
      </c>
      <c r="V511" t="n">
        <v>0.89</v>
      </c>
      <c r="W511" t="n">
        <v>19.05</v>
      </c>
      <c r="X511" t="n">
        <v>2.24</v>
      </c>
      <c r="Y511" t="n">
        <v>0.5</v>
      </c>
      <c r="Z511" t="n">
        <v>10</v>
      </c>
    </row>
    <row r="512">
      <c r="A512" t="n">
        <v>15</v>
      </c>
      <c r="B512" t="n">
        <v>55</v>
      </c>
      <c r="C512" t="inlineStr">
        <is>
          <t xml:space="preserve">CONCLUIDO	</t>
        </is>
      </c>
      <c r="D512" t="n">
        <v>0.9003</v>
      </c>
      <c r="E512" t="n">
        <v>111.08</v>
      </c>
      <c r="F512" t="n">
        <v>107.87</v>
      </c>
      <c r="G512" t="n">
        <v>137.71</v>
      </c>
      <c r="H512" t="n">
        <v>2.08</v>
      </c>
      <c r="I512" t="n">
        <v>47</v>
      </c>
      <c r="J512" t="n">
        <v>135.81</v>
      </c>
      <c r="K512" t="n">
        <v>43.4</v>
      </c>
      <c r="L512" t="n">
        <v>16</v>
      </c>
      <c r="M512" t="n">
        <v>45</v>
      </c>
      <c r="N512" t="n">
        <v>21.41</v>
      </c>
      <c r="O512" t="n">
        <v>16983.46</v>
      </c>
      <c r="P512" t="n">
        <v>1017.48</v>
      </c>
      <c r="Q512" t="n">
        <v>1150.93</v>
      </c>
      <c r="R512" t="n">
        <v>250.3</v>
      </c>
      <c r="S512" t="n">
        <v>164.43</v>
      </c>
      <c r="T512" t="n">
        <v>36454.6</v>
      </c>
      <c r="U512" t="n">
        <v>0.66</v>
      </c>
      <c r="V512" t="n">
        <v>0.89</v>
      </c>
      <c r="W512" t="n">
        <v>19.05</v>
      </c>
      <c r="X512" t="n">
        <v>2.14</v>
      </c>
      <c r="Y512" t="n">
        <v>0.5</v>
      </c>
      <c r="Z512" t="n">
        <v>10</v>
      </c>
    </row>
    <row r="513">
      <c r="A513" t="n">
        <v>16</v>
      </c>
      <c r="B513" t="n">
        <v>55</v>
      </c>
      <c r="C513" t="inlineStr">
        <is>
          <t xml:space="preserve">CONCLUIDO	</t>
        </is>
      </c>
      <c r="D513" t="n">
        <v>0.9022</v>
      </c>
      <c r="E513" t="n">
        <v>110.84</v>
      </c>
      <c r="F513" t="n">
        <v>107.7</v>
      </c>
      <c r="G513" t="n">
        <v>146.87</v>
      </c>
      <c r="H513" t="n">
        <v>2.19</v>
      </c>
      <c r="I513" t="n">
        <v>44</v>
      </c>
      <c r="J513" t="n">
        <v>137.15</v>
      </c>
      <c r="K513" t="n">
        <v>43.4</v>
      </c>
      <c r="L513" t="n">
        <v>17</v>
      </c>
      <c r="M513" t="n">
        <v>42</v>
      </c>
      <c r="N513" t="n">
        <v>21.75</v>
      </c>
      <c r="O513" t="n">
        <v>17149.71</v>
      </c>
      <c r="P513" t="n">
        <v>1010.52</v>
      </c>
      <c r="Q513" t="n">
        <v>1150.89</v>
      </c>
      <c r="R513" t="n">
        <v>244.47</v>
      </c>
      <c r="S513" t="n">
        <v>164.43</v>
      </c>
      <c r="T513" t="n">
        <v>33558.6</v>
      </c>
      <c r="U513" t="n">
        <v>0.67</v>
      </c>
      <c r="V513" t="n">
        <v>0.89</v>
      </c>
      <c r="W513" t="n">
        <v>19.05</v>
      </c>
      <c r="X513" t="n">
        <v>1.97</v>
      </c>
      <c r="Y513" t="n">
        <v>0.5</v>
      </c>
      <c r="Z513" t="n">
        <v>10</v>
      </c>
    </row>
    <row r="514">
      <c r="A514" t="n">
        <v>17</v>
      </c>
      <c r="B514" t="n">
        <v>55</v>
      </c>
      <c r="C514" t="inlineStr">
        <is>
          <t xml:space="preserve">CONCLUIDO	</t>
        </is>
      </c>
      <c r="D514" t="n">
        <v>0.904</v>
      </c>
      <c r="E514" t="n">
        <v>110.62</v>
      </c>
      <c r="F514" t="n">
        <v>107.55</v>
      </c>
      <c r="G514" t="n">
        <v>157.4</v>
      </c>
      <c r="H514" t="n">
        <v>2.3</v>
      </c>
      <c r="I514" t="n">
        <v>41</v>
      </c>
      <c r="J514" t="n">
        <v>138.51</v>
      </c>
      <c r="K514" t="n">
        <v>43.4</v>
      </c>
      <c r="L514" t="n">
        <v>18</v>
      </c>
      <c r="M514" t="n">
        <v>39</v>
      </c>
      <c r="N514" t="n">
        <v>22.11</v>
      </c>
      <c r="O514" t="n">
        <v>17316.45</v>
      </c>
      <c r="P514" t="n">
        <v>1003.83</v>
      </c>
      <c r="Q514" t="n">
        <v>1150.9</v>
      </c>
      <c r="R514" t="n">
        <v>239.74</v>
      </c>
      <c r="S514" t="n">
        <v>164.43</v>
      </c>
      <c r="T514" t="n">
        <v>31208.98</v>
      </c>
      <c r="U514" t="n">
        <v>0.6899999999999999</v>
      </c>
      <c r="V514" t="n">
        <v>0.89</v>
      </c>
      <c r="W514" t="n">
        <v>19.03</v>
      </c>
      <c r="X514" t="n">
        <v>1.82</v>
      </c>
      <c r="Y514" t="n">
        <v>0.5</v>
      </c>
      <c r="Z514" t="n">
        <v>10</v>
      </c>
    </row>
    <row r="515">
      <c r="A515" t="n">
        <v>18</v>
      </c>
      <c r="B515" t="n">
        <v>55</v>
      </c>
      <c r="C515" t="inlineStr">
        <is>
          <t xml:space="preserve">CONCLUIDO	</t>
        </is>
      </c>
      <c r="D515" t="n">
        <v>0.905</v>
      </c>
      <c r="E515" t="n">
        <v>110.49</v>
      </c>
      <c r="F515" t="n">
        <v>107.48</v>
      </c>
      <c r="G515" t="n">
        <v>165.35</v>
      </c>
      <c r="H515" t="n">
        <v>2.4</v>
      </c>
      <c r="I515" t="n">
        <v>39</v>
      </c>
      <c r="J515" t="n">
        <v>139.86</v>
      </c>
      <c r="K515" t="n">
        <v>43.4</v>
      </c>
      <c r="L515" t="n">
        <v>19</v>
      </c>
      <c r="M515" t="n">
        <v>37</v>
      </c>
      <c r="N515" t="n">
        <v>22.46</v>
      </c>
      <c r="O515" t="n">
        <v>17483.7</v>
      </c>
      <c r="P515" t="n">
        <v>998.22</v>
      </c>
      <c r="Q515" t="n">
        <v>1150.91</v>
      </c>
      <c r="R515" t="n">
        <v>237.09</v>
      </c>
      <c r="S515" t="n">
        <v>164.43</v>
      </c>
      <c r="T515" t="n">
        <v>29890.76</v>
      </c>
      <c r="U515" t="n">
        <v>0.6899999999999999</v>
      </c>
      <c r="V515" t="n">
        <v>0.89</v>
      </c>
      <c r="W515" t="n">
        <v>19.03</v>
      </c>
      <c r="X515" t="n">
        <v>1.74</v>
      </c>
      <c r="Y515" t="n">
        <v>0.5</v>
      </c>
      <c r="Z515" t="n">
        <v>10</v>
      </c>
    </row>
    <row r="516">
      <c r="A516" t="n">
        <v>19</v>
      </c>
      <c r="B516" t="n">
        <v>55</v>
      </c>
      <c r="C516" t="inlineStr">
        <is>
          <t xml:space="preserve">CONCLUIDO	</t>
        </is>
      </c>
      <c r="D516" t="n">
        <v>0.9062</v>
      </c>
      <c r="E516" t="n">
        <v>110.35</v>
      </c>
      <c r="F516" t="n">
        <v>107.38</v>
      </c>
      <c r="G516" t="n">
        <v>174.14</v>
      </c>
      <c r="H516" t="n">
        <v>2.5</v>
      </c>
      <c r="I516" t="n">
        <v>37</v>
      </c>
      <c r="J516" t="n">
        <v>141.22</v>
      </c>
      <c r="K516" t="n">
        <v>43.4</v>
      </c>
      <c r="L516" t="n">
        <v>20</v>
      </c>
      <c r="M516" t="n">
        <v>35</v>
      </c>
      <c r="N516" t="n">
        <v>22.82</v>
      </c>
      <c r="O516" t="n">
        <v>17651.44</v>
      </c>
      <c r="P516" t="n">
        <v>992.79</v>
      </c>
      <c r="Q516" t="n">
        <v>1150.87</v>
      </c>
      <c r="R516" t="n">
        <v>233.43</v>
      </c>
      <c r="S516" t="n">
        <v>164.43</v>
      </c>
      <c r="T516" t="n">
        <v>28071.37</v>
      </c>
      <c r="U516" t="n">
        <v>0.7</v>
      </c>
      <c r="V516" t="n">
        <v>0.89</v>
      </c>
      <c r="W516" t="n">
        <v>19.04</v>
      </c>
      <c r="X516" t="n">
        <v>1.65</v>
      </c>
      <c r="Y516" t="n">
        <v>0.5</v>
      </c>
      <c r="Z516" t="n">
        <v>10</v>
      </c>
    </row>
    <row r="517">
      <c r="A517" t="n">
        <v>20</v>
      </c>
      <c r="B517" t="n">
        <v>55</v>
      </c>
      <c r="C517" t="inlineStr">
        <is>
          <t xml:space="preserve">CONCLUIDO	</t>
        </is>
      </c>
      <c r="D517" t="n">
        <v>0.9076</v>
      </c>
      <c r="E517" t="n">
        <v>110.18</v>
      </c>
      <c r="F517" t="n">
        <v>107.26</v>
      </c>
      <c r="G517" t="n">
        <v>183.87</v>
      </c>
      <c r="H517" t="n">
        <v>2.61</v>
      </c>
      <c r="I517" t="n">
        <v>35</v>
      </c>
      <c r="J517" t="n">
        <v>142.59</v>
      </c>
      <c r="K517" t="n">
        <v>43.4</v>
      </c>
      <c r="L517" t="n">
        <v>21</v>
      </c>
      <c r="M517" t="n">
        <v>33</v>
      </c>
      <c r="N517" t="n">
        <v>23.19</v>
      </c>
      <c r="O517" t="n">
        <v>17819.69</v>
      </c>
      <c r="P517" t="n">
        <v>988.77</v>
      </c>
      <c r="Q517" t="n">
        <v>1150.91</v>
      </c>
      <c r="R517" t="n">
        <v>229.53</v>
      </c>
      <c r="S517" t="n">
        <v>164.43</v>
      </c>
      <c r="T517" t="n">
        <v>26131.11</v>
      </c>
      <c r="U517" t="n">
        <v>0.72</v>
      </c>
      <c r="V517" t="n">
        <v>0.89</v>
      </c>
      <c r="W517" t="n">
        <v>19.03</v>
      </c>
      <c r="X517" t="n">
        <v>1.53</v>
      </c>
      <c r="Y517" t="n">
        <v>0.5</v>
      </c>
      <c r="Z517" t="n">
        <v>10</v>
      </c>
    </row>
    <row r="518">
      <c r="A518" t="n">
        <v>21</v>
      </c>
      <c r="B518" t="n">
        <v>55</v>
      </c>
      <c r="C518" t="inlineStr">
        <is>
          <t xml:space="preserve">CONCLUIDO	</t>
        </is>
      </c>
      <c r="D518" t="n">
        <v>0.9086</v>
      </c>
      <c r="E518" t="n">
        <v>110.06</v>
      </c>
      <c r="F518" t="n">
        <v>107.19</v>
      </c>
      <c r="G518" t="n">
        <v>194.89</v>
      </c>
      <c r="H518" t="n">
        <v>2.7</v>
      </c>
      <c r="I518" t="n">
        <v>33</v>
      </c>
      <c r="J518" t="n">
        <v>143.96</v>
      </c>
      <c r="K518" t="n">
        <v>43.4</v>
      </c>
      <c r="L518" t="n">
        <v>22</v>
      </c>
      <c r="M518" t="n">
        <v>31</v>
      </c>
      <c r="N518" t="n">
        <v>23.56</v>
      </c>
      <c r="O518" t="n">
        <v>17988.46</v>
      </c>
      <c r="P518" t="n">
        <v>981.26</v>
      </c>
      <c r="Q518" t="n">
        <v>1150.88</v>
      </c>
      <c r="R518" t="n">
        <v>226.96</v>
      </c>
      <c r="S518" t="n">
        <v>164.43</v>
      </c>
      <c r="T518" t="n">
        <v>24857.6</v>
      </c>
      <c r="U518" t="n">
        <v>0.72</v>
      </c>
      <c r="V518" t="n">
        <v>0.89</v>
      </c>
      <c r="W518" t="n">
        <v>19.03</v>
      </c>
      <c r="X518" t="n">
        <v>1.46</v>
      </c>
      <c r="Y518" t="n">
        <v>0.5</v>
      </c>
      <c r="Z518" t="n">
        <v>10</v>
      </c>
    </row>
    <row r="519">
      <c r="A519" t="n">
        <v>22</v>
      </c>
      <c r="B519" t="n">
        <v>55</v>
      </c>
      <c r="C519" t="inlineStr">
        <is>
          <t xml:space="preserve">CONCLUIDO	</t>
        </is>
      </c>
      <c r="D519" t="n">
        <v>0.9091</v>
      </c>
      <c r="E519" t="n">
        <v>110</v>
      </c>
      <c r="F519" t="n">
        <v>107.15</v>
      </c>
      <c r="G519" t="n">
        <v>200.91</v>
      </c>
      <c r="H519" t="n">
        <v>2.8</v>
      </c>
      <c r="I519" t="n">
        <v>32</v>
      </c>
      <c r="J519" t="n">
        <v>145.33</v>
      </c>
      <c r="K519" t="n">
        <v>43.4</v>
      </c>
      <c r="L519" t="n">
        <v>23</v>
      </c>
      <c r="M519" t="n">
        <v>30</v>
      </c>
      <c r="N519" t="n">
        <v>23.93</v>
      </c>
      <c r="O519" t="n">
        <v>18157.74</v>
      </c>
      <c r="P519" t="n">
        <v>977.78</v>
      </c>
      <c r="Q519" t="n">
        <v>1150.89</v>
      </c>
      <c r="R519" t="n">
        <v>225.81</v>
      </c>
      <c r="S519" t="n">
        <v>164.43</v>
      </c>
      <c r="T519" t="n">
        <v>24288.61</v>
      </c>
      <c r="U519" t="n">
        <v>0.73</v>
      </c>
      <c r="V519" t="n">
        <v>0.89</v>
      </c>
      <c r="W519" t="n">
        <v>19.03</v>
      </c>
      <c r="X519" t="n">
        <v>1.42</v>
      </c>
      <c r="Y519" t="n">
        <v>0.5</v>
      </c>
      <c r="Z519" t="n">
        <v>10</v>
      </c>
    </row>
    <row r="520">
      <c r="A520" t="n">
        <v>23</v>
      </c>
      <c r="B520" t="n">
        <v>55</v>
      </c>
      <c r="C520" t="inlineStr">
        <is>
          <t xml:space="preserve">CONCLUIDO	</t>
        </is>
      </c>
      <c r="D520" t="n">
        <v>0.9104</v>
      </c>
      <c r="E520" t="n">
        <v>109.84</v>
      </c>
      <c r="F520" t="n">
        <v>107.04</v>
      </c>
      <c r="G520" t="n">
        <v>214.08</v>
      </c>
      <c r="H520" t="n">
        <v>2.89</v>
      </c>
      <c r="I520" t="n">
        <v>30</v>
      </c>
      <c r="J520" t="n">
        <v>146.7</v>
      </c>
      <c r="K520" t="n">
        <v>43.4</v>
      </c>
      <c r="L520" t="n">
        <v>24</v>
      </c>
      <c r="M520" t="n">
        <v>28</v>
      </c>
      <c r="N520" t="n">
        <v>24.3</v>
      </c>
      <c r="O520" t="n">
        <v>18327.54</v>
      </c>
      <c r="P520" t="n">
        <v>970.4299999999999</v>
      </c>
      <c r="Q520" t="n">
        <v>1150.9</v>
      </c>
      <c r="R520" t="n">
        <v>222.07</v>
      </c>
      <c r="S520" t="n">
        <v>164.43</v>
      </c>
      <c r="T520" t="n">
        <v>22426.39</v>
      </c>
      <c r="U520" t="n">
        <v>0.74</v>
      </c>
      <c r="V520" t="n">
        <v>0.89</v>
      </c>
      <c r="W520" t="n">
        <v>19.02</v>
      </c>
      <c r="X520" t="n">
        <v>1.3</v>
      </c>
      <c r="Y520" t="n">
        <v>0.5</v>
      </c>
      <c r="Z520" t="n">
        <v>10</v>
      </c>
    </row>
    <row r="521">
      <c r="A521" t="n">
        <v>24</v>
      </c>
      <c r="B521" t="n">
        <v>55</v>
      </c>
      <c r="C521" t="inlineStr">
        <is>
          <t xml:space="preserve">CONCLUIDO	</t>
        </is>
      </c>
      <c r="D521" t="n">
        <v>0.9108000000000001</v>
      </c>
      <c r="E521" t="n">
        <v>109.79</v>
      </c>
      <c r="F521" t="n">
        <v>107.02</v>
      </c>
      <c r="G521" t="n">
        <v>221.41</v>
      </c>
      <c r="H521" t="n">
        <v>2.99</v>
      </c>
      <c r="I521" t="n">
        <v>29</v>
      </c>
      <c r="J521" t="n">
        <v>148.09</v>
      </c>
      <c r="K521" t="n">
        <v>43.4</v>
      </c>
      <c r="L521" t="n">
        <v>25</v>
      </c>
      <c r="M521" t="n">
        <v>27</v>
      </c>
      <c r="N521" t="n">
        <v>24.69</v>
      </c>
      <c r="O521" t="n">
        <v>18497.87</v>
      </c>
      <c r="P521" t="n">
        <v>966.73</v>
      </c>
      <c r="Q521" t="n">
        <v>1150.88</v>
      </c>
      <c r="R521" t="n">
        <v>221.39</v>
      </c>
      <c r="S521" t="n">
        <v>164.43</v>
      </c>
      <c r="T521" t="n">
        <v>22093.95</v>
      </c>
      <c r="U521" t="n">
        <v>0.74</v>
      </c>
      <c r="V521" t="n">
        <v>0.89</v>
      </c>
      <c r="W521" t="n">
        <v>19.02</v>
      </c>
      <c r="X521" t="n">
        <v>1.28</v>
      </c>
      <c r="Y521" t="n">
        <v>0.5</v>
      </c>
      <c r="Z521" t="n">
        <v>10</v>
      </c>
    </row>
    <row r="522">
      <c r="A522" t="n">
        <v>25</v>
      </c>
      <c r="B522" t="n">
        <v>55</v>
      </c>
      <c r="C522" t="inlineStr">
        <is>
          <t xml:space="preserve">CONCLUIDO	</t>
        </is>
      </c>
      <c r="D522" t="n">
        <v>0.9114</v>
      </c>
      <c r="E522" t="n">
        <v>109.72</v>
      </c>
      <c r="F522" t="n">
        <v>106.97</v>
      </c>
      <c r="G522" t="n">
        <v>229.22</v>
      </c>
      <c r="H522" t="n">
        <v>3.08</v>
      </c>
      <c r="I522" t="n">
        <v>28</v>
      </c>
      <c r="J522" t="n">
        <v>149.47</v>
      </c>
      <c r="K522" t="n">
        <v>43.4</v>
      </c>
      <c r="L522" t="n">
        <v>26</v>
      </c>
      <c r="M522" t="n">
        <v>26</v>
      </c>
      <c r="N522" t="n">
        <v>25.07</v>
      </c>
      <c r="O522" t="n">
        <v>18668.73</v>
      </c>
      <c r="P522" t="n">
        <v>958.52</v>
      </c>
      <c r="Q522" t="n">
        <v>1150.92</v>
      </c>
      <c r="R522" t="n">
        <v>219.65</v>
      </c>
      <c r="S522" t="n">
        <v>164.43</v>
      </c>
      <c r="T522" t="n">
        <v>21228.59</v>
      </c>
      <c r="U522" t="n">
        <v>0.75</v>
      </c>
      <c r="V522" t="n">
        <v>0.89</v>
      </c>
      <c r="W522" t="n">
        <v>19.02</v>
      </c>
      <c r="X522" t="n">
        <v>1.24</v>
      </c>
      <c r="Y522" t="n">
        <v>0.5</v>
      </c>
      <c r="Z522" t="n">
        <v>10</v>
      </c>
    </row>
    <row r="523">
      <c r="A523" t="n">
        <v>26</v>
      </c>
      <c r="B523" t="n">
        <v>55</v>
      </c>
      <c r="C523" t="inlineStr">
        <is>
          <t xml:space="preserve">CONCLUIDO	</t>
        </is>
      </c>
      <c r="D523" t="n">
        <v>0.912</v>
      </c>
      <c r="E523" t="n">
        <v>109.65</v>
      </c>
      <c r="F523" t="n">
        <v>106.92</v>
      </c>
      <c r="G523" t="n">
        <v>237.61</v>
      </c>
      <c r="H523" t="n">
        <v>3.17</v>
      </c>
      <c r="I523" t="n">
        <v>27</v>
      </c>
      <c r="J523" t="n">
        <v>150.86</v>
      </c>
      <c r="K523" t="n">
        <v>43.4</v>
      </c>
      <c r="L523" t="n">
        <v>27</v>
      </c>
      <c r="M523" t="n">
        <v>25</v>
      </c>
      <c r="N523" t="n">
        <v>25.46</v>
      </c>
      <c r="O523" t="n">
        <v>18840.13</v>
      </c>
      <c r="P523" t="n">
        <v>958.46</v>
      </c>
      <c r="Q523" t="n">
        <v>1150.9</v>
      </c>
      <c r="R523" t="n">
        <v>218.27</v>
      </c>
      <c r="S523" t="n">
        <v>164.43</v>
      </c>
      <c r="T523" t="n">
        <v>20540.22</v>
      </c>
      <c r="U523" t="n">
        <v>0.75</v>
      </c>
      <c r="V523" t="n">
        <v>0.89</v>
      </c>
      <c r="W523" t="n">
        <v>19.02</v>
      </c>
      <c r="X523" t="n">
        <v>1.19</v>
      </c>
      <c r="Y523" t="n">
        <v>0.5</v>
      </c>
      <c r="Z523" t="n">
        <v>10</v>
      </c>
    </row>
    <row r="524">
      <c r="A524" t="n">
        <v>27</v>
      </c>
      <c r="B524" t="n">
        <v>55</v>
      </c>
      <c r="C524" t="inlineStr">
        <is>
          <t xml:space="preserve">CONCLUIDO	</t>
        </is>
      </c>
      <c r="D524" t="n">
        <v>0.9125</v>
      </c>
      <c r="E524" t="n">
        <v>109.59</v>
      </c>
      <c r="F524" t="n">
        <v>106.88</v>
      </c>
      <c r="G524" t="n">
        <v>246.65</v>
      </c>
      <c r="H524" t="n">
        <v>3.26</v>
      </c>
      <c r="I524" t="n">
        <v>26</v>
      </c>
      <c r="J524" t="n">
        <v>152.25</v>
      </c>
      <c r="K524" t="n">
        <v>43.4</v>
      </c>
      <c r="L524" t="n">
        <v>28</v>
      </c>
      <c r="M524" t="n">
        <v>24</v>
      </c>
      <c r="N524" t="n">
        <v>25.85</v>
      </c>
      <c r="O524" t="n">
        <v>19012.07</v>
      </c>
      <c r="P524" t="n">
        <v>949.9400000000001</v>
      </c>
      <c r="Q524" t="n">
        <v>1150.88</v>
      </c>
      <c r="R524" t="n">
        <v>216.9</v>
      </c>
      <c r="S524" t="n">
        <v>164.43</v>
      </c>
      <c r="T524" t="n">
        <v>19860.25</v>
      </c>
      <c r="U524" t="n">
        <v>0.76</v>
      </c>
      <c r="V524" t="n">
        <v>0.89</v>
      </c>
      <c r="W524" t="n">
        <v>19.01</v>
      </c>
      <c r="X524" t="n">
        <v>1.15</v>
      </c>
      <c r="Y524" t="n">
        <v>0.5</v>
      </c>
      <c r="Z524" t="n">
        <v>10</v>
      </c>
    </row>
    <row r="525">
      <c r="A525" t="n">
        <v>28</v>
      </c>
      <c r="B525" t="n">
        <v>55</v>
      </c>
      <c r="C525" t="inlineStr">
        <is>
          <t xml:space="preserve">CONCLUIDO	</t>
        </is>
      </c>
      <c r="D525" t="n">
        <v>0.9131</v>
      </c>
      <c r="E525" t="n">
        <v>109.51</v>
      </c>
      <c r="F525" t="n">
        <v>106.83</v>
      </c>
      <c r="G525" t="n">
        <v>256.4</v>
      </c>
      <c r="H525" t="n">
        <v>3.34</v>
      </c>
      <c r="I525" t="n">
        <v>25</v>
      </c>
      <c r="J525" t="n">
        <v>153.65</v>
      </c>
      <c r="K525" t="n">
        <v>43.4</v>
      </c>
      <c r="L525" t="n">
        <v>29</v>
      </c>
      <c r="M525" t="n">
        <v>22</v>
      </c>
      <c r="N525" t="n">
        <v>26.25</v>
      </c>
      <c r="O525" t="n">
        <v>19184.56</v>
      </c>
      <c r="P525" t="n">
        <v>947.24</v>
      </c>
      <c r="Q525" t="n">
        <v>1150.87</v>
      </c>
      <c r="R525" t="n">
        <v>215.28</v>
      </c>
      <c r="S525" t="n">
        <v>164.43</v>
      </c>
      <c r="T525" t="n">
        <v>19057.6</v>
      </c>
      <c r="U525" t="n">
        <v>0.76</v>
      </c>
      <c r="V525" t="n">
        <v>0.89</v>
      </c>
      <c r="W525" t="n">
        <v>19.01</v>
      </c>
      <c r="X525" t="n">
        <v>1.1</v>
      </c>
      <c r="Y525" t="n">
        <v>0.5</v>
      </c>
      <c r="Z525" t="n">
        <v>10</v>
      </c>
    </row>
    <row r="526">
      <c r="A526" t="n">
        <v>29</v>
      </c>
      <c r="B526" t="n">
        <v>55</v>
      </c>
      <c r="C526" t="inlineStr">
        <is>
          <t xml:space="preserve">CONCLUIDO	</t>
        </is>
      </c>
      <c r="D526" t="n">
        <v>0.9139</v>
      </c>
      <c r="E526" t="n">
        <v>109.43</v>
      </c>
      <c r="F526" t="n">
        <v>106.77</v>
      </c>
      <c r="G526" t="n">
        <v>266.92</v>
      </c>
      <c r="H526" t="n">
        <v>3.43</v>
      </c>
      <c r="I526" t="n">
        <v>24</v>
      </c>
      <c r="J526" t="n">
        <v>155.06</v>
      </c>
      <c r="K526" t="n">
        <v>43.4</v>
      </c>
      <c r="L526" t="n">
        <v>30</v>
      </c>
      <c r="M526" t="n">
        <v>20</v>
      </c>
      <c r="N526" t="n">
        <v>26.66</v>
      </c>
      <c r="O526" t="n">
        <v>19357.59</v>
      </c>
      <c r="P526" t="n">
        <v>940.79</v>
      </c>
      <c r="Q526" t="n">
        <v>1150.88</v>
      </c>
      <c r="R526" t="n">
        <v>212.92</v>
      </c>
      <c r="S526" t="n">
        <v>164.43</v>
      </c>
      <c r="T526" t="n">
        <v>17881.41</v>
      </c>
      <c r="U526" t="n">
        <v>0.77</v>
      </c>
      <c r="V526" t="n">
        <v>0.9</v>
      </c>
      <c r="W526" t="n">
        <v>19.01</v>
      </c>
      <c r="X526" t="n">
        <v>1.04</v>
      </c>
      <c r="Y526" t="n">
        <v>0.5</v>
      </c>
      <c r="Z526" t="n">
        <v>10</v>
      </c>
    </row>
    <row r="527">
      <c r="A527" t="n">
        <v>30</v>
      </c>
      <c r="B527" t="n">
        <v>55</v>
      </c>
      <c r="C527" t="inlineStr">
        <is>
          <t xml:space="preserve">CONCLUIDO	</t>
        </is>
      </c>
      <c r="D527" t="n">
        <v>0.9145</v>
      </c>
      <c r="E527" t="n">
        <v>109.36</v>
      </c>
      <c r="F527" t="n">
        <v>106.72</v>
      </c>
      <c r="G527" t="n">
        <v>278.4</v>
      </c>
      <c r="H527" t="n">
        <v>3.51</v>
      </c>
      <c r="I527" t="n">
        <v>23</v>
      </c>
      <c r="J527" t="n">
        <v>156.46</v>
      </c>
      <c r="K527" t="n">
        <v>43.4</v>
      </c>
      <c r="L527" t="n">
        <v>31</v>
      </c>
      <c r="M527" t="n">
        <v>13</v>
      </c>
      <c r="N527" t="n">
        <v>27.06</v>
      </c>
      <c r="O527" t="n">
        <v>19531.19</v>
      </c>
      <c r="P527" t="n">
        <v>938.17</v>
      </c>
      <c r="Q527" t="n">
        <v>1150.9</v>
      </c>
      <c r="R527" t="n">
        <v>211.03</v>
      </c>
      <c r="S527" t="n">
        <v>164.43</v>
      </c>
      <c r="T527" t="n">
        <v>16940.71</v>
      </c>
      <c r="U527" t="n">
        <v>0.78</v>
      </c>
      <c r="V527" t="n">
        <v>0.9</v>
      </c>
      <c r="W527" t="n">
        <v>19.02</v>
      </c>
      <c r="X527" t="n">
        <v>0.99</v>
      </c>
      <c r="Y527" t="n">
        <v>0.5</v>
      </c>
      <c r="Z527" t="n">
        <v>10</v>
      </c>
    </row>
    <row r="528">
      <c r="A528" t="n">
        <v>31</v>
      </c>
      <c r="B528" t="n">
        <v>55</v>
      </c>
      <c r="C528" t="inlineStr">
        <is>
          <t xml:space="preserve">CONCLUIDO	</t>
        </is>
      </c>
      <c r="D528" t="n">
        <v>0.9143</v>
      </c>
      <c r="E528" t="n">
        <v>109.37</v>
      </c>
      <c r="F528" t="n">
        <v>106.74</v>
      </c>
      <c r="G528" t="n">
        <v>278.45</v>
      </c>
      <c r="H528" t="n">
        <v>3.59</v>
      </c>
      <c r="I528" t="n">
        <v>23</v>
      </c>
      <c r="J528" t="n">
        <v>157.88</v>
      </c>
      <c r="K528" t="n">
        <v>43.4</v>
      </c>
      <c r="L528" t="n">
        <v>32</v>
      </c>
      <c r="M528" t="n">
        <v>10</v>
      </c>
      <c r="N528" t="n">
        <v>27.48</v>
      </c>
      <c r="O528" t="n">
        <v>19705.34</v>
      </c>
      <c r="P528" t="n">
        <v>941.8200000000001</v>
      </c>
      <c r="Q528" t="n">
        <v>1150.88</v>
      </c>
      <c r="R528" t="n">
        <v>211.69</v>
      </c>
      <c r="S528" t="n">
        <v>164.43</v>
      </c>
      <c r="T528" t="n">
        <v>17272.21</v>
      </c>
      <c r="U528" t="n">
        <v>0.78</v>
      </c>
      <c r="V528" t="n">
        <v>0.9</v>
      </c>
      <c r="W528" t="n">
        <v>19.02</v>
      </c>
      <c r="X528" t="n">
        <v>1.01</v>
      </c>
      <c r="Y528" t="n">
        <v>0.5</v>
      </c>
      <c r="Z528" t="n">
        <v>10</v>
      </c>
    </row>
    <row r="529">
      <c r="A529" t="n">
        <v>32</v>
      </c>
      <c r="B529" t="n">
        <v>55</v>
      </c>
      <c r="C529" t="inlineStr">
        <is>
          <t xml:space="preserve">CONCLUIDO	</t>
        </is>
      </c>
      <c r="D529" t="n">
        <v>0.9141</v>
      </c>
      <c r="E529" t="n">
        <v>109.4</v>
      </c>
      <c r="F529" t="n">
        <v>106.76</v>
      </c>
      <c r="G529" t="n">
        <v>278.52</v>
      </c>
      <c r="H529" t="n">
        <v>3.67</v>
      </c>
      <c r="I529" t="n">
        <v>23</v>
      </c>
      <c r="J529" t="n">
        <v>159.29</v>
      </c>
      <c r="K529" t="n">
        <v>43.4</v>
      </c>
      <c r="L529" t="n">
        <v>33</v>
      </c>
      <c r="M529" t="n">
        <v>5</v>
      </c>
      <c r="N529" t="n">
        <v>27.89</v>
      </c>
      <c r="O529" t="n">
        <v>19880.19</v>
      </c>
      <c r="P529" t="n">
        <v>940.47</v>
      </c>
      <c r="Q529" t="n">
        <v>1150.92</v>
      </c>
      <c r="R529" t="n">
        <v>212.02</v>
      </c>
      <c r="S529" t="n">
        <v>164.43</v>
      </c>
      <c r="T529" t="n">
        <v>17437.4</v>
      </c>
      <c r="U529" t="n">
        <v>0.78</v>
      </c>
      <c r="V529" t="n">
        <v>0.9</v>
      </c>
      <c r="W529" t="n">
        <v>19.03</v>
      </c>
      <c r="X529" t="n">
        <v>1.03</v>
      </c>
      <c r="Y529" t="n">
        <v>0.5</v>
      </c>
      <c r="Z529" t="n">
        <v>10</v>
      </c>
    </row>
    <row r="530">
      <c r="A530" t="n">
        <v>33</v>
      </c>
      <c r="B530" t="n">
        <v>55</v>
      </c>
      <c r="C530" t="inlineStr">
        <is>
          <t xml:space="preserve">CONCLUIDO	</t>
        </is>
      </c>
      <c r="D530" t="n">
        <v>0.9147</v>
      </c>
      <c r="E530" t="n">
        <v>109.32</v>
      </c>
      <c r="F530" t="n">
        <v>106.71</v>
      </c>
      <c r="G530" t="n">
        <v>291.04</v>
      </c>
      <c r="H530" t="n">
        <v>3.75</v>
      </c>
      <c r="I530" t="n">
        <v>22</v>
      </c>
      <c r="J530" t="n">
        <v>160.71</v>
      </c>
      <c r="K530" t="n">
        <v>43.4</v>
      </c>
      <c r="L530" t="n">
        <v>34</v>
      </c>
      <c r="M530" t="n">
        <v>2</v>
      </c>
      <c r="N530" t="n">
        <v>28.31</v>
      </c>
      <c r="O530" t="n">
        <v>20055.5</v>
      </c>
      <c r="P530" t="n">
        <v>945.89</v>
      </c>
      <c r="Q530" t="n">
        <v>1150.91</v>
      </c>
      <c r="R530" t="n">
        <v>210.42</v>
      </c>
      <c r="S530" t="n">
        <v>164.43</v>
      </c>
      <c r="T530" t="n">
        <v>16639.98</v>
      </c>
      <c r="U530" t="n">
        <v>0.78</v>
      </c>
      <c r="V530" t="n">
        <v>0.9</v>
      </c>
      <c r="W530" t="n">
        <v>19.03</v>
      </c>
      <c r="X530" t="n">
        <v>0.98</v>
      </c>
      <c r="Y530" t="n">
        <v>0.5</v>
      </c>
      <c r="Z530" t="n">
        <v>10</v>
      </c>
    </row>
    <row r="531">
      <c r="A531" t="n">
        <v>34</v>
      </c>
      <c r="B531" t="n">
        <v>55</v>
      </c>
      <c r="C531" t="inlineStr">
        <is>
          <t xml:space="preserve">CONCLUIDO	</t>
        </is>
      </c>
      <c r="D531" t="n">
        <v>0.9147999999999999</v>
      </c>
      <c r="E531" t="n">
        <v>109.31</v>
      </c>
      <c r="F531" t="n">
        <v>106.7</v>
      </c>
      <c r="G531" t="n">
        <v>291</v>
      </c>
      <c r="H531" t="n">
        <v>3.82</v>
      </c>
      <c r="I531" t="n">
        <v>22</v>
      </c>
      <c r="J531" t="n">
        <v>162.14</v>
      </c>
      <c r="K531" t="n">
        <v>43.4</v>
      </c>
      <c r="L531" t="n">
        <v>35</v>
      </c>
      <c r="M531" t="n">
        <v>0</v>
      </c>
      <c r="N531" t="n">
        <v>28.74</v>
      </c>
      <c r="O531" t="n">
        <v>20231.39</v>
      </c>
      <c r="P531" t="n">
        <v>952.97</v>
      </c>
      <c r="Q531" t="n">
        <v>1150.9</v>
      </c>
      <c r="R531" t="n">
        <v>209.91</v>
      </c>
      <c r="S531" t="n">
        <v>164.43</v>
      </c>
      <c r="T531" t="n">
        <v>16388.97</v>
      </c>
      <c r="U531" t="n">
        <v>0.78</v>
      </c>
      <c r="V531" t="n">
        <v>0.9</v>
      </c>
      <c r="W531" t="n">
        <v>19.03</v>
      </c>
      <c r="X531" t="n">
        <v>0.97</v>
      </c>
      <c r="Y531" t="n">
        <v>0.5</v>
      </c>
      <c r="Z531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53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INDEX(resultados!$A$2:$ZZ$531, 1, MATCH($B$1, resultados!$A$1:$ZZ$1, 0))</f>
        <v/>
      </c>
      <c r="B7">
        <f>INDEX(resultados!$A$2:$ZZ$531, 1, MATCH($B$2, resultados!$A$1:$ZZ$1, 0))</f>
        <v/>
      </c>
      <c r="C7">
        <f>INDEX(resultados!$A$2:$ZZ$531, 1, MATCH($B$3, resultados!$A$1:$ZZ$1, 0))</f>
        <v/>
      </c>
    </row>
    <row r="8">
      <c r="A8">
        <f>INDEX(resultados!$A$2:$ZZ$531, 2, MATCH($B$1, resultados!$A$1:$ZZ$1, 0))</f>
        <v/>
      </c>
      <c r="B8">
        <f>INDEX(resultados!$A$2:$ZZ$531, 2, MATCH($B$2, resultados!$A$1:$ZZ$1, 0))</f>
        <v/>
      </c>
      <c r="C8">
        <f>INDEX(resultados!$A$2:$ZZ$531, 2, MATCH($B$3, resultados!$A$1:$ZZ$1, 0))</f>
        <v/>
      </c>
    </row>
    <row r="9">
      <c r="A9">
        <f>INDEX(resultados!$A$2:$ZZ$531, 3, MATCH($B$1, resultados!$A$1:$ZZ$1, 0))</f>
        <v/>
      </c>
      <c r="B9">
        <f>INDEX(resultados!$A$2:$ZZ$531, 3, MATCH($B$2, resultados!$A$1:$ZZ$1, 0))</f>
        <v/>
      </c>
      <c r="C9">
        <f>INDEX(resultados!$A$2:$ZZ$531, 3, MATCH($B$3, resultados!$A$1:$ZZ$1, 0))</f>
        <v/>
      </c>
    </row>
    <row r="10">
      <c r="A10">
        <f>INDEX(resultados!$A$2:$ZZ$531, 4, MATCH($B$1, resultados!$A$1:$ZZ$1, 0))</f>
        <v/>
      </c>
      <c r="B10">
        <f>INDEX(resultados!$A$2:$ZZ$531, 4, MATCH($B$2, resultados!$A$1:$ZZ$1, 0))</f>
        <v/>
      </c>
      <c r="C10">
        <f>INDEX(resultados!$A$2:$ZZ$531, 4, MATCH($B$3, resultados!$A$1:$ZZ$1, 0))</f>
        <v/>
      </c>
    </row>
    <row r="11">
      <c r="A11">
        <f>INDEX(resultados!$A$2:$ZZ$531, 5, MATCH($B$1, resultados!$A$1:$ZZ$1, 0))</f>
        <v/>
      </c>
      <c r="B11">
        <f>INDEX(resultados!$A$2:$ZZ$531, 5, MATCH($B$2, resultados!$A$1:$ZZ$1, 0))</f>
        <v/>
      </c>
      <c r="C11">
        <f>INDEX(resultados!$A$2:$ZZ$531, 5, MATCH($B$3, resultados!$A$1:$ZZ$1, 0))</f>
        <v/>
      </c>
    </row>
    <row r="12">
      <c r="A12">
        <f>INDEX(resultados!$A$2:$ZZ$531, 6, MATCH($B$1, resultados!$A$1:$ZZ$1, 0))</f>
        <v/>
      </c>
      <c r="B12">
        <f>INDEX(resultados!$A$2:$ZZ$531, 6, MATCH($B$2, resultados!$A$1:$ZZ$1, 0))</f>
        <v/>
      </c>
      <c r="C12">
        <f>INDEX(resultados!$A$2:$ZZ$531, 6, MATCH($B$3, resultados!$A$1:$ZZ$1, 0))</f>
        <v/>
      </c>
    </row>
    <row r="13">
      <c r="A13">
        <f>INDEX(resultados!$A$2:$ZZ$531, 7, MATCH($B$1, resultados!$A$1:$ZZ$1, 0))</f>
        <v/>
      </c>
      <c r="B13">
        <f>INDEX(resultados!$A$2:$ZZ$531, 7, MATCH($B$2, resultados!$A$1:$ZZ$1, 0))</f>
        <v/>
      </c>
      <c r="C13">
        <f>INDEX(resultados!$A$2:$ZZ$531, 7, MATCH($B$3, resultados!$A$1:$ZZ$1, 0))</f>
        <v/>
      </c>
    </row>
    <row r="14">
      <c r="A14">
        <f>INDEX(resultados!$A$2:$ZZ$531, 8, MATCH($B$1, resultados!$A$1:$ZZ$1, 0))</f>
        <v/>
      </c>
      <c r="B14">
        <f>INDEX(resultados!$A$2:$ZZ$531, 8, MATCH($B$2, resultados!$A$1:$ZZ$1, 0))</f>
        <v/>
      </c>
      <c r="C14">
        <f>INDEX(resultados!$A$2:$ZZ$531, 8, MATCH($B$3, resultados!$A$1:$ZZ$1, 0))</f>
        <v/>
      </c>
    </row>
    <row r="15">
      <c r="A15">
        <f>INDEX(resultados!$A$2:$ZZ$531, 9, MATCH($B$1, resultados!$A$1:$ZZ$1, 0))</f>
        <v/>
      </c>
      <c r="B15">
        <f>INDEX(resultados!$A$2:$ZZ$531, 9, MATCH($B$2, resultados!$A$1:$ZZ$1, 0))</f>
        <v/>
      </c>
      <c r="C15">
        <f>INDEX(resultados!$A$2:$ZZ$531, 9, MATCH($B$3, resultados!$A$1:$ZZ$1, 0))</f>
        <v/>
      </c>
    </row>
    <row r="16">
      <c r="A16">
        <f>INDEX(resultados!$A$2:$ZZ$531, 10, MATCH($B$1, resultados!$A$1:$ZZ$1, 0))</f>
        <v/>
      </c>
      <c r="B16">
        <f>INDEX(resultados!$A$2:$ZZ$531, 10, MATCH($B$2, resultados!$A$1:$ZZ$1, 0))</f>
        <v/>
      </c>
      <c r="C16">
        <f>INDEX(resultados!$A$2:$ZZ$531, 10, MATCH($B$3, resultados!$A$1:$ZZ$1, 0))</f>
        <v/>
      </c>
    </row>
    <row r="17">
      <c r="A17">
        <f>INDEX(resultados!$A$2:$ZZ$531, 11, MATCH($B$1, resultados!$A$1:$ZZ$1, 0))</f>
        <v/>
      </c>
      <c r="B17">
        <f>INDEX(resultados!$A$2:$ZZ$531, 11, MATCH($B$2, resultados!$A$1:$ZZ$1, 0))</f>
        <v/>
      </c>
      <c r="C17">
        <f>INDEX(resultados!$A$2:$ZZ$531, 11, MATCH($B$3, resultados!$A$1:$ZZ$1, 0))</f>
        <v/>
      </c>
    </row>
    <row r="18">
      <c r="A18">
        <f>INDEX(resultados!$A$2:$ZZ$531, 12, MATCH($B$1, resultados!$A$1:$ZZ$1, 0))</f>
        <v/>
      </c>
      <c r="B18">
        <f>INDEX(resultados!$A$2:$ZZ$531, 12, MATCH($B$2, resultados!$A$1:$ZZ$1, 0))</f>
        <v/>
      </c>
      <c r="C18">
        <f>INDEX(resultados!$A$2:$ZZ$531, 12, MATCH($B$3, resultados!$A$1:$ZZ$1, 0))</f>
        <v/>
      </c>
    </row>
    <row r="19">
      <c r="A19">
        <f>INDEX(resultados!$A$2:$ZZ$531, 13, MATCH($B$1, resultados!$A$1:$ZZ$1, 0))</f>
        <v/>
      </c>
      <c r="B19">
        <f>INDEX(resultados!$A$2:$ZZ$531, 13, MATCH($B$2, resultados!$A$1:$ZZ$1, 0))</f>
        <v/>
      </c>
      <c r="C19">
        <f>INDEX(resultados!$A$2:$ZZ$531, 13, MATCH($B$3, resultados!$A$1:$ZZ$1, 0))</f>
        <v/>
      </c>
    </row>
    <row r="20">
      <c r="A20">
        <f>INDEX(resultados!$A$2:$ZZ$531, 14, MATCH($B$1, resultados!$A$1:$ZZ$1, 0))</f>
        <v/>
      </c>
      <c r="B20">
        <f>INDEX(resultados!$A$2:$ZZ$531, 14, MATCH($B$2, resultados!$A$1:$ZZ$1, 0))</f>
        <v/>
      </c>
      <c r="C20">
        <f>INDEX(resultados!$A$2:$ZZ$531, 14, MATCH($B$3, resultados!$A$1:$ZZ$1, 0))</f>
        <v/>
      </c>
    </row>
    <row r="21">
      <c r="A21">
        <f>INDEX(resultados!$A$2:$ZZ$531, 15, MATCH($B$1, resultados!$A$1:$ZZ$1, 0))</f>
        <v/>
      </c>
      <c r="B21">
        <f>INDEX(resultados!$A$2:$ZZ$531, 15, MATCH($B$2, resultados!$A$1:$ZZ$1, 0))</f>
        <v/>
      </c>
      <c r="C21">
        <f>INDEX(resultados!$A$2:$ZZ$531, 15, MATCH($B$3, resultados!$A$1:$ZZ$1, 0))</f>
        <v/>
      </c>
    </row>
    <row r="22">
      <c r="A22">
        <f>INDEX(resultados!$A$2:$ZZ$531, 16, MATCH($B$1, resultados!$A$1:$ZZ$1, 0))</f>
        <v/>
      </c>
      <c r="B22">
        <f>INDEX(resultados!$A$2:$ZZ$531, 16, MATCH($B$2, resultados!$A$1:$ZZ$1, 0))</f>
        <v/>
      </c>
      <c r="C22">
        <f>INDEX(resultados!$A$2:$ZZ$531, 16, MATCH($B$3, resultados!$A$1:$ZZ$1, 0))</f>
        <v/>
      </c>
    </row>
    <row r="23">
      <c r="A23">
        <f>INDEX(resultados!$A$2:$ZZ$531, 17, MATCH($B$1, resultados!$A$1:$ZZ$1, 0))</f>
        <v/>
      </c>
      <c r="B23">
        <f>INDEX(resultados!$A$2:$ZZ$531, 17, MATCH($B$2, resultados!$A$1:$ZZ$1, 0))</f>
        <v/>
      </c>
      <c r="C23">
        <f>INDEX(resultados!$A$2:$ZZ$531, 17, MATCH($B$3, resultados!$A$1:$ZZ$1, 0))</f>
        <v/>
      </c>
    </row>
    <row r="24">
      <c r="A24">
        <f>INDEX(resultados!$A$2:$ZZ$531, 18, MATCH($B$1, resultados!$A$1:$ZZ$1, 0))</f>
        <v/>
      </c>
      <c r="B24">
        <f>INDEX(resultados!$A$2:$ZZ$531, 18, MATCH($B$2, resultados!$A$1:$ZZ$1, 0))</f>
        <v/>
      </c>
      <c r="C24">
        <f>INDEX(resultados!$A$2:$ZZ$531, 18, MATCH($B$3, resultados!$A$1:$ZZ$1, 0))</f>
        <v/>
      </c>
    </row>
    <row r="25">
      <c r="A25">
        <f>INDEX(resultados!$A$2:$ZZ$531, 19, MATCH($B$1, resultados!$A$1:$ZZ$1, 0))</f>
        <v/>
      </c>
      <c r="B25">
        <f>INDEX(resultados!$A$2:$ZZ$531, 19, MATCH($B$2, resultados!$A$1:$ZZ$1, 0))</f>
        <v/>
      </c>
      <c r="C25">
        <f>INDEX(resultados!$A$2:$ZZ$531, 19, MATCH($B$3, resultados!$A$1:$ZZ$1, 0))</f>
        <v/>
      </c>
    </row>
    <row r="26">
      <c r="A26">
        <f>INDEX(resultados!$A$2:$ZZ$531, 20, MATCH($B$1, resultados!$A$1:$ZZ$1, 0))</f>
        <v/>
      </c>
      <c r="B26">
        <f>INDEX(resultados!$A$2:$ZZ$531, 20, MATCH($B$2, resultados!$A$1:$ZZ$1, 0))</f>
        <v/>
      </c>
      <c r="C26">
        <f>INDEX(resultados!$A$2:$ZZ$531, 20, MATCH($B$3, resultados!$A$1:$ZZ$1, 0))</f>
        <v/>
      </c>
    </row>
    <row r="27">
      <c r="A27">
        <f>INDEX(resultados!$A$2:$ZZ$531, 21, MATCH($B$1, resultados!$A$1:$ZZ$1, 0))</f>
        <v/>
      </c>
      <c r="B27">
        <f>INDEX(resultados!$A$2:$ZZ$531, 21, MATCH($B$2, resultados!$A$1:$ZZ$1, 0))</f>
        <v/>
      </c>
      <c r="C27">
        <f>INDEX(resultados!$A$2:$ZZ$531, 21, MATCH($B$3, resultados!$A$1:$ZZ$1, 0))</f>
        <v/>
      </c>
    </row>
    <row r="28">
      <c r="A28">
        <f>INDEX(resultados!$A$2:$ZZ$531, 22, MATCH($B$1, resultados!$A$1:$ZZ$1, 0))</f>
        <v/>
      </c>
      <c r="B28">
        <f>INDEX(resultados!$A$2:$ZZ$531, 22, MATCH($B$2, resultados!$A$1:$ZZ$1, 0))</f>
        <v/>
      </c>
      <c r="C28">
        <f>INDEX(resultados!$A$2:$ZZ$531, 22, MATCH($B$3, resultados!$A$1:$ZZ$1, 0))</f>
        <v/>
      </c>
    </row>
    <row r="29">
      <c r="A29">
        <f>INDEX(resultados!$A$2:$ZZ$531, 23, MATCH($B$1, resultados!$A$1:$ZZ$1, 0))</f>
        <v/>
      </c>
      <c r="B29">
        <f>INDEX(resultados!$A$2:$ZZ$531, 23, MATCH($B$2, resultados!$A$1:$ZZ$1, 0))</f>
        <v/>
      </c>
      <c r="C29">
        <f>INDEX(resultados!$A$2:$ZZ$531, 23, MATCH($B$3, resultados!$A$1:$ZZ$1, 0))</f>
        <v/>
      </c>
    </row>
    <row r="30">
      <c r="A30">
        <f>INDEX(resultados!$A$2:$ZZ$531, 24, MATCH($B$1, resultados!$A$1:$ZZ$1, 0))</f>
        <v/>
      </c>
      <c r="B30">
        <f>INDEX(resultados!$A$2:$ZZ$531, 24, MATCH($B$2, resultados!$A$1:$ZZ$1, 0))</f>
        <v/>
      </c>
      <c r="C30">
        <f>INDEX(resultados!$A$2:$ZZ$531, 24, MATCH($B$3, resultados!$A$1:$ZZ$1, 0))</f>
        <v/>
      </c>
    </row>
    <row r="31">
      <c r="A31">
        <f>INDEX(resultados!$A$2:$ZZ$531, 25, MATCH($B$1, resultados!$A$1:$ZZ$1, 0))</f>
        <v/>
      </c>
      <c r="B31">
        <f>INDEX(resultados!$A$2:$ZZ$531, 25, MATCH($B$2, resultados!$A$1:$ZZ$1, 0))</f>
        <v/>
      </c>
      <c r="C31">
        <f>INDEX(resultados!$A$2:$ZZ$531, 25, MATCH($B$3, resultados!$A$1:$ZZ$1, 0))</f>
        <v/>
      </c>
    </row>
    <row r="32">
      <c r="A32">
        <f>INDEX(resultados!$A$2:$ZZ$531, 26, MATCH($B$1, resultados!$A$1:$ZZ$1, 0))</f>
        <v/>
      </c>
      <c r="B32">
        <f>INDEX(resultados!$A$2:$ZZ$531, 26, MATCH($B$2, resultados!$A$1:$ZZ$1, 0))</f>
        <v/>
      </c>
      <c r="C32">
        <f>INDEX(resultados!$A$2:$ZZ$531, 26, MATCH($B$3, resultados!$A$1:$ZZ$1, 0))</f>
        <v/>
      </c>
    </row>
    <row r="33">
      <c r="A33">
        <f>INDEX(resultados!$A$2:$ZZ$531, 27, MATCH($B$1, resultados!$A$1:$ZZ$1, 0))</f>
        <v/>
      </c>
      <c r="B33">
        <f>INDEX(resultados!$A$2:$ZZ$531, 27, MATCH($B$2, resultados!$A$1:$ZZ$1, 0))</f>
        <v/>
      </c>
      <c r="C33">
        <f>INDEX(resultados!$A$2:$ZZ$531, 27, MATCH($B$3, resultados!$A$1:$ZZ$1, 0))</f>
        <v/>
      </c>
    </row>
    <row r="34">
      <c r="A34">
        <f>INDEX(resultados!$A$2:$ZZ$531, 28, MATCH($B$1, resultados!$A$1:$ZZ$1, 0))</f>
        <v/>
      </c>
      <c r="B34">
        <f>INDEX(resultados!$A$2:$ZZ$531, 28, MATCH($B$2, resultados!$A$1:$ZZ$1, 0))</f>
        <v/>
      </c>
      <c r="C34">
        <f>INDEX(resultados!$A$2:$ZZ$531, 28, MATCH($B$3, resultados!$A$1:$ZZ$1, 0))</f>
        <v/>
      </c>
    </row>
    <row r="35">
      <c r="A35">
        <f>INDEX(resultados!$A$2:$ZZ$531, 29, MATCH($B$1, resultados!$A$1:$ZZ$1, 0))</f>
        <v/>
      </c>
      <c r="B35">
        <f>INDEX(resultados!$A$2:$ZZ$531, 29, MATCH($B$2, resultados!$A$1:$ZZ$1, 0))</f>
        <v/>
      </c>
      <c r="C35">
        <f>INDEX(resultados!$A$2:$ZZ$531, 29, MATCH($B$3, resultados!$A$1:$ZZ$1, 0))</f>
        <v/>
      </c>
    </row>
    <row r="36">
      <c r="A36">
        <f>INDEX(resultados!$A$2:$ZZ$531, 30, MATCH($B$1, resultados!$A$1:$ZZ$1, 0))</f>
        <v/>
      </c>
      <c r="B36">
        <f>INDEX(resultados!$A$2:$ZZ$531, 30, MATCH($B$2, resultados!$A$1:$ZZ$1, 0))</f>
        <v/>
      </c>
      <c r="C36">
        <f>INDEX(resultados!$A$2:$ZZ$531, 30, MATCH($B$3, resultados!$A$1:$ZZ$1, 0))</f>
        <v/>
      </c>
    </row>
    <row r="37">
      <c r="A37">
        <f>INDEX(resultados!$A$2:$ZZ$531, 31, MATCH($B$1, resultados!$A$1:$ZZ$1, 0))</f>
        <v/>
      </c>
      <c r="B37">
        <f>INDEX(resultados!$A$2:$ZZ$531, 31, MATCH($B$2, resultados!$A$1:$ZZ$1, 0))</f>
        <v/>
      </c>
      <c r="C37">
        <f>INDEX(resultados!$A$2:$ZZ$531, 31, MATCH($B$3, resultados!$A$1:$ZZ$1, 0))</f>
        <v/>
      </c>
    </row>
    <row r="38">
      <c r="A38">
        <f>INDEX(resultados!$A$2:$ZZ$531, 32, MATCH($B$1, resultados!$A$1:$ZZ$1, 0))</f>
        <v/>
      </c>
      <c r="B38">
        <f>INDEX(resultados!$A$2:$ZZ$531, 32, MATCH($B$2, resultados!$A$1:$ZZ$1, 0))</f>
        <v/>
      </c>
      <c r="C38">
        <f>INDEX(resultados!$A$2:$ZZ$531, 32, MATCH($B$3, resultados!$A$1:$ZZ$1, 0))</f>
        <v/>
      </c>
    </row>
    <row r="39">
      <c r="A39">
        <f>INDEX(resultados!$A$2:$ZZ$531, 33, MATCH($B$1, resultados!$A$1:$ZZ$1, 0))</f>
        <v/>
      </c>
      <c r="B39">
        <f>INDEX(resultados!$A$2:$ZZ$531, 33, MATCH($B$2, resultados!$A$1:$ZZ$1, 0))</f>
        <v/>
      </c>
      <c r="C39">
        <f>INDEX(resultados!$A$2:$ZZ$531, 33, MATCH($B$3, resultados!$A$1:$ZZ$1, 0))</f>
        <v/>
      </c>
    </row>
    <row r="40">
      <c r="A40">
        <f>INDEX(resultados!$A$2:$ZZ$531, 34, MATCH($B$1, resultados!$A$1:$ZZ$1, 0))</f>
        <v/>
      </c>
      <c r="B40">
        <f>INDEX(resultados!$A$2:$ZZ$531, 34, MATCH($B$2, resultados!$A$1:$ZZ$1, 0))</f>
        <v/>
      </c>
      <c r="C40">
        <f>INDEX(resultados!$A$2:$ZZ$531, 34, MATCH($B$3, resultados!$A$1:$ZZ$1, 0))</f>
        <v/>
      </c>
    </row>
    <row r="41">
      <c r="A41">
        <f>INDEX(resultados!$A$2:$ZZ$531, 35, MATCH($B$1, resultados!$A$1:$ZZ$1, 0))</f>
        <v/>
      </c>
      <c r="B41">
        <f>INDEX(resultados!$A$2:$ZZ$531, 35, MATCH($B$2, resultados!$A$1:$ZZ$1, 0))</f>
        <v/>
      </c>
      <c r="C41">
        <f>INDEX(resultados!$A$2:$ZZ$531, 35, MATCH($B$3, resultados!$A$1:$ZZ$1, 0))</f>
        <v/>
      </c>
    </row>
    <row r="42">
      <c r="A42">
        <f>INDEX(resultados!$A$2:$ZZ$531, 36, MATCH($B$1, resultados!$A$1:$ZZ$1, 0))</f>
        <v/>
      </c>
      <c r="B42">
        <f>INDEX(resultados!$A$2:$ZZ$531, 36, MATCH($B$2, resultados!$A$1:$ZZ$1, 0))</f>
        <v/>
      </c>
      <c r="C42">
        <f>INDEX(resultados!$A$2:$ZZ$531, 36, MATCH($B$3, resultados!$A$1:$ZZ$1, 0))</f>
        <v/>
      </c>
    </row>
    <row r="43">
      <c r="A43">
        <f>INDEX(resultados!$A$2:$ZZ$531, 37, MATCH($B$1, resultados!$A$1:$ZZ$1, 0))</f>
        <v/>
      </c>
      <c r="B43">
        <f>INDEX(resultados!$A$2:$ZZ$531, 37, MATCH($B$2, resultados!$A$1:$ZZ$1, 0))</f>
        <v/>
      </c>
      <c r="C43">
        <f>INDEX(resultados!$A$2:$ZZ$531, 37, MATCH($B$3, resultados!$A$1:$ZZ$1, 0))</f>
        <v/>
      </c>
    </row>
    <row r="44">
      <c r="A44">
        <f>INDEX(resultados!$A$2:$ZZ$531, 38, MATCH($B$1, resultados!$A$1:$ZZ$1, 0))</f>
        <v/>
      </c>
      <c r="B44">
        <f>INDEX(resultados!$A$2:$ZZ$531, 38, MATCH($B$2, resultados!$A$1:$ZZ$1, 0))</f>
        <v/>
      </c>
      <c r="C44">
        <f>INDEX(resultados!$A$2:$ZZ$531, 38, MATCH($B$3, resultados!$A$1:$ZZ$1, 0))</f>
        <v/>
      </c>
    </row>
    <row r="45">
      <c r="A45">
        <f>INDEX(resultados!$A$2:$ZZ$531, 39, MATCH($B$1, resultados!$A$1:$ZZ$1, 0))</f>
        <v/>
      </c>
      <c r="B45">
        <f>INDEX(resultados!$A$2:$ZZ$531, 39, MATCH($B$2, resultados!$A$1:$ZZ$1, 0))</f>
        <v/>
      </c>
      <c r="C45">
        <f>INDEX(resultados!$A$2:$ZZ$531, 39, MATCH($B$3, resultados!$A$1:$ZZ$1, 0))</f>
        <v/>
      </c>
    </row>
    <row r="46">
      <c r="A46">
        <f>INDEX(resultados!$A$2:$ZZ$531, 40, MATCH($B$1, resultados!$A$1:$ZZ$1, 0))</f>
        <v/>
      </c>
      <c r="B46">
        <f>INDEX(resultados!$A$2:$ZZ$531, 40, MATCH($B$2, resultados!$A$1:$ZZ$1, 0))</f>
        <v/>
      </c>
      <c r="C46">
        <f>INDEX(resultados!$A$2:$ZZ$531, 40, MATCH($B$3, resultados!$A$1:$ZZ$1, 0))</f>
        <v/>
      </c>
    </row>
    <row r="47">
      <c r="A47">
        <f>INDEX(resultados!$A$2:$ZZ$531, 41, MATCH($B$1, resultados!$A$1:$ZZ$1, 0))</f>
        <v/>
      </c>
      <c r="B47">
        <f>INDEX(resultados!$A$2:$ZZ$531, 41, MATCH($B$2, resultados!$A$1:$ZZ$1, 0))</f>
        <v/>
      </c>
      <c r="C47">
        <f>INDEX(resultados!$A$2:$ZZ$531, 41, MATCH($B$3, resultados!$A$1:$ZZ$1, 0))</f>
        <v/>
      </c>
    </row>
    <row r="48">
      <c r="A48">
        <f>INDEX(resultados!$A$2:$ZZ$531, 42, MATCH($B$1, resultados!$A$1:$ZZ$1, 0))</f>
        <v/>
      </c>
      <c r="B48">
        <f>INDEX(resultados!$A$2:$ZZ$531, 42, MATCH($B$2, resultados!$A$1:$ZZ$1, 0))</f>
        <v/>
      </c>
      <c r="C48">
        <f>INDEX(resultados!$A$2:$ZZ$531, 42, MATCH($B$3, resultados!$A$1:$ZZ$1, 0))</f>
        <v/>
      </c>
    </row>
    <row r="49">
      <c r="A49">
        <f>INDEX(resultados!$A$2:$ZZ$531, 43, MATCH($B$1, resultados!$A$1:$ZZ$1, 0))</f>
        <v/>
      </c>
      <c r="B49">
        <f>INDEX(resultados!$A$2:$ZZ$531, 43, MATCH($B$2, resultados!$A$1:$ZZ$1, 0))</f>
        <v/>
      </c>
      <c r="C49">
        <f>INDEX(resultados!$A$2:$ZZ$531, 43, MATCH($B$3, resultados!$A$1:$ZZ$1, 0))</f>
        <v/>
      </c>
    </row>
    <row r="50">
      <c r="A50">
        <f>INDEX(resultados!$A$2:$ZZ$531, 44, MATCH($B$1, resultados!$A$1:$ZZ$1, 0))</f>
        <v/>
      </c>
      <c r="B50">
        <f>INDEX(resultados!$A$2:$ZZ$531, 44, MATCH($B$2, resultados!$A$1:$ZZ$1, 0))</f>
        <v/>
      </c>
      <c r="C50">
        <f>INDEX(resultados!$A$2:$ZZ$531, 44, MATCH($B$3, resultados!$A$1:$ZZ$1, 0))</f>
        <v/>
      </c>
    </row>
    <row r="51">
      <c r="A51">
        <f>INDEX(resultados!$A$2:$ZZ$531, 45, MATCH($B$1, resultados!$A$1:$ZZ$1, 0))</f>
        <v/>
      </c>
      <c r="B51">
        <f>INDEX(resultados!$A$2:$ZZ$531, 45, MATCH($B$2, resultados!$A$1:$ZZ$1, 0))</f>
        <v/>
      </c>
      <c r="C51">
        <f>INDEX(resultados!$A$2:$ZZ$531, 45, MATCH($B$3, resultados!$A$1:$ZZ$1, 0))</f>
        <v/>
      </c>
    </row>
    <row r="52">
      <c r="A52">
        <f>INDEX(resultados!$A$2:$ZZ$531, 46, MATCH($B$1, resultados!$A$1:$ZZ$1, 0))</f>
        <v/>
      </c>
      <c r="B52">
        <f>INDEX(resultados!$A$2:$ZZ$531, 46, MATCH($B$2, resultados!$A$1:$ZZ$1, 0))</f>
        <v/>
      </c>
      <c r="C52">
        <f>INDEX(resultados!$A$2:$ZZ$531, 46, MATCH($B$3, resultados!$A$1:$ZZ$1, 0))</f>
        <v/>
      </c>
    </row>
    <row r="53">
      <c r="A53">
        <f>INDEX(resultados!$A$2:$ZZ$531, 47, MATCH($B$1, resultados!$A$1:$ZZ$1, 0))</f>
        <v/>
      </c>
      <c r="B53">
        <f>INDEX(resultados!$A$2:$ZZ$531, 47, MATCH($B$2, resultados!$A$1:$ZZ$1, 0))</f>
        <v/>
      </c>
      <c r="C53">
        <f>INDEX(resultados!$A$2:$ZZ$531, 47, MATCH($B$3, resultados!$A$1:$ZZ$1, 0))</f>
        <v/>
      </c>
    </row>
    <row r="54">
      <c r="A54">
        <f>INDEX(resultados!$A$2:$ZZ$531, 48, MATCH($B$1, resultados!$A$1:$ZZ$1, 0))</f>
        <v/>
      </c>
      <c r="B54">
        <f>INDEX(resultados!$A$2:$ZZ$531, 48, MATCH($B$2, resultados!$A$1:$ZZ$1, 0))</f>
        <v/>
      </c>
      <c r="C54">
        <f>INDEX(resultados!$A$2:$ZZ$531, 48, MATCH($B$3, resultados!$A$1:$ZZ$1, 0))</f>
        <v/>
      </c>
    </row>
    <row r="55">
      <c r="A55">
        <f>INDEX(resultados!$A$2:$ZZ$531, 49, MATCH($B$1, resultados!$A$1:$ZZ$1, 0))</f>
        <v/>
      </c>
      <c r="B55">
        <f>INDEX(resultados!$A$2:$ZZ$531, 49, MATCH($B$2, resultados!$A$1:$ZZ$1, 0))</f>
        <v/>
      </c>
      <c r="C55">
        <f>INDEX(resultados!$A$2:$ZZ$531, 49, MATCH($B$3, resultados!$A$1:$ZZ$1, 0))</f>
        <v/>
      </c>
    </row>
    <row r="56">
      <c r="A56">
        <f>INDEX(resultados!$A$2:$ZZ$531, 50, MATCH($B$1, resultados!$A$1:$ZZ$1, 0))</f>
        <v/>
      </c>
      <c r="B56">
        <f>INDEX(resultados!$A$2:$ZZ$531, 50, MATCH($B$2, resultados!$A$1:$ZZ$1, 0))</f>
        <v/>
      </c>
      <c r="C56">
        <f>INDEX(resultados!$A$2:$ZZ$531, 50, MATCH($B$3, resultados!$A$1:$ZZ$1, 0))</f>
        <v/>
      </c>
    </row>
    <row r="57">
      <c r="A57">
        <f>INDEX(resultados!$A$2:$ZZ$531, 51, MATCH($B$1, resultados!$A$1:$ZZ$1, 0))</f>
        <v/>
      </c>
      <c r="B57">
        <f>INDEX(resultados!$A$2:$ZZ$531, 51, MATCH($B$2, resultados!$A$1:$ZZ$1, 0))</f>
        <v/>
      </c>
      <c r="C57">
        <f>INDEX(resultados!$A$2:$ZZ$531, 51, MATCH($B$3, resultados!$A$1:$ZZ$1, 0))</f>
        <v/>
      </c>
    </row>
    <row r="58">
      <c r="A58">
        <f>INDEX(resultados!$A$2:$ZZ$531, 52, MATCH($B$1, resultados!$A$1:$ZZ$1, 0))</f>
        <v/>
      </c>
      <c r="B58">
        <f>INDEX(resultados!$A$2:$ZZ$531, 52, MATCH($B$2, resultados!$A$1:$ZZ$1, 0))</f>
        <v/>
      </c>
      <c r="C58">
        <f>INDEX(resultados!$A$2:$ZZ$531, 52, MATCH($B$3, resultados!$A$1:$ZZ$1, 0))</f>
        <v/>
      </c>
    </row>
    <row r="59">
      <c r="A59">
        <f>INDEX(resultados!$A$2:$ZZ$531, 53, MATCH($B$1, resultados!$A$1:$ZZ$1, 0))</f>
        <v/>
      </c>
      <c r="B59">
        <f>INDEX(resultados!$A$2:$ZZ$531, 53, MATCH($B$2, resultados!$A$1:$ZZ$1, 0))</f>
        <v/>
      </c>
      <c r="C59">
        <f>INDEX(resultados!$A$2:$ZZ$531, 53, MATCH($B$3, resultados!$A$1:$ZZ$1, 0))</f>
        <v/>
      </c>
    </row>
    <row r="60">
      <c r="A60">
        <f>INDEX(resultados!$A$2:$ZZ$531, 54, MATCH($B$1, resultados!$A$1:$ZZ$1, 0))</f>
        <v/>
      </c>
      <c r="B60">
        <f>INDEX(resultados!$A$2:$ZZ$531, 54, MATCH($B$2, resultados!$A$1:$ZZ$1, 0))</f>
        <v/>
      </c>
      <c r="C60">
        <f>INDEX(resultados!$A$2:$ZZ$531, 54, MATCH($B$3, resultados!$A$1:$ZZ$1, 0))</f>
        <v/>
      </c>
    </row>
    <row r="61">
      <c r="A61">
        <f>INDEX(resultados!$A$2:$ZZ$531, 55, MATCH($B$1, resultados!$A$1:$ZZ$1, 0))</f>
        <v/>
      </c>
      <c r="B61">
        <f>INDEX(resultados!$A$2:$ZZ$531, 55, MATCH($B$2, resultados!$A$1:$ZZ$1, 0))</f>
        <v/>
      </c>
      <c r="C61">
        <f>INDEX(resultados!$A$2:$ZZ$531, 55, MATCH($B$3, resultados!$A$1:$ZZ$1, 0))</f>
        <v/>
      </c>
    </row>
    <row r="62">
      <c r="A62">
        <f>INDEX(resultados!$A$2:$ZZ$531, 56, MATCH($B$1, resultados!$A$1:$ZZ$1, 0))</f>
        <v/>
      </c>
      <c r="B62">
        <f>INDEX(resultados!$A$2:$ZZ$531, 56, MATCH($B$2, resultados!$A$1:$ZZ$1, 0))</f>
        <v/>
      </c>
      <c r="C62">
        <f>INDEX(resultados!$A$2:$ZZ$531, 56, MATCH($B$3, resultados!$A$1:$ZZ$1, 0))</f>
        <v/>
      </c>
    </row>
    <row r="63">
      <c r="A63">
        <f>INDEX(resultados!$A$2:$ZZ$531, 57, MATCH($B$1, resultados!$A$1:$ZZ$1, 0))</f>
        <v/>
      </c>
      <c r="B63">
        <f>INDEX(resultados!$A$2:$ZZ$531, 57, MATCH($B$2, resultados!$A$1:$ZZ$1, 0))</f>
        <v/>
      </c>
      <c r="C63">
        <f>INDEX(resultados!$A$2:$ZZ$531, 57, MATCH($B$3, resultados!$A$1:$ZZ$1, 0))</f>
        <v/>
      </c>
    </row>
    <row r="64">
      <c r="A64">
        <f>INDEX(resultados!$A$2:$ZZ$531, 58, MATCH($B$1, resultados!$A$1:$ZZ$1, 0))</f>
        <v/>
      </c>
      <c r="B64">
        <f>INDEX(resultados!$A$2:$ZZ$531, 58, MATCH($B$2, resultados!$A$1:$ZZ$1, 0))</f>
        <v/>
      </c>
      <c r="C64">
        <f>INDEX(resultados!$A$2:$ZZ$531, 58, MATCH($B$3, resultados!$A$1:$ZZ$1, 0))</f>
        <v/>
      </c>
    </row>
    <row r="65">
      <c r="A65">
        <f>INDEX(resultados!$A$2:$ZZ$531, 59, MATCH($B$1, resultados!$A$1:$ZZ$1, 0))</f>
        <v/>
      </c>
      <c r="B65">
        <f>INDEX(resultados!$A$2:$ZZ$531, 59, MATCH($B$2, resultados!$A$1:$ZZ$1, 0))</f>
        <v/>
      </c>
      <c r="C65">
        <f>INDEX(resultados!$A$2:$ZZ$531, 59, MATCH($B$3, resultados!$A$1:$ZZ$1, 0))</f>
        <v/>
      </c>
    </row>
    <row r="66">
      <c r="A66">
        <f>INDEX(resultados!$A$2:$ZZ$531, 60, MATCH($B$1, resultados!$A$1:$ZZ$1, 0))</f>
        <v/>
      </c>
      <c r="B66">
        <f>INDEX(resultados!$A$2:$ZZ$531, 60, MATCH($B$2, resultados!$A$1:$ZZ$1, 0))</f>
        <v/>
      </c>
      <c r="C66">
        <f>INDEX(resultados!$A$2:$ZZ$531, 60, MATCH($B$3, resultados!$A$1:$ZZ$1, 0))</f>
        <v/>
      </c>
    </row>
    <row r="67">
      <c r="A67">
        <f>INDEX(resultados!$A$2:$ZZ$531, 61, MATCH($B$1, resultados!$A$1:$ZZ$1, 0))</f>
        <v/>
      </c>
      <c r="B67">
        <f>INDEX(resultados!$A$2:$ZZ$531, 61, MATCH($B$2, resultados!$A$1:$ZZ$1, 0))</f>
        <v/>
      </c>
      <c r="C67">
        <f>INDEX(resultados!$A$2:$ZZ$531, 61, MATCH($B$3, resultados!$A$1:$ZZ$1, 0))</f>
        <v/>
      </c>
    </row>
    <row r="68">
      <c r="A68">
        <f>INDEX(resultados!$A$2:$ZZ$531, 62, MATCH($B$1, resultados!$A$1:$ZZ$1, 0))</f>
        <v/>
      </c>
      <c r="B68">
        <f>INDEX(resultados!$A$2:$ZZ$531, 62, MATCH($B$2, resultados!$A$1:$ZZ$1, 0))</f>
        <v/>
      </c>
      <c r="C68">
        <f>INDEX(resultados!$A$2:$ZZ$531, 62, MATCH($B$3, resultados!$A$1:$ZZ$1, 0))</f>
        <v/>
      </c>
    </row>
    <row r="69">
      <c r="A69">
        <f>INDEX(resultados!$A$2:$ZZ$531, 63, MATCH($B$1, resultados!$A$1:$ZZ$1, 0))</f>
        <v/>
      </c>
      <c r="B69">
        <f>INDEX(resultados!$A$2:$ZZ$531, 63, MATCH($B$2, resultados!$A$1:$ZZ$1, 0))</f>
        <v/>
      </c>
      <c r="C69">
        <f>INDEX(resultados!$A$2:$ZZ$531, 63, MATCH($B$3, resultados!$A$1:$ZZ$1, 0))</f>
        <v/>
      </c>
    </row>
    <row r="70">
      <c r="A70">
        <f>INDEX(resultados!$A$2:$ZZ$531, 64, MATCH($B$1, resultados!$A$1:$ZZ$1, 0))</f>
        <v/>
      </c>
      <c r="B70">
        <f>INDEX(resultados!$A$2:$ZZ$531, 64, MATCH($B$2, resultados!$A$1:$ZZ$1, 0))</f>
        <v/>
      </c>
      <c r="C70">
        <f>INDEX(resultados!$A$2:$ZZ$531, 64, MATCH($B$3, resultados!$A$1:$ZZ$1, 0))</f>
        <v/>
      </c>
    </row>
    <row r="71">
      <c r="A71">
        <f>INDEX(resultados!$A$2:$ZZ$531, 65, MATCH($B$1, resultados!$A$1:$ZZ$1, 0))</f>
        <v/>
      </c>
      <c r="B71">
        <f>INDEX(resultados!$A$2:$ZZ$531, 65, MATCH($B$2, resultados!$A$1:$ZZ$1, 0))</f>
        <v/>
      </c>
      <c r="C71">
        <f>INDEX(resultados!$A$2:$ZZ$531, 65, MATCH($B$3, resultados!$A$1:$ZZ$1, 0))</f>
        <v/>
      </c>
    </row>
    <row r="72">
      <c r="A72">
        <f>INDEX(resultados!$A$2:$ZZ$531, 66, MATCH($B$1, resultados!$A$1:$ZZ$1, 0))</f>
        <v/>
      </c>
      <c r="B72">
        <f>INDEX(resultados!$A$2:$ZZ$531, 66, MATCH($B$2, resultados!$A$1:$ZZ$1, 0))</f>
        <v/>
      </c>
      <c r="C72">
        <f>INDEX(resultados!$A$2:$ZZ$531, 66, MATCH($B$3, resultados!$A$1:$ZZ$1, 0))</f>
        <v/>
      </c>
    </row>
    <row r="73">
      <c r="A73">
        <f>INDEX(resultados!$A$2:$ZZ$531, 67, MATCH($B$1, resultados!$A$1:$ZZ$1, 0))</f>
        <v/>
      </c>
      <c r="B73">
        <f>INDEX(resultados!$A$2:$ZZ$531, 67, MATCH($B$2, resultados!$A$1:$ZZ$1, 0))</f>
        <v/>
      </c>
      <c r="C73">
        <f>INDEX(resultados!$A$2:$ZZ$531, 67, MATCH($B$3, resultados!$A$1:$ZZ$1, 0))</f>
        <v/>
      </c>
    </row>
    <row r="74">
      <c r="A74">
        <f>INDEX(resultados!$A$2:$ZZ$531, 68, MATCH($B$1, resultados!$A$1:$ZZ$1, 0))</f>
        <v/>
      </c>
      <c r="B74">
        <f>INDEX(resultados!$A$2:$ZZ$531, 68, MATCH($B$2, resultados!$A$1:$ZZ$1, 0))</f>
        <v/>
      </c>
      <c r="C74">
        <f>INDEX(resultados!$A$2:$ZZ$531, 68, MATCH($B$3, resultados!$A$1:$ZZ$1, 0))</f>
        <v/>
      </c>
    </row>
    <row r="75">
      <c r="A75">
        <f>INDEX(resultados!$A$2:$ZZ$531, 69, MATCH($B$1, resultados!$A$1:$ZZ$1, 0))</f>
        <v/>
      </c>
      <c r="B75">
        <f>INDEX(resultados!$A$2:$ZZ$531, 69, MATCH($B$2, resultados!$A$1:$ZZ$1, 0))</f>
        <v/>
      </c>
      <c r="C75">
        <f>INDEX(resultados!$A$2:$ZZ$531, 69, MATCH($B$3, resultados!$A$1:$ZZ$1, 0))</f>
        <v/>
      </c>
    </row>
    <row r="76">
      <c r="A76">
        <f>INDEX(resultados!$A$2:$ZZ$531, 70, MATCH($B$1, resultados!$A$1:$ZZ$1, 0))</f>
        <v/>
      </c>
      <c r="B76">
        <f>INDEX(resultados!$A$2:$ZZ$531, 70, MATCH($B$2, resultados!$A$1:$ZZ$1, 0))</f>
        <v/>
      </c>
      <c r="C76">
        <f>INDEX(resultados!$A$2:$ZZ$531, 70, MATCH($B$3, resultados!$A$1:$ZZ$1, 0))</f>
        <v/>
      </c>
    </row>
    <row r="77">
      <c r="A77">
        <f>INDEX(resultados!$A$2:$ZZ$531, 71, MATCH($B$1, resultados!$A$1:$ZZ$1, 0))</f>
        <v/>
      </c>
      <c r="B77">
        <f>INDEX(resultados!$A$2:$ZZ$531, 71, MATCH($B$2, resultados!$A$1:$ZZ$1, 0))</f>
        <v/>
      </c>
      <c r="C77">
        <f>INDEX(resultados!$A$2:$ZZ$531, 71, MATCH($B$3, resultados!$A$1:$ZZ$1, 0))</f>
        <v/>
      </c>
    </row>
    <row r="78">
      <c r="A78">
        <f>INDEX(resultados!$A$2:$ZZ$531, 72, MATCH($B$1, resultados!$A$1:$ZZ$1, 0))</f>
        <v/>
      </c>
      <c r="B78">
        <f>INDEX(resultados!$A$2:$ZZ$531, 72, MATCH($B$2, resultados!$A$1:$ZZ$1, 0))</f>
        <v/>
      </c>
      <c r="C78">
        <f>INDEX(resultados!$A$2:$ZZ$531, 72, MATCH($B$3, resultados!$A$1:$ZZ$1, 0))</f>
        <v/>
      </c>
    </row>
    <row r="79">
      <c r="A79">
        <f>INDEX(resultados!$A$2:$ZZ$531, 73, MATCH($B$1, resultados!$A$1:$ZZ$1, 0))</f>
        <v/>
      </c>
      <c r="B79">
        <f>INDEX(resultados!$A$2:$ZZ$531, 73, MATCH($B$2, resultados!$A$1:$ZZ$1, 0))</f>
        <v/>
      </c>
      <c r="C79">
        <f>INDEX(resultados!$A$2:$ZZ$531, 73, MATCH($B$3, resultados!$A$1:$ZZ$1, 0))</f>
        <v/>
      </c>
    </row>
    <row r="80">
      <c r="A80">
        <f>INDEX(resultados!$A$2:$ZZ$531, 74, MATCH($B$1, resultados!$A$1:$ZZ$1, 0))</f>
        <v/>
      </c>
      <c r="B80">
        <f>INDEX(resultados!$A$2:$ZZ$531, 74, MATCH($B$2, resultados!$A$1:$ZZ$1, 0))</f>
        <v/>
      </c>
      <c r="C80">
        <f>INDEX(resultados!$A$2:$ZZ$531, 74, MATCH($B$3, resultados!$A$1:$ZZ$1, 0))</f>
        <v/>
      </c>
    </row>
    <row r="81">
      <c r="A81">
        <f>INDEX(resultados!$A$2:$ZZ$531, 75, MATCH($B$1, resultados!$A$1:$ZZ$1, 0))</f>
        <v/>
      </c>
      <c r="B81">
        <f>INDEX(resultados!$A$2:$ZZ$531, 75, MATCH($B$2, resultados!$A$1:$ZZ$1, 0))</f>
        <v/>
      </c>
      <c r="C81">
        <f>INDEX(resultados!$A$2:$ZZ$531, 75, MATCH($B$3, resultados!$A$1:$ZZ$1, 0))</f>
        <v/>
      </c>
    </row>
    <row r="82">
      <c r="A82">
        <f>INDEX(resultados!$A$2:$ZZ$531, 76, MATCH($B$1, resultados!$A$1:$ZZ$1, 0))</f>
        <v/>
      </c>
      <c r="B82">
        <f>INDEX(resultados!$A$2:$ZZ$531, 76, MATCH($B$2, resultados!$A$1:$ZZ$1, 0))</f>
        <v/>
      </c>
      <c r="C82">
        <f>INDEX(resultados!$A$2:$ZZ$531, 76, MATCH($B$3, resultados!$A$1:$ZZ$1, 0))</f>
        <v/>
      </c>
    </row>
    <row r="83">
      <c r="A83">
        <f>INDEX(resultados!$A$2:$ZZ$531, 77, MATCH($B$1, resultados!$A$1:$ZZ$1, 0))</f>
        <v/>
      </c>
      <c r="B83">
        <f>INDEX(resultados!$A$2:$ZZ$531, 77, MATCH($B$2, resultados!$A$1:$ZZ$1, 0))</f>
        <v/>
      </c>
      <c r="C83">
        <f>INDEX(resultados!$A$2:$ZZ$531, 77, MATCH($B$3, resultados!$A$1:$ZZ$1, 0))</f>
        <v/>
      </c>
    </row>
    <row r="84">
      <c r="A84">
        <f>INDEX(resultados!$A$2:$ZZ$531, 78, MATCH($B$1, resultados!$A$1:$ZZ$1, 0))</f>
        <v/>
      </c>
      <c r="B84">
        <f>INDEX(resultados!$A$2:$ZZ$531, 78, MATCH($B$2, resultados!$A$1:$ZZ$1, 0))</f>
        <v/>
      </c>
      <c r="C84">
        <f>INDEX(resultados!$A$2:$ZZ$531, 78, MATCH($B$3, resultados!$A$1:$ZZ$1, 0))</f>
        <v/>
      </c>
    </row>
    <row r="85">
      <c r="A85">
        <f>INDEX(resultados!$A$2:$ZZ$531, 79, MATCH($B$1, resultados!$A$1:$ZZ$1, 0))</f>
        <v/>
      </c>
      <c r="B85">
        <f>INDEX(resultados!$A$2:$ZZ$531, 79, MATCH($B$2, resultados!$A$1:$ZZ$1, 0))</f>
        <v/>
      </c>
      <c r="C85">
        <f>INDEX(resultados!$A$2:$ZZ$531, 79, MATCH($B$3, resultados!$A$1:$ZZ$1, 0))</f>
        <v/>
      </c>
    </row>
    <row r="86">
      <c r="A86">
        <f>INDEX(resultados!$A$2:$ZZ$531, 80, MATCH($B$1, resultados!$A$1:$ZZ$1, 0))</f>
        <v/>
      </c>
      <c r="B86">
        <f>INDEX(resultados!$A$2:$ZZ$531, 80, MATCH($B$2, resultados!$A$1:$ZZ$1, 0))</f>
        <v/>
      </c>
      <c r="C86">
        <f>INDEX(resultados!$A$2:$ZZ$531, 80, MATCH($B$3, resultados!$A$1:$ZZ$1, 0))</f>
        <v/>
      </c>
    </row>
    <row r="87">
      <c r="A87">
        <f>INDEX(resultados!$A$2:$ZZ$531, 81, MATCH($B$1, resultados!$A$1:$ZZ$1, 0))</f>
        <v/>
      </c>
      <c r="B87">
        <f>INDEX(resultados!$A$2:$ZZ$531, 81, MATCH($B$2, resultados!$A$1:$ZZ$1, 0))</f>
        <v/>
      </c>
      <c r="C87">
        <f>INDEX(resultados!$A$2:$ZZ$531, 81, MATCH($B$3, resultados!$A$1:$ZZ$1, 0))</f>
        <v/>
      </c>
    </row>
    <row r="88">
      <c r="A88">
        <f>INDEX(resultados!$A$2:$ZZ$531, 82, MATCH($B$1, resultados!$A$1:$ZZ$1, 0))</f>
        <v/>
      </c>
      <c r="B88">
        <f>INDEX(resultados!$A$2:$ZZ$531, 82, MATCH($B$2, resultados!$A$1:$ZZ$1, 0))</f>
        <v/>
      </c>
      <c r="C88">
        <f>INDEX(resultados!$A$2:$ZZ$531, 82, MATCH($B$3, resultados!$A$1:$ZZ$1, 0))</f>
        <v/>
      </c>
    </row>
    <row r="89">
      <c r="A89">
        <f>INDEX(resultados!$A$2:$ZZ$531, 83, MATCH($B$1, resultados!$A$1:$ZZ$1, 0))</f>
        <v/>
      </c>
      <c r="B89">
        <f>INDEX(resultados!$A$2:$ZZ$531, 83, MATCH($B$2, resultados!$A$1:$ZZ$1, 0))</f>
        <v/>
      </c>
      <c r="C89">
        <f>INDEX(resultados!$A$2:$ZZ$531, 83, MATCH($B$3, resultados!$A$1:$ZZ$1, 0))</f>
        <v/>
      </c>
    </row>
    <row r="90">
      <c r="A90">
        <f>INDEX(resultados!$A$2:$ZZ$531, 84, MATCH($B$1, resultados!$A$1:$ZZ$1, 0))</f>
        <v/>
      </c>
      <c r="B90">
        <f>INDEX(resultados!$A$2:$ZZ$531, 84, MATCH($B$2, resultados!$A$1:$ZZ$1, 0))</f>
        <v/>
      </c>
      <c r="C90">
        <f>INDEX(resultados!$A$2:$ZZ$531, 84, MATCH($B$3, resultados!$A$1:$ZZ$1, 0))</f>
        <v/>
      </c>
    </row>
    <row r="91">
      <c r="A91">
        <f>INDEX(resultados!$A$2:$ZZ$531, 85, MATCH($B$1, resultados!$A$1:$ZZ$1, 0))</f>
        <v/>
      </c>
      <c r="B91">
        <f>INDEX(resultados!$A$2:$ZZ$531, 85, MATCH($B$2, resultados!$A$1:$ZZ$1, 0))</f>
        <v/>
      </c>
      <c r="C91">
        <f>INDEX(resultados!$A$2:$ZZ$531, 85, MATCH($B$3, resultados!$A$1:$ZZ$1, 0))</f>
        <v/>
      </c>
    </row>
    <row r="92">
      <c r="A92">
        <f>INDEX(resultados!$A$2:$ZZ$531, 86, MATCH($B$1, resultados!$A$1:$ZZ$1, 0))</f>
        <v/>
      </c>
      <c r="B92">
        <f>INDEX(resultados!$A$2:$ZZ$531, 86, MATCH($B$2, resultados!$A$1:$ZZ$1, 0))</f>
        <v/>
      </c>
      <c r="C92">
        <f>INDEX(resultados!$A$2:$ZZ$531, 86, MATCH($B$3, resultados!$A$1:$ZZ$1, 0))</f>
        <v/>
      </c>
    </row>
    <row r="93">
      <c r="A93">
        <f>INDEX(resultados!$A$2:$ZZ$531, 87, MATCH($B$1, resultados!$A$1:$ZZ$1, 0))</f>
        <v/>
      </c>
      <c r="B93">
        <f>INDEX(resultados!$A$2:$ZZ$531, 87, MATCH($B$2, resultados!$A$1:$ZZ$1, 0))</f>
        <v/>
      </c>
      <c r="C93">
        <f>INDEX(resultados!$A$2:$ZZ$531, 87, MATCH($B$3, resultados!$A$1:$ZZ$1, 0))</f>
        <v/>
      </c>
    </row>
    <row r="94">
      <c r="A94">
        <f>INDEX(resultados!$A$2:$ZZ$531, 88, MATCH($B$1, resultados!$A$1:$ZZ$1, 0))</f>
        <v/>
      </c>
      <c r="B94">
        <f>INDEX(resultados!$A$2:$ZZ$531, 88, MATCH($B$2, resultados!$A$1:$ZZ$1, 0))</f>
        <v/>
      </c>
      <c r="C94">
        <f>INDEX(resultados!$A$2:$ZZ$531, 88, MATCH($B$3, resultados!$A$1:$ZZ$1, 0))</f>
        <v/>
      </c>
    </row>
    <row r="95">
      <c r="A95">
        <f>INDEX(resultados!$A$2:$ZZ$531, 89, MATCH($B$1, resultados!$A$1:$ZZ$1, 0))</f>
        <v/>
      </c>
      <c r="B95">
        <f>INDEX(resultados!$A$2:$ZZ$531, 89, MATCH($B$2, resultados!$A$1:$ZZ$1, 0))</f>
        <v/>
      </c>
      <c r="C95">
        <f>INDEX(resultados!$A$2:$ZZ$531, 89, MATCH($B$3, resultados!$A$1:$ZZ$1, 0))</f>
        <v/>
      </c>
    </row>
    <row r="96">
      <c r="A96">
        <f>INDEX(resultados!$A$2:$ZZ$531, 90, MATCH($B$1, resultados!$A$1:$ZZ$1, 0))</f>
        <v/>
      </c>
      <c r="B96">
        <f>INDEX(resultados!$A$2:$ZZ$531, 90, MATCH($B$2, resultados!$A$1:$ZZ$1, 0))</f>
        <v/>
      </c>
      <c r="C96">
        <f>INDEX(resultados!$A$2:$ZZ$531, 90, MATCH($B$3, resultados!$A$1:$ZZ$1, 0))</f>
        <v/>
      </c>
    </row>
    <row r="97">
      <c r="A97">
        <f>INDEX(resultados!$A$2:$ZZ$531, 91, MATCH($B$1, resultados!$A$1:$ZZ$1, 0))</f>
        <v/>
      </c>
      <c r="B97">
        <f>INDEX(resultados!$A$2:$ZZ$531, 91, MATCH($B$2, resultados!$A$1:$ZZ$1, 0))</f>
        <v/>
      </c>
      <c r="C97">
        <f>INDEX(resultados!$A$2:$ZZ$531, 91, MATCH($B$3, resultados!$A$1:$ZZ$1, 0))</f>
        <v/>
      </c>
    </row>
    <row r="98">
      <c r="A98">
        <f>INDEX(resultados!$A$2:$ZZ$531, 92, MATCH($B$1, resultados!$A$1:$ZZ$1, 0))</f>
        <v/>
      </c>
      <c r="B98">
        <f>INDEX(resultados!$A$2:$ZZ$531, 92, MATCH($B$2, resultados!$A$1:$ZZ$1, 0))</f>
        <v/>
      </c>
      <c r="C98">
        <f>INDEX(resultados!$A$2:$ZZ$531, 92, MATCH($B$3, resultados!$A$1:$ZZ$1, 0))</f>
        <v/>
      </c>
    </row>
    <row r="99">
      <c r="A99">
        <f>INDEX(resultados!$A$2:$ZZ$531, 93, MATCH($B$1, resultados!$A$1:$ZZ$1, 0))</f>
        <v/>
      </c>
      <c r="B99">
        <f>INDEX(resultados!$A$2:$ZZ$531, 93, MATCH($B$2, resultados!$A$1:$ZZ$1, 0))</f>
        <v/>
      </c>
      <c r="C99">
        <f>INDEX(resultados!$A$2:$ZZ$531, 93, MATCH($B$3, resultados!$A$1:$ZZ$1, 0))</f>
        <v/>
      </c>
    </row>
    <row r="100">
      <c r="A100">
        <f>INDEX(resultados!$A$2:$ZZ$531, 94, MATCH($B$1, resultados!$A$1:$ZZ$1, 0))</f>
        <v/>
      </c>
      <c r="B100">
        <f>INDEX(resultados!$A$2:$ZZ$531, 94, MATCH($B$2, resultados!$A$1:$ZZ$1, 0))</f>
        <v/>
      </c>
      <c r="C100">
        <f>INDEX(resultados!$A$2:$ZZ$531, 94, MATCH($B$3, resultados!$A$1:$ZZ$1, 0))</f>
        <v/>
      </c>
    </row>
    <row r="101">
      <c r="A101">
        <f>INDEX(resultados!$A$2:$ZZ$531, 95, MATCH($B$1, resultados!$A$1:$ZZ$1, 0))</f>
        <v/>
      </c>
      <c r="B101">
        <f>INDEX(resultados!$A$2:$ZZ$531, 95, MATCH($B$2, resultados!$A$1:$ZZ$1, 0))</f>
        <v/>
      </c>
      <c r="C101">
        <f>INDEX(resultados!$A$2:$ZZ$531, 95, MATCH($B$3, resultados!$A$1:$ZZ$1, 0))</f>
        <v/>
      </c>
    </row>
    <row r="102">
      <c r="A102">
        <f>INDEX(resultados!$A$2:$ZZ$531, 96, MATCH($B$1, resultados!$A$1:$ZZ$1, 0))</f>
        <v/>
      </c>
      <c r="B102">
        <f>INDEX(resultados!$A$2:$ZZ$531, 96, MATCH($B$2, resultados!$A$1:$ZZ$1, 0))</f>
        <v/>
      </c>
      <c r="C102">
        <f>INDEX(resultados!$A$2:$ZZ$531, 96, MATCH($B$3, resultados!$A$1:$ZZ$1, 0))</f>
        <v/>
      </c>
    </row>
    <row r="103">
      <c r="A103">
        <f>INDEX(resultados!$A$2:$ZZ$531, 97, MATCH($B$1, resultados!$A$1:$ZZ$1, 0))</f>
        <v/>
      </c>
      <c r="B103">
        <f>INDEX(resultados!$A$2:$ZZ$531, 97, MATCH($B$2, resultados!$A$1:$ZZ$1, 0))</f>
        <v/>
      </c>
      <c r="C103">
        <f>INDEX(resultados!$A$2:$ZZ$531, 97, MATCH($B$3, resultados!$A$1:$ZZ$1, 0))</f>
        <v/>
      </c>
    </row>
    <row r="104">
      <c r="A104">
        <f>INDEX(resultados!$A$2:$ZZ$531, 98, MATCH($B$1, resultados!$A$1:$ZZ$1, 0))</f>
        <v/>
      </c>
      <c r="B104">
        <f>INDEX(resultados!$A$2:$ZZ$531, 98, MATCH($B$2, resultados!$A$1:$ZZ$1, 0))</f>
        <v/>
      </c>
      <c r="C104">
        <f>INDEX(resultados!$A$2:$ZZ$531, 98, MATCH($B$3, resultados!$A$1:$ZZ$1, 0))</f>
        <v/>
      </c>
    </row>
    <row r="105">
      <c r="A105">
        <f>INDEX(resultados!$A$2:$ZZ$531, 99, MATCH($B$1, resultados!$A$1:$ZZ$1, 0))</f>
        <v/>
      </c>
      <c r="B105">
        <f>INDEX(resultados!$A$2:$ZZ$531, 99, MATCH($B$2, resultados!$A$1:$ZZ$1, 0))</f>
        <v/>
      </c>
      <c r="C105">
        <f>INDEX(resultados!$A$2:$ZZ$531, 99, MATCH($B$3, resultados!$A$1:$ZZ$1, 0))</f>
        <v/>
      </c>
    </row>
    <row r="106">
      <c r="A106">
        <f>INDEX(resultados!$A$2:$ZZ$531, 100, MATCH($B$1, resultados!$A$1:$ZZ$1, 0))</f>
        <v/>
      </c>
      <c r="B106">
        <f>INDEX(resultados!$A$2:$ZZ$531, 100, MATCH($B$2, resultados!$A$1:$ZZ$1, 0))</f>
        <v/>
      </c>
      <c r="C106">
        <f>INDEX(resultados!$A$2:$ZZ$531, 100, MATCH($B$3, resultados!$A$1:$ZZ$1, 0))</f>
        <v/>
      </c>
    </row>
    <row r="107">
      <c r="A107">
        <f>INDEX(resultados!$A$2:$ZZ$531, 101, MATCH($B$1, resultados!$A$1:$ZZ$1, 0))</f>
        <v/>
      </c>
      <c r="B107">
        <f>INDEX(resultados!$A$2:$ZZ$531, 101, MATCH($B$2, resultados!$A$1:$ZZ$1, 0))</f>
        <v/>
      </c>
      <c r="C107">
        <f>INDEX(resultados!$A$2:$ZZ$531, 101, MATCH($B$3, resultados!$A$1:$ZZ$1, 0))</f>
        <v/>
      </c>
    </row>
    <row r="108">
      <c r="A108">
        <f>INDEX(resultados!$A$2:$ZZ$531, 102, MATCH($B$1, resultados!$A$1:$ZZ$1, 0))</f>
        <v/>
      </c>
      <c r="B108">
        <f>INDEX(resultados!$A$2:$ZZ$531, 102, MATCH($B$2, resultados!$A$1:$ZZ$1, 0))</f>
        <v/>
      </c>
      <c r="C108">
        <f>INDEX(resultados!$A$2:$ZZ$531, 102, MATCH($B$3, resultados!$A$1:$ZZ$1, 0))</f>
        <v/>
      </c>
    </row>
    <row r="109">
      <c r="A109">
        <f>INDEX(resultados!$A$2:$ZZ$531, 103, MATCH($B$1, resultados!$A$1:$ZZ$1, 0))</f>
        <v/>
      </c>
      <c r="B109">
        <f>INDEX(resultados!$A$2:$ZZ$531, 103, MATCH($B$2, resultados!$A$1:$ZZ$1, 0))</f>
        <v/>
      </c>
      <c r="C109">
        <f>INDEX(resultados!$A$2:$ZZ$531, 103, MATCH($B$3, resultados!$A$1:$ZZ$1, 0))</f>
        <v/>
      </c>
    </row>
    <row r="110">
      <c r="A110">
        <f>INDEX(resultados!$A$2:$ZZ$531, 104, MATCH($B$1, resultados!$A$1:$ZZ$1, 0))</f>
        <v/>
      </c>
      <c r="B110">
        <f>INDEX(resultados!$A$2:$ZZ$531, 104, MATCH($B$2, resultados!$A$1:$ZZ$1, 0))</f>
        <v/>
      </c>
      <c r="C110">
        <f>INDEX(resultados!$A$2:$ZZ$531, 104, MATCH($B$3, resultados!$A$1:$ZZ$1, 0))</f>
        <v/>
      </c>
    </row>
    <row r="111">
      <c r="A111">
        <f>INDEX(resultados!$A$2:$ZZ$531, 105, MATCH($B$1, resultados!$A$1:$ZZ$1, 0))</f>
        <v/>
      </c>
      <c r="B111">
        <f>INDEX(resultados!$A$2:$ZZ$531, 105, MATCH($B$2, resultados!$A$1:$ZZ$1, 0))</f>
        <v/>
      </c>
      <c r="C111">
        <f>INDEX(resultados!$A$2:$ZZ$531, 105, MATCH($B$3, resultados!$A$1:$ZZ$1, 0))</f>
        <v/>
      </c>
    </row>
    <row r="112">
      <c r="A112">
        <f>INDEX(resultados!$A$2:$ZZ$531, 106, MATCH($B$1, resultados!$A$1:$ZZ$1, 0))</f>
        <v/>
      </c>
      <c r="B112">
        <f>INDEX(resultados!$A$2:$ZZ$531, 106, MATCH($B$2, resultados!$A$1:$ZZ$1, 0))</f>
        <v/>
      </c>
      <c r="C112">
        <f>INDEX(resultados!$A$2:$ZZ$531, 106, MATCH($B$3, resultados!$A$1:$ZZ$1, 0))</f>
        <v/>
      </c>
    </row>
    <row r="113">
      <c r="A113">
        <f>INDEX(resultados!$A$2:$ZZ$531, 107, MATCH($B$1, resultados!$A$1:$ZZ$1, 0))</f>
        <v/>
      </c>
      <c r="B113">
        <f>INDEX(resultados!$A$2:$ZZ$531, 107, MATCH($B$2, resultados!$A$1:$ZZ$1, 0))</f>
        <v/>
      </c>
      <c r="C113">
        <f>INDEX(resultados!$A$2:$ZZ$531, 107, MATCH($B$3, resultados!$A$1:$ZZ$1, 0))</f>
        <v/>
      </c>
    </row>
    <row r="114">
      <c r="A114">
        <f>INDEX(resultados!$A$2:$ZZ$531, 108, MATCH($B$1, resultados!$A$1:$ZZ$1, 0))</f>
        <v/>
      </c>
      <c r="B114">
        <f>INDEX(resultados!$A$2:$ZZ$531, 108, MATCH($B$2, resultados!$A$1:$ZZ$1, 0))</f>
        <v/>
      </c>
      <c r="C114">
        <f>INDEX(resultados!$A$2:$ZZ$531, 108, MATCH($B$3, resultados!$A$1:$ZZ$1, 0))</f>
        <v/>
      </c>
    </row>
    <row r="115">
      <c r="A115">
        <f>INDEX(resultados!$A$2:$ZZ$531, 109, MATCH($B$1, resultados!$A$1:$ZZ$1, 0))</f>
        <v/>
      </c>
      <c r="B115">
        <f>INDEX(resultados!$A$2:$ZZ$531, 109, MATCH($B$2, resultados!$A$1:$ZZ$1, 0))</f>
        <v/>
      </c>
      <c r="C115">
        <f>INDEX(resultados!$A$2:$ZZ$531, 109, MATCH($B$3, resultados!$A$1:$ZZ$1, 0))</f>
        <v/>
      </c>
    </row>
    <row r="116">
      <c r="A116">
        <f>INDEX(resultados!$A$2:$ZZ$531, 110, MATCH($B$1, resultados!$A$1:$ZZ$1, 0))</f>
        <v/>
      </c>
      <c r="B116">
        <f>INDEX(resultados!$A$2:$ZZ$531, 110, MATCH($B$2, resultados!$A$1:$ZZ$1, 0))</f>
        <v/>
      </c>
      <c r="C116">
        <f>INDEX(resultados!$A$2:$ZZ$531, 110, MATCH($B$3, resultados!$A$1:$ZZ$1, 0))</f>
        <v/>
      </c>
    </row>
    <row r="117">
      <c r="A117">
        <f>INDEX(resultados!$A$2:$ZZ$531, 111, MATCH($B$1, resultados!$A$1:$ZZ$1, 0))</f>
        <v/>
      </c>
      <c r="B117">
        <f>INDEX(resultados!$A$2:$ZZ$531, 111, MATCH($B$2, resultados!$A$1:$ZZ$1, 0))</f>
        <v/>
      </c>
      <c r="C117">
        <f>INDEX(resultados!$A$2:$ZZ$531, 111, MATCH($B$3, resultados!$A$1:$ZZ$1, 0))</f>
        <v/>
      </c>
    </row>
    <row r="118">
      <c r="A118">
        <f>INDEX(resultados!$A$2:$ZZ$531, 112, MATCH($B$1, resultados!$A$1:$ZZ$1, 0))</f>
        <v/>
      </c>
      <c r="B118">
        <f>INDEX(resultados!$A$2:$ZZ$531, 112, MATCH($B$2, resultados!$A$1:$ZZ$1, 0))</f>
        <v/>
      </c>
      <c r="C118">
        <f>INDEX(resultados!$A$2:$ZZ$531, 112, MATCH($B$3, resultados!$A$1:$ZZ$1, 0))</f>
        <v/>
      </c>
    </row>
    <row r="119">
      <c r="A119">
        <f>INDEX(resultados!$A$2:$ZZ$531, 113, MATCH($B$1, resultados!$A$1:$ZZ$1, 0))</f>
        <v/>
      </c>
      <c r="B119">
        <f>INDEX(resultados!$A$2:$ZZ$531, 113, MATCH($B$2, resultados!$A$1:$ZZ$1, 0))</f>
        <v/>
      </c>
      <c r="C119">
        <f>INDEX(resultados!$A$2:$ZZ$531, 113, MATCH($B$3, resultados!$A$1:$ZZ$1, 0))</f>
        <v/>
      </c>
    </row>
    <row r="120">
      <c r="A120">
        <f>INDEX(resultados!$A$2:$ZZ$531, 114, MATCH($B$1, resultados!$A$1:$ZZ$1, 0))</f>
        <v/>
      </c>
      <c r="B120">
        <f>INDEX(resultados!$A$2:$ZZ$531, 114, MATCH($B$2, resultados!$A$1:$ZZ$1, 0))</f>
        <v/>
      </c>
      <c r="C120">
        <f>INDEX(resultados!$A$2:$ZZ$531, 114, MATCH($B$3, resultados!$A$1:$ZZ$1, 0))</f>
        <v/>
      </c>
    </row>
    <row r="121">
      <c r="A121">
        <f>INDEX(resultados!$A$2:$ZZ$531, 115, MATCH($B$1, resultados!$A$1:$ZZ$1, 0))</f>
        <v/>
      </c>
      <c r="B121">
        <f>INDEX(resultados!$A$2:$ZZ$531, 115, MATCH($B$2, resultados!$A$1:$ZZ$1, 0))</f>
        <v/>
      </c>
      <c r="C121">
        <f>INDEX(resultados!$A$2:$ZZ$531, 115, MATCH($B$3, resultados!$A$1:$ZZ$1, 0))</f>
        <v/>
      </c>
    </row>
    <row r="122">
      <c r="A122">
        <f>INDEX(resultados!$A$2:$ZZ$531, 116, MATCH($B$1, resultados!$A$1:$ZZ$1, 0))</f>
        <v/>
      </c>
      <c r="B122">
        <f>INDEX(resultados!$A$2:$ZZ$531, 116, MATCH($B$2, resultados!$A$1:$ZZ$1, 0))</f>
        <v/>
      </c>
      <c r="C122">
        <f>INDEX(resultados!$A$2:$ZZ$531, 116, MATCH($B$3, resultados!$A$1:$ZZ$1, 0))</f>
        <v/>
      </c>
    </row>
    <row r="123">
      <c r="A123">
        <f>INDEX(resultados!$A$2:$ZZ$531, 117, MATCH($B$1, resultados!$A$1:$ZZ$1, 0))</f>
        <v/>
      </c>
      <c r="B123">
        <f>INDEX(resultados!$A$2:$ZZ$531, 117, MATCH($B$2, resultados!$A$1:$ZZ$1, 0))</f>
        <v/>
      </c>
      <c r="C123">
        <f>INDEX(resultados!$A$2:$ZZ$531, 117, MATCH($B$3, resultados!$A$1:$ZZ$1, 0))</f>
        <v/>
      </c>
    </row>
    <row r="124">
      <c r="A124">
        <f>INDEX(resultados!$A$2:$ZZ$531, 118, MATCH($B$1, resultados!$A$1:$ZZ$1, 0))</f>
        <v/>
      </c>
      <c r="B124">
        <f>INDEX(resultados!$A$2:$ZZ$531, 118, MATCH($B$2, resultados!$A$1:$ZZ$1, 0))</f>
        <v/>
      </c>
      <c r="C124">
        <f>INDEX(resultados!$A$2:$ZZ$531, 118, MATCH($B$3, resultados!$A$1:$ZZ$1, 0))</f>
        <v/>
      </c>
    </row>
    <row r="125">
      <c r="A125">
        <f>INDEX(resultados!$A$2:$ZZ$531, 119, MATCH($B$1, resultados!$A$1:$ZZ$1, 0))</f>
        <v/>
      </c>
      <c r="B125">
        <f>INDEX(resultados!$A$2:$ZZ$531, 119, MATCH($B$2, resultados!$A$1:$ZZ$1, 0))</f>
        <v/>
      </c>
      <c r="C125">
        <f>INDEX(resultados!$A$2:$ZZ$531, 119, MATCH($B$3, resultados!$A$1:$ZZ$1, 0))</f>
        <v/>
      </c>
    </row>
    <row r="126">
      <c r="A126">
        <f>INDEX(resultados!$A$2:$ZZ$531, 120, MATCH($B$1, resultados!$A$1:$ZZ$1, 0))</f>
        <v/>
      </c>
      <c r="B126">
        <f>INDEX(resultados!$A$2:$ZZ$531, 120, MATCH($B$2, resultados!$A$1:$ZZ$1, 0))</f>
        <v/>
      </c>
      <c r="C126">
        <f>INDEX(resultados!$A$2:$ZZ$531, 120, MATCH($B$3, resultados!$A$1:$ZZ$1, 0))</f>
        <v/>
      </c>
    </row>
    <row r="127">
      <c r="A127">
        <f>INDEX(resultados!$A$2:$ZZ$531, 121, MATCH($B$1, resultados!$A$1:$ZZ$1, 0))</f>
        <v/>
      </c>
      <c r="B127">
        <f>INDEX(resultados!$A$2:$ZZ$531, 121, MATCH($B$2, resultados!$A$1:$ZZ$1, 0))</f>
        <v/>
      </c>
      <c r="C127">
        <f>INDEX(resultados!$A$2:$ZZ$531, 121, MATCH($B$3, resultados!$A$1:$ZZ$1, 0))</f>
        <v/>
      </c>
    </row>
    <row r="128">
      <c r="A128">
        <f>INDEX(resultados!$A$2:$ZZ$531, 122, MATCH($B$1, resultados!$A$1:$ZZ$1, 0))</f>
        <v/>
      </c>
      <c r="B128">
        <f>INDEX(resultados!$A$2:$ZZ$531, 122, MATCH($B$2, resultados!$A$1:$ZZ$1, 0))</f>
        <v/>
      </c>
      <c r="C128">
        <f>INDEX(resultados!$A$2:$ZZ$531, 122, MATCH($B$3, resultados!$A$1:$ZZ$1, 0))</f>
        <v/>
      </c>
    </row>
    <row r="129">
      <c r="A129">
        <f>INDEX(resultados!$A$2:$ZZ$531, 123, MATCH($B$1, resultados!$A$1:$ZZ$1, 0))</f>
        <v/>
      </c>
      <c r="B129">
        <f>INDEX(resultados!$A$2:$ZZ$531, 123, MATCH($B$2, resultados!$A$1:$ZZ$1, 0))</f>
        <v/>
      </c>
      <c r="C129">
        <f>INDEX(resultados!$A$2:$ZZ$531, 123, MATCH($B$3, resultados!$A$1:$ZZ$1, 0))</f>
        <v/>
      </c>
    </row>
    <row r="130">
      <c r="A130">
        <f>INDEX(resultados!$A$2:$ZZ$531, 124, MATCH($B$1, resultados!$A$1:$ZZ$1, 0))</f>
        <v/>
      </c>
      <c r="B130">
        <f>INDEX(resultados!$A$2:$ZZ$531, 124, MATCH($B$2, resultados!$A$1:$ZZ$1, 0))</f>
        <v/>
      </c>
      <c r="C130">
        <f>INDEX(resultados!$A$2:$ZZ$531, 124, MATCH($B$3, resultados!$A$1:$ZZ$1, 0))</f>
        <v/>
      </c>
    </row>
    <row r="131">
      <c r="A131">
        <f>INDEX(resultados!$A$2:$ZZ$531, 125, MATCH($B$1, resultados!$A$1:$ZZ$1, 0))</f>
        <v/>
      </c>
      <c r="B131">
        <f>INDEX(resultados!$A$2:$ZZ$531, 125, MATCH($B$2, resultados!$A$1:$ZZ$1, 0))</f>
        <v/>
      </c>
      <c r="C131">
        <f>INDEX(resultados!$A$2:$ZZ$531, 125, MATCH($B$3, resultados!$A$1:$ZZ$1, 0))</f>
        <v/>
      </c>
    </row>
    <row r="132">
      <c r="A132">
        <f>INDEX(resultados!$A$2:$ZZ$531, 126, MATCH($B$1, resultados!$A$1:$ZZ$1, 0))</f>
        <v/>
      </c>
      <c r="B132">
        <f>INDEX(resultados!$A$2:$ZZ$531, 126, MATCH($B$2, resultados!$A$1:$ZZ$1, 0))</f>
        <v/>
      </c>
      <c r="C132">
        <f>INDEX(resultados!$A$2:$ZZ$531, 126, MATCH($B$3, resultados!$A$1:$ZZ$1, 0))</f>
        <v/>
      </c>
    </row>
    <row r="133">
      <c r="A133">
        <f>INDEX(resultados!$A$2:$ZZ$531, 127, MATCH($B$1, resultados!$A$1:$ZZ$1, 0))</f>
        <v/>
      </c>
      <c r="B133">
        <f>INDEX(resultados!$A$2:$ZZ$531, 127, MATCH($B$2, resultados!$A$1:$ZZ$1, 0))</f>
        <v/>
      </c>
      <c r="C133">
        <f>INDEX(resultados!$A$2:$ZZ$531, 127, MATCH($B$3, resultados!$A$1:$ZZ$1, 0))</f>
        <v/>
      </c>
    </row>
    <row r="134">
      <c r="A134">
        <f>INDEX(resultados!$A$2:$ZZ$531, 128, MATCH($B$1, resultados!$A$1:$ZZ$1, 0))</f>
        <v/>
      </c>
      <c r="B134">
        <f>INDEX(resultados!$A$2:$ZZ$531, 128, MATCH($B$2, resultados!$A$1:$ZZ$1, 0))</f>
        <v/>
      </c>
      <c r="C134">
        <f>INDEX(resultados!$A$2:$ZZ$531, 128, MATCH($B$3, resultados!$A$1:$ZZ$1, 0))</f>
        <v/>
      </c>
    </row>
    <row r="135">
      <c r="A135">
        <f>INDEX(resultados!$A$2:$ZZ$531, 129, MATCH($B$1, resultados!$A$1:$ZZ$1, 0))</f>
        <v/>
      </c>
      <c r="B135">
        <f>INDEX(resultados!$A$2:$ZZ$531, 129, MATCH($B$2, resultados!$A$1:$ZZ$1, 0))</f>
        <v/>
      </c>
      <c r="C135">
        <f>INDEX(resultados!$A$2:$ZZ$531, 129, MATCH($B$3, resultados!$A$1:$ZZ$1, 0))</f>
        <v/>
      </c>
    </row>
    <row r="136">
      <c r="A136">
        <f>INDEX(resultados!$A$2:$ZZ$531, 130, MATCH($B$1, resultados!$A$1:$ZZ$1, 0))</f>
        <v/>
      </c>
      <c r="B136">
        <f>INDEX(resultados!$A$2:$ZZ$531, 130, MATCH($B$2, resultados!$A$1:$ZZ$1, 0))</f>
        <v/>
      </c>
      <c r="C136">
        <f>INDEX(resultados!$A$2:$ZZ$531, 130, MATCH($B$3, resultados!$A$1:$ZZ$1, 0))</f>
        <v/>
      </c>
    </row>
    <row r="137">
      <c r="A137">
        <f>INDEX(resultados!$A$2:$ZZ$531, 131, MATCH($B$1, resultados!$A$1:$ZZ$1, 0))</f>
        <v/>
      </c>
      <c r="B137">
        <f>INDEX(resultados!$A$2:$ZZ$531, 131, MATCH($B$2, resultados!$A$1:$ZZ$1, 0))</f>
        <v/>
      </c>
      <c r="C137">
        <f>INDEX(resultados!$A$2:$ZZ$531, 131, MATCH($B$3, resultados!$A$1:$ZZ$1, 0))</f>
        <v/>
      </c>
    </row>
    <row r="138">
      <c r="A138">
        <f>INDEX(resultados!$A$2:$ZZ$531, 132, MATCH($B$1, resultados!$A$1:$ZZ$1, 0))</f>
        <v/>
      </c>
      <c r="B138">
        <f>INDEX(resultados!$A$2:$ZZ$531, 132, MATCH($B$2, resultados!$A$1:$ZZ$1, 0))</f>
        <v/>
      </c>
      <c r="C138">
        <f>INDEX(resultados!$A$2:$ZZ$531, 132, MATCH($B$3, resultados!$A$1:$ZZ$1, 0))</f>
        <v/>
      </c>
    </row>
    <row r="139">
      <c r="A139">
        <f>INDEX(resultados!$A$2:$ZZ$531, 133, MATCH($B$1, resultados!$A$1:$ZZ$1, 0))</f>
        <v/>
      </c>
      <c r="B139">
        <f>INDEX(resultados!$A$2:$ZZ$531, 133, MATCH($B$2, resultados!$A$1:$ZZ$1, 0))</f>
        <v/>
      </c>
      <c r="C139">
        <f>INDEX(resultados!$A$2:$ZZ$531, 133, MATCH($B$3, resultados!$A$1:$ZZ$1, 0))</f>
        <v/>
      </c>
    </row>
    <row r="140">
      <c r="A140">
        <f>INDEX(resultados!$A$2:$ZZ$531, 134, MATCH($B$1, resultados!$A$1:$ZZ$1, 0))</f>
        <v/>
      </c>
      <c r="B140">
        <f>INDEX(resultados!$A$2:$ZZ$531, 134, MATCH($B$2, resultados!$A$1:$ZZ$1, 0))</f>
        <v/>
      </c>
      <c r="C140">
        <f>INDEX(resultados!$A$2:$ZZ$531, 134, MATCH($B$3, resultados!$A$1:$ZZ$1, 0))</f>
        <v/>
      </c>
    </row>
    <row r="141">
      <c r="A141">
        <f>INDEX(resultados!$A$2:$ZZ$531, 135, MATCH($B$1, resultados!$A$1:$ZZ$1, 0))</f>
        <v/>
      </c>
      <c r="B141">
        <f>INDEX(resultados!$A$2:$ZZ$531, 135, MATCH($B$2, resultados!$A$1:$ZZ$1, 0))</f>
        <v/>
      </c>
      <c r="C141">
        <f>INDEX(resultados!$A$2:$ZZ$531, 135, MATCH($B$3, resultados!$A$1:$ZZ$1, 0))</f>
        <v/>
      </c>
    </row>
    <row r="142">
      <c r="A142">
        <f>INDEX(resultados!$A$2:$ZZ$531, 136, MATCH($B$1, resultados!$A$1:$ZZ$1, 0))</f>
        <v/>
      </c>
      <c r="B142">
        <f>INDEX(resultados!$A$2:$ZZ$531, 136, MATCH($B$2, resultados!$A$1:$ZZ$1, 0))</f>
        <v/>
      </c>
      <c r="C142">
        <f>INDEX(resultados!$A$2:$ZZ$531, 136, MATCH($B$3, resultados!$A$1:$ZZ$1, 0))</f>
        <v/>
      </c>
    </row>
    <row r="143">
      <c r="A143">
        <f>INDEX(resultados!$A$2:$ZZ$531, 137, MATCH($B$1, resultados!$A$1:$ZZ$1, 0))</f>
        <v/>
      </c>
      <c r="B143">
        <f>INDEX(resultados!$A$2:$ZZ$531, 137, MATCH($B$2, resultados!$A$1:$ZZ$1, 0))</f>
        <v/>
      </c>
      <c r="C143">
        <f>INDEX(resultados!$A$2:$ZZ$531, 137, MATCH($B$3, resultados!$A$1:$ZZ$1, 0))</f>
        <v/>
      </c>
    </row>
    <row r="144">
      <c r="A144">
        <f>INDEX(resultados!$A$2:$ZZ$531, 138, MATCH($B$1, resultados!$A$1:$ZZ$1, 0))</f>
        <v/>
      </c>
      <c r="B144">
        <f>INDEX(resultados!$A$2:$ZZ$531, 138, MATCH($B$2, resultados!$A$1:$ZZ$1, 0))</f>
        <v/>
      </c>
      <c r="C144">
        <f>INDEX(resultados!$A$2:$ZZ$531, 138, MATCH($B$3, resultados!$A$1:$ZZ$1, 0))</f>
        <v/>
      </c>
    </row>
    <row r="145">
      <c r="A145">
        <f>INDEX(resultados!$A$2:$ZZ$531, 139, MATCH($B$1, resultados!$A$1:$ZZ$1, 0))</f>
        <v/>
      </c>
      <c r="B145">
        <f>INDEX(resultados!$A$2:$ZZ$531, 139, MATCH($B$2, resultados!$A$1:$ZZ$1, 0))</f>
        <v/>
      </c>
      <c r="C145">
        <f>INDEX(resultados!$A$2:$ZZ$531, 139, MATCH($B$3, resultados!$A$1:$ZZ$1, 0))</f>
        <v/>
      </c>
    </row>
    <row r="146">
      <c r="A146">
        <f>INDEX(resultados!$A$2:$ZZ$531, 140, MATCH($B$1, resultados!$A$1:$ZZ$1, 0))</f>
        <v/>
      </c>
      <c r="B146">
        <f>INDEX(resultados!$A$2:$ZZ$531, 140, MATCH($B$2, resultados!$A$1:$ZZ$1, 0))</f>
        <v/>
      </c>
      <c r="C146">
        <f>INDEX(resultados!$A$2:$ZZ$531, 140, MATCH($B$3, resultados!$A$1:$ZZ$1, 0))</f>
        <v/>
      </c>
    </row>
    <row r="147">
      <c r="A147">
        <f>INDEX(resultados!$A$2:$ZZ$531, 141, MATCH($B$1, resultados!$A$1:$ZZ$1, 0))</f>
        <v/>
      </c>
      <c r="B147">
        <f>INDEX(resultados!$A$2:$ZZ$531, 141, MATCH($B$2, resultados!$A$1:$ZZ$1, 0))</f>
        <v/>
      </c>
      <c r="C147">
        <f>INDEX(resultados!$A$2:$ZZ$531, 141, MATCH($B$3, resultados!$A$1:$ZZ$1, 0))</f>
        <v/>
      </c>
    </row>
    <row r="148">
      <c r="A148">
        <f>INDEX(resultados!$A$2:$ZZ$531, 142, MATCH($B$1, resultados!$A$1:$ZZ$1, 0))</f>
        <v/>
      </c>
      <c r="B148">
        <f>INDEX(resultados!$A$2:$ZZ$531, 142, MATCH($B$2, resultados!$A$1:$ZZ$1, 0))</f>
        <v/>
      </c>
      <c r="C148">
        <f>INDEX(resultados!$A$2:$ZZ$531, 142, MATCH($B$3, resultados!$A$1:$ZZ$1, 0))</f>
        <v/>
      </c>
    </row>
    <row r="149">
      <c r="A149">
        <f>INDEX(resultados!$A$2:$ZZ$531, 143, MATCH($B$1, resultados!$A$1:$ZZ$1, 0))</f>
        <v/>
      </c>
      <c r="B149">
        <f>INDEX(resultados!$A$2:$ZZ$531, 143, MATCH($B$2, resultados!$A$1:$ZZ$1, 0))</f>
        <v/>
      </c>
      <c r="C149">
        <f>INDEX(resultados!$A$2:$ZZ$531, 143, MATCH($B$3, resultados!$A$1:$ZZ$1, 0))</f>
        <v/>
      </c>
    </row>
    <row r="150">
      <c r="A150">
        <f>INDEX(resultados!$A$2:$ZZ$531, 144, MATCH($B$1, resultados!$A$1:$ZZ$1, 0))</f>
        <v/>
      </c>
      <c r="B150">
        <f>INDEX(resultados!$A$2:$ZZ$531, 144, MATCH($B$2, resultados!$A$1:$ZZ$1, 0))</f>
        <v/>
      </c>
      <c r="C150">
        <f>INDEX(resultados!$A$2:$ZZ$531, 144, MATCH($B$3, resultados!$A$1:$ZZ$1, 0))</f>
        <v/>
      </c>
    </row>
    <row r="151">
      <c r="A151">
        <f>INDEX(resultados!$A$2:$ZZ$531, 145, MATCH($B$1, resultados!$A$1:$ZZ$1, 0))</f>
        <v/>
      </c>
      <c r="B151">
        <f>INDEX(resultados!$A$2:$ZZ$531, 145, MATCH($B$2, resultados!$A$1:$ZZ$1, 0))</f>
        <v/>
      </c>
      <c r="C151">
        <f>INDEX(resultados!$A$2:$ZZ$531, 145, MATCH($B$3, resultados!$A$1:$ZZ$1, 0))</f>
        <v/>
      </c>
    </row>
    <row r="152">
      <c r="A152">
        <f>INDEX(resultados!$A$2:$ZZ$531, 146, MATCH($B$1, resultados!$A$1:$ZZ$1, 0))</f>
        <v/>
      </c>
      <c r="B152">
        <f>INDEX(resultados!$A$2:$ZZ$531, 146, MATCH($B$2, resultados!$A$1:$ZZ$1, 0))</f>
        <v/>
      </c>
      <c r="C152">
        <f>INDEX(resultados!$A$2:$ZZ$531, 146, MATCH($B$3, resultados!$A$1:$ZZ$1, 0))</f>
        <v/>
      </c>
    </row>
    <row r="153">
      <c r="A153">
        <f>INDEX(resultados!$A$2:$ZZ$531, 147, MATCH($B$1, resultados!$A$1:$ZZ$1, 0))</f>
        <v/>
      </c>
      <c r="B153">
        <f>INDEX(resultados!$A$2:$ZZ$531, 147, MATCH($B$2, resultados!$A$1:$ZZ$1, 0))</f>
        <v/>
      </c>
      <c r="C153">
        <f>INDEX(resultados!$A$2:$ZZ$531, 147, MATCH($B$3, resultados!$A$1:$ZZ$1, 0))</f>
        <v/>
      </c>
    </row>
    <row r="154">
      <c r="A154">
        <f>INDEX(resultados!$A$2:$ZZ$531, 148, MATCH($B$1, resultados!$A$1:$ZZ$1, 0))</f>
        <v/>
      </c>
      <c r="B154">
        <f>INDEX(resultados!$A$2:$ZZ$531, 148, MATCH($B$2, resultados!$A$1:$ZZ$1, 0))</f>
        <v/>
      </c>
      <c r="C154">
        <f>INDEX(resultados!$A$2:$ZZ$531, 148, MATCH($B$3, resultados!$A$1:$ZZ$1, 0))</f>
        <v/>
      </c>
    </row>
    <row r="155">
      <c r="A155">
        <f>INDEX(resultados!$A$2:$ZZ$531, 149, MATCH($B$1, resultados!$A$1:$ZZ$1, 0))</f>
        <v/>
      </c>
      <c r="B155">
        <f>INDEX(resultados!$A$2:$ZZ$531, 149, MATCH($B$2, resultados!$A$1:$ZZ$1, 0))</f>
        <v/>
      </c>
      <c r="C155">
        <f>INDEX(resultados!$A$2:$ZZ$531, 149, MATCH($B$3, resultados!$A$1:$ZZ$1, 0))</f>
        <v/>
      </c>
    </row>
    <row r="156">
      <c r="A156">
        <f>INDEX(resultados!$A$2:$ZZ$531, 150, MATCH($B$1, resultados!$A$1:$ZZ$1, 0))</f>
        <v/>
      </c>
      <c r="B156">
        <f>INDEX(resultados!$A$2:$ZZ$531, 150, MATCH($B$2, resultados!$A$1:$ZZ$1, 0))</f>
        <v/>
      </c>
      <c r="C156">
        <f>INDEX(resultados!$A$2:$ZZ$531, 150, MATCH($B$3, resultados!$A$1:$ZZ$1, 0))</f>
        <v/>
      </c>
    </row>
    <row r="157">
      <c r="A157">
        <f>INDEX(resultados!$A$2:$ZZ$531, 151, MATCH($B$1, resultados!$A$1:$ZZ$1, 0))</f>
        <v/>
      </c>
      <c r="B157">
        <f>INDEX(resultados!$A$2:$ZZ$531, 151, MATCH($B$2, resultados!$A$1:$ZZ$1, 0))</f>
        <v/>
      </c>
      <c r="C157">
        <f>INDEX(resultados!$A$2:$ZZ$531, 151, MATCH($B$3, resultados!$A$1:$ZZ$1, 0))</f>
        <v/>
      </c>
    </row>
    <row r="158">
      <c r="A158">
        <f>INDEX(resultados!$A$2:$ZZ$531, 152, MATCH($B$1, resultados!$A$1:$ZZ$1, 0))</f>
        <v/>
      </c>
      <c r="B158">
        <f>INDEX(resultados!$A$2:$ZZ$531, 152, MATCH($B$2, resultados!$A$1:$ZZ$1, 0))</f>
        <v/>
      </c>
      <c r="C158">
        <f>INDEX(resultados!$A$2:$ZZ$531, 152, MATCH($B$3, resultados!$A$1:$ZZ$1, 0))</f>
        <v/>
      </c>
    </row>
    <row r="159">
      <c r="A159">
        <f>INDEX(resultados!$A$2:$ZZ$531, 153, MATCH($B$1, resultados!$A$1:$ZZ$1, 0))</f>
        <v/>
      </c>
      <c r="B159">
        <f>INDEX(resultados!$A$2:$ZZ$531, 153, MATCH($B$2, resultados!$A$1:$ZZ$1, 0))</f>
        <v/>
      </c>
      <c r="C159">
        <f>INDEX(resultados!$A$2:$ZZ$531, 153, MATCH($B$3, resultados!$A$1:$ZZ$1, 0))</f>
        <v/>
      </c>
    </row>
    <row r="160">
      <c r="A160">
        <f>INDEX(resultados!$A$2:$ZZ$531, 154, MATCH($B$1, resultados!$A$1:$ZZ$1, 0))</f>
        <v/>
      </c>
      <c r="B160">
        <f>INDEX(resultados!$A$2:$ZZ$531, 154, MATCH($B$2, resultados!$A$1:$ZZ$1, 0))</f>
        <v/>
      </c>
      <c r="C160">
        <f>INDEX(resultados!$A$2:$ZZ$531, 154, MATCH($B$3, resultados!$A$1:$ZZ$1, 0))</f>
        <v/>
      </c>
    </row>
    <row r="161">
      <c r="A161">
        <f>INDEX(resultados!$A$2:$ZZ$531, 155, MATCH($B$1, resultados!$A$1:$ZZ$1, 0))</f>
        <v/>
      </c>
      <c r="B161">
        <f>INDEX(resultados!$A$2:$ZZ$531, 155, MATCH($B$2, resultados!$A$1:$ZZ$1, 0))</f>
        <v/>
      </c>
      <c r="C161">
        <f>INDEX(resultados!$A$2:$ZZ$531, 155, MATCH($B$3, resultados!$A$1:$ZZ$1, 0))</f>
        <v/>
      </c>
    </row>
    <row r="162">
      <c r="A162">
        <f>INDEX(resultados!$A$2:$ZZ$531, 156, MATCH($B$1, resultados!$A$1:$ZZ$1, 0))</f>
        <v/>
      </c>
      <c r="B162">
        <f>INDEX(resultados!$A$2:$ZZ$531, 156, MATCH($B$2, resultados!$A$1:$ZZ$1, 0))</f>
        <v/>
      </c>
      <c r="C162">
        <f>INDEX(resultados!$A$2:$ZZ$531, 156, MATCH($B$3, resultados!$A$1:$ZZ$1, 0))</f>
        <v/>
      </c>
    </row>
    <row r="163">
      <c r="A163">
        <f>INDEX(resultados!$A$2:$ZZ$531, 157, MATCH($B$1, resultados!$A$1:$ZZ$1, 0))</f>
        <v/>
      </c>
      <c r="B163">
        <f>INDEX(resultados!$A$2:$ZZ$531, 157, MATCH($B$2, resultados!$A$1:$ZZ$1, 0))</f>
        <v/>
      </c>
      <c r="C163">
        <f>INDEX(resultados!$A$2:$ZZ$531, 157, MATCH($B$3, resultados!$A$1:$ZZ$1, 0))</f>
        <v/>
      </c>
    </row>
    <row r="164">
      <c r="A164">
        <f>INDEX(resultados!$A$2:$ZZ$531, 158, MATCH($B$1, resultados!$A$1:$ZZ$1, 0))</f>
        <v/>
      </c>
      <c r="B164">
        <f>INDEX(resultados!$A$2:$ZZ$531, 158, MATCH($B$2, resultados!$A$1:$ZZ$1, 0))</f>
        <v/>
      </c>
      <c r="C164">
        <f>INDEX(resultados!$A$2:$ZZ$531, 158, MATCH($B$3, resultados!$A$1:$ZZ$1, 0))</f>
        <v/>
      </c>
    </row>
    <row r="165">
      <c r="A165">
        <f>INDEX(resultados!$A$2:$ZZ$531, 159, MATCH($B$1, resultados!$A$1:$ZZ$1, 0))</f>
        <v/>
      </c>
      <c r="B165">
        <f>INDEX(resultados!$A$2:$ZZ$531, 159, MATCH($B$2, resultados!$A$1:$ZZ$1, 0))</f>
        <v/>
      </c>
      <c r="C165">
        <f>INDEX(resultados!$A$2:$ZZ$531, 159, MATCH($B$3, resultados!$A$1:$ZZ$1, 0))</f>
        <v/>
      </c>
    </row>
    <row r="166">
      <c r="A166">
        <f>INDEX(resultados!$A$2:$ZZ$531, 160, MATCH($B$1, resultados!$A$1:$ZZ$1, 0))</f>
        <v/>
      </c>
      <c r="B166">
        <f>INDEX(resultados!$A$2:$ZZ$531, 160, MATCH($B$2, resultados!$A$1:$ZZ$1, 0))</f>
        <v/>
      </c>
      <c r="C166">
        <f>INDEX(resultados!$A$2:$ZZ$531, 160, MATCH($B$3, resultados!$A$1:$ZZ$1, 0))</f>
        <v/>
      </c>
    </row>
    <row r="167">
      <c r="A167">
        <f>INDEX(resultados!$A$2:$ZZ$531, 161, MATCH($B$1, resultados!$A$1:$ZZ$1, 0))</f>
        <v/>
      </c>
      <c r="B167">
        <f>INDEX(resultados!$A$2:$ZZ$531, 161, MATCH($B$2, resultados!$A$1:$ZZ$1, 0))</f>
        <v/>
      </c>
      <c r="C167">
        <f>INDEX(resultados!$A$2:$ZZ$531, 161, MATCH($B$3, resultados!$A$1:$ZZ$1, 0))</f>
        <v/>
      </c>
    </row>
    <row r="168">
      <c r="A168">
        <f>INDEX(resultados!$A$2:$ZZ$531, 162, MATCH($B$1, resultados!$A$1:$ZZ$1, 0))</f>
        <v/>
      </c>
      <c r="B168">
        <f>INDEX(resultados!$A$2:$ZZ$531, 162, MATCH($B$2, resultados!$A$1:$ZZ$1, 0))</f>
        <v/>
      </c>
      <c r="C168">
        <f>INDEX(resultados!$A$2:$ZZ$531, 162, MATCH($B$3, resultados!$A$1:$ZZ$1, 0))</f>
        <v/>
      </c>
    </row>
    <row r="169">
      <c r="A169">
        <f>INDEX(resultados!$A$2:$ZZ$531, 163, MATCH($B$1, resultados!$A$1:$ZZ$1, 0))</f>
        <v/>
      </c>
      <c r="B169">
        <f>INDEX(resultados!$A$2:$ZZ$531, 163, MATCH($B$2, resultados!$A$1:$ZZ$1, 0))</f>
        <v/>
      </c>
      <c r="C169">
        <f>INDEX(resultados!$A$2:$ZZ$531, 163, MATCH($B$3, resultados!$A$1:$ZZ$1, 0))</f>
        <v/>
      </c>
    </row>
    <row r="170">
      <c r="A170">
        <f>INDEX(resultados!$A$2:$ZZ$531, 164, MATCH($B$1, resultados!$A$1:$ZZ$1, 0))</f>
        <v/>
      </c>
      <c r="B170">
        <f>INDEX(resultados!$A$2:$ZZ$531, 164, MATCH($B$2, resultados!$A$1:$ZZ$1, 0))</f>
        <v/>
      </c>
      <c r="C170">
        <f>INDEX(resultados!$A$2:$ZZ$531, 164, MATCH($B$3, resultados!$A$1:$ZZ$1, 0))</f>
        <v/>
      </c>
    </row>
    <row r="171">
      <c r="A171">
        <f>INDEX(resultados!$A$2:$ZZ$531, 165, MATCH($B$1, resultados!$A$1:$ZZ$1, 0))</f>
        <v/>
      </c>
      <c r="B171">
        <f>INDEX(resultados!$A$2:$ZZ$531, 165, MATCH($B$2, resultados!$A$1:$ZZ$1, 0))</f>
        <v/>
      </c>
      <c r="C171">
        <f>INDEX(resultados!$A$2:$ZZ$531, 165, MATCH($B$3, resultados!$A$1:$ZZ$1, 0))</f>
        <v/>
      </c>
    </row>
    <row r="172">
      <c r="A172">
        <f>INDEX(resultados!$A$2:$ZZ$531, 166, MATCH($B$1, resultados!$A$1:$ZZ$1, 0))</f>
        <v/>
      </c>
      <c r="B172">
        <f>INDEX(resultados!$A$2:$ZZ$531, 166, MATCH($B$2, resultados!$A$1:$ZZ$1, 0))</f>
        <v/>
      </c>
      <c r="C172">
        <f>INDEX(resultados!$A$2:$ZZ$531, 166, MATCH($B$3, resultados!$A$1:$ZZ$1, 0))</f>
        <v/>
      </c>
    </row>
    <row r="173">
      <c r="A173">
        <f>INDEX(resultados!$A$2:$ZZ$531, 167, MATCH($B$1, resultados!$A$1:$ZZ$1, 0))</f>
        <v/>
      </c>
      <c r="B173">
        <f>INDEX(resultados!$A$2:$ZZ$531, 167, MATCH($B$2, resultados!$A$1:$ZZ$1, 0))</f>
        <v/>
      </c>
      <c r="C173">
        <f>INDEX(resultados!$A$2:$ZZ$531, 167, MATCH($B$3, resultados!$A$1:$ZZ$1, 0))</f>
        <v/>
      </c>
    </row>
    <row r="174">
      <c r="A174">
        <f>INDEX(resultados!$A$2:$ZZ$531, 168, MATCH($B$1, resultados!$A$1:$ZZ$1, 0))</f>
        <v/>
      </c>
      <c r="B174">
        <f>INDEX(resultados!$A$2:$ZZ$531, 168, MATCH($B$2, resultados!$A$1:$ZZ$1, 0))</f>
        <v/>
      </c>
      <c r="C174">
        <f>INDEX(resultados!$A$2:$ZZ$531, 168, MATCH($B$3, resultados!$A$1:$ZZ$1, 0))</f>
        <v/>
      </c>
    </row>
    <row r="175">
      <c r="A175">
        <f>INDEX(resultados!$A$2:$ZZ$531, 169, MATCH($B$1, resultados!$A$1:$ZZ$1, 0))</f>
        <v/>
      </c>
      <c r="B175">
        <f>INDEX(resultados!$A$2:$ZZ$531, 169, MATCH($B$2, resultados!$A$1:$ZZ$1, 0))</f>
        <v/>
      </c>
      <c r="C175">
        <f>INDEX(resultados!$A$2:$ZZ$531, 169, MATCH($B$3, resultados!$A$1:$ZZ$1, 0))</f>
        <v/>
      </c>
    </row>
    <row r="176">
      <c r="A176">
        <f>INDEX(resultados!$A$2:$ZZ$531, 170, MATCH($B$1, resultados!$A$1:$ZZ$1, 0))</f>
        <v/>
      </c>
      <c r="B176">
        <f>INDEX(resultados!$A$2:$ZZ$531, 170, MATCH($B$2, resultados!$A$1:$ZZ$1, 0))</f>
        <v/>
      </c>
      <c r="C176">
        <f>INDEX(resultados!$A$2:$ZZ$531, 170, MATCH($B$3, resultados!$A$1:$ZZ$1, 0))</f>
        <v/>
      </c>
    </row>
    <row r="177">
      <c r="A177">
        <f>INDEX(resultados!$A$2:$ZZ$531, 171, MATCH($B$1, resultados!$A$1:$ZZ$1, 0))</f>
        <v/>
      </c>
      <c r="B177">
        <f>INDEX(resultados!$A$2:$ZZ$531, 171, MATCH($B$2, resultados!$A$1:$ZZ$1, 0))</f>
        <v/>
      </c>
      <c r="C177">
        <f>INDEX(resultados!$A$2:$ZZ$531, 171, MATCH($B$3, resultados!$A$1:$ZZ$1, 0))</f>
        <v/>
      </c>
    </row>
    <row r="178">
      <c r="A178">
        <f>INDEX(resultados!$A$2:$ZZ$531, 172, MATCH($B$1, resultados!$A$1:$ZZ$1, 0))</f>
        <v/>
      </c>
      <c r="B178">
        <f>INDEX(resultados!$A$2:$ZZ$531, 172, MATCH($B$2, resultados!$A$1:$ZZ$1, 0))</f>
        <v/>
      </c>
      <c r="C178">
        <f>INDEX(resultados!$A$2:$ZZ$531, 172, MATCH($B$3, resultados!$A$1:$ZZ$1, 0))</f>
        <v/>
      </c>
    </row>
    <row r="179">
      <c r="A179">
        <f>INDEX(resultados!$A$2:$ZZ$531, 173, MATCH($B$1, resultados!$A$1:$ZZ$1, 0))</f>
        <v/>
      </c>
      <c r="B179">
        <f>INDEX(resultados!$A$2:$ZZ$531, 173, MATCH($B$2, resultados!$A$1:$ZZ$1, 0))</f>
        <v/>
      </c>
      <c r="C179">
        <f>INDEX(resultados!$A$2:$ZZ$531, 173, MATCH($B$3, resultados!$A$1:$ZZ$1, 0))</f>
        <v/>
      </c>
    </row>
    <row r="180">
      <c r="A180">
        <f>INDEX(resultados!$A$2:$ZZ$531, 174, MATCH($B$1, resultados!$A$1:$ZZ$1, 0))</f>
        <v/>
      </c>
      <c r="B180">
        <f>INDEX(resultados!$A$2:$ZZ$531, 174, MATCH($B$2, resultados!$A$1:$ZZ$1, 0))</f>
        <v/>
      </c>
      <c r="C180">
        <f>INDEX(resultados!$A$2:$ZZ$531, 174, MATCH($B$3, resultados!$A$1:$ZZ$1, 0))</f>
        <v/>
      </c>
    </row>
    <row r="181">
      <c r="A181">
        <f>INDEX(resultados!$A$2:$ZZ$531, 175, MATCH($B$1, resultados!$A$1:$ZZ$1, 0))</f>
        <v/>
      </c>
      <c r="B181">
        <f>INDEX(resultados!$A$2:$ZZ$531, 175, MATCH($B$2, resultados!$A$1:$ZZ$1, 0))</f>
        <v/>
      </c>
      <c r="C181">
        <f>INDEX(resultados!$A$2:$ZZ$531, 175, MATCH($B$3, resultados!$A$1:$ZZ$1, 0))</f>
        <v/>
      </c>
    </row>
    <row r="182">
      <c r="A182">
        <f>INDEX(resultados!$A$2:$ZZ$531, 176, MATCH($B$1, resultados!$A$1:$ZZ$1, 0))</f>
        <v/>
      </c>
      <c r="B182">
        <f>INDEX(resultados!$A$2:$ZZ$531, 176, MATCH($B$2, resultados!$A$1:$ZZ$1, 0))</f>
        <v/>
      </c>
      <c r="C182">
        <f>INDEX(resultados!$A$2:$ZZ$531, 176, MATCH($B$3, resultados!$A$1:$ZZ$1, 0))</f>
        <v/>
      </c>
    </row>
    <row r="183">
      <c r="A183">
        <f>INDEX(resultados!$A$2:$ZZ$531, 177, MATCH($B$1, resultados!$A$1:$ZZ$1, 0))</f>
        <v/>
      </c>
      <c r="B183">
        <f>INDEX(resultados!$A$2:$ZZ$531, 177, MATCH($B$2, resultados!$A$1:$ZZ$1, 0))</f>
        <v/>
      </c>
      <c r="C183">
        <f>INDEX(resultados!$A$2:$ZZ$531, 177, MATCH($B$3, resultados!$A$1:$ZZ$1, 0))</f>
        <v/>
      </c>
    </row>
    <row r="184">
      <c r="A184">
        <f>INDEX(resultados!$A$2:$ZZ$531, 178, MATCH($B$1, resultados!$A$1:$ZZ$1, 0))</f>
        <v/>
      </c>
      <c r="B184">
        <f>INDEX(resultados!$A$2:$ZZ$531, 178, MATCH($B$2, resultados!$A$1:$ZZ$1, 0))</f>
        <v/>
      </c>
      <c r="C184">
        <f>INDEX(resultados!$A$2:$ZZ$531, 178, MATCH($B$3, resultados!$A$1:$ZZ$1, 0))</f>
        <v/>
      </c>
    </row>
    <row r="185">
      <c r="A185">
        <f>INDEX(resultados!$A$2:$ZZ$531, 179, MATCH($B$1, resultados!$A$1:$ZZ$1, 0))</f>
        <v/>
      </c>
      <c r="B185">
        <f>INDEX(resultados!$A$2:$ZZ$531, 179, MATCH($B$2, resultados!$A$1:$ZZ$1, 0))</f>
        <v/>
      </c>
      <c r="C185">
        <f>INDEX(resultados!$A$2:$ZZ$531, 179, MATCH($B$3, resultados!$A$1:$ZZ$1, 0))</f>
        <v/>
      </c>
    </row>
    <row r="186">
      <c r="A186">
        <f>INDEX(resultados!$A$2:$ZZ$531, 180, MATCH($B$1, resultados!$A$1:$ZZ$1, 0))</f>
        <v/>
      </c>
      <c r="B186">
        <f>INDEX(resultados!$A$2:$ZZ$531, 180, MATCH($B$2, resultados!$A$1:$ZZ$1, 0))</f>
        <v/>
      </c>
      <c r="C186">
        <f>INDEX(resultados!$A$2:$ZZ$531, 180, MATCH($B$3, resultados!$A$1:$ZZ$1, 0))</f>
        <v/>
      </c>
    </row>
    <row r="187">
      <c r="A187">
        <f>INDEX(resultados!$A$2:$ZZ$531, 181, MATCH($B$1, resultados!$A$1:$ZZ$1, 0))</f>
        <v/>
      </c>
      <c r="B187">
        <f>INDEX(resultados!$A$2:$ZZ$531, 181, MATCH($B$2, resultados!$A$1:$ZZ$1, 0))</f>
        <v/>
      </c>
      <c r="C187">
        <f>INDEX(resultados!$A$2:$ZZ$531, 181, MATCH($B$3, resultados!$A$1:$ZZ$1, 0))</f>
        <v/>
      </c>
    </row>
    <row r="188">
      <c r="A188">
        <f>INDEX(resultados!$A$2:$ZZ$531, 182, MATCH($B$1, resultados!$A$1:$ZZ$1, 0))</f>
        <v/>
      </c>
      <c r="B188">
        <f>INDEX(resultados!$A$2:$ZZ$531, 182, MATCH($B$2, resultados!$A$1:$ZZ$1, 0))</f>
        <v/>
      </c>
      <c r="C188">
        <f>INDEX(resultados!$A$2:$ZZ$531, 182, MATCH($B$3, resultados!$A$1:$ZZ$1, 0))</f>
        <v/>
      </c>
    </row>
    <row r="189">
      <c r="A189">
        <f>INDEX(resultados!$A$2:$ZZ$531, 183, MATCH($B$1, resultados!$A$1:$ZZ$1, 0))</f>
        <v/>
      </c>
      <c r="B189">
        <f>INDEX(resultados!$A$2:$ZZ$531, 183, MATCH($B$2, resultados!$A$1:$ZZ$1, 0))</f>
        <v/>
      </c>
      <c r="C189">
        <f>INDEX(resultados!$A$2:$ZZ$531, 183, MATCH($B$3, resultados!$A$1:$ZZ$1, 0))</f>
        <v/>
      </c>
    </row>
    <row r="190">
      <c r="A190">
        <f>INDEX(resultados!$A$2:$ZZ$531, 184, MATCH($B$1, resultados!$A$1:$ZZ$1, 0))</f>
        <v/>
      </c>
      <c r="B190">
        <f>INDEX(resultados!$A$2:$ZZ$531, 184, MATCH($B$2, resultados!$A$1:$ZZ$1, 0))</f>
        <v/>
      </c>
      <c r="C190">
        <f>INDEX(resultados!$A$2:$ZZ$531, 184, MATCH($B$3, resultados!$A$1:$ZZ$1, 0))</f>
        <v/>
      </c>
    </row>
    <row r="191">
      <c r="A191">
        <f>INDEX(resultados!$A$2:$ZZ$531, 185, MATCH($B$1, resultados!$A$1:$ZZ$1, 0))</f>
        <v/>
      </c>
      <c r="B191">
        <f>INDEX(resultados!$A$2:$ZZ$531, 185, MATCH($B$2, resultados!$A$1:$ZZ$1, 0))</f>
        <v/>
      </c>
      <c r="C191">
        <f>INDEX(resultados!$A$2:$ZZ$531, 185, MATCH($B$3, resultados!$A$1:$ZZ$1, 0))</f>
        <v/>
      </c>
    </row>
    <row r="192">
      <c r="A192">
        <f>INDEX(resultados!$A$2:$ZZ$531, 186, MATCH($B$1, resultados!$A$1:$ZZ$1, 0))</f>
        <v/>
      </c>
      <c r="B192">
        <f>INDEX(resultados!$A$2:$ZZ$531, 186, MATCH($B$2, resultados!$A$1:$ZZ$1, 0))</f>
        <v/>
      </c>
      <c r="C192">
        <f>INDEX(resultados!$A$2:$ZZ$531, 186, MATCH($B$3, resultados!$A$1:$ZZ$1, 0))</f>
        <v/>
      </c>
    </row>
    <row r="193">
      <c r="A193">
        <f>INDEX(resultados!$A$2:$ZZ$531, 187, MATCH($B$1, resultados!$A$1:$ZZ$1, 0))</f>
        <v/>
      </c>
      <c r="B193">
        <f>INDEX(resultados!$A$2:$ZZ$531, 187, MATCH($B$2, resultados!$A$1:$ZZ$1, 0))</f>
        <v/>
      </c>
      <c r="C193">
        <f>INDEX(resultados!$A$2:$ZZ$531, 187, MATCH($B$3, resultados!$A$1:$ZZ$1, 0))</f>
        <v/>
      </c>
    </row>
    <row r="194">
      <c r="A194">
        <f>INDEX(resultados!$A$2:$ZZ$531, 188, MATCH($B$1, resultados!$A$1:$ZZ$1, 0))</f>
        <v/>
      </c>
      <c r="B194">
        <f>INDEX(resultados!$A$2:$ZZ$531, 188, MATCH($B$2, resultados!$A$1:$ZZ$1, 0))</f>
        <v/>
      </c>
      <c r="C194">
        <f>INDEX(resultados!$A$2:$ZZ$531, 188, MATCH($B$3, resultados!$A$1:$ZZ$1, 0))</f>
        <v/>
      </c>
    </row>
    <row r="195">
      <c r="A195">
        <f>INDEX(resultados!$A$2:$ZZ$531, 189, MATCH($B$1, resultados!$A$1:$ZZ$1, 0))</f>
        <v/>
      </c>
      <c r="B195">
        <f>INDEX(resultados!$A$2:$ZZ$531, 189, MATCH($B$2, resultados!$A$1:$ZZ$1, 0))</f>
        <v/>
      </c>
      <c r="C195">
        <f>INDEX(resultados!$A$2:$ZZ$531, 189, MATCH($B$3, resultados!$A$1:$ZZ$1, 0))</f>
        <v/>
      </c>
    </row>
    <row r="196">
      <c r="A196">
        <f>INDEX(resultados!$A$2:$ZZ$531, 190, MATCH($B$1, resultados!$A$1:$ZZ$1, 0))</f>
        <v/>
      </c>
      <c r="B196">
        <f>INDEX(resultados!$A$2:$ZZ$531, 190, MATCH($B$2, resultados!$A$1:$ZZ$1, 0))</f>
        <v/>
      </c>
      <c r="C196">
        <f>INDEX(resultados!$A$2:$ZZ$531, 190, MATCH($B$3, resultados!$A$1:$ZZ$1, 0))</f>
        <v/>
      </c>
    </row>
    <row r="197">
      <c r="A197">
        <f>INDEX(resultados!$A$2:$ZZ$531, 191, MATCH($B$1, resultados!$A$1:$ZZ$1, 0))</f>
        <v/>
      </c>
      <c r="B197">
        <f>INDEX(resultados!$A$2:$ZZ$531, 191, MATCH($B$2, resultados!$A$1:$ZZ$1, 0))</f>
        <v/>
      </c>
      <c r="C197">
        <f>INDEX(resultados!$A$2:$ZZ$531, 191, MATCH($B$3, resultados!$A$1:$ZZ$1, 0))</f>
        <v/>
      </c>
    </row>
    <row r="198">
      <c r="A198">
        <f>INDEX(resultados!$A$2:$ZZ$531, 192, MATCH($B$1, resultados!$A$1:$ZZ$1, 0))</f>
        <v/>
      </c>
      <c r="B198">
        <f>INDEX(resultados!$A$2:$ZZ$531, 192, MATCH($B$2, resultados!$A$1:$ZZ$1, 0))</f>
        <v/>
      </c>
      <c r="C198">
        <f>INDEX(resultados!$A$2:$ZZ$531, 192, MATCH($B$3, resultados!$A$1:$ZZ$1, 0))</f>
        <v/>
      </c>
    </row>
    <row r="199">
      <c r="A199">
        <f>INDEX(resultados!$A$2:$ZZ$531, 193, MATCH($B$1, resultados!$A$1:$ZZ$1, 0))</f>
        <v/>
      </c>
      <c r="B199">
        <f>INDEX(resultados!$A$2:$ZZ$531, 193, MATCH($B$2, resultados!$A$1:$ZZ$1, 0))</f>
        <v/>
      </c>
      <c r="C199">
        <f>INDEX(resultados!$A$2:$ZZ$531, 193, MATCH($B$3, resultados!$A$1:$ZZ$1, 0))</f>
        <v/>
      </c>
    </row>
    <row r="200">
      <c r="A200">
        <f>INDEX(resultados!$A$2:$ZZ$531, 194, MATCH($B$1, resultados!$A$1:$ZZ$1, 0))</f>
        <v/>
      </c>
      <c r="B200">
        <f>INDEX(resultados!$A$2:$ZZ$531, 194, MATCH($B$2, resultados!$A$1:$ZZ$1, 0))</f>
        <v/>
      </c>
      <c r="C200">
        <f>INDEX(resultados!$A$2:$ZZ$531, 194, MATCH($B$3, resultados!$A$1:$ZZ$1, 0))</f>
        <v/>
      </c>
    </row>
    <row r="201">
      <c r="A201">
        <f>INDEX(resultados!$A$2:$ZZ$531, 195, MATCH($B$1, resultados!$A$1:$ZZ$1, 0))</f>
        <v/>
      </c>
      <c r="B201">
        <f>INDEX(resultados!$A$2:$ZZ$531, 195, MATCH($B$2, resultados!$A$1:$ZZ$1, 0))</f>
        <v/>
      </c>
      <c r="C201">
        <f>INDEX(resultados!$A$2:$ZZ$531, 195, MATCH($B$3, resultados!$A$1:$ZZ$1, 0))</f>
        <v/>
      </c>
    </row>
    <row r="202">
      <c r="A202">
        <f>INDEX(resultados!$A$2:$ZZ$531, 196, MATCH($B$1, resultados!$A$1:$ZZ$1, 0))</f>
        <v/>
      </c>
      <c r="B202">
        <f>INDEX(resultados!$A$2:$ZZ$531, 196, MATCH($B$2, resultados!$A$1:$ZZ$1, 0))</f>
        <v/>
      </c>
      <c r="C202">
        <f>INDEX(resultados!$A$2:$ZZ$531, 196, MATCH($B$3, resultados!$A$1:$ZZ$1, 0))</f>
        <v/>
      </c>
    </row>
    <row r="203">
      <c r="A203">
        <f>INDEX(resultados!$A$2:$ZZ$531, 197, MATCH($B$1, resultados!$A$1:$ZZ$1, 0))</f>
        <v/>
      </c>
      <c r="B203">
        <f>INDEX(resultados!$A$2:$ZZ$531, 197, MATCH($B$2, resultados!$A$1:$ZZ$1, 0))</f>
        <v/>
      </c>
      <c r="C203">
        <f>INDEX(resultados!$A$2:$ZZ$531, 197, MATCH($B$3, resultados!$A$1:$ZZ$1, 0))</f>
        <v/>
      </c>
    </row>
    <row r="204">
      <c r="A204">
        <f>INDEX(resultados!$A$2:$ZZ$531, 198, MATCH($B$1, resultados!$A$1:$ZZ$1, 0))</f>
        <v/>
      </c>
      <c r="B204">
        <f>INDEX(resultados!$A$2:$ZZ$531, 198, MATCH($B$2, resultados!$A$1:$ZZ$1, 0))</f>
        <v/>
      </c>
      <c r="C204">
        <f>INDEX(resultados!$A$2:$ZZ$531, 198, MATCH($B$3, resultados!$A$1:$ZZ$1, 0))</f>
        <v/>
      </c>
    </row>
    <row r="205">
      <c r="A205">
        <f>INDEX(resultados!$A$2:$ZZ$531, 199, MATCH($B$1, resultados!$A$1:$ZZ$1, 0))</f>
        <v/>
      </c>
      <c r="B205">
        <f>INDEX(resultados!$A$2:$ZZ$531, 199, MATCH($B$2, resultados!$A$1:$ZZ$1, 0))</f>
        <v/>
      </c>
      <c r="C205">
        <f>INDEX(resultados!$A$2:$ZZ$531, 199, MATCH($B$3, resultados!$A$1:$ZZ$1, 0))</f>
        <v/>
      </c>
    </row>
    <row r="206">
      <c r="A206">
        <f>INDEX(resultados!$A$2:$ZZ$531, 200, MATCH($B$1, resultados!$A$1:$ZZ$1, 0))</f>
        <v/>
      </c>
      <c r="B206">
        <f>INDEX(resultados!$A$2:$ZZ$531, 200, MATCH($B$2, resultados!$A$1:$ZZ$1, 0))</f>
        <v/>
      </c>
      <c r="C206">
        <f>INDEX(resultados!$A$2:$ZZ$531, 200, MATCH($B$3, resultados!$A$1:$ZZ$1, 0))</f>
        <v/>
      </c>
    </row>
    <row r="207">
      <c r="A207">
        <f>INDEX(resultados!$A$2:$ZZ$531, 201, MATCH($B$1, resultados!$A$1:$ZZ$1, 0))</f>
        <v/>
      </c>
      <c r="B207">
        <f>INDEX(resultados!$A$2:$ZZ$531, 201, MATCH($B$2, resultados!$A$1:$ZZ$1, 0))</f>
        <v/>
      </c>
      <c r="C207">
        <f>INDEX(resultados!$A$2:$ZZ$531, 201, MATCH($B$3, resultados!$A$1:$ZZ$1, 0))</f>
        <v/>
      </c>
    </row>
    <row r="208">
      <c r="A208">
        <f>INDEX(resultados!$A$2:$ZZ$531, 202, MATCH($B$1, resultados!$A$1:$ZZ$1, 0))</f>
        <v/>
      </c>
      <c r="B208">
        <f>INDEX(resultados!$A$2:$ZZ$531, 202, MATCH($B$2, resultados!$A$1:$ZZ$1, 0))</f>
        <v/>
      </c>
      <c r="C208">
        <f>INDEX(resultados!$A$2:$ZZ$531, 202, MATCH($B$3, resultados!$A$1:$ZZ$1, 0))</f>
        <v/>
      </c>
    </row>
    <row r="209">
      <c r="A209">
        <f>INDEX(resultados!$A$2:$ZZ$531, 203, MATCH($B$1, resultados!$A$1:$ZZ$1, 0))</f>
        <v/>
      </c>
      <c r="B209">
        <f>INDEX(resultados!$A$2:$ZZ$531, 203, MATCH($B$2, resultados!$A$1:$ZZ$1, 0))</f>
        <v/>
      </c>
      <c r="C209">
        <f>INDEX(resultados!$A$2:$ZZ$531, 203, MATCH($B$3, resultados!$A$1:$ZZ$1, 0))</f>
        <v/>
      </c>
    </row>
    <row r="210">
      <c r="A210">
        <f>INDEX(resultados!$A$2:$ZZ$531, 204, MATCH($B$1, resultados!$A$1:$ZZ$1, 0))</f>
        <v/>
      </c>
      <c r="B210">
        <f>INDEX(resultados!$A$2:$ZZ$531, 204, MATCH($B$2, resultados!$A$1:$ZZ$1, 0))</f>
        <v/>
      </c>
      <c r="C210">
        <f>INDEX(resultados!$A$2:$ZZ$531, 204, MATCH($B$3, resultados!$A$1:$ZZ$1, 0))</f>
        <v/>
      </c>
    </row>
    <row r="211">
      <c r="A211">
        <f>INDEX(resultados!$A$2:$ZZ$531, 205, MATCH($B$1, resultados!$A$1:$ZZ$1, 0))</f>
        <v/>
      </c>
      <c r="B211">
        <f>INDEX(resultados!$A$2:$ZZ$531, 205, MATCH($B$2, resultados!$A$1:$ZZ$1, 0))</f>
        <v/>
      </c>
      <c r="C211">
        <f>INDEX(resultados!$A$2:$ZZ$531, 205, MATCH($B$3, resultados!$A$1:$ZZ$1, 0))</f>
        <v/>
      </c>
    </row>
    <row r="212">
      <c r="A212">
        <f>INDEX(resultados!$A$2:$ZZ$531, 206, MATCH($B$1, resultados!$A$1:$ZZ$1, 0))</f>
        <v/>
      </c>
      <c r="B212">
        <f>INDEX(resultados!$A$2:$ZZ$531, 206, MATCH($B$2, resultados!$A$1:$ZZ$1, 0))</f>
        <v/>
      </c>
      <c r="C212">
        <f>INDEX(resultados!$A$2:$ZZ$531, 206, MATCH($B$3, resultados!$A$1:$ZZ$1, 0))</f>
        <v/>
      </c>
    </row>
    <row r="213">
      <c r="A213">
        <f>INDEX(resultados!$A$2:$ZZ$531, 207, MATCH($B$1, resultados!$A$1:$ZZ$1, 0))</f>
        <v/>
      </c>
      <c r="B213">
        <f>INDEX(resultados!$A$2:$ZZ$531, 207, MATCH($B$2, resultados!$A$1:$ZZ$1, 0))</f>
        <v/>
      </c>
      <c r="C213">
        <f>INDEX(resultados!$A$2:$ZZ$531, 207, MATCH($B$3, resultados!$A$1:$ZZ$1, 0))</f>
        <v/>
      </c>
    </row>
    <row r="214">
      <c r="A214">
        <f>INDEX(resultados!$A$2:$ZZ$531, 208, MATCH($B$1, resultados!$A$1:$ZZ$1, 0))</f>
        <v/>
      </c>
      <c r="B214">
        <f>INDEX(resultados!$A$2:$ZZ$531, 208, MATCH($B$2, resultados!$A$1:$ZZ$1, 0))</f>
        <v/>
      </c>
      <c r="C214">
        <f>INDEX(resultados!$A$2:$ZZ$531, 208, MATCH($B$3, resultados!$A$1:$ZZ$1, 0))</f>
        <v/>
      </c>
    </row>
    <row r="215">
      <c r="A215">
        <f>INDEX(resultados!$A$2:$ZZ$531, 209, MATCH($B$1, resultados!$A$1:$ZZ$1, 0))</f>
        <v/>
      </c>
      <c r="B215">
        <f>INDEX(resultados!$A$2:$ZZ$531, 209, MATCH($B$2, resultados!$A$1:$ZZ$1, 0))</f>
        <v/>
      </c>
      <c r="C215">
        <f>INDEX(resultados!$A$2:$ZZ$531, 209, MATCH($B$3, resultados!$A$1:$ZZ$1, 0))</f>
        <v/>
      </c>
    </row>
    <row r="216">
      <c r="A216">
        <f>INDEX(resultados!$A$2:$ZZ$531, 210, MATCH($B$1, resultados!$A$1:$ZZ$1, 0))</f>
        <v/>
      </c>
      <c r="B216">
        <f>INDEX(resultados!$A$2:$ZZ$531, 210, MATCH($B$2, resultados!$A$1:$ZZ$1, 0))</f>
        <v/>
      </c>
      <c r="C216">
        <f>INDEX(resultados!$A$2:$ZZ$531, 210, MATCH($B$3, resultados!$A$1:$ZZ$1, 0))</f>
        <v/>
      </c>
    </row>
    <row r="217">
      <c r="A217">
        <f>INDEX(resultados!$A$2:$ZZ$531, 211, MATCH($B$1, resultados!$A$1:$ZZ$1, 0))</f>
        <v/>
      </c>
      <c r="B217">
        <f>INDEX(resultados!$A$2:$ZZ$531, 211, MATCH($B$2, resultados!$A$1:$ZZ$1, 0))</f>
        <v/>
      </c>
      <c r="C217">
        <f>INDEX(resultados!$A$2:$ZZ$531, 211, MATCH($B$3, resultados!$A$1:$ZZ$1, 0))</f>
        <v/>
      </c>
    </row>
    <row r="218">
      <c r="A218">
        <f>INDEX(resultados!$A$2:$ZZ$531, 212, MATCH($B$1, resultados!$A$1:$ZZ$1, 0))</f>
        <v/>
      </c>
      <c r="B218">
        <f>INDEX(resultados!$A$2:$ZZ$531, 212, MATCH($B$2, resultados!$A$1:$ZZ$1, 0))</f>
        <v/>
      </c>
      <c r="C218">
        <f>INDEX(resultados!$A$2:$ZZ$531, 212, MATCH($B$3, resultados!$A$1:$ZZ$1, 0))</f>
        <v/>
      </c>
    </row>
    <row r="219">
      <c r="A219">
        <f>INDEX(resultados!$A$2:$ZZ$531, 213, MATCH($B$1, resultados!$A$1:$ZZ$1, 0))</f>
        <v/>
      </c>
      <c r="B219">
        <f>INDEX(resultados!$A$2:$ZZ$531, 213, MATCH($B$2, resultados!$A$1:$ZZ$1, 0))</f>
        <v/>
      </c>
      <c r="C219">
        <f>INDEX(resultados!$A$2:$ZZ$531, 213, MATCH($B$3, resultados!$A$1:$ZZ$1, 0))</f>
        <v/>
      </c>
    </row>
    <row r="220">
      <c r="A220">
        <f>INDEX(resultados!$A$2:$ZZ$531, 214, MATCH($B$1, resultados!$A$1:$ZZ$1, 0))</f>
        <v/>
      </c>
      <c r="B220">
        <f>INDEX(resultados!$A$2:$ZZ$531, 214, MATCH($B$2, resultados!$A$1:$ZZ$1, 0))</f>
        <v/>
      </c>
      <c r="C220">
        <f>INDEX(resultados!$A$2:$ZZ$531, 214, MATCH($B$3, resultados!$A$1:$ZZ$1, 0))</f>
        <v/>
      </c>
    </row>
    <row r="221">
      <c r="A221">
        <f>INDEX(resultados!$A$2:$ZZ$531, 215, MATCH($B$1, resultados!$A$1:$ZZ$1, 0))</f>
        <v/>
      </c>
      <c r="B221">
        <f>INDEX(resultados!$A$2:$ZZ$531, 215, MATCH($B$2, resultados!$A$1:$ZZ$1, 0))</f>
        <v/>
      </c>
      <c r="C221">
        <f>INDEX(resultados!$A$2:$ZZ$531, 215, MATCH($B$3, resultados!$A$1:$ZZ$1, 0))</f>
        <v/>
      </c>
    </row>
    <row r="222">
      <c r="A222">
        <f>INDEX(resultados!$A$2:$ZZ$531, 216, MATCH($B$1, resultados!$A$1:$ZZ$1, 0))</f>
        <v/>
      </c>
      <c r="B222">
        <f>INDEX(resultados!$A$2:$ZZ$531, 216, MATCH($B$2, resultados!$A$1:$ZZ$1, 0))</f>
        <v/>
      </c>
      <c r="C222">
        <f>INDEX(resultados!$A$2:$ZZ$531, 216, MATCH($B$3, resultados!$A$1:$ZZ$1, 0))</f>
        <v/>
      </c>
    </row>
    <row r="223">
      <c r="A223">
        <f>INDEX(resultados!$A$2:$ZZ$531, 217, MATCH($B$1, resultados!$A$1:$ZZ$1, 0))</f>
        <v/>
      </c>
      <c r="B223">
        <f>INDEX(resultados!$A$2:$ZZ$531, 217, MATCH($B$2, resultados!$A$1:$ZZ$1, 0))</f>
        <v/>
      </c>
      <c r="C223">
        <f>INDEX(resultados!$A$2:$ZZ$531, 217, MATCH($B$3, resultados!$A$1:$ZZ$1, 0))</f>
        <v/>
      </c>
    </row>
    <row r="224">
      <c r="A224">
        <f>INDEX(resultados!$A$2:$ZZ$531, 218, MATCH($B$1, resultados!$A$1:$ZZ$1, 0))</f>
        <v/>
      </c>
      <c r="B224">
        <f>INDEX(resultados!$A$2:$ZZ$531, 218, MATCH($B$2, resultados!$A$1:$ZZ$1, 0))</f>
        <v/>
      </c>
      <c r="C224">
        <f>INDEX(resultados!$A$2:$ZZ$531, 218, MATCH($B$3, resultados!$A$1:$ZZ$1, 0))</f>
        <v/>
      </c>
    </row>
    <row r="225">
      <c r="A225">
        <f>INDEX(resultados!$A$2:$ZZ$531, 219, MATCH($B$1, resultados!$A$1:$ZZ$1, 0))</f>
        <v/>
      </c>
      <c r="B225">
        <f>INDEX(resultados!$A$2:$ZZ$531, 219, MATCH($B$2, resultados!$A$1:$ZZ$1, 0))</f>
        <v/>
      </c>
      <c r="C225">
        <f>INDEX(resultados!$A$2:$ZZ$531, 219, MATCH($B$3, resultados!$A$1:$ZZ$1, 0))</f>
        <v/>
      </c>
    </row>
    <row r="226">
      <c r="A226">
        <f>INDEX(resultados!$A$2:$ZZ$531, 220, MATCH($B$1, resultados!$A$1:$ZZ$1, 0))</f>
        <v/>
      </c>
      <c r="B226">
        <f>INDEX(resultados!$A$2:$ZZ$531, 220, MATCH($B$2, resultados!$A$1:$ZZ$1, 0))</f>
        <v/>
      </c>
      <c r="C226">
        <f>INDEX(resultados!$A$2:$ZZ$531, 220, MATCH($B$3, resultados!$A$1:$ZZ$1, 0))</f>
        <v/>
      </c>
    </row>
    <row r="227">
      <c r="A227">
        <f>INDEX(resultados!$A$2:$ZZ$531, 221, MATCH($B$1, resultados!$A$1:$ZZ$1, 0))</f>
        <v/>
      </c>
      <c r="B227">
        <f>INDEX(resultados!$A$2:$ZZ$531, 221, MATCH($B$2, resultados!$A$1:$ZZ$1, 0))</f>
        <v/>
      </c>
      <c r="C227">
        <f>INDEX(resultados!$A$2:$ZZ$531, 221, MATCH($B$3, resultados!$A$1:$ZZ$1, 0))</f>
        <v/>
      </c>
    </row>
    <row r="228">
      <c r="A228">
        <f>INDEX(resultados!$A$2:$ZZ$531, 222, MATCH($B$1, resultados!$A$1:$ZZ$1, 0))</f>
        <v/>
      </c>
      <c r="B228">
        <f>INDEX(resultados!$A$2:$ZZ$531, 222, MATCH($B$2, resultados!$A$1:$ZZ$1, 0))</f>
        <v/>
      </c>
      <c r="C228">
        <f>INDEX(resultados!$A$2:$ZZ$531, 222, MATCH($B$3, resultados!$A$1:$ZZ$1, 0))</f>
        <v/>
      </c>
    </row>
    <row r="229">
      <c r="A229">
        <f>INDEX(resultados!$A$2:$ZZ$531, 223, MATCH($B$1, resultados!$A$1:$ZZ$1, 0))</f>
        <v/>
      </c>
      <c r="B229">
        <f>INDEX(resultados!$A$2:$ZZ$531, 223, MATCH($B$2, resultados!$A$1:$ZZ$1, 0))</f>
        <v/>
      </c>
      <c r="C229">
        <f>INDEX(resultados!$A$2:$ZZ$531, 223, MATCH($B$3, resultados!$A$1:$ZZ$1, 0))</f>
        <v/>
      </c>
    </row>
    <row r="230">
      <c r="A230">
        <f>INDEX(resultados!$A$2:$ZZ$531, 224, MATCH($B$1, resultados!$A$1:$ZZ$1, 0))</f>
        <v/>
      </c>
      <c r="B230">
        <f>INDEX(resultados!$A$2:$ZZ$531, 224, MATCH($B$2, resultados!$A$1:$ZZ$1, 0))</f>
        <v/>
      </c>
      <c r="C230">
        <f>INDEX(resultados!$A$2:$ZZ$531, 224, MATCH($B$3, resultados!$A$1:$ZZ$1, 0))</f>
        <v/>
      </c>
    </row>
    <row r="231">
      <c r="A231">
        <f>INDEX(resultados!$A$2:$ZZ$531, 225, MATCH($B$1, resultados!$A$1:$ZZ$1, 0))</f>
        <v/>
      </c>
      <c r="B231">
        <f>INDEX(resultados!$A$2:$ZZ$531, 225, MATCH($B$2, resultados!$A$1:$ZZ$1, 0))</f>
        <v/>
      </c>
      <c r="C231">
        <f>INDEX(resultados!$A$2:$ZZ$531, 225, MATCH($B$3, resultados!$A$1:$ZZ$1, 0))</f>
        <v/>
      </c>
    </row>
    <row r="232">
      <c r="A232">
        <f>INDEX(resultados!$A$2:$ZZ$531, 226, MATCH($B$1, resultados!$A$1:$ZZ$1, 0))</f>
        <v/>
      </c>
      <c r="B232">
        <f>INDEX(resultados!$A$2:$ZZ$531, 226, MATCH($B$2, resultados!$A$1:$ZZ$1, 0))</f>
        <v/>
      </c>
      <c r="C232">
        <f>INDEX(resultados!$A$2:$ZZ$531, 226, MATCH($B$3, resultados!$A$1:$ZZ$1, 0))</f>
        <v/>
      </c>
    </row>
    <row r="233">
      <c r="A233">
        <f>INDEX(resultados!$A$2:$ZZ$531, 227, MATCH($B$1, resultados!$A$1:$ZZ$1, 0))</f>
        <v/>
      </c>
      <c r="B233">
        <f>INDEX(resultados!$A$2:$ZZ$531, 227, MATCH($B$2, resultados!$A$1:$ZZ$1, 0))</f>
        <v/>
      </c>
      <c r="C233">
        <f>INDEX(resultados!$A$2:$ZZ$531, 227, MATCH($B$3, resultados!$A$1:$ZZ$1, 0))</f>
        <v/>
      </c>
    </row>
    <row r="234">
      <c r="A234">
        <f>INDEX(resultados!$A$2:$ZZ$531, 228, MATCH($B$1, resultados!$A$1:$ZZ$1, 0))</f>
        <v/>
      </c>
      <c r="B234">
        <f>INDEX(resultados!$A$2:$ZZ$531, 228, MATCH($B$2, resultados!$A$1:$ZZ$1, 0))</f>
        <v/>
      </c>
      <c r="C234">
        <f>INDEX(resultados!$A$2:$ZZ$531, 228, MATCH($B$3, resultados!$A$1:$ZZ$1, 0))</f>
        <v/>
      </c>
    </row>
    <row r="235">
      <c r="A235">
        <f>INDEX(resultados!$A$2:$ZZ$531, 229, MATCH($B$1, resultados!$A$1:$ZZ$1, 0))</f>
        <v/>
      </c>
      <c r="B235">
        <f>INDEX(resultados!$A$2:$ZZ$531, 229, MATCH($B$2, resultados!$A$1:$ZZ$1, 0))</f>
        <v/>
      </c>
      <c r="C235">
        <f>INDEX(resultados!$A$2:$ZZ$531, 229, MATCH($B$3, resultados!$A$1:$ZZ$1, 0))</f>
        <v/>
      </c>
    </row>
    <row r="236">
      <c r="A236">
        <f>INDEX(resultados!$A$2:$ZZ$531, 230, MATCH($B$1, resultados!$A$1:$ZZ$1, 0))</f>
        <v/>
      </c>
      <c r="B236">
        <f>INDEX(resultados!$A$2:$ZZ$531, 230, MATCH($B$2, resultados!$A$1:$ZZ$1, 0))</f>
        <v/>
      </c>
      <c r="C236">
        <f>INDEX(resultados!$A$2:$ZZ$531, 230, MATCH($B$3, resultados!$A$1:$ZZ$1, 0))</f>
        <v/>
      </c>
    </row>
    <row r="237">
      <c r="A237">
        <f>INDEX(resultados!$A$2:$ZZ$531, 231, MATCH($B$1, resultados!$A$1:$ZZ$1, 0))</f>
        <v/>
      </c>
      <c r="B237">
        <f>INDEX(resultados!$A$2:$ZZ$531, 231, MATCH($B$2, resultados!$A$1:$ZZ$1, 0))</f>
        <v/>
      </c>
      <c r="C237">
        <f>INDEX(resultados!$A$2:$ZZ$531, 231, MATCH($B$3, resultados!$A$1:$ZZ$1, 0))</f>
        <v/>
      </c>
    </row>
    <row r="238">
      <c r="A238">
        <f>INDEX(resultados!$A$2:$ZZ$531, 232, MATCH($B$1, resultados!$A$1:$ZZ$1, 0))</f>
        <v/>
      </c>
      <c r="B238">
        <f>INDEX(resultados!$A$2:$ZZ$531, 232, MATCH($B$2, resultados!$A$1:$ZZ$1, 0))</f>
        <v/>
      </c>
      <c r="C238">
        <f>INDEX(resultados!$A$2:$ZZ$531, 232, MATCH($B$3, resultados!$A$1:$ZZ$1, 0))</f>
        <v/>
      </c>
    </row>
    <row r="239">
      <c r="A239">
        <f>INDEX(resultados!$A$2:$ZZ$531, 233, MATCH($B$1, resultados!$A$1:$ZZ$1, 0))</f>
        <v/>
      </c>
      <c r="B239">
        <f>INDEX(resultados!$A$2:$ZZ$531, 233, MATCH($B$2, resultados!$A$1:$ZZ$1, 0))</f>
        <v/>
      </c>
      <c r="C239">
        <f>INDEX(resultados!$A$2:$ZZ$531, 233, MATCH($B$3, resultados!$A$1:$ZZ$1, 0))</f>
        <v/>
      </c>
    </row>
    <row r="240">
      <c r="A240">
        <f>INDEX(resultados!$A$2:$ZZ$531, 234, MATCH($B$1, resultados!$A$1:$ZZ$1, 0))</f>
        <v/>
      </c>
      <c r="B240">
        <f>INDEX(resultados!$A$2:$ZZ$531, 234, MATCH($B$2, resultados!$A$1:$ZZ$1, 0))</f>
        <v/>
      </c>
      <c r="C240">
        <f>INDEX(resultados!$A$2:$ZZ$531, 234, MATCH($B$3, resultados!$A$1:$ZZ$1, 0))</f>
        <v/>
      </c>
    </row>
    <row r="241">
      <c r="A241">
        <f>INDEX(resultados!$A$2:$ZZ$531, 235, MATCH($B$1, resultados!$A$1:$ZZ$1, 0))</f>
        <v/>
      </c>
      <c r="B241">
        <f>INDEX(resultados!$A$2:$ZZ$531, 235, MATCH($B$2, resultados!$A$1:$ZZ$1, 0))</f>
        <v/>
      </c>
      <c r="C241">
        <f>INDEX(resultados!$A$2:$ZZ$531, 235, MATCH($B$3, resultados!$A$1:$ZZ$1, 0))</f>
        <v/>
      </c>
    </row>
    <row r="242">
      <c r="A242">
        <f>INDEX(resultados!$A$2:$ZZ$531, 236, MATCH($B$1, resultados!$A$1:$ZZ$1, 0))</f>
        <v/>
      </c>
      <c r="B242">
        <f>INDEX(resultados!$A$2:$ZZ$531, 236, MATCH($B$2, resultados!$A$1:$ZZ$1, 0))</f>
        <v/>
      </c>
      <c r="C242">
        <f>INDEX(resultados!$A$2:$ZZ$531, 236, MATCH($B$3, resultados!$A$1:$ZZ$1, 0))</f>
        <v/>
      </c>
    </row>
    <row r="243">
      <c r="A243">
        <f>INDEX(resultados!$A$2:$ZZ$531, 237, MATCH($B$1, resultados!$A$1:$ZZ$1, 0))</f>
        <v/>
      </c>
      <c r="B243">
        <f>INDEX(resultados!$A$2:$ZZ$531, 237, MATCH($B$2, resultados!$A$1:$ZZ$1, 0))</f>
        <v/>
      </c>
      <c r="C243">
        <f>INDEX(resultados!$A$2:$ZZ$531, 237, MATCH($B$3, resultados!$A$1:$ZZ$1, 0))</f>
        <v/>
      </c>
    </row>
    <row r="244">
      <c r="A244">
        <f>INDEX(resultados!$A$2:$ZZ$531, 238, MATCH($B$1, resultados!$A$1:$ZZ$1, 0))</f>
        <v/>
      </c>
      <c r="B244">
        <f>INDEX(resultados!$A$2:$ZZ$531, 238, MATCH($B$2, resultados!$A$1:$ZZ$1, 0))</f>
        <v/>
      </c>
      <c r="C244">
        <f>INDEX(resultados!$A$2:$ZZ$531, 238, MATCH($B$3, resultados!$A$1:$ZZ$1, 0))</f>
        <v/>
      </c>
    </row>
    <row r="245">
      <c r="A245">
        <f>INDEX(resultados!$A$2:$ZZ$531, 239, MATCH($B$1, resultados!$A$1:$ZZ$1, 0))</f>
        <v/>
      </c>
      <c r="B245">
        <f>INDEX(resultados!$A$2:$ZZ$531, 239, MATCH($B$2, resultados!$A$1:$ZZ$1, 0))</f>
        <v/>
      </c>
      <c r="C245">
        <f>INDEX(resultados!$A$2:$ZZ$531, 239, MATCH($B$3, resultados!$A$1:$ZZ$1, 0))</f>
        <v/>
      </c>
    </row>
    <row r="246">
      <c r="A246">
        <f>INDEX(resultados!$A$2:$ZZ$531, 240, MATCH($B$1, resultados!$A$1:$ZZ$1, 0))</f>
        <v/>
      </c>
      <c r="B246">
        <f>INDEX(resultados!$A$2:$ZZ$531, 240, MATCH($B$2, resultados!$A$1:$ZZ$1, 0))</f>
        <v/>
      </c>
      <c r="C246">
        <f>INDEX(resultados!$A$2:$ZZ$531, 240, MATCH($B$3, resultados!$A$1:$ZZ$1, 0))</f>
        <v/>
      </c>
    </row>
    <row r="247">
      <c r="A247">
        <f>INDEX(resultados!$A$2:$ZZ$531, 241, MATCH($B$1, resultados!$A$1:$ZZ$1, 0))</f>
        <v/>
      </c>
      <c r="B247">
        <f>INDEX(resultados!$A$2:$ZZ$531, 241, MATCH($B$2, resultados!$A$1:$ZZ$1, 0))</f>
        <v/>
      </c>
      <c r="C247">
        <f>INDEX(resultados!$A$2:$ZZ$531, 241, MATCH($B$3, resultados!$A$1:$ZZ$1, 0))</f>
        <v/>
      </c>
    </row>
    <row r="248">
      <c r="A248">
        <f>INDEX(resultados!$A$2:$ZZ$531, 242, MATCH($B$1, resultados!$A$1:$ZZ$1, 0))</f>
        <v/>
      </c>
      <c r="B248">
        <f>INDEX(resultados!$A$2:$ZZ$531, 242, MATCH($B$2, resultados!$A$1:$ZZ$1, 0))</f>
        <v/>
      </c>
      <c r="C248">
        <f>INDEX(resultados!$A$2:$ZZ$531, 242, MATCH($B$3, resultados!$A$1:$ZZ$1, 0))</f>
        <v/>
      </c>
    </row>
    <row r="249">
      <c r="A249">
        <f>INDEX(resultados!$A$2:$ZZ$531, 243, MATCH($B$1, resultados!$A$1:$ZZ$1, 0))</f>
        <v/>
      </c>
      <c r="B249">
        <f>INDEX(resultados!$A$2:$ZZ$531, 243, MATCH($B$2, resultados!$A$1:$ZZ$1, 0))</f>
        <v/>
      </c>
      <c r="C249">
        <f>INDEX(resultados!$A$2:$ZZ$531, 243, MATCH($B$3, resultados!$A$1:$ZZ$1, 0))</f>
        <v/>
      </c>
    </row>
    <row r="250">
      <c r="A250">
        <f>INDEX(resultados!$A$2:$ZZ$531, 244, MATCH($B$1, resultados!$A$1:$ZZ$1, 0))</f>
        <v/>
      </c>
      <c r="B250">
        <f>INDEX(resultados!$A$2:$ZZ$531, 244, MATCH($B$2, resultados!$A$1:$ZZ$1, 0))</f>
        <v/>
      </c>
      <c r="C250">
        <f>INDEX(resultados!$A$2:$ZZ$531, 244, MATCH($B$3, resultados!$A$1:$ZZ$1, 0))</f>
        <v/>
      </c>
    </row>
    <row r="251">
      <c r="A251">
        <f>INDEX(resultados!$A$2:$ZZ$531, 245, MATCH($B$1, resultados!$A$1:$ZZ$1, 0))</f>
        <v/>
      </c>
      <c r="B251">
        <f>INDEX(resultados!$A$2:$ZZ$531, 245, MATCH($B$2, resultados!$A$1:$ZZ$1, 0))</f>
        <v/>
      </c>
      <c r="C251">
        <f>INDEX(resultados!$A$2:$ZZ$531, 245, MATCH($B$3, resultados!$A$1:$ZZ$1, 0))</f>
        <v/>
      </c>
    </row>
    <row r="252">
      <c r="A252">
        <f>INDEX(resultados!$A$2:$ZZ$531, 246, MATCH($B$1, resultados!$A$1:$ZZ$1, 0))</f>
        <v/>
      </c>
      <c r="B252">
        <f>INDEX(resultados!$A$2:$ZZ$531, 246, MATCH($B$2, resultados!$A$1:$ZZ$1, 0))</f>
        <v/>
      </c>
      <c r="C252">
        <f>INDEX(resultados!$A$2:$ZZ$531, 246, MATCH($B$3, resultados!$A$1:$ZZ$1, 0))</f>
        <v/>
      </c>
    </row>
    <row r="253">
      <c r="A253">
        <f>INDEX(resultados!$A$2:$ZZ$531, 247, MATCH($B$1, resultados!$A$1:$ZZ$1, 0))</f>
        <v/>
      </c>
      <c r="B253">
        <f>INDEX(resultados!$A$2:$ZZ$531, 247, MATCH($B$2, resultados!$A$1:$ZZ$1, 0))</f>
        <v/>
      </c>
      <c r="C253">
        <f>INDEX(resultados!$A$2:$ZZ$531, 247, MATCH($B$3, resultados!$A$1:$ZZ$1, 0))</f>
        <v/>
      </c>
    </row>
    <row r="254">
      <c r="A254">
        <f>INDEX(resultados!$A$2:$ZZ$531, 248, MATCH($B$1, resultados!$A$1:$ZZ$1, 0))</f>
        <v/>
      </c>
      <c r="B254">
        <f>INDEX(resultados!$A$2:$ZZ$531, 248, MATCH($B$2, resultados!$A$1:$ZZ$1, 0))</f>
        <v/>
      </c>
      <c r="C254">
        <f>INDEX(resultados!$A$2:$ZZ$531, 248, MATCH($B$3, resultados!$A$1:$ZZ$1, 0))</f>
        <v/>
      </c>
    </row>
    <row r="255">
      <c r="A255">
        <f>INDEX(resultados!$A$2:$ZZ$531, 249, MATCH($B$1, resultados!$A$1:$ZZ$1, 0))</f>
        <v/>
      </c>
      <c r="B255">
        <f>INDEX(resultados!$A$2:$ZZ$531, 249, MATCH($B$2, resultados!$A$1:$ZZ$1, 0))</f>
        <v/>
      </c>
      <c r="C255">
        <f>INDEX(resultados!$A$2:$ZZ$531, 249, MATCH($B$3, resultados!$A$1:$ZZ$1, 0))</f>
        <v/>
      </c>
    </row>
    <row r="256">
      <c r="A256">
        <f>INDEX(resultados!$A$2:$ZZ$531, 250, MATCH($B$1, resultados!$A$1:$ZZ$1, 0))</f>
        <v/>
      </c>
      <c r="B256">
        <f>INDEX(resultados!$A$2:$ZZ$531, 250, MATCH($B$2, resultados!$A$1:$ZZ$1, 0))</f>
        <v/>
      </c>
      <c r="C256">
        <f>INDEX(resultados!$A$2:$ZZ$531, 250, MATCH($B$3, resultados!$A$1:$ZZ$1, 0))</f>
        <v/>
      </c>
    </row>
    <row r="257">
      <c r="A257">
        <f>INDEX(resultados!$A$2:$ZZ$531, 251, MATCH($B$1, resultados!$A$1:$ZZ$1, 0))</f>
        <v/>
      </c>
      <c r="B257">
        <f>INDEX(resultados!$A$2:$ZZ$531, 251, MATCH($B$2, resultados!$A$1:$ZZ$1, 0))</f>
        <v/>
      </c>
      <c r="C257">
        <f>INDEX(resultados!$A$2:$ZZ$531, 251, MATCH($B$3, resultados!$A$1:$ZZ$1, 0))</f>
        <v/>
      </c>
    </row>
    <row r="258">
      <c r="A258">
        <f>INDEX(resultados!$A$2:$ZZ$531, 252, MATCH($B$1, resultados!$A$1:$ZZ$1, 0))</f>
        <v/>
      </c>
      <c r="B258">
        <f>INDEX(resultados!$A$2:$ZZ$531, 252, MATCH($B$2, resultados!$A$1:$ZZ$1, 0))</f>
        <v/>
      </c>
      <c r="C258">
        <f>INDEX(resultados!$A$2:$ZZ$531, 252, MATCH($B$3, resultados!$A$1:$ZZ$1, 0))</f>
        <v/>
      </c>
    </row>
    <row r="259">
      <c r="A259">
        <f>INDEX(resultados!$A$2:$ZZ$531, 253, MATCH($B$1, resultados!$A$1:$ZZ$1, 0))</f>
        <v/>
      </c>
      <c r="B259">
        <f>INDEX(resultados!$A$2:$ZZ$531, 253, MATCH($B$2, resultados!$A$1:$ZZ$1, 0))</f>
        <v/>
      </c>
      <c r="C259">
        <f>INDEX(resultados!$A$2:$ZZ$531, 253, MATCH($B$3, resultados!$A$1:$ZZ$1, 0))</f>
        <v/>
      </c>
    </row>
    <row r="260">
      <c r="A260">
        <f>INDEX(resultados!$A$2:$ZZ$531, 254, MATCH($B$1, resultados!$A$1:$ZZ$1, 0))</f>
        <v/>
      </c>
      <c r="B260">
        <f>INDEX(resultados!$A$2:$ZZ$531, 254, MATCH($B$2, resultados!$A$1:$ZZ$1, 0))</f>
        <v/>
      </c>
      <c r="C260">
        <f>INDEX(resultados!$A$2:$ZZ$531, 254, MATCH($B$3, resultados!$A$1:$ZZ$1, 0))</f>
        <v/>
      </c>
    </row>
    <row r="261">
      <c r="A261">
        <f>INDEX(resultados!$A$2:$ZZ$531, 255, MATCH($B$1, resultados!$A$1:$ZZ$1, 0))</f>
        <v/>
      </c>
      <c r="B261">
        <f>INDEX(resultados!$A$2:$ZZ$531, 255, MATCH($B$2, resultados!$A$1:$ZZ$1, 0))</f>
        <v/>
      </c>
      <c r="C261">
        <f>INDEX(resultados!$A$2:$ZZ$531, 255, MATCH($B$3, resultados!$A$1:$ZZ$1, 0))</f>
        <v/>
      </c>
    </row>
    <row r="262">
      <c r="A262">
        <f>INDEX(resultados!$A$2:$ZZ$531, 256, MATCH($B$1, resultados!$A$1:$ZZ$1, 0))</f>
        <v/>
      </c>
      <c r="B262">
        <f>INDEX(resultados!$A$2:$ZZ$531, 256, MATCH($B$2, resultados!$A$1:$ZZ$1, 0))</f>
        <v/>
      </c>
      <c r="C262">
        <f>INDEX(resultados!$A$2:$ZZ$531, 256, MATCH($B$3, resultados!$A$1:$ZZ$1, 0))</f>
        <v/>
      </c>
    </row>
    <row r="263">
      <c r="A263">
        <f>INDEX(resultados!$A$2:$ZZ$531, 257, MATCH($B$1, resultados!$A$1:$ZZ$1, 0))</f>
        <v/>
      </c>
      <c r="B263">
        <f>INDEX(resultados!$A$2:$ZZ$531, 257, MATCH($B$2, resultados!$A$1:$ZZ$1, 0))</f>
        <v/>
      </c>
      <c r="C263">
        <f>INDEX(resultados!$A$2:$ZZ$531, 257, MATCH($B$3, resultados!$A$1:$ZZ$1, 0))</f>
        <v/>
      </c>
    </row>
    <row r="264">
      <c r="A264">
        <f>INDEX(resultados!$A$2:$ZZ$531, 258, MATCH($B$1, resultados!$A$1:$ZZ$1, 0))</f>
        <v/>
      </c>
      <c r="B264">
        <f>INDEX(resultados!$A$2:$ZZ$531, 258, MATCH($B$2, resultados!$A$1:$ZZ$1, 0))</f>
        <v/>
      </c>
      <c r="C264">
        <f>INDEX(resultados!$A$2:$ZZ$531, 258, MATCH($B$3, resultados!$A$1:$ZZ$1, 0))</f>
        <v/>
      </c>
    </row>
    <row r="265">
      <c r="A265">
        <f>INDEX(resultados!$A$2:$ZZ$531, 259, MATCH($B$1, resultados!$A$1:$ZZ$1, 0))</f>
        <v/>
      </c>
      <c r="B265">
        <f>INDEX(resultados!$A$2:$ZZ$531, 259, MATCH($B$2, resultados!$A$1:$ZZ$1, 0))</f>
        <v/>
      </c>
      <c r="C265">
        <f>INDEX(resultados!$A$2:$ZZ$531, 259, MATCH($B$3, resultados!$A$1:$ZZ$1, 0))</f>
        <v/>
      </c>
    </row>
    <row r="266">
      <c r="A266">
        <f>INDEX(resultados!$A$2:$ZZ$531, 260, MATCH($B$1, resultados!$A$1:$ZZ$1, 0))</f>
        <v/>
      </c>
      <c r="B266">
        <f>INDEX(resultados!$A$2:$ZZ$531, 260, MATCH($B$2, resultados!$A$1:$ZZ$1, 0))</f>
        <v/>
      </c>
      <c r="C266">
        <f>INDEX(resultados!$A$2:$ZZ$531, 260, MATCH($B$3, resultados!$A$1:$ZZ$1, 0))</f>
        <v/>
      </c>
    </row>
    <row r="267">
      <c r="A267">
        <f>INDEX(resultados!$A$2:$ZZ$531, 261, MATCH($B$1, resultados!$A$1:$ZZ$1, 0))</f>
        <v/>
      </c>
      <c r="B267">
        <f>INDEX(resultados!$A$2:$ZZ$531, 261, MATCH($B$2, resultados!$A$1:$ZZ$1, 0))</f>
        <v/>
      </c>
      <c r="C267">
        <f>INDEX(resultados!$A$2:$ZZ$531, 261, MATCH($B$3, resultados!$A$1:$ZZ$1, 0))</f>
        <v/>
      </c>
    </row>
    <row r="268">
      <c r="A268">
        <f>INDEX(resultados!$A$2:$ZZ$531, 262, MATCH($B$1, resultados!$A$1:$ZZ$1, 0))</f>
        <v/>
      </c>
      <c r="B268">
        <f>INDEX(resultados!$A$2:$ZZ$531, 262, MATCH($B$2, resultados!$A$1:$ZZ$1, 0))</f>
        <v/>
      </c>
      <c r="C268">
        <f>INDEX(resultados!$A$2:$ZZ$531, 262, MATCH($B$3, resultados!$A$1:$ZZ$1, 0))</f>
        <v/>
      </c>
    </row>
    <row r="269">
      <c r="A269">
        <f>INDEX(resultados!$A$2:$ZZ$531, 263, MATCH($B$1, resultados!$A$1:$ZZ$1, 0))</f>
        <v/>
      </c>
      <c r="B269">
        <f>INDEX(resultados!$A$2:$ZZ$531, 263, MATCH($B$2, resultados!$A$1:$ZZ$1, 0))</f>
        <v/>
      </c>
      <c r="C269">
        <f>INDEX(resultados!$A$2:$ZZ$531, 263, MATCH($B$3, resultados!$A$1:$ZZ$1, 0))</f>
        <v/>
      </c>
    </row>
    <row r="270">
      <c r="A270">
        <f>INDEX(resultados!$A$2:$ZZ$531, 264, MATCH($B$1, resultados!$A$1:$ZZ$1, 0))</f>
        <v/>
      </c>
      <c r="B270">
        <f>INDEX(resultados!$A$2:$ZZ$531, 264, MATCH($B$2, resultados!$A$1:$ZZ$1, 0))</f>
        <v/>
      </c>
      <c r="C270">
        <f>INDEX(resultados!$A$2:$ZZ$531, 264, MATCH($B$3, resultados!$A$1:$ZZ$1, 0))</f>
        <v/>
      </c>
    </row>
    <row r="271">
      <c r="A271">
        <f>INDEX(resultados!$A$2:$ZZ$531, 265, MATCH($B$1, resultados!$A$1:$ZZ$1, 0))</f>
        <v/>
      </c>
      <c r="B271">
        <f>INDEX(resultados!$A$2:$ZZ$531, 265, MATCH($B$2, resultados!$A$1:$ZZ$1, 0))</f>
        <v/>
      </c>
      <c r="C271">
        <f>INDEX(resultados!$A$2:$ZZ$531, 265, MATCH($B$3, resultados!$A$1:$ZZ$1, 0))</f>
        <v/>
      </c>
    </row>
    <row r="272">
      <c r="A272">
        <f>INDEX(resultados!$A$2:$ZZ$531, 266, MATCH($B$1, resultados!$A$1:$ZZ$1, 0))</f>
        <v/>
      </c>
      <c r="B272">
        <f>INDEX(resultados!$A$2:$ZZ$531, 266, MATCH($B$2, resultados!$A$1:$ZZ$1, 0))</f>
        <v/>
      </c>
      <c r="C272">
        <f>INDEX(resultados!$A$2:$ZZ$531, 266, MATCH($B$3, resultados!$A$1:$ZZ$1, 0))</f>
        <v/>
      </c>
    </row>
    <row r="273">
      <c r="A273">
        <f>INDEX(resultados!$A$2:$ZZ$531, 267, MATCH($B$1, resultados!$A$1:$ZZ$1, 0))</f>
        <v/>
      </c>
      <c r="B273">
        <f>INDEX(resultados!$A$2:$ZZ$531, 267, MATCH($B$2, resultados!$A$1:$ZZ$1, 0))</f>
        <v/>
      </c>
      <c r="C273">
        <f>INDEX(resultados!$A$2:$ZZ$531, 267, MATCH($B$3, resultados!$A$1:$ZZ$1, 0))</f>
        <v/>
      </c>
    </row>
    <row r="274">
      <c r="A274">
        <f>INDEX(resultados!$A$2:$ZZ$531, 268, MATCH($B$1, resultados!$A$1:$ZZ$1, 0))</f>
        <v/>
      </c>
      <c r="B274">
        <f>INDEX(resultados!$A$2:$ZZ$531, 268, MATCH($B$2, resultados!$A$1:$ZZ$1, 0))</f>
        <v/>
      </c>
      <c r="C274">
        <f>INDEX(resultados!$A$2:$ZZ$531, 268, MATCH($B$3, resultados!$A$1:$ZZ$1, 0))</f>
        <v/>
      </c>
    </row>
    <row r="275">
      <c r="A275">
        <f>INDEX(resultados!$A$2:$ZZ$531, 269, MATCH($B$1, resultados!$A$1:$ZZ$1, 0))</f>
        <v/>
      </c>
      <c r="B275">
        <f>INDEX(resultados!$A$2:$ZZ$531, 269, MATCH($B$2, resultados!$A$1:$ZZ$1, 0))</f>
        <v/>
      </c>
      <c r="C275">
        <f>INDEX(resultados!$A$2:$ZZ$531, 269, MATCH($B$3, resultados!$A$1:$ZZ$1, 0))</f>
        <v/>
      </c>
    </row>
    <row r="276">
      <c r="A276">
        <f>INDEX(resultados!$A$2:$ZZ$531, 270, MATCH($B$1, resultados!$A$1:$ZZ$1, 0))</f>
        <v/>
      </c>
      <c r="B276">
        <f>INDEX(resultados!$A$2:$ZZ$531, 270, MATCH($B$2, resultados!$A$1:$ZZ$1, 0))</f>
        <v/>
      </c>
      <c r="C276">
        <f>INDEX(resultados!$A$2:$ZZ$531, 270, MATCH($B$3, resultados!$A$1:$ZZ$1, 0))</f>
        <v/>
      </c>
    </row>
    <row r="277">
      <c r="A277">
        <f>INDEX(resultados!$A$2:$ZZ$531, 271, MATCH($B$1, resultados!$A$1:$ZZ$1, 0))</f>
        <v/>
      </c>
      <c r="B277">
        <f>INDEX(resultados!$A$2:$ZZ$531, 271, MATCH($B$2, resultados!$A$1:$ZZ$1, 0))</f>
        <v/>
      </c>
      <c r="C277">
        <f>INDEX(resultados!$A$2:$ZZ$531, 271, MATCH($B$3, resultados!$A$1:$ZZ$1, 0))</f>
        <v/>
      </c>
    </row>
    <row r="278">
      <c r="A278">
        <f>INDEX(resultados!$A$2:$ZZ$531, 272, MATCH($B$1, resultados!$A$1:$ZZ$1, 0))</f>
        <v/>
      </c>
      <c r="B278">
        <f>INDEX(resultados!$A$2:$ZZ$531, 272, MATCH($B$2, resultados!$A$1:$ZZ$1, 0))</f>
        <v/>
      </c>
      <c r="C278">
        <f>INDEX(resultados!$A$2:$ZZ$531, 272, MATCH($B$3, resultados!$A$1:$ZZ$1, 0))</f>
        <v/>
      </c>
    </row>
    <row r="279">
      <c r="A279">
        <f>INDEX(resultados!$A$2:$ZZ$531, 273, MATCH($B$1, resultados!$A$1:$ZZ$1, 0))</f>
        <v/>
      </c>
      <c r="B279">
        <f>INDEX(resultados!$A$2:$ZZ$531, 273, MATCH($B$2, resultados!$A$1:$ZZ$1, 0))</f>
        <v/>
      </c>
      <c r="C279">
        <f>INDEX(resultados!$A$2:$ZZ$531, 273, MATCH($B$3, resultados!$A$1:$ZZ$1, 0))</f>
        <v/>
      </c>
    </row>
    <row r="280">
      <c r="A280">
        <f>INDEX(resultados!$A$2:$ZZ$531, 274, MATCH($B$1, resultados!$A$1:$ZZ$1, 0))</f>
        <v/>
      </c>
      <c r="B280">
        <f>INDEX(resultados!$A$2:$ZZ$531, 274, MATCH($B$2, resultados!$A$1:$ZZ$1, 0))</f>
        <v/>
      </c>
      <c r="C280">
        <f>INDEX(resultados!$A$2:$ZZ$531, 274, MATCH($B$3, resultados!$A$1:$ZZ$1, 0))</f>
        <v/>
      </c>
    </row>
    <row r="281">
      <c r="A281">
        <f>INDEX(resultados!$A$2:$ZZ$531, 275, MATCH($B$1, resultados!$A$1:$ZZ$1, 0))</f>
        <v/>
      </c>
      <c r="B281">
        <f>INDEX(resultados!$A$2:$ZZ$531, 275, MATCH($B$2, resultados!$A$1:$ZZ$1, 0))</f>
        <v/>
      </c>
      <c r="C281">
        <f>INDEX(resultados!$A$2:$ZZ$531, 275, MATCH($B$3, resultados!$A$1:$ZZ$1, 0))</f>
        <v/>
      </c>
    </row>
    <row r="282">
      <c r="A282">
        <f>INDEX(resultados!$A$2:$ZZ$531, 276, MATCH($B$1, resultados!$A$1:$ZZ$1, 0))</f>
        <v/>
      </c>
      <c r="B282">
        <f>INDEX(resultados!$A$2:$ZZ$531, 276, MATCH($B$2, resultados!$A$1:$ZZ$1, 0))</f>
        <v/>
      </c>
      <c r="C282">
        <f>INDEX(resultados!$A$2:$ZZ$531, 276, MATCH($B$3, resultados!$A$1:$ZZ$1, 0))</f>
        <v/>
      </c>
    </row>
    <row r="283">
      <c r="A283">
        <f>INDEX(resultados!$A$2:$ZZ$531, 277, MATCH($B$1, resultados!$A$1:$ZZ$1, 0))</f>
        <v/>
      </c>
      <c r="B283">
        <f>INDEX(resultados!$A$2:$ZZ$531, 277, MATCH($B$2, resultados!$A$1:$ZZ$1, 0))</f>
        <v/>
      </c>
      <c r="C283">
        <f>INDEX(resultados!$A$2:$ZZ$531, 277, MATCH($B$3, resultados!$A$1:$ZZ$1, 0))</f>
        <v/>
      </c>
    </row>
    <row r="284">
      <c r="A284">
        <f>INDEX(resultados!$A$2:$ZZ$531, 278, MATCH($B$1, resultados!$A$1:$ZZ$1, 0))</f>
        <v/>
      </c>
      <c r="B284">
        <f>INDEX(resultados!$A$2:$ZZ$531, 278, MATCH($B$2, resultados!$A$1:$ZZ$1, 0))</f>
        <v/>
      </c>
      <c r="C284">
        <f>INDEX(resultados!$A$2:$ZZ$531, 278, MATCH($B$3, resultados!$A$1:$ZZ$1, 0))</f>
        <v/>
      </c>
    </row>
    <row r="285">
      <c r="A285">
        <f>INDEX(resultados!$A$2:$ZZ$531, 279, MATCH($B$1, resultados!$A$1:$ZZ$1, 0))</f>
        <v/>
      </c>
      <c r="B285">
        <f>INDEX(resultados!$A$2:$ZZ$531, 279, MATCH($B$2, resultados!$A$1:$ZZ$1, 0))</f>
        <v/>
      </c>
      <c r="C285">
        <f>INDEX(resultados!$A$2:$ZZ$531, 279, MATCH($B$3, resultados!$A$1:$ZZ$1, 0))</f>
        <v/>
      </c>
    </row>
    <row r="286">
      <c r="A286">
        <f>INDEX(resultados!$A$2:$ZZ$531, 280, MATCH($B$1, resultados!$A$1:$ZZ$1, 0))</f>
        <v/>
      </c>
      <c r="B286">
        <f>INDEX(resultados!$A$2:$ZZ$531, 280, MATCH($B$2, resultados!$A$1:$ZZ$1, 0))</f>
        <v/>
      </c>
      <c r="C286">
        <f>INDEX(resultados!$A$2:$ZZ$531, 280, MATCH($B$3, resultados!$A$1:$ZZ$1, 0))</f>
        <v/>
      </c>
    </row>
    <row r="287">
      <c r="A287">
        <f>INDEX(resultados!$A$2:$ZZ$531, 281, MATCH($B$1, resultados!$A$1:$ZZ$1, 0))</f>
        <v/>
      </c>
      <c r="B287">
        <f>INDEX(resultados!$A$2:$ZZ$531, 281, MATCH($B$2, resultados!$A$1:$ZZ$1, 0))</f>
        <v/>
      </c>
      <c r="C287">
        <f>INDEX(resultados!$A$2:$ZZ$531, 281, MATCH($B$3, resultados!$A$1:$ZZ$1, 0))</f>
        <v/>
      </c>
    </row>
    <row r="288">
      <c r="A288">
        <f>INDEX(resultados!$A$2:$ZZ$531, 282, MATCH($B$1, resultados!$A$1:$ZZ$1, 0))</f>
        <v/>
      </c>
      <c r="B288">
        <f>INDEX(resultados!$A$2:$ZZ$531, 282, MATCH($B$2, resultados!$A$1:$ZZ$1, 0))</f>
        <v/>
      </c>
      <c r="C288">
        <f>INDEX(resultados!$A$2:$ZZ$531, 282, MATCH($B$3, resultados!$A$1:$ZZ$1, 0))</f>
        <v/>
      </c>
    </row>
    <row r="289">
      <c r="A289">
        <f>INDEX(resultados!$A$2:$ZZ$531, 283, MATCH($B$1, resultados!$A$1:$ZZ$1, 0))</f>
        <v/>
      </c>
      <c r="B289">
        <f>INDEX(resultados!$A$2:$ZZ$531, 283, MATCH($B$2, resultados!$A$1:$ZZ$1, 0))</f>
        <v/>
      </c>
      <c r="C289">
        <f>INDEX(resultados!$A$2:$ZZ$531, 283, MATCH($B$3, resultados!$A$1:$ZZ$1, 0))</f>
        <v/>
      </c>
    </row>
    <row r="290">
      <c r="A290">
        <f>INDEX(resultados!$A$2:$ZZ$531, 284, MATCH($B$1, resultados!$A$1:$ZZ$1, 0))</f>
        <v/>
      </c>
      <c r="B290">
        <f>INDEX(resultados!$A$2:$ZZ$531, 284, MATCH($B$2, resultados!$A$1:$ZZ$1, 0))</f>
        <v/>
      </c>
      <c r="C290">
        <f>INDEX(resultados!$A$2:$ZZ$531, 284, MATCH($B$3, resultados!$A$1:$ZZ$1, 0))</f>
        <v/>
      </c>
    </row>
    <row r="291">
      <c r="A291">
        <f>INDEX(resultados!$A$2:$ZZ$531, 285, MATCH($B$1, resultados!$A$1:$ZZ$1, 0))</f>
        <v/>
      </c>
      <c r="B291">
        <f>INDEX(resultados!$A$2:$ZZ$531, 285, MATCH($B$2, resultados!$A$1:$ZZ$1, 0))</f>
        <v/>
      </c>
      <c r="C291">
        <f>INDEX(resultados!$A$2:$ZZ$531, 285, MATCH($B$3, resultados!$A$1:$ZZ$1, 0))</f>
        <v/>
      </c>
    </row>
    <row r="292">
      <c r="A292">
        <f>INDEX(resultados!$A$2:$ZZ$531, 286, MATCH($B$1, resultados!$A$1:$ZZ$1, 0))</f>
        <v/>
      </c>
      <c r="B292">
        <f>INDEX(resultados!$A$2:$ZZ$531, 286, MATCH($B$2, resultados!$A$1:$ZZ$1, 0))</f>
        <v/>
      </c>
      <c r="C292">
        <f>INDEX(resultados!$A$2:$ZZ$531, 286, MATCH($B$3, resultados!$A$1:$ZZ$1, 0))</f>
        <v/>
      </c>
    </row>
    <row r="293">
      <c r="A293">
        <f>INDEX(resultados!$A$2:$ZZ$531, 287, MATCH($B$1, resultados!$A$1:$ZZ$1, 0))</f>
        <v/>
      </c>
      <c r="B293">
        <f>INDEX(resultados!$A$2:$ZZ$531, 287, MATCH($B$2, resultados!$A$1:$ZZ$1, 0))</f>
        <v/>
      </c>
      <c r="C293">
        <f>INDEX(resultados!$A$2:$ZZ$531, 287, MATCH($B$3, resultados!$A$1:$ZZ$1, 0))</f>
        <v/>
      </c>
    </row>
    <row r="294">
      <c r="A294">
        <f>INDEX(resultados!$A$2:$ZZ$531, 288, MATCH($B$1, resultados!$A$1:$ZZ$1, 0))</f>
        <v/>
      </c>
      <c r="B294">
        <f>INDEX(resultados!$A$2:$ZZ$531, 288, MATCH($B$2, resultados!$A$1:$ZZ$1, 0))</f>
        <v/>
      </c>
      <c r="C294">
        <f>INDEX(resultados!$A$2:$ZZ$531, 288, MATCH($B$3, resultados!$A$1:$ZZ$1, 0))</f>
        <v/>
      </c>
    </row>
    <row r="295">
      <c r="A295">
        <f>INDEX(resultados!$A$2:$ZZ$531, 289, MATCH($B$1, resultados!$A$1:$ZZ$1, 0))</f>
        <v/>
      </c>
      <c r="B295">
        <f>INDEX(resultados!$A$2:$ZZ$531, 289, MATCH($B$2, resultados!$A$1:$ZZ$1, 0))</f>
        <v/>
      </c>
      <c r="C295">
        <f>INDEX(resultados!$A$2:$ZZ$531, 289, MATCH($B$3, resultados!$A$1:$ZZ$1, 0))</f>
        <v/>
      </c>
    </row>
    <row r="296">
      <c r="A296">
        <f>INDEX(resultados!$A$2:$ZZ$531, 290, MATCH($B$1, resultados!$A$1:$ZZ$1, 0))</f>
        <v/>
      </c>
      <c r="B296">
        <f>INDEX(resultados!$A$2:$ZZ$531, 290, MATCH($B$2, resultados!$A$1:$ZZ$1, 0))</f>
        <v/>
      </c>
      <c r="C296">
        <f>INDEX(resultados!$A$2:$ZZ$531, 290, MATCH($B$3, resultados!$A$1:$ZZ$1, 0))</f>
        <v/>
      </c>
    </row>
    <row r="297">
      <c r="A297">
        <f>INDEX(resultados!$A$2:$ZZ$531, 291, MATCH($B$1, resultados!$A$1:$ZZ$1, 0))</f>
        <v/>
      </c>
      <c r="B297">
        <f>INDEX(resultados!$A$2:$ZZ$531, 291, MATCH($B$2, resultados!$A$1:$ZZ$1, 0))</f>
        <v/>
      </c>
      <c r="C297">
        <f>INDEX(resultados!$A$2:$ZZ$531, 291, MATCH($B$3, resultados!$A$1:$ZZ$1, 0))</f>
        <v/>
      </c>
    </row>
    <row r="298">
      <c r="A298">
        <f>INDEX(resultados!$A$2:$ZZ$531, 292, MATCH($B$1, resultados!$A$1:$ZZ$1, 0))</f>
        <v/>
      </c>
      <c r="B298">
        <f>INDEX(resultados!$A$2:$ZZ$531, 292, MATCH($B$2, resultados!$A$1:$ZZ$1, 0))</f>
        <v/>
      </c>
      <c r="C298">
        <f>INDEX(resultados!$A$2:$ZZ$531, 292, MATCH($B$3, resultados!$A$1:$ZZ$1, 0))</f>
        <v/>
      </c>
    </row>
    <row r="299">
      <c r="A299">
        <f>INDEX(resultados!$A$2:$ZZ$531, 293, MATCH($B$1, resultados!$A$1:$ZZ$1, 0))</f>
        <v/>
      </c>
      <c r="B299">
        <f>INDEX(resultados!$A$2:$ZZ$531, 293, MATCH($B$2, resultados!$A$1:$ZZ$1, 0))</f>
        <v/>
      </c>
      <c r="C299">
        <f>INDEX(resultados!$A$2:$ZZ$531, 293, MATCH($B$3, resultados!$A$1:$ZZ$1, 0))</f>
        <v/>
      </c>
    </row>
    <row r="300">
      <c r="A300">
        <f>INDEX(resultados!$A$2:$ZZ$531, 294, MATCH($B$1, resultados!$A$1:$ZZ$1, 0))</f>
        <v/>
      </c>
      <c r="B300">
        <f>INDEX(resultados!$A$2:$ZZ$531, 294, MATCH($B$2, resultados!$A$1:$ZZ$1, 0))</f>
        <v/>
      </c>
      <c r="C300">
        <f>INDEX(resultados!$A$2:$ZZ$531, 294, MATCH($B$3, resultados!$A$1:$ZZ$1, 0))</f>
        <v/>
      </c>
    </row>
    <row r="301">
      <c r="A301">
        <f>INDEX(resultados!$A$2:$ZZ$531, 295, MATCH($B$1, resultados!$A$1:$ZZ$1, 0))</f>
        <v/>
      </c>
      <c r="B301">
        <f>INDEX(resultados!$A$2:$ZZ$531, 295, MATCH($B$2, resultados!$A$1:$ZZ$1, 0))</f>
        <v/>
      </c>
      <c r="C301">
        <f>INDEX(resultados!$A$2:$ZZ$531, 295, MATCH($B$3, resultados!$A$1:$ZZ$1, 0))</f>
        <v/>
      </c>
    </row>
    <row r="302">
      <c r="A302">
        <f>INDEX(resultados!$A$2:$ZZ$531, 296, MATCH($B$1, resultados!$A$1:$ZZ$1, 0))</f>
        <v/>
      </c>
      <c r="B302">
        <f>INDEX(resultados!$A$2:$ZZ$531, 296, MATCH($B$2, resultados!$A$1:$ZZ$1, 0))</f>
        <v/>
      </c>
      <c r="C302">
        <f>INDEX(resultados!$A$2:$ZZ$531, 296, MATCH($B$3, resultados!$A$1:$ZZ$1, 0))</f>
        <v/>
      </c>
    </row>
    <row r="303">
      <c r="A303">
        <f>INDEX(resultados!$A$2:$ZZ$531, 297, MATCH($B$1, resultados!$A$1:$ZZ$1, 0))</f>
        <v/>
      </c>
      <c r="B303">
        <f>INDEX(resultados!$A$2:$ZZ$531, 297, MATCH($B$2, resultados!$A$1:$ZZ$1, 0))</f>
        <v/>
      </c>
      <c r="C303">
        <f>INDEX(resultados!$A$2:$ZZ$531, 297, MATCH($B$3, resultados!$A$1:$ZZ$1, 0))</f>
        <v/>
      </c>
    </row>
    <row r="304">
      <c r="A304">
        <f>INDEX(resultados!$A$2:$ZZ$531, 298, MATCH($B$1, resultados!$A$1:$ZZ$1, 0))</f>
        <v/>
      </c>
      <c r="B304">
        <f>INDEX(resultados!$A$2:$ZZ$531, 298, MATCH($B$2, resultados!$A$1:$ZZ$1, 0))</f>
        <v/>
      </c>
      <c r="C304">
        <f>INDEX(resultados!$A$2:$ZZ$531, 298, MATCH($B$3, resultados!$A$1:$ZZ$1, 0))</f>
        <v/>
      </c>
    </row>
    <row r="305">
      <c r="A305">
        <f>INDEX(resultados!$A$2:$ZZ$531, 299, MATCH($B$1, resultados!$A$1:$ZZ$1, 0))</f>
        <v/>
      </c>
      <c r="B305">
        <f>INDEX(resultados!$A$2:$ZZ$531, 299, MATCH($B$2, resultados!$A$1:$ZZ$1, 0))</f>
        <v/>
      </c>
      <c r="C305">
        <f>INDEX(resultados!$A$2:$ZZ$531, 299, MATCH($B$3, resultados!$A$1:$ZZ$1, 0))</f>
        <v/>
      </c>
    </row>
    <row r="306">
      <c r="A306">
        <f>INDEX(resultados!$A$2:$ZZ$531, 300, MATCH($B$1, resultados!$A$1:$ZZ$1, 0))</f>
        <v/>
      </c>
      <c r="B306">
        <f>INDEX(resultados!$A$2:$ZZ$531, 300, MATCH($B$2, resultados!$A$1:$ZZ$1, 0))</f>
        <v/>
      </c>
      <c r="C306">
        <f>INDEX(resultados!$A$2:$ZZ$531, 300, MATCH($B$3, resultados!$A$1:$ZZ$1, 0))</f>
        <v/>
      </c>
    </row>
    <row r="307">
      <c r="A307">
        <f>INDEX(resultados!$A$2:$ZZ$531, 301, MATCH($B$1, resultados!$A$1:$ZZ$1, 0))</f>
        <v/>
      </c>
      <c r="B307">
        <f>INDEX(resultados!$A$2:$ZZ$531, 301, MATCH($B$2, resultados!$A$1:$ZZ$1, 0))</f>
        <v/>
      </c>
      <c r="C307">
        <f>INDEX(resultados!$A$2:$ZZ$531, 301, MATCH($B$3, resultados!$A$1:$ZZ$1, 0))</f>
        <v/>
      </c>
    </row>
    <row r="308">
      <c r="A308">
        <f>INDEX(resultados!$A$2:$ZZ$531, 302, MATCH($B$1, resultados!$A$1:$ZZ$1, 0))</f>
        <v/>
      </c>
      <c r="B308">
        <f>INDEX(resultados!$A$2:$ZZ$531, 302, MATCH($B$2, resultados!$A$1:$ZZ$1, 0))</f>
        <v/>
      </c>
      <c r="C308">
        <f>INDEX(resultados!$A$2:$ZZ$531, 302, MATCH($B$3, resultados!$A$1:$ZZ$1, 0))</f>
        <v/>
      </c>
    </row>
    <row r="309">
      <c r="A309">
        <f>INDEX(resultados!$A$2:$ZZ$531, 303, MATCH($B$1, resultados!$A$1:$ZZ$1, 0))</f>
        <v/>
      </c>
      <c r="B309">
        <f>INDEX(resultados!$A$2:$ZZ$531, 303, MATCH($B$2, resultados!$A$1:$ZZ$1, 0))</f>
        <v/>
      </c>
      <c r="C309">
        <f>INDEX(resultados!$A$2:$ZZ$531, 303, MATCH($B$3, resultados!$A$1:$ZZ$1, 0))</f>
        <v/>
      </c>
    </row>
    <row r="310">
      <c r="A310">
        <f>INDEX(resultados!$A$2:$ZZ$531, 304, MATCH($B$1, resultados!$A$1:$ZZ$1, 0))</f>
        <v/>
      </c>
      <c r="B310">
        <f>INDEX(resultados!$A$2:$ZZ$531, 304, MATCH($B$2, resultados!$A$1:$ZZ$1, 0))</f>
        <v/>
      </c>
      <c r="C310">
        <f>INDEX(resultados!$A$2:$ZZ$531, 304, MATCH($B$3, resultados!$A$1:$ZZ$1, 0))</f>
        <v/>
      </c>
    </row>
    <row r="311">
      <c r="A311">
        <f>INDEX(resultados!$A$2:$ZZ$531, 305, MATCH($B$1, resultados!$A$1:$ZZ$1, 0))</f>
        <v/>
      </c>
      <c r="B311">
        <f>INDEX(resultados!$A$2:$ZZ$531, 305, MATCH($B$2, resultados!$A$1:$ZZ$1, 0))</f>
        <v/>
      </c>
      <c r="C311">
        <f>INDEX(resultados!$A$2:$ZZ$531, 305, MATCH($B$3, resultados!$A$1:$ZZ$1, 0))</f>
        <v/>
      </c>
    </row>
    <row r="312">
      <c r="A312">
        <f>INDEX(resultados!$A$2:$ZZ$531, 306, MATCH($B$1, resultados!$A$1:$ZZ$1, 0))</f>
        <v/>
      </c>
      <c r="B312">
        <f>INDEX(resultados!$A$2:$ZZ$531, 306, MATCH($B$2, resultados!$A$1:$ZZ$1, 0))</f>
        <v/>
      </c>
      <c r="C312">
        <f>INDEX(resultados!$A$2:$ZZ$531, 306, MATCH($B$3, resultados!$A$1:$ZZ$1, 0))</f>
        <v/>
      </c>
    </row>
    <row r="313">
      <c r="A313">
        <f>INDEX(resultados!$A$2:$ZZ$531, 307, MATCH($B$1, resultados!$A$1:$ZZ$1, 0))</f>
        <v/>
      </c>
      <c r="B313">
        <f>INDEX(resultados!$A$2:$ZZ$531, 307, MATCH($B$2, resultados!$A$1:$ZZ$1, 0))</f>
        <v/>
      </c>
      <c r="C313">
        <f>INDEX(resultados!$A$2:$ZZ$531, 307, MATCH($B$3, resultados!$A$1:$ZZ$1, 0))</f>
        <v/>
      </c>
    </row>
    <row r="314">
      <c r="A314">
        <f>INDEX(resultados!$A$2:$ZZ$531, 308, MATCH($B$1, resultados!$A$1:$ZZ$1, 0))</f>
        <v/>
      </c>
      <c r="B314">
        <f>INDEX(resultados!$A$2:$ZZ$531, 308, MATCH($B$2, resultados!$A$1:$ZZ$1, 0))</f>
        <v/>
      </c>
      <c r="C314">
        <f>INDEX(resultados!$A$2:$ZZ$531, 308, MATCH($B$3, resultados!$A$1:$ZZ$1, 0))</f>
        <v/>
      </c>
    </row>
    <row r="315">
      <c r="A315">
        <f>INDEX(resultados!$A$2:$ZZ$531, 309, MATCH($B$1, resultados!$A$1:$ZZ$1, 0))</f>
        <v/>
      </c>
      <c r="B315">
        <f>INDEX(resultados!$A$2:$ZZ$531, 309, MATCH($B$2, resultados!$A$1:$ZZ$1, 0))</f>
        <v/>
      </c>
      <c r="C315">
        <f>INDEX(resultados!$A$2:$ZZ$531, 309, MATCH($B$3, resultados!$A$1:$ZZ$1, 0))</f>
        <v/>
      </c>
    </row>
    <row r="316">
      <c r="A316">
        <f>INDEX(resultados!$A$2:$ZZ$531, 310, MATCH($B$1, resultados!$A$1:$ZZ$1, 0))</f>
        <v/>
      </c>
      <c r="B316">
        <f>INDEX(resultados!$A$2:$ZZ$531, 310, MATCH($B$2, resultados!$A$1:$ZZ$1, 0))</f>
        <v/>
      </c>
      <c r="C316">
        <f>INDEX(resultados!$A$2:$ZZ$531, 310, MATCH($B$3, resultados!$A$1:$ZZ$1, 0))</f>
        <v/>
      </c>
    </row>
    <row r="317">
      <c r="A317">
        <f>INDEX(resultados!$A$2:$ZZ$531, 311, MATCH($B$1, resultados!$A$1:$ZZ$1, 0))</f>
        <v/>
      </c>
      <c r="B317">
        <f>INDEX(resultados!$A$2:$ZZ$531, 311, MATCH($B$2, resultados!$A$1:$ZZ$1, 0))</f>
        <v/>
      </c>
      <c r="C317">
        <f>INDEX(resultados!$A$2:$ZZ$531, 311, MATCH($B$3, resultados!$A$1:$ZZ$1, 0))</f>
        <v/>
      </c>
    </row>
    <row r="318">
      <c r="A318">
        <f>INDEX(resultados!$A$2:$ZZ$531, 312, MATCH($B$1, resultados!$A$1:$ZZ$1, 0))</f>
        <v/>
      </c>
      <c r="B318">
        <f>INDEX(resultados!$A$2:$ZZ$531, 312, MATCH($B$2, resultados!$A$1:$ZZ$1, 0))</f>
        <v/>
      </c>
      <c r="C318">
        <f>INDEX(resultados!$A$2:$ZZ$531, 312, MATCH($B$3, resultados!$A$1:$ZZ$1, 0))</f>
        <v/>
      </c>
    </row>
    <row r="319">
      <c r="A319">
        <f>INDEX(resultados!$A$2:$ZZ$531, 313, MATCH($B$1, resultados!$A$1:$ZZ$1, 0))</f>
        <v/>
      </c>
      <c r="B319">
        <f>INDEX(resultados!$A$2:$ZZ$531, 313, MATCH($B$2, resultados!$A$1:$ZZ$1, 0))</f>
        <v/>
      </c>
      <c r="C319">
        <f>INDEX(resultados!$A$2:$ZZ$531, 313, MATCH($B$3, resultados!$A$1:$ZZ$1, 0))</f>
        <v/>
      </c>
    </row>
    <row r="320">
      <c r="A320">
        <f>INDEX(resultados!$A$2:$ZZ$531, 314, MATCH($B$1, resultados!$A$1:$ZZ$1, 0))</f>
        <v/>
      </c>
      <c r="B320">
        <f>INDEX(resultados!$A$2:$ZZ$531, 314, MATCH($B$2, resultados!$A$1:$ZZ$1, 0))</f>
        <v/>
      </c>
      <c r="C320">
        <f>INDEX(resultados!$A$2:$ZZ$531, 314, MATCH($B$3, resultados!$A$1:$ZZ$1, 0))</f>
        <v/>
      </c>
    </row>
    <row r="321">
      <c r="A321">
        <f>INDEX(resultados!$A$2:$ZZ$531, 315, MATCH($B$1, resultados!$A$1:$ZZ$1, 0))</f>
        <v/>
      </c>
      <c r="B321">
        <f>INDEX(resultados!$A$2:$ZZ$531, 315, MATCH($B$2, resultados!$A$1:$ZZ$1, 0))</f>
        <v/>
      </c>
      <c r="C321">
        <f>INDEX(resultados!$A$2:$ZZ$531, 315, MATCH($B$3, resultados!$A$1:$ZZ$1, 0))</f>
        <v/>
      </c>
    </row>
    <row r="322">
      <c r="A322">
        <f>INDEX(resultados!$A$2:$ZZ$531, 316, MATCH($B$1, resultados!$A$1:$ZZ$1, 0))</f>
        <v/>
      </c>
      <c r="B322">
        <f>INDEX(resultados!$A$2:$ZZ$531, 316, MATCH($B$2, resultados!$A$1:$ZZ$1, 0))</f>
        <v/>
      </c>
      <c r="C322">
        <f>INDEX(resultados!$A$2:$ZZ$531, 316, MATCH($B$3, resultados!$A$1:$ZZ$1, 0))</f>
        <v/>
      </c>
    </row>
    <row r="323">
      <c r="A323">
        <f>INDEX(resultados!$A$2:$ZZ$531, 317, MATCH($B$1, resultados!$A$1:$ZZ$1, 0))</f>
        <v/>
      </c>
      <c r="B323">
        <f>INDEX(resultados!$A$2:$ZZ$531, 317, MATCH($B$2, resultados!$A$1:$ZZ$1, 0))</f>
        <v/>
      </c>
      <c r="C323">
        <f>INDEX(resultados!$A$2:$ZZ$531, 317, MATCH($B$3, resultados!$A$1:$ZZ$1, 0))</f>
        <v/>
      </c>
    </row>
    <row r="324">
      <c r="A324">
        <f>INDEX(resultados!$A$2:$ZZ$531, 318, MATCH($B$1, resultados!$A$1:$ZZ$1, 0))</f>
        <v/>
      </c>
      <c r="B324">
        <f>INDEX(resultados!$A$2:$ZZ$531, 318, MATCH($B$2, resultados!$A$1:$ZZ$1, 0))</f>
        <v/>
      </c>
      <c r="C324">
        <f>INDEX(resultados!$A$2:$ZZ$531, 318, MATCH($B$3, resultados!$A$1:$ZZ$1, 0))</f>
        <v/>
      </c>
    </row>
    <row r="325">
      <c r="A325">
        <f>INDEX(resultados!$A$2:$ZZ$531, 319, MATCH($B$1, resultados!$A$1:$ZZ$1, 0))</f>
        <v/>
      </c>
      <c r="B325">
        <f>INDEX(resultados!$A$2:$ZZ$531, 319, MATCH($B$2, resultados!$A$1:$ZZ$1, 0))</f>
        <v/>
      </c>
      <c r="C325">
        <f>INDEX(resultados!$A$2:$ZZ$531, 319, MATCH($B$3, resultados!$A$1:$ZZ$1, 0))</f>
        <v/>
      </c>
    </row>
    <row r="326">
      <c r="A326">
        <f>INDEX(resultados!$A$2:$ZZ$531, 320, MATCH($B$1, resultados!$A$1:$ZZ$1, 0))</f>
        <v/>
      </c>
      <c r="B326">
        <f>INDEX(resultados!$A$2:$ZZ$531, 320, MATCH($B$2, resultados!$A$1:$ZZ$1, 0))</f>
        <v/>
      </c>
      <c r="C326">
        <f>INDEX(resultados!$A$2:$ZZ$531, 320, MATCH($B$3, resultados!$A$1:$ZZ$1, 0))</f>
        <v/>
      </c>
    </row>
    <row r="327">
      <c r="A327">
        <f>INDEX(resultados!$A$2:$ZZ$531, 321, MATCH($B$1, resultados!$A$1:$ZZ$1, 0))</f>
        <v/>
      </c>
      <c r="B327">
        <f>INDEX(resultados!$A$2:$ZZ$531, 321, MATCH($B$2, resultados!$A$1:$ZZ$1, 0))</f>
        <v/>
      </c>
      <c r="C327">
        <f>INDEX(resultados!$A$2:$ZZ$531, 321, MATCH($B$3, resultados!$A$1:$ZZ$1, 0))</f>
        <v/>
      </c>
    </row>
    <row r="328">
      <c r="A328">
        <f>INDEX(resultados!$A$2:$ZZ$531, 322, MATCH($B$1, resultados!$A$1:$ZZ$1, 0))</f>
        <v/>
      </c>
      <c r="B328">
        <f>INDEX(resultados!$A$2:$ZZ$531, 322, MATCH($B$2, resultados!$A$1:$ZZ$1, 0))</f>
        <v/>
      </c>
      <c r="C328">
        <f>INDEX(resultados!$A$2:$ZZ$531, 322, MATCH($B$3, resultados!$A$1:$ZZ$1, 0))</f>
        <v/>
      </c>
    </row>
    <row r="329">
      <c r="A329">
        <f>INDEX(resultados!$A$2:$ZZ$531, 323, MATCH($B$1, resultados!$A$1:$ZZ$1, 0))</f>
        <v/>
      </c>
      <c r="B329">
        <f>INDEX(resultados!$A$2:$ZZ$531, 323, MATCH($B$2, resultados!$A$1:$ZZ$1, 0))</f>
        <v/>
      </c>
      <c r="C329">
        <f>INDEX(resultados!$A$2:$ZZ$531, 323, MATCH($B$3, resultados!$A$1:$ZZ$1, 0))</f>
        <v/>
      </c>
    </row>
    <row r="330">
      <c r="A330">
        <f>INDEX(resultados!$A$2:$ZZ$531, 324, MATCH($B$1, resultados!$A$1:$ZZ$1, 0))</f>
        <v/>
      </c>
      <c r="B330">
        <f>INDEX(resultados!$A$2:$ZZ$531, 324, MATCH($B$2, resultados!$A$1:$ZZ$1, 0))</f>
        <v/>
      </c>
      <c r="C330">
        <f>INDEX(resultados!$A$2:$ZZ$531, 324, MATCH($B$3, resultados!$A$1:$ZZ$1, 0))</f>
        <v/>
      </c>
    </row>
    <row r="331">
      <c r="A331">
        <f>INDEX(resultados!$A$2:$ZZ$531, 325, MATCH($B$1, resultados!$A$1:$ZZ$1, 0))</f>
        <v/>
      </c>
      <c r="B331">
        <f>INDEX(resultados!$A$2:$ZZ$531, 325, MATCH($B$2, resultados!$A$1:$ZZ$1, 0))</f>
        <v/>
      </c>
      <c r="C331">
        <f>INDEX(resultados!$A$2:$ZZ$531, 325, MATCH($B$3, resultados!$A$1:$ZZ$1, 0))</f>
        <v/>
      </c>
    </row>
    <row r="332">
      <c r="A332">
        <f>INDEX(resultados!$A$2:$ZZ$531, 326, MATCH($B$1, resultados!$A$1:$ZZ$1, 0))</f>
        <v/>
      </c>
      <c r="B332">
        <f>INDEX(resultados!$A$2:$ZZ$531, 326, MATCH($B$2, resultados!$A$1:$ZZ$1, 0))</f>
        <v/>
      </c>
      <c r="C332">
        <f>INDEX(resultados!$A$2:$ZZ$531, 326, MATCH($B$3, resultados!$A$1:$ZZ$1, 0))</f>
        <v/>
      </c>
    </row>
    <row r="333">
      <c r="A333">
        <f>INDEX(resultados!$A$2:$ZZ$531, 327, MATCH($B$1, resultados!$A$1:$ZZ$1, 0))</f>
        <v/>
      </c>
      <c r="B333">
        <f>INDEX(resultados!$A$2:$ZZ$531, 327, MATCH($B$2, resultados!$A$1:$ZZ$1, 0))</f>
        <v/>
      </c>
      <c r="C333">
        <f>INDEX(resultados!$A$2:$ZZ$531, 327, MATCH($B$3, resultados!$A$1:$ZZ$1, 0))</f>
        <v/>
      </c>
    </row>
    <row r="334">
      <c r="A334">
        <f>INDEX(resultados!$A$2:$ZZ$531, 328, MATCH($B$1, resultados!$A$1:$ZZ$1, 0))</f>
        <v/>
      </c>
      <c r="B334">
        <f>INDEX(resultados!$A$2:$ZZ$531, 328, MATCH($B$2, resultados!$A$1:$ZZ$1, 0))</f>
        <v/>
      </c>
      <c r="C334">
        <f>INDEX(resultados!$A$2:$ZZ$531, 328, MATCH($B$3, resultados!$A$1:$ZZ$1, 0))</f>
        <v/>
      </c>
    </row>
    <row r="335">
      <c r="A335">
        <f>INDEX(resultados!$A$2:$ZZ$531, 329, MATCH($B$1, resultados!$A$1:$ZZ$1, 0))</f>
        <v/>
      </c>
      <c r="B335">
        <f>INDEX(resultados!$A$2:$ZZ$531, 329, MATCH($B$2, resultados!$A$1:$ZZ$1, 0))</f>
        <v/>
      </c>
      <c r="C335">
        <f>INDEX(resultados!$A$2:$ZZ$531, 329, MATCH($B$3, resultados!$A$1:$ZZ$1, 0))</f>
        <v/>
      </c>
    </row>
    <row r="336">
      <c r="A336">
        <f>INDEX(resultados!$A$2:$ZZ$531, 330, MATCH($B$1, resultados!$A$1:$ZZ$1, 0))</f>
        <v/>
      </c>
      <c r="B336">
        <f>INDEX(resultados!$A$2:$ZZ$531, 330, MATCH($B$2, resultados!$A$1:$ZZ$1, 0))</f>
        <v/>
      </c>
      <c r="C336">
        <f>INDEX(resultados!$A$2:$ZZ$531, 330, MATCH($B$3, resultados!$A$1:$ZZ$1, 0))</f>
        <v/>
      </c>
    </row>
    <row r="337">
      <c r="A337">
        <f>INDEX(resultados!$A$2:$ZZ$531, 331, MATCH($B$1, resultados!$A$1:$ZZ$1, 0))</f>
        <v/>
      </c>
      <c r="B337">
        <f>INDEX(resultados!$A$2:$ZZ$531, 331, MATCH($B$2, resultados!$A$1:$ZZ$1, 0))</f>
        <v/>
      </c>
      <c r="C337">
        <f>INDEX(resultados!$A$2:$ZZ$531, 331, MATCH($B$3, resultados!$A$1:$ZZ$1, 0))</f>
        <v/>
      </c>
    </row>
    <row r="338">
      <c r="A338">
        <f>INDEX(resultados!$A$2:$ZZ$531, 332, MATCH($B$1, resultados!$A$1:$ZZ$1, 0))</f>
        <v/>
      </c>
      <c r="B338">
        <f>INDEX(resultados!$A$2:$ZZ$531, 332, MATCH($B$2, resultados!$A$1:$ZZ$1, 0))</f>
        <v/>
      </c>
      <c r="C338">
        <f>INDEX(resultados!$A$2:$ZZ$531, 332, MATCH($B$3, resultados!$A$1:$ZZ$1, 0))</f>
        <v/>
      </c>
    </row>
    <row r="339">
      <c r="A339">
        <f>INDEX(resultados!$A$2:$ZZ$531, 333, MATCH($B$1, resultados!$A$1:$ZZ$1, 0))</f>
        <v/>
      </c>
      <c r="B339">
        <f>INDEX(resultados!$A$2:$ZZ$531, 333, MATCH($B$2, resultados!$A$1:$ZZ$1, 0))</f>
        <v/>
      </c>
      <c r="C339">
        <f>INDEX(resultados!$A$2:$ZZ$531, 333, MATCH($B$3, resultados!$A$1:$ZZ$1, 0))</f>
        <v/>
      </c>
    </row>
    <row r="340">
      <c r="A340">
        <f>INDEX(resultados!$A$2:$ZZ$531, 334, MATCH($B$1, resultados!$A$1:$ZZ$1, 0))</f>
        <v/>
      </c>
      <c r="B340">
        <f>INDEX(resultados!$A$2:$ZZ$531, 334, MATCH($B$2, resultados!$A$1:$ZZ$1, 0))</f>
        <v/>
      </c>
      <c r="C340">
        <f>INDEX(resultados!$A$2:$ZZ$531, 334, MATCH($B$3, resultados!$A$1:$ZZ$1, 0))</f>
        <v/>
      </c>
    </row>
    <row r="341">
      <c r="A341">
        <f>INDEX(resultados!$A$2:$ZZ$531, 335, MATCH($B$1, resultados!$A$1:$ZZ$1, 0))</f>
        <v/>
      </c>
      <c r="B341">
        <f>INDEX(resultados!$A$2:$ZZ$531, 335, MATCH($B$2, resultados!$A$1:$ZZ$1, 0))</f>
        <v/>
      </c>
      <c r="C341">
        <f>INDEX(resultados!$A$2:$ZZ$531, 335, MATCH($B$3, resultados!$A$1:$ZZ$1, 0))</f>
        <v/>
      </c>
    </row>
    <row r="342">
      <c r="A342">
        <f>INDEX(resultados!$A$2:$ZZ$531, 336, MATCH($B$1, resultados!$A$1:$ZZ$1, 0))</f>
        <v/>
      </c>
      <c r="B342">
        <f>INDEX(resultados!$A$2:$ZZ$531, 336, MATCH($B$2, resultados!$A$1:$ZZ$1, 0))</f>
        <v/>
      </c>
      <c r="C342">
        <f>INDEX(resultados!$A$2:$ZZ$531, 336, MATCH($B$3, resultados!$A$1:$ZZ$1, 0))</f>
        <v/>
      </c>
    </row>
    <row r="343">
      <c r="A343">
        <f>INDEX(resultados!$A$2:$ZZ$531, 337, MATCH($B$1, resultados!$A$1:$ZZ$1, 0))</f>
        <v/>
      </c>
      <c r="B343">
        <f>INDEX(resultados!$A$2:$ZZ$531, 337, MATCH($B$2, resultados!$A$1:$ZZ$1, 0))</f>
        <v/>
      </c>
      <c r="C343">
        <f>INDEX(resultados!$A$2:$ZZ$531, 337, MATCH($B$3, resultados!$A$1:$ZZ$1, 0))</f>
        <v/>
      </c>
    </row>
    <row r="344">
      <c r="A344">
        <f>INDEX(resultados!$A$2:$ZZ$531, 338, MATCH($B$1, resultados!$A$1:$ZZ$1, 0))</f>
        <v/>
      </c>
      <c r="B344">
        <f>INDEX(resultados!$A$2:$ZZ$531, 338, MATCH($B$2, resultados!$A$1:$ZZ$1, 0))</f>
        <v/>
      </c>
      <c r="C344">
        <f>INDEX(resultados!$A$2:$ZZ$531, 338, MATCH($B$3, resultados!$A$1:$ZZ$1, 0))</f>
        <v/>
      </c>
    </row>
    <row r="345">
      <c r="A345">
        <f>INDEX(resultados!$A$2:$ZZ$531, 339, MATCH($B$1, resultados!$A$1:$ZZ$1, 0))</f>
        <v/>
      </c>
      <c r="B345">
        <f>INDEX(resultados!$A$2:$ZZ$531, 339, MATCH($B$2, resultados!$A$1:$ZZ$1, 0))</f>
        <v/>
      </c>
      <c r="C345">
        <f>INDEX(resultados!$A$2:$ZZ$531, 339, MATCH($B$3, resultados!$A$1:$ZZ$1, 0))</f>
        <v/>
      </c>
    </row>
    <row r="346">
      <c r="A346">
        <f>INDEX(resultados!$A$2:$ZZ$531, 340, MATCH($B$1, resultados!$A$1:$ZZ$1, 0))</f>
        <v/>
      </c>
      <c r="B346">
        <f>INDEX(resultados!$A$2:$ZZ$531, 340, MATCH($B$2, resultados!$A$1:$ZZ$1, 0))</f>
        <v/>
      </c>
      <c r="C346">
        <f>INDEX(resultados!$A$2:$ZZ$531, 340, MATCH($B$3, resultados!$A$1:$ZZ$1, 0))</f>
        <v/>
      </c>
    </row>
    <row r="347">
      <c r="A347">
        <f>INDEX(resultados!$A$2:$ZZ$531, 341, MATCH($B$1, resultados!$A$1:$ZZ$1, 0))</f>
        <v/>
      </c>
      <c r="B347">
        <f>INDEX(resultados!$A$2:$ZZ$531, 341, MATCH($B$2, resultados!$A$1:$ZZ$1, 0))</f>
        <v/>
      </c>
      <c r="C347">
        <f>INDEX(resultados!$A$2:$ZZ$531, 341, MATCH($B$3, resultados!$A$1:$ZZ$1, 0))</f>
        <v/>
      </c>
    </row>
    <row r="348">
      <c r="A348">
        <f>INDEX(resultados!$A$2:$ZZ$531, 342, MATCH($B$1, resultados!$A$1:$ZZ$1, 0))</f>
        <v/>
      </c>
      <c r="B348">
        <f>INDEX(resultados!$A$2:$ZZ$531, 342, MATCH($B$2, resultados!$A$1:$ZZ$1, 0))</f>
        <v/>
      </c>
      <c r="C348">
        <f>INDEX(resultados!$A$2:$ZZ$531, 342, MATCH($B$3, resultados!$A$1:$ZZ$1, 0))</f>
        <v/>
      </c>
    </row>
    <row r="349">
      <c r="A349">
        <f>INDEX(resultados!$A$2:$ZZ$531, 343, MATCH($B$1, resultados!$A$1:$ZZ$1, 0))</f>
        <v/>
      </c>
      <c r="B349">
        <f>INDEX(resultados!$A$2:$ZZ$531, 343, MATCH($B$2, resultados!$A$1:$ZZ$1, 0))</f>
        <v/>
      </c>
      <c r="C349">
        <f>INDEX(resultados!$A$2:$ZZ$531, 343, MATCH($B$3, resultados!$A$1:$ZZ$1, 0))</f>
        <v/>
      </c>
    </row>
    <row r="350">
      <c r="A350">
        <f>INDEX(resultados!$A$2:$ZZ$531, 344, MATCH($B$1, resultados!$A$1:$ZZ$1, 0))</f>
        <v/>
      </c>
      <c r="B350">
        <f>INDEX(resultados!$A$2:$ZZ$531, 344, MATCH($B$2, resultados!$A$1:$ZZ$1, 0))</f>
        <v/>
      </c>
      <c r="C350">
        <f>INDEX(resultados!$A$2:$ZZ$531, 344, MATCH($B$3, resultados!$A$1:$ZZ$1, 0))</f>
        <v/>
      </c>
    </row>
    <row r="351">
      <c r="A351">
        <f>INDEX(resultados!$A$2:$ZZ$531, 345, MATCH($B$1, resultados!$A$1:$ZZ$1, 0))</f>
        <v/>
      </c>
      <c r="B351">
        <f>INDEX(resultados!$A$2:$ZZ$531, 345, MATCH($B$2, resultados!$A$1:$ZZ$1, 0))</f>
        <v/>
      </c>
      <c r="C351">
        <f>INDEX(resultados!$A$2:$ZZ$531, 345, MATCH($B$3, resultados!$A$1:$ZZ$1, 0))</f>
        <v/>
      </c>
    </row>
    <row r="352">
      <c r="A352">
        <f>INDEX(resultados!$A$2:$ZZ$531, 346, MATCH($B$1, resultados!$A$1:$ZZ$1, 0))</f>
        <v/>
      </c>
      <c r="B352">
        <f>INDEX(resultados!$A$2:$ZZ$531, 346, MATCH($B$2, resultados!$A$1:$ZZ$1, 0))</f>
        <v/>
      </c>
      <c r="C352">
        <f>INDEX(resultados!$A$2:$ZZ$531, 346, MATCH($B$3, resultados!$A$1:$ZZ$1, 0))</f>
        <v/>
      </c>
    </row>
    <row r="353">
      <c r="A353">
        <f>INDEX(resultados!$A$2:$ZZ$531, 347, MATCH($B$1, resultados!$A$1:$ZZ$1, 0))</f>
        <v/>
      </c>
      <c r="B353">
        <f>INDEX(resultados!$A$2:$ZZ$531, 347, MATCH($B$2, resultados!$A$1:$ZZ$1, 0))</f>
        <v/>
      </c>
      <c r="C353">
        <f>INDEX(resultados!$A$2:$ZZ$531, 347, MATCH($B$3, resultados!$A$1:$ZZ$1, 0))</f>
        <v/>
      </c>
    </row>
    <row r="354">
      <c r="A354">
        <f>INDEX(resultados!$A$2:$ZZ$531, 348, MATCH($B$1, resultados!$A$1:$ZZ$1, 0))</f>
        <v/>
      </c>
      <c r="B354">
        <f>INDEX(resultados!$A$2:$ZZ$531, 348, MATCH($B$2, resultados!$A$1:$ZZ$1, 0))</f>
        <v/>
      </c>
      <c r="C354">
        <f>INDEX(resultados!$A$2:$ZZ$531, 348, MATCH($B$3, resultados!$A$1:$ZZ$1, 0))</f>
        <v/>
      </c>
    </row>
    <row r="355">
      <c r="A355">
        <f>INDEX(resultados!$A$2:$ZZ$531, 349, MATCH($B$1, resultados!$A$1:$ZZ$1, 0))</f>
        <v/>
      </c>
      <c r="B355">
        <f>INDEX(resultados!$A$2:$ZZ$531, 349, MATCH($B$2, resultados!$A$1:$ZZ$1, 0))</f>
        <v/>
      </c>
      <c r="C355">
        <f>INDEX(resultados!$A$2:$ZZ$531, 349, MATCH($B$3, resultados!$A$1:$ZZ$1, 0))</f>
        <v/>
      </c>
    </row>
    <row r="356">
      <c r="A356">
        <f>INDEX(resultados!$A$2:$ZZ$531, 350, MATCH($B$1, resultados!$A$1:$ZZ$1, 0))</f>
        <v/>
      </c>
      <c r="B356">
        <f>INDEX(resultados!$A$2:$ZZ$531, 350, MATCH($B$2, resultados!$A$1:$ZZ$1, 0))</f>
        <v/>
      </c>
      <c r="C356">
        <f>INDEX(resultados!$A$2:$ZZ$531, 350, MATCH($B$3, resultados!$A$1:$ZZ$1, 0))</f>
        <v/>
      </c>
    </row>
    <row r="357">
      <c r="A357">
        <f>INDEX(resultados!$A$2:$ZZ$531, 351, MATCH($B$1, resultados!$A$1:$ZZ$1, 0))</f>
        <v/>
      </c>
      <c r="B357">
        <f>INDEX(resultados!$A$2:$ZZ$531, 351, MATCH($B$2, resultados!$A$1:$ZZ$1, 0))</f>
        <v/>
      </c>
      <c r="C357">
        <f>INDEX(resultados!$A$2:$ZZ$531, 351, MATCH($B$3, resultados!$A$1:$ZZ$1, 0))</f>
        <v/>
      </c>
    </row>
    <row r="358">
      <c r="A358">
        <f>INDEX(resultados!$A$2:$ZZ$531, 352, MATCH($B$1, resultados!$A$1:$ZZ$1, 0))</f>
        <v/>
      </c>
      <c r="B358">
        <f>INDEX(resultados!$A$2:$ZZ$531, 352, MATCH($B$2, resultados!$A$1:$ZZ$1, 0))</f>
        <v/>
      </c>
      <c r="C358">
        <f>INDEX(resultados!$A$2:$ZZ$531, 352, MATCH($B$3, resultados!$A$1:$ZZ$1, 0))</f>
        <v/>
      </c>
    </row>
    <row r="359">
      <c r="A359">
        <f>INDEX(resultados!$A$2:$ZZ$531, 353, MATCH($B$1, resultados!$A$1:$ZZ$1, 0))</f>
        <v/>
      </c>
      <c r="B359">
        <f>INDEX(resultados!$A$2:$ZZ$531, 353, MATCH($B$2, resultados!$A$1:$ZZ$1, 0))</f>
        <v/>
      </c>
      <c r="C359">
        <f>INDEX(resultados!$A$2:$ZZ$531, 353, MATCH($B$3, resultados!$A$1:$ZZ$1, 0))</f>
        <v/>
      </c>
    </row>
    <row r="360">
      <c r="A360">
        <f>INDEX(resultados!$A$2:$ZZ$531, 354, MATCH($B$1, resultados!$A$1:$ZZ$1, 0))</f>
        <v/>
      </c>
      <c r="B360">
        <f>INDEX(resultados!$A$2:$ZZ$531, 354, MATCH($B$2, resultados!$A$1:$ZZ$1, 0))</f>
        <v/>
      </c>
      <c r="C360">
        <f>INDEX(resultados!$A$2:$ZZ$531, 354, MATCH($B$3, resultados!$A$1:$ZZ$1, 0))</f>
        <v/>
      </c>
    </row>
    <row r="361">
      <c r="A361">
        <f>INDEX(resultados!$A$2:$ZZ$531, 355, MATCH($B$1, resultados!$A$1:$ZZ$1, 0))</f>
        <v/>
      </c>
      <c r="B361">
        <f>INDEX(resultados!$A$2:$ZZ$531, 355, MATCH($B$2, resultados!$A$1:$ZZ$1, 0))</f>
        <v/>
      </c>
      <c r="C361">
        <f>INDEX(resultados!$A$2:$ZZ$531, 355, MATCH($B$3, resultados!$A$1:$ZZ$1, 0))</f>
        <v/>
      </c>
    </row>
    <row r="362">
      <c r="A362">
        <f>INDEX(resultados!$A$2:$ZZ$531, 356, MATCH($B$1, resultados!$A$1:$ZZ$1, 0))</f>
        <v/>
      </c>
      <c r="B362">
        <f>INDEX(resultados!$A$2:$ZZ$531, 356, MATCH($B$2, resultados!$A$1:$ZZ$1, 0))</f>
        <v/>
      </c>
      <c r="C362">
        <f>INDEX(resultados!$A$2:$ZZ$531, 356, MATCH($B$3, resultados!$A$1:$ZZ$1, 0))</f>
        <v/>
      </c>
    </row>
    <row r="363">
      <c r="A363">
        <f>INDEX(resultados!$A$2:$ZZ$531, 357, MATCH($B$1, resultados!$A$1:$ZZ$1, 0))</f>
        <v/>
      </c>
      <c r="B363">
        <f>INDEX(resultados!$A$2:$ZZ$531, 357, MATCH($B$2, resultados!$A$1:$ZZ$1, 0))</f>
        <v/>
      </c>
      <c r="C363">
        <f>INDEX(resultados!$A$2:$ZZ$531, 357, MATCH($B$3, resultados!$A$1:$ZZ$1, 0))</f>
        <v/>
      </c>
    </row>
    <row r="364">
      <c r="A364">
        <f>INDEX(resultados!$A$2:$ZZ$531, 358, MATCH($B$1, resultados!$A$1:$ZZ$1, 0))</f>
        <v/>
      </c>
      <c r="B364">
        <f>INDEX(resultados!$A$2:$ZZ$531, 358, MATCH($B$2, resultados!$A$1:$ZZ$1, 0))</f>
        <v/>
      </c>
      <c r="C364">
        <f>INDEX(resultados!$A$2:$ZZ$531, 358, MATCH($B$3, resultados!$A$1:$ZZ$1, 0))</f>
        <v/>
      </c>
    </row>
    <row r="365">
      <c r="A365">
        <f>INDEX(resultados!$A$2:$ZZ$531, 359, MATCH($B$1, resultados!$A$1:$ZZ$1, 0))</f>
        <v/>
      </c>
      <c r="B365">
        <f>INDEX(resultados!$A$2:$ZZ$531, 359, MATCH($B$2, resultados!$A$1:$ZZ$1, 0))</f>
        <v/>
      </c>
      <c r="C365">
        <f>INDEX(resultados!$A$2:$ZZ$531, 359, MATCH($B$3, resultados!$A$1:$ZZ$1, 0))</f>
        <v/>
      </c>
    </row>
    <row r="366">
      <c r="A366">
        <f>INDEX(resultados!$A$2:$ZZ$531, 360, MATCH($B$1, resultados!$A$1:$ZZ$1, 0))</f>
        <v/>
      </c>
      <c r="B366">
        <f>INDEX(resultados!$A$2:$ZZ$531, 360, MATCH($B$2, resultados!$A$1:$ZZ$1, 0))</f>
        <v/>
      </c>
      <c r="C366">
        <f>INDEX(resultados!$A$2:$ZZ$531, 360, MATCH($B$3, resultados!$A$1:$ZZ$1, 0))</f>
        <v/>
      </c>
    </row>
    <row r="367">
      <c r="A367">
        <f>INDEX(resultados!$A$2:$ZZ$531, 361, MATCH($B$1, resultados!$A$1:$ZZ$1, 0))</f>
        <v/>
      </c>
      <c r="B367">
        <f>INDEX(resultados!$A$2:$ZZ$531, 361, MATCH($B$2, resultados!$A$1:$ZZ$1, 0))</f>
        <v/>
      </c>
      <c r="C367">
        <f>INDEX(resultados!$A$2:$ZZ$531, 361, MATCH($B$3, resultados!$A$1:$ZZ$1, 0))</f>
        <v/>
      </c>
    </row>
    <row r="368">
      <c r="A368">
        <f>INDEX(resultados!$A$2:$ZZ$531, 362, MATCH($B$1, resultados!$A$1:$ZZ$1, 0))</f>
        <v/>
      </c>
      <c r="B368">
        <f>INDEX(resultados!$A$2:$ZZ$531, 362, MATCH($B$2, resultados!$A$1:$ZZ$1, 0))</f>
        <v/>
      </c>
      <c r="C368">
        <f>INDEX(resultados!$A$2:$ZZ$531, 362, MATCH($B$3, resultados!$A$1:$ZZ$1, 0))</f>
        <v/>
      </c>
    </row>
    <row r="369">
      <c r="A369">
        <f>INDEX(resultados!$A$2:$ZZ$531, 363, MATCH($B$1, resultados!$A$1:$ZZ$1, 0))</f>
        <v/>
      </c>
      <c r="B369">
        <f>INDEX(resultados!$A$2:$ZZ$531, 363, MATCH($B$2, resultados!$A$1:$ZZ$1, 0))</f>
        <v/>
      </c>
      <c r="C369">
        <f>INDEX(resultados!$A$2:$ZZ$531, 363, MATCH($B$3, resultados!$A$1:$ZZ$1, 0))</f>
        <v/>
      </c>
    </row>
    <row r="370">
      <c r="A370">
        <f>INDEX(resultados!$A$2:$ZZ$531, 364, MATCH($B$1, resultados!$A$1:$ZZ$1, 0))</f>
        <v/>
      </c>
      <c r="B370">
        <f>INDEX(resultados!$A$2:$ZZ$531, 364, MATCH($B$2, resultados!$A$1:$ZZ$1, 0))</f>
        <v/>
      </c>
      <c r="C370">
        <f>INDEX(resultados!$A$2:$ZZ$531, 364, MATCH($B$3, resultados!$A$1:$ZZ$1, 0))</f>
        <v/>
      </c>
    </row>
    <row r="371">
      <c r="A371">
        <f>INDEX(resultados!$A$2:$ZZ$531, 365, MATCH($B$1, resultados!$A$1:$ZZ$1, 0))</f>
        <v/>
      </c>
      <c r="B371">
        <f>INDEX(resultados!$A$2:$ZZ$531, 365, MATCH($B$2, resultados!$A$1:$ZZ$1, 0))</f>
        <v/>
      </c>
      <c r="C371">
        <f>INDEX(resultados!$A$2:$ZZ$531, 365, MATCH($B$3, resultados!$A$1:$ZZ$1, 0))</f>
        <v/>
      </c>
    </row>
    <row r="372">
      <c r="A372">
        <f>INDEX(resultados!$A$2:$ZZ$531, 366, MATCH($B$1, resultados!$A$1:$ZZ$1, 0))</f>
        <v/>
      </c>
      <c r="B372">
        <f>INDEX(resultados!$A$2:$ZZ$531, 366, MATCH($B$2, resultados!$A$1:$ZZ$1, 0))</f>
        <v/>
      </c>
      <c r="C372">
        <f>INDEX(resultados!$A$2:$ZZ$531, 366, MATCH($B$3, resultados!$A$1:$ZZ$1, 0))</f>
        <v/>
      </c>
    </row>
    <row r="373">
      <c r="A373">
        <f>INDEX(resultados!$A$2:$ZZ$531, 367, MATCH($B$1, resultados!$A$1:$ZZ$1, 0))</f>
        <v/>
      </c>
      <c r="B373">
        <f>INDEX(resultados!$A$2:$ZZ$531, 367, MATCH($B$2, resultados!$A$1:$ZZ$1, 0))</f>
        <v/>
      </c>
      <c r="C373">
        <f>INDEX(resultados!$A$2:$ZZ$531, 367, MATCH($B$3, resultados!$A$1:$ZZ$1, 0))</f>
        <v/>
      </c>
    </row>
    <row r="374">
      <c r="A374">
        <f>INDEX(resultados!$A$2:$ZZ$531, 368, MATCH($B$1, resultados!$A$1:$ZZ$1, 0))</f>
        <v/>
      </c>
      <c r="B374">
        <f>INDEX(resultados!$A$2:$ZZ$531, 368, MATCH($B$2, resultados!$A$1:$ZZ$1, 0))</f>
        <v/>
      </c>
      <c r="C374">
        <f>INDEX(resultados!$A$2:$ZZ$531, 368, MATCH($B$3, resultados!$A$1:$ZZ$1, 0))</f>
        <v/>
      </c>
    </row>
    <row r="375">
      <c r="A375">
        <f>INDEX(resultados!$A$2:$ZZ$531, 369, MATCH($B$1, resultados!$A$1:$ZZ$1, 0))</f>
        <v/>
      </c>
      <c r="B375">
        <f>INDEX(resultados!$A$2:$ZZ$531, 369, MATCH($B$2, resultados!$A$1:$ZZ$1, 0))</f>
        <v/>
      </c>
      <c r="C375">
        <f>INDEX(resultados!$A$2:$ZZ$531, 369, MATCH($B$3, resultados!$A$1:$ZZ$1, 0))</f>
        <v/>
      </c>
    </row>
    <row r="376">
      <c r="A376">
        <f>INDEX(resultados!$A$2:$ZZ$531, 370, MATCH($B$1, resultados!$A$1:$ZZ$1, 0))</f>
        <v/>
      </c>
      <c r="B376">
        <f>INDEX(resultados!$A$2:$ZZ$531, 370, MATCH($B$2, resultados!$A$1:$ZZ$1, 0))</f>
        <v/>
      </c>
      <c r="C376">
        <f>INDEX(resultados!$A$2:$ZZ$531, 370, MATCH($B$3, resultados!$A$1:$ZZ$1, 0))</f>
        <v/>
      </c>
    </row>
    <row r="377">
      <c r="A377">
        <f>INDEX(resultados!$A$2:$ZZ$531, 371, MATCH($B$1, resultados!$A$1:$ZZ$1, 0))</f>
        <v/>
      </c>
      <c r="B377">
        <f>INDEX(resultados!$A$2:$ZZ$531, 371, MATCH($B$2, resultados!$A$1:$ZZ$1, 0))</f>
        <v/>
      </c>
      <c r="C377">
        <f>INDEX(resultados!$A$2:$ZZ$531, 371, MATCH($B$3, resultados!$A$1:$ZZ$1, 0))</f>
        <v/>
      </c>
    </row>
    <row r="378">
      <c r="A378">
        <f>INDEX(resultados!$A$2:$ZZ$531, 372, MATCH($B$1, resultados!$A$1:$ZZ$1, 0))</f>
        <v/>
      </c>
      <c r="B378">
        <f>INDEX(resultados!$A$2:$ZZ$531, 372, MATCH($B$2, resultados!$A$1:$ZZ$1, 0))</f>
        <v/>
      </c>
      <c r="C378">
        <f>INDEX(resultados!$A$2:$ZZ$531, 372, MATCH($B$3, resultados!$A$1:$ZZ$1, 0))</f>
        <v/>
      </c>
    </row>
    <row r="379">
      <c r="A379">
        <f>INDEX(resultados!$A$2:$ZZ$531, 373, MATCH($B$1, resultados!$A$1:$ZZ$1, 0))</f>
        <v/>
      </c>
      <c r="B379">
        <f>INDEX(resultados!$A$2:$ZZ$531, 373, MATCH($B$2, resultados!$A$1:$ZZ$1, 0))</f>
        <v/>
      </c>
      <c r="C379">
        <f>INDEX(resultados!$A$2:$ZZ$531, 373, MATCH($B$3, resultados!$A$1:$ZZ$1, 0))</f>
        <v/>
      </c>
    </row>
    <row r="380">
      <c r="A380">
        <f>INDEX(resultados!$A$2:$ZZ$531, 374, MATCH($B$1, resultados!$A$1:$ZZ$1, 0))</f>
        <v/>
      </c>
      <c r="B380">
        <f>INDEX(resultados!$A$2:$ZZ$531, 374, MATCH($B$2, resultados!$A$1:$ZZ$1, 0))</f>
        <v/>
      </c>
      <c r="C380">
        <f>INDEX(resultados!$A$2:$ZZ$531, 374, MATCH($B$3, resultados!$A$1:$ZZ$1, 0))</f>
        <v/>
      </c>
    </row>
    <row r="381">
      <c r="A381">
        <f>INDEX(resultados!$A$2:$ZZ$531, 375, MATCH($B$1, resultados!$A$1:$ZZ$1, 0))</f>
        <v/>
      </c>
      <c r="B381">
        <f>INDEX(resultados!$A$2:$ZZ$531, 375, MATCH($B$2, resultados!$A$1:$ZZ$1, 0))</f>
        <v/>
      </c>
      <c r="C381">
        <f>INDEX(resultados!$A$2:$ZZ$531, 375, MATCH($B$3, resultados!$A$1:$ZZ$1, 0))</f>
        <v/>
      </c>
    </row>
    <row r="382">
      <c r="A382">
        <f>INDEX(resultados!$A$2:$ZZ$531, 376, MATCH($B$1, resultados!$A$1:$ZZ$1, 0))</f>
        <v/>
      </c>
      <c r="B382">
        <f>INDEX(resultados!$A$2:$ZZ$531, 376, MATCH($B$2, resultados!$A$1:$ZZ$1, 0))</f>
        <v/>
      </c>
      <c r="C382">
        <f>INDEX(resultados!$A$2:$ZZ$531, 376, MATCH($B$3, resultados!$A$1:$ZZ$1, 0))</f>
        <v/>
      </c>
    </row>
    <row r="383">
      <c r="A383">
        <f>INDEX(resultados!$A$2:$ZZ$531, 377, MATCH($B$1, resultados!$A$1:$ZZ$1, 0))</f>
        <v/>
      </c>
      <c r="B383">
        <f>INDEX(resultados!$A$2:$ZZ$531, 377, MATCH($B$2, resultados!$A$1:$ZZ$1, 0))</f>
        <v/>
      </c>
      <c r="C383">
        <f>INDEX(resultados!$A$2:$ZZ$531, 377, MATCH($B$3, resultados!$A$1:$ZZ$1, 0))</f>
        <v/>
      </c>
    </row>
    <row r="384">
      <c r="A384">
        <f>INDEX(resultados!$A$2:$ZZ$531, 378, MATCH($B$1, resultados!$A$1:$ZZ$1, 0))</f>
        <v/>
      </c>
      <c r="B384">
        <f>INDEX(resultados!$A$2:$ZZ$531, 378, MATCH($B$2, resultados!$A$1:$ZZ$1, 0))</f>
        <v/>
      </c>
      <c r="C384">
        <f>INDEX(resultados!$A$2:$ZZ$531, 378, MATCH($B$3, resultados!$A$1:$ZZ$1, 0))</f>
        <v/>
      </c>
    </row>
    <row r="385">
      <c r="A385">
        <f>INDEX(resultados!$A$2:$ZZ$531, 379, MATCH($B$1, resultados!$A$1:$ZZ$1, 0))</f>
        <v/>
      </c>
      <c r="B385">
        <f>INDEX(resultados!$A$2:$ZZ$531, 379, MATCH($B$2, resultados!$A$1:$ZZ$1, 0))</f>
        <v/>
      </c>
      <c r="C385">
        <f>INDEX(resultados!$A$2:$ZZ$531, 379, MATCH($B$3, resultados!$A$1:$ZZ$1, 0))</f>
        <v/>
      </c>
    </row>
    <row r="386">
      <c r="A386">
        <f>INDEX(resultados!$A$2:$ZZ$531, 380, MATCH($B$1, resultados!$A$1:$ZZ$1, 0))</f>
        <v/>
      </c>
      <c r="B386">
        <f>INDEX(resultados!$A$2:$ZZ$531, 380, MATCH($B$2, resultados!$A$1:$ZZ$1, 0))</f>
        <v/>
      </c>
      <c r="C386">
        <f>INDEX(resultados!$A$2:$ZZ$531, 380, MATCH($B$3, resultados!$A$1:$ZZ$1, 0))</f>
        <v/>
      </c>
    </row>
    <row r="387">
      <c r="A387">
        <f>INDEX(resultados!$A$2:$ZZ$531, 381, MATCH($B$1, resultados!$A$1:$ZZ$1, 0))</f>
        <v/>
      </c>
      <c r="B387">
        <f>INDEX(resultados!$A$2:$ZZ$531, 381, MATCH($B$2, resultados!$A$1:$ZZ$1, 0))</f>
        <v/>
      </c>
      <c r="C387">
        <f>INDEX(resultados!$A$2:$ZZ$531, 381, MATCH($B$3, resultados!$A$1:$ZZ$1, 0))</f>
        <v/>
      </c>
    </row>
    <row r="388">
      <c r="A388">
        <f>INDEX(resultados!$A$2:$ZZ$531, 382, MATCH($B$1, resultados!$A$1:$ZZ$1, 0))</f>
        <v/>
      </c>
      <c r="B388">
        <f>INDEX(resultados!$A$2:$ZZ$531, 382, MATCH($B$2, resultados!$A$1:$ZZ$1, 0))</f>
        <v/>
      </c>
      <c r="C388">
        <f>INDEX(resultados!$A$2:$ZZ$531, 382, MATCH($B$3, resultados!$A$1:$ZZ$1, 0))</f>
        <v/>
      </c>
    </row>
    <row r="389">
      <c r="A389">
        <f>INDEX(resultados!$A$2:$ZZ$531, 383, MATCH($B$1, resultados!$A$1:$ZZ$1, 0))</f>
        <v/>
      </c>
      <c r="B389">
        <f>INDEX(resultados!$A$2:$ZZ$531, 383, MATCH($B$2, resultados!$A$1:$ZZ$1, 0))</f>
        <v/>
      </c>
      <c r="C389">
        <f>INDEX(resultados!$A$2:$ZZ$531, 383, MATCH($B$3, resultados!$A$1:$ZZ$1, 0))</f>
        <v/>
      </c>
    </row>
    <row r="390">
      <c r="A390">
        <f>INDEX(resultados!$A$2:$ZZ$531, 384, MATCH($B$1, resultados!$A$1:$ZZ$1, 0))</f>
        <v/>
      </c>
      <c r="B390">
        <f>INDEX(resultados!$A$2:$ZZ$531, 384, MATCH($B$2, resultados!$A$1:$ZZ$1, 0))</f>
        <v/>
      </c>
      <c r="C390">
        <f>INDEX(resultados!$A$2:$ZZ$531, 384, MATCH($B$3, resultados!$A$1:$ZZ$1, 0))</f>
        <v/>
      </c>
    </row>
    <row r="391">
      <c r="A391">
        <f>INDEX(resultados!$A$2:$ZZ$531, 385, MATCH($B$1, resultados!$A$1:$ZZ$1, 0))</f>
        <v/>
      </c>
      <c r="B391">
        <f>INDEX(resultados!$A$2:$ZZ$531, 385, MATCH($B$2, resultados!$A$1:$ZZ$1, 0))</f>
        <v/>
      </c>
      <c r="C391">
        <f>INDEX(resultados!$A$2:$ZZ$531, 385, MATCH($B$3, resultados!$A$1:$ZZ$1, 0))</f>
        <v/>
      </c>
    </row>
    <row r="392">
      <c r="A392">
        <f>INDEX(resultados!$A$2:$ZZ$531, 386, MATCH($B$1, resultados!$A$1:$ZZ$1, 0))</f>
        <v/>
      </c>
      <c r="B392">
        <f>INDEX(resultados!$A$2:$ZZ$531, 386, MATCH($B$2, resultados!$A$1:$ZZ$1, 0))</f>
        <v/>
      </c>
      <c r="C392">
        <f>INDEX(resultados!$A$2:$ZZ$531, 386, MATCH($B$3, resultados!$A$1:$ZZ$1, 0))</f>
        <v/>
      </c>
    </row>
    <row r="393">
      <c r="A393">
        <f>INDEX(resultados!$A$2:$ZZ$531, 387, MATCH($B$1, resultados!$A$1:$ZZ$1, 0))</f>
        <v/>
      </c>
      <c r="B393">
        <f>INDEX(resultados!$A$2:$ZZ$531, 387, MATCH($B$2, resultados!$A$1:$ZZ$1, 0))</f>
        <v/>
      </c>
      <c r="C393">
        <f>INDEX(resultados!$A$2:$ZZ$531, 387, MATCH($B$3, resultados!$A$1:$ZZ$1, 0))</f>
        <v/>
      </c>
    </row>
    <row r="394">
      <c r="A394">
        <f>INDEX(resultados!$A$2:$ZZ$531, 388, MATCH($B$1, resultados!$A$1:$ZZ$1, 0))</f>
        <v/>
      </c>
      <c r="B394">
        <f>INDEX(resultados!$A$2:$ZZ$531, 388, MATCH($B$2, resultados!$A$1:$ZZ$1, 0))</f>
        <v/>
      </c>
      <c r="C394">
        <f>INDEX(resultados!$A$2:$ZZ$531, 388, MATCH($B$3, resultados!$A$1:$ZZ$1, 0))</f>
        <v/>
      </c>
    </row>
    <row r="395">
      <c r="A395">
        <f>INDEX(resultados!$A$2:$ZZ$531, 389, MATCH($B$1, resultados!$A$1:$ZZ$1, 0))</f>
        <v/>
      </c>
      <c r="B395">
        <f>INDEX(resultados!$A$2:$ZZ$531, 389, MATCH($B$2, resultados!$A$1:$ZZ$1, 0))</f>
        <v/>
      </c>
      <c r="C395">
        <f>INDEX(resultados!$A$2:$ZZ$531, 389, MATCH($B$3, resultados!$A$1:$ZZ$1, 0))</f>
        <v/>
      </c>
    </row>
    <row r="396">
      <c r="A396">
        <f>INDEX(resultados!$A$2:$ZZ$531, 390, MATCH($B$1, resultados!$A$1:$ZZ$1, 0))</f>
        <v/>
      </c>
      <c r="B396">
        <f>INDEX(resultados!$A$2:$ZZ$531, 390, MATCH($B$2, resultados!$A$1:$ZZ$1, 0))</f>
        <v/>
      </c>
      <c r="C396">
        <f>INDEX(resultados!$A$2:$ZZ$531, 390, MATCH($B$3, resultados!$A$1:$ZZ$1, 0))</f>
        <v/>
      </c>
    </row>
    <row r="397">
      <c r="A397">
        <f>INDEX(resultados!$A$2:$ZZ$531, 391, MATCH($B$1, resultados!$A$1:$ZZ$1, 0))</f>
        <v/>
      </c>
      <c r="B397">
        <f>INDEX(resultados!$A$2:$ZZ$531, 391, MATCH($B$2, resultados!$A$1:$ZZ$1, 0))</f>
        <v/>
      </c>
      <c r="C397">
        <f>INDEX(resultados!$A$2:$ZZ$531, 391, MATCH($B$3, resultados!$A$1:$ZZ$1, 0))</f>
        <v/>
      </c>
    </row>
    <row r="398">
      <c r="A398">
        <f>INDEX(resultados!$A$2:$ZZ$531, 392, MATCH($B$1, resultados!$A$1:$ZZ$1, 0))</f>
        <v/>
      </c>
      <c r="B398">
        <f>INDEX(resultados!$A$2:$ZZ$531, 392, MATCH($B$2, resultados!$A$1:$ZZ$1, 0))</f>
        <v/>
      </c>
      <c r="C398">
        <f>INDEX(resultados!$A$2:$ZZ$531, 392, MATCH($B$3, resultados!$A$1:$ZZ$1, 0))</f>
        <v/>
      </c>
    </row>
    <row r="399">
      <c r="A399">
        <f>INDEX(resultados!$A$2:$ZZ$531, 393, MATCH($B$1, resultados!$A$1:$ZZ$1, 0))</f>
        <v/>
      </c>
      <c r="B399">
        <f>INDEX(resultados!$A$2:$ZZ$531, 393, MATCH($B$2, resultados!$A$1:$ZZ$1, 0))</f>
        <v/>
      </c>
      <c r="C399">
        <f>INDEX(resultados!$A$2:$ZZ$531, 393, MATCH($B$3, resultados!$A$1:$ZZ$1, 0))</f>
        <v/>
      </c>
    </row>
    <row r="400">
      <c r="A400">
        <f>INDEX(resultados!$A$2:$ZZ$531, 394, MATCH($B$1, resultados!$A$1:$ZZ$1, 0))</f>
        <v/>
      </c>
      <c r="B400">
        <f>INDEX(resultados!$A$2:$ZZ$531, 394, MATCH($B$2, resultados!$A$1:$ZZ$1, 0))</f>
        <v/>
      </c>
      <c r="C400">
        <f>INDEX(resultados!$A$2:$ZZ$531, 394, MATCH($B$3, resultados!$A$1:$ZZ$1, 0))</f>
        <v/>
      </c>
    </row>
    <row r="401">
      <c r="A401">
        <f>INDEX(resultados!$A$2:$ZZ$531, 395, MATCH($B$1, resultados!$A$1:$ZZ$1, 0))</f>
        <v/>
      </c>
      <c r="B401">
        <f>INDEX(resultados!$A$2:$ZZ$531, 395, MATCH($B$2, resultados!$A$1:$ZZ$1, 0))</f>
        <v/>
      </c>
      <c r="C401">
        <f>INDEX(resultados!$A$2:$ZZ$531, 395, MATCH($B$3, resultados!$A$1:$ZZ$1, 0))</f>
        <v/>
      </c>
    </row>
    <row r="402">
      <c r="A402">
        <f>INDEX(resultados!$A$2:$ZZ$531, 396, MATCH($B$1, resultados!$A$1:$ZZ$1, 0))</f>
        <v/>
      </c>
      <c r="B402">
        <f>INDEX(resultados!$A$2:$ZZ$531, 396, MATCH($B$2, resultados!$A$1:$ZZ$1, 0))</f>
        <v/>
      </c>
      <c r="C402">
        <f>INDEX(resultados!$A$2:$ZZ$531, 396, MATCH($B$3, resultados!$A$1:$ZZ$1, 0))</f>
        <v/>
      </c>
    </row>
    <row r="403">
      <c r="A403">
        <f>INDEX(resultados!$A$2:$ZZ$531, 397, MATCH($B$1, resultados!$A$1:$ZZ$1, 0))</f>
        <v/>
      </c>
      <c r="B403">
        <f>INDEX(resultados!$A$2:$ZZ$531, 397, MATCH($B$2, resultados!$A$1:$ZZ$1, 0))</f>
        <v/>
      </c>
      <c r="C403">
        <f>INDEX(resultados!$A$2:$ZZ$531, 397, MATCH($B$3, resultados!$A$1:$ZZ$1, 0))</f>
        <v/>
      </c>
    </row>
    <row r="404">
      <c r="A404">
        <f>INDEX(resultados!$A$2:$ZZ$531, 398, MATCH($B$1, resultados!$A$1:$ZZ$1, 0))</f>
        <v/>
      </c>
      <c r="B404">
        <f>INDEX(resultados!$A$2:$ZZ$531, 398, MATCH($B$2, resultados!$A$1:$ZZ$1, 0))</f>
        <v/>
      </c>
      <c r="C404">
        <f>INDEX(resultados!$A$2:$ZZ$531, 398, MATCH($B$3, resultados!$A$1:$ZZ$1, 0))</f>
        <v/>
      </c>
    </row>
    <row r="405">
      <c r="A405">
        <f>INDEX(resultados!$A$2:$ZZ$531, 399, MATCH($B$1, resultados!$A$1:$ZZ$1, 0))</f>
        <v/>
      </c>
      <c r="B405">
        <f>INDEX(resultados!$A$2:$ZZ$531, 399, MATCH($B$2, resultados!$A$1:$ZZ$1, 0))</f>
        <v/>
      </c>
      <c r="C405">
        <f>INDEX(resultados!$A$2:$ZZ$531, 399, MATCH($B$3, resultados!$A$1:$ZZ$1, 0))</f>
        <v/>
      </c>
    </row>
    <row r="406">
      <c r="A406">
        <f>INDEX(resultados!$A$2:$ZZ$531, 400, MATCH($B$1, resultados!$A$1:$ZZ$1, 0))</f>
        <v/>
      </c>
      <c r="B406">
        <f>INDEX(resultados!$A$2:$ZZ$531, 400, MATCH($B$2, resultados!$A$1:$ZZ$1, 0))</f>
        <v/>
      </c>
      <c r="C406">
        <f>INDEX(resultados!$A$2:$ZZ$531, 400, MATCH($B$3, resultados!$A$1:$ZZ$1, 0))</f>
        <v/>
      </c>
    </row>
    <row r="407">
      <c r="A407">
        <f>INDEX(resultados!$A$2:$ZZ$531, 401, MATCH($B$1, resultados!$A$1:$ZZ$1, 0))</f>
        <v/>
      </c>
      <c r="B407">
        <f>INDEX(resultados!$A$2:$ZZ$531, 401, MATCH($B$2, resultados!$A$1:$ZZ$1, 0))</f>
        <v/>
      </c>
      <c r="C407">
        <f>INDEX(resultados!$A$2:$ZZ$531, 401, MATCH($B$3, resultados!$A$1:$ZZ$1, 0))</f>
        <v/>
      </c>
    </row>
    <row r="408">
      <c r="A408">
        <f>INDEX(resultados!$A$2:$ZZ$531, 402, MATCH($B$1, resultados!$A$1:$ZZ$1, 0))</f>
        <v/>
      </c>
      <c r="B408">
        <f>INDEX(resultados!$A$2:$ZZ$531, 402, MATCH($B$2, resultados!$A$1:$ZZ$1, 0))</f>
        <v/>
      </c>
      <c r="C408">
        <f>INDEX(resultados!$A$2:$ZZ$531, 402, MATCH($B$3, resultados!$A$1:$ZZ$1, 0))</f>
        <v/>
      </c>
    </row>
    <row r="409">
      <c r="A409">
        <f>INDEX(resultados!$A$2:$ZZ$531, 403, MATCH($B$1, resultados!$A$1:$ZZ$1, 0))</f>
        <v/>
      </c>
      <c r="B409">
        <f>INDEX(resultados!$A$2:$ZZ$531, 403, MATCH($B$2, resultados!$A$1:$ZZ$1, 0))</f>
        <v/>
      </c>
      <c r="C409">
        <f>INDEX(resultados!$A$2:$ZZ$531, 403, MATCH($B$3, resultados!$A$1:$ZZ$1, 0))</f>
        <v/>
      </c>
    </row>
    <row r="410">
      <c r="A410">
        <f>INDEX(resultados!$A$2:$ZZ$531, 404, MATCH($B$1, resultados!$A$1:$ZZ$1, 0))</f>
        <v/>
      </c>
      <c r="B410">
        <f>INDEX(resultados!$A$2:$ZZ$531, 404, MATCH($B$2, resultados!$A$1:$ZZ$1, 0))</f>
        <v/>
      </c>
      <c r="C410">
        <f>INDEX(resultados!$A$2:$ZZ$531, 404, MATCH($B$3, resultados!$A$1:$ZZ$1, 0))</f>
        <v/>
      </c>
    </row>
    <row r="411">
      <c r="A411">
        <f>INDEX(resultados!$A$2:$ZZ$531, 405, MATCH($B$1, resultados!$A$1:$ZZ$1, 0))</f>
        <v/>
      </c>
      <c r="B411">
        <f>INDEX(resultados!$A$2:$ZZ$531, 405, MATCH($B$2, resultados!$A$1:$ZZ$1, 0))</f>
        <v/>
      </c>
      <c r="C411">
        <f>INDEX(resultados!$A$2:$ZZ$531, 405, MATCH($B$3, resultados!$A$1:$ZZ$1, 0))</f>
        <v/>
      </c>
    </row>
    <row r="412">
      <c r="A412">
        <f>INDEX(resultados!$A$2:$ZZ$531, 406, MATCH($B$1, resultados!$A$1:$ZZ$1, 0))</f>
        <v/>
      </c>
      <c r="B412">
        <f>INDEX(resultados!$A$2:$ZZ$531, 406, MATCH($B$2, resultados!$A$1:$ZZ$1, 0))</f>
        <v/>
      </c>
      <c r="C412">
        <f>INDEX(resultados!$A$2:$ZZ$531, 406, MATCH($B$3, resultados!$A$1:$ZZ$1, 0))</f>
        <v/>
      </c>
    </row>
    <row r="413">
      <c r="A413">
        <f>INDEX(resultados!$A$2:$ZZ$531, 407, MATCH($B$1, resultados!$A$1:$ZZ$1, 0))</f>
        <v/>
      </c>
      <c r="B413">
        <f>INDEX(resultados!$A$2:$ZZ$531, 407, MATCH($B$2, resultados!$A$1:$ZZ$1, 0))</f>
        <v/>
      </c>
      <c r="C413">
        <f>INDEX(resultados!$A$2:$ZZ$531, 407, MATCH($B$3, resultados!$A$1:$ZZ$1, 0))</f>
        <v/>
      </c>
    </row>
    <row r="414">
      <c r="A414">
        <f>INDEX(resultados!$A$2:$ZZ$531, 408, MATCH($B$1, resultados!$A$1:$ZZ$1, 0))</f>
        <v/>
      </c>
      <c r="B414">
        <f>INDEX(resultados!$A$2:$ZZ$531, 408, MATCH($B$2, resultados!$A$1:$ZZ$1, 0))</f>
        <v/>
      </c>
      <c r="C414">
        <f>INDEX(resultados!$A$2:$ZZ$531, 408, MATCH($B$3, resultados!$A$1:$ZZ$1, 0))</f>
        <v/>
      </c>
    </row>
    <row r="415">
      <c r="A415">
        <f>INDEX(resultados!$A$2:$ZZ$531, 409, MATCH($B$1, resultados!$A$1:$ZZ$1, 0))</f>
        <v/>
      </c>
      <c r="B415">
        <f>INDEX(resultados!$A$2:$ZZ$531, 409, MATCH($B$2, resultados!$A$1:$ZZ$1, 0))</f>
        <v/>
      </c>
      <c r="C415">
        <f>INDEX(resultados!$A$2:$ZZ$531, 409, MATCH($B$3, resultados!$A$1:$ZZ$1, 0))</f>
        <v/>
      </c>
    </row>
    <row r="416">
      <c r="A416">
        <f>INDEX(resultados!$A$2:$ZZ$531, 410, MATCH($B$1, resultados!$A$1:$ZZ$1, 0))</f>
        <v/>
      </c>
      <c r="B416">
        <f>INDEX(resultados!$A$2:$ZZ$531, 410, MATCH($B$2, resultados!$A$1:$ZZ$1, 0))</f>
        <v/>
      </c>
      <c r="C416">
        <f>INDEX(resultados!$A$2:$ZZ$531, 410, MATCH($B$3, resultados!$A$1:$ZZ$1, 0))</f>
        <v/>
      </c>
    </row>
    <row r="417">
      <c r="A417">
        <f>INDEX(resultados!$A$2:$ZZ$531, 411, MATCH($B$1, resultados!$A$1:$ZZ$1, 0))</f>
        <v/>
      </c>
      <c r="B417">
        <f>INDEX(resultados!$A$2:$ZZ$531, 411, MATCH($B$2, resultados!$A$1:$ZZ$1, 0))</f>
        <v/>
      </c>
      <c r="C417">
        <f>INDEX(resultados!$A$2:$ZZ$531, 411, MATCH($B$3, resultados!$A$1:$ZZ$1, 0))</f>
        <v/>
      </c>
    </row>
    <row r="418">
      <c r="A418">
        <f>INDEX(resultados!$A$2:$ZZ$531, 412, MATCH($B$1, resultados!$A$1:$ZZ$1, 0))</f>
        <v/>
      </c>
      <c r="B418">
        <f>INDEX(resultados!$A$2:$ZZ$531, 412, MATCH($B$2, resultados!$A$1:$ZZ$1, 0))</f>
        <v/>
      </c>
      <c r="C418">
        <f>INDEX(resultados!$A$2:$ZZ$531, 412, MATCH($B$3, resultados!$A$1:$ZZ$1, 0))</f>
        <v/>
      </c>
    </row>
    <row r="419">
      <c r="A419">
        <f>INDEX(resultados!$A$2:$ZZ$531, 413, MATCH($B$1, resultados!$A$1:$ZZ$1, 0))</f>
        <v/>
      </c>
      <c r="B419">
        <f>INDEX(resultados!$A$2:$ZZ$531, 413, MATCH($B$2, resultados!$A$1:$ZZ$1, 0))</f>
        <v/>
      </c>
      <c r="C419">
        <f>INDEX(resultados!$A$2:$ZZ$531, 413, MATCH($B$3, resultados!$A$1:$ZZ$1, 0))</f>
        <v/>
      </c>
    </row>
    <row r="420">
      <c r="A420">
        <f>INDEX(resultados!$A$2:$ZZ$531, 414, MATCH($B$1, resultados!$A$1:$ZZ$1, 0))</f>
        <v/>
      </c>
      <c r="B420">
        <f>INDEX(resultados!$A$2:$ZZ$531, 414, MATCH($B$2, resultados!$A$1:$ZZ$1, 0))</f>
        <v/>
      </c>
      <c r="C420">
        <f>INDEX(resultados!$A$2:$ZZ$531, 414, MATCH($B$3, resultados!$A$1:$ZZ$1, 0))</f>
        <v/>
      </c>
    </row>
    <row r="421">
      <c r="A421">
        <f>INDEX(resultados!$A$2:$ZZ$531, 415, MATCH($B$1, resultados!$A$1:$ZZ$1, 0))</f>
        <v/>
      </c>
      <c r="B421">
        <f>INDEX(resultados!$A$2:$ZZ$531, 415, MATCH($B$2, resultados!$A$1:$ZZ$1, 0))</f>
        <v/>
      </c>
      <c r="C421">
        <f>INDEX(resultados!$A$2:$ZZ$531, 415, MATCH($B$3, resultados!$A$1:$ZZ$1, 0))</f>
        <v/>
      </c>
    </row>
    <row r="422">
      <c r="A422">
        <f>INDEX(resultados!$A$2:$ZZ$531, 416, MATCH($B$1, resultados!$A$1:$ZZ$1, 0))</f>
        <v/>
      </c>
      <c r="B422">
        <f>INDEX(resultados!$A$2:$ZZ$531, 416, MATCH($B$2, resultados!$A$1:$ZZ$1, 0))</f>
        <v/>
      </c>
      <c r="C422">
        <f>INDEX(resultados!$A$2:$ZZ$531, 416, MATCH($B$3, resultados!$A$1:$ZZ$1, 0))</f>
        <v/>
      </c>
    </row>
    <row r="423">
      <c r="A423">
        <f>INDEX(resultados!$A$2:$ZZ$531, 417, MATCH($B$1, resultados!$A$1:$ZZ$1, 0))</f>
        <v/>
      </c>
      <c r="B423">
        <f>INDEX(resultados!$A$2:$ZZ$531, 417, MATCH($B$2, resultados!$A$1:$ZZ$1, 0))</f>
        <v/>
      </c>
      <c r="C423">
        <f>INDEX(resultados!$A$2:$ZZ$531, 417, MATCH($B$3, resultados!$A$1:$ZZ$1, 0))</f>
        <v/>
      </c>
    </row>
    <row r="424">
      <c r="A424">
        <f>INDEX(resultados!$A$2:$ZZ$531, 418, MATCH($B$1, resultados!$A$1:$ZZ$1, 0))</f>
        <v/>
      </c>
      <c r="B424">
        <f>INDEX(resultados!$A$2:$ZZ$531, 418, MATCH($B$2, resultados!$A$1:$ZZ$1, 0))</f>
        <v/>
      </c>
      <c r="C424">
        <f>INDEX(resultados!$A$2:$ZZ$531, 418, MATCH($B$3, resultados!$A$1:$ZZ$1, 0))</f>
        <v/>
      </c>
    </row>
    <row r="425">
      <c r="A425">
        <f>INDEX(resultados!$A$2:$ZZ$531, 419, MATCH($B$1, resultados!$A$1:$ZZ$1, 0))</f>
        <v/>
      </c>
      <c r="B425">
        <f>INDEX(resultados!$A$2:$ZZ$531, 419, MATCH($B$2, resultados!$A$1:$ZZ$1, 0))</f>
        <v/>
      </c>
      <c r="C425">
        <f>INDEX(resultados!$A$2:$ZZ$531, 419, MATCH($B$3, resultados!$A$1:$ZZ$1, 0))</f>
        <v/>
      </c>
    </row>
    <row r="426">
      <c r="A426">
        <f>INDEX(resultados!$A$2:$ZZ$531, 420, MATCH($B$1, resultados!$A$1:$ZZ$1, 0))</f>
        <v/>
      </c>
      <c r="B426">
        <f>INDEX(resultados!$A$2:$ZZ$531, 420, MATCH($B$2, resultados!$A$1:$ZZ$1, 0))</f>
        <v/>
      </c>
      <c r="C426">
        <f>INDEX(resultados!$A$2:$ZZ$531, 420, MATCH($B$3, resultados!$A$1:$ZZ$1, 0))</f>
        <v/>
      </c>
    </row>
    <row r="427">
      <c r="A427">
        <f>INDEX(resultados!$A$2:$ZZ$531, 421, MATCH($B$1, resultados!$A$1:$ZZ$1, 0))</f>
        <v/>
      </c>
      <c r="B427">
        <f>INDEX(resultados!$A$2:$ZZ$531, 421, MATCH($B$2, resultados!$A$1:$ZZ$1, 0))</f>
        <v/>
      </c>
      <c r="C427">
        <f>INDEX(resultados!$A$2:$ZZ$531, 421, MATCH($B$3, resultados!$A$1:$ZZ$1, 0))</f>
        <v/>
      </c>
    </row>
    <row r="428">
      <c r="A428">
        <f>INDEX(resultados!$A$2:$ZZ$531, 422, MATCH($B$1, resultados!$A$1:$ZZ$1, 0))</f>
        <v/>
      </c>
      <c r="B428">
        <f>INDEX(resultados!$A$2:$ZZ$531, 422, MATCH($B$2, resultados!$A$1:$ZZ$1, 0))</f>
        <v/>
      </c>
      <c r="C428">
        <f>INDEX(resultados!$A$2:$ZZ$531, 422, MATCH($B$3, resultados!$A$1:$ZZ$1, 0))</f>
        <v/>
      </c>
    </row>
    <row r="429">
      <c r="A429">
        <f>INDEX(resultados!$A$2:$ZZ$531, 423, MATCH($B$1, resultados!$A$1:$ZZ$1, 0))</f>
        <v/>
      </c>
      <c r="B429">
        <f>INDEX(resultados!$A$2:$ZZ$531, 423, MATCH($B$2, resultados!$A$1:$ZZ$1, 0))</f>
        <v/>
      </c>
      <c r="C429">
        <f>INDEX(resultados!$A$2:$ZZ$531, 423, MATCH($B$3, resultados!$A$1:$ZZ$1, 0))</f>
        <v/>
      </c>
    </row>
    <row r="430">
      <c r="A430">
        <f>INDEX(resultados!$A$2:$ZZ$531, 424, MATCH($B$1, resultados!$A$1:$ZZ$1, 0))</f>
        <v/>
      </c>
      <c r="B430">
        <f>INDEX(resultados!$A$2:$ZZ$531, 424, MATCH($B$2, resultados!$A$1:$ZZ$1, 0))</f>
        <v/>
      </c>
      <c r="C430">
        <f>INDEX(resultados!$A$2:$ZZ$531, 424, MATCH($B$3, resultados!$A$1:$ZZ$1, 0))</f>
        <v/>
      </c>
    </row>
    <row r="431">
      <c r="A431">
        <f>INDEX(resultados!$A$2:$ZZ$531, 425, MATCH($B$1, resultados!$A$1:$ZZ$1, 0))</f>
        <v/>
      </c>
      <c r="B431">
        <f>INDEX(resultados!$A$2:$ZZ$531, 425, MATCH($B$2, resultados!$A$1:$ZZ$1, 0))</f>
        <v/>
      </c>
      <c r="C431">
        <f>INDEX(resultados!$A$2:$ZZ$531, 425, MATCH($B$3, resultados!$A$1:$ZZ$1, 0))</f>
        <v/>
      </c>
    </row>
    <row r="432">
      <c r="A432">
        <f>INDEX(resultados!$A$2:$ZZ$531, 426, MATCH($B$1, resultados!$A$1:$ZZ$1, 0))</f>
        <v/>
      </c>
      <c r="B432">
        <f>INDEX(resultados!$A$2:$ZZ$531, 426, MATCH($B$2, resultados!$A$1:$ZZ$1, 0))</f>
        <v/>
      </c>
      <c r="C432">
        <f>INDEX(resultados!$A$2:$ZZ$531, 426, MATCH($B$3, resultados!$A$1:$ZZ$1, 0))</f>
        <v/>
      </c>
    </row>
    <row r="433">
      <c r="A433">
        <f>INDEX(resultados!$A$2:$ZZ$531, 427, MATCH($B$1, resultados!$A$1:$ZZ$1, 0))</f>
        <v/>
      </c>
      <c r="B433">
        <f>INDEX(resultados!$A$2:$ZZ$531, 427, MATCH($B$2, resultados!$A$1:$ZZ$1, 0))</f>
        <v/>
      </c>
      <c r="C433">
        <f>INDEX(resultados!$A$2:$ZZ$531, 427, MATCH($B$3, resultados!$A$1:$ZZ$1, 0))</f>
        <v/>
      </c>
    </row>
    <row r="434">
      <c r="A434">
        <f>INDEX(resultados!$A$2:$ZZ$531, 428, MATCH($B$1, resultados!$A$1:$ZZ$1, 0))</f>
        <v/>
      </c>
      <c r="B434">
        <f>INDEX(resultados!$A$2:$ZZ$531, 428, MATCH($B$2, resultados!$A$1:$ZZ$1, 0))</f>
        <v/>
      </c>
      <c r="C434">
        <f>INDEX(resultados!$A$2:$ZZ$531, 428, MATCH($B$3, resultados!$A$1:$ZZ$1, 0))</f>
        <v/>
      </c>
    </row>
    <row r="435">
      <c r="A435">
        <f>INDEX(resultados!$A$2:$ZZ$531, 429, MATCH($B$1, resultados!$A$1:$ZZ$1, 0))</f>
        <v/>
      </c>
      <c r="B435">
        <f>INDEX(resultados!$A$2:$ZZ$531, 429, MATCH($B$2, resultados!$A$1:$ZZ$1, 0))</f>
        <v/>
      </c>
      <c r="C435">
        <f>INDEX(resultados!$A$2:$ZZ$531, 429, MATCH($B$3, resultados!$A$1:$ZZ$1, 0))</f>
        <v/>
      </c>
    </row>
    <row r="436">
      <c r="A436">
        <f>INDEX(resultados!$A$2:$ZZ$531, 430, MATCH($B$1, resultados!$A$1:$ZZ$1, 0))</f>
        <v/>
      </c>
      <c r="B436">
        <f>INDEX(resultados!$A$2:$ZZ$531, 430, MATCH($B$2, resultados!$A$1:$ZZ$1, 0))</f>
        <v/>
      </c>
      <c r="C436">
        <f>INDEX(resultados!$A$2:$ZZ$531, 430, MATCH($B$3, resultados!$A$1:$ZZ$1, 0))</f>
        <v/>
      </c>
    </row>
    <row r="437">
      <c r="A437">
        <f>INDEX(resultados!$A$2:$ZZ$531, 431, MATCH($B$1, resultados!$A$1:$ZZ$1, 0))</f>
        <v/>
      </c>
      <c r="B437">
        <f>INDEX(resultados!$A$2:$ZZ$531, 431, MATCH($B$2, resultados!$A$1:$ZZ$1, 0))</f>
        <v/>
      </c>
      <c r="C437">
        <f>INDEX(resultados!$A$2:$ZZ$531, 431, MATCH($B$3, resultados!$A$1:$ZZ$1, 0))</f>
        <v/>
      </c>
    </row>
    <row r="438">
      <c r="A438">
        <f>INDEX(resultados!$A$2:$ZZ$531, 432, MATCH($B$1, resultados!$A$1:$ZZ$1, 0))</f>
        <v/>
      </c>
      <c r="B438">
        <f>INDEX(resultados!$A$2:$ZZ$531, 432, MATCH($B$2, resultados!$A$1:$ZZ$1, 0))</f>
        <v/>
      </c>
      <c r="C438">
        <f>INDEX(resultados!$A$2:$ZZ$531, 432, MATCH($B$3, resultados!$A$1:$ZZ$1, 0))</f>
        <v/>
      </c>
    </row>
    <row r="439">
      <c r="A439">
        <f>INDEX(resultados!$A$2:$ZZ$531, 433, MATCH($B$1, resultados!$A$1:$ZZ$1, 0))</f>
        <v/>
      </c>
      <c r="B439">
        <f>INDEX(resultados!$A$2:$ZZ$531, 433, MATCH($B$2, resultados!$A$1:$ZZ$1, 0))</f>
        <v/>
      </c>
      <c r="C439">
        <f>INDEX(resultados!$A$2:$ZZ$531, 433, MATCH($B$3, resultados!$A$1:$ZZ$1, 0))</f>
        <v/>
      </c>
    </row>
    <row r="440">
      <c r="A440">
        <f>INDEX(resultados!$A$2:$ZZ$531, 434, MATCH($B$1, resultados!$A$1:$ZZ$1, 0))</f>
        <v/>
      </c>
      <c r="B440">
        <f>INDEX(resultados!$A$2:$ZZ$531, 434, MATCH($B$2, resultados!$A$1:$ZZ$1, 0))</f>
        <v/>
      </c>
      <c r="C440">
        <f>INDEX(resultados!$A$2:$ZZ$531, 434, MATCH($B$3, resultados!$A$1:$ZZ$1, 0))</f>
        <v/>
      </c>
    </row>
    <row r="441">
      <c r="A441">
        <f>INDEX(resultados!$A$2:$ZZ$531, 435, MATCH($B$1, resultados!$A$1:$ZZ$1, 0))</f>
        <v/>
      </c>
      <c r="B441">
        <f>INDEX(resultados!$A$2:$ZZ$531, 435, MATCH($B$2, resultados!$A$1:$ZZ$1, 0))</f>
        <v/>
      </c>
      <c r="C441">
        <f>INDEX(resultados!$A$2:$ZZ$531, 435, MATCH($B$3, resultados!$A$1:$ZZ$1, 0))</f>
        <v/>
      </c>
    </row>
    <row r="442">
      <c r="A442">
        <f>INDEX(resultados!$A$2:$ZZ$531, 436, MATCH($B$1, resultados!$A$1:$ZZ$1, 0))</f>
        <v/>
      </c>
      <c r="B442">
        <f>INDEX(resultados!$A$2:$ZZ$531, 436, MATCH($B$2, resultados!$A$1:$ZZ$1, 0))</f>
        <v/>
      </c>
      <c r="C442">
        <f>INDEX(resultados!$A$2:$ZZ$531, 436, MATCH($B$3, resultados!$A$1:$ZZ$1, 0))</f>
        <v/>
      </c>
    </row>
    <row r="443">
      <c r="A443">
        <f>INDEX(resultados!$A$2:$ZZ$531, 437, MATCH($B$1, resultados!$A$1:$ZZ$1, 0))</f>
        <v/>
      </c>
      <c r="B443">
        <f>INDEX(resultados!$A$2:$ZZ$531, 437, MATCH($B$2, resultados!$A$1:$ZZ$1, 0))</f>
        <v/>
      </c>
      <c r="C443">
        <f>INDEX(resultados!$A$2:$ZZ$531, 437, MATCH($B$3, resultados!$A$1:$ZZ$1, 0))</f>
        <v/>
      </c>
    </row>
    <row r="444">
      <c r="A444">
        <f>INDEX(resultados!$A$2:$ZZ$531, 438, MATCH($B$1, resultados!$A$1:$ZZ$1, 0))</f>
        <v/>
      </c>
      <c r="B444">
        <f>INDEX(resultados!$A$2:$ZZ$531, 438, MATCH($B$2, resultados!$A$1:$ZZ$1, 0))</f>
        <v/>
      </c>
      <c r="C444">
        <f>INDEX(resultados!$A$2:$ZZ$531, 438, MATCH($B$3, resultados!$A$1:$ZZ$1, 0))</f>
        <v/>
      </c>
    </row>
    <row r="445">
      <c r="A445">
        <f>INDEX(resultados!$A$2:$ZZ$531, 439, MATCH($B$1, resultados!$A$1:$ZZ$1, 0))</f>
        <v/>
      </c>
      <c r="B445">
        <f>INDEX(resultados!$A$2:$ZZ$531, 439, MATCH($B$2, resultados!$A$1:$ZZ$1, 0))</f>
        <v/>
      </c>
      <c r="C445">
        <f>INDEX(resultados!$A$2:$ZZ$531, 439, MATCH($B$3, resultados!$A$1:$ZZ$1, 0))</f>
        <v/>
      </c>
    </row>
    <row r="446">
      <c r="A446">
        <f>INDEX(resultados!$A$2:$ZZ$531, 440, MATCH($B$1, resultados!$A$1:$ZZ$1, 0))</f>
        <v/>
      </c>
      <c r="B446">
        <f>INDEX(resultados!$A$2:$ZZ$531, 440, MATCH($B$2, resultados!$A$1:$ZZ$1, 0))</f>
        <v/>
      </c>
      <c r="C446">
        <f>INDEX(resultados!$A$2:$ZZ$531, 440, MATCH($B$3, resultados!$A$1:$ZZ$1, 0))</f>
        <v/>
      </c>
    </row>
    <row r="447">
      <c r="A447">
        <f>INDEX(resultados!$A$2:$ZZ$531, 441, MATCH($B$1, resultados!$A$1:$ZZ$1, 0))</f>
        <v/>
      </c>
      <c r="B447">
        <f>INDEX(resultados!$A$2:$ZZ$531, 441, MATCH($B$2, resultados!$A$1:$ZZ$1, 0))</f>
        <v/>
      </c>
      <c r="C447">
        <f>INDEX(resultados!$A$2:$ZZ$531, 441, MATCH($B$3, resultados!$A$1:$ZZ$1, 0))</f>
        <v/>
      </c>
    </row>
    <row r="448">
      <c r="A448">
        <f>INDEX(resultados!$A$2:$ZZ$531, 442, MATCH($B$1, resultados!$A$1:$ZZ$1, 0))</f>
        <v/>
      </c>
      <c r="B448">
        <f>INDEX(resultados!$A$2:$ZZ$531, 442, MATCH($B$2, resultados!$A$1:$ZZ$1, 0))</f>
        <v/>
      </c>
      <c r="C448">
        <f>INDEX(resultados!$A$2:$ZZ$531, 442, MATCH($B$3, resultados!$A$1:$ZZ$1, 0))</f>
        <v/>
      </c>
    </row>
    <row r="449">
      <c r="A449">
        <f>INDEX(resultados!$A$2:$ZZ$531, 443, MATCH($B$1, resultados!$A$1:$ZZ$1, 0))</f>
        <v/>
      </c>
      <c r="B449">
        <f>INDEX(resultados!$A$2:$ZZ$531, 443, MATCH($B$2, resultados!$A$1:$ZZ$1, 0))</f>
        <v/>
      </c>
      <c r="C449">
        <f>INDEX(resultados!$A$2:$ZZ$531, 443, MATCH($B$3, resultados!$A$1:$ZZ$1, 0))</f>
        <v/>
      </c>
    </row>
    <row r="450">
      <c r="A450">
        <f>INDEX(resultados!$A$2:$ZZ$531, 444, MATCH($B$1, resultados!$A$1:$ZZ$1, 0))</f>
        <v/>
      </c>
      <c r="B450">
        <f>INDEX(resultados!$A$2:$ZZ$531, 444, MATCH($B$2, resultados!$A$1:$ZZ$1, 0))</f>
        <v/>
      </c>
      <c r="C450">
        <f>INDEX(resultados!$A$2:$ZZ$531, 444, MATCH($B$3, resultados!$A$1:$ZZ$1, 0))</f>
        <v/>
      </c>
    </row>
    <row r="451">
      <c r="A451">
        <f>INDEX(resultados!$A$2:$ZZ$531, 445, MATCH($B$1, resultados!$A$1:$ZZ$1, 0))</f>
        <v/>
      </c>
      <c r="B451">
        <f>INDEX(resultados!$A$2:$ZZ$531, 445, MATCH($B$2, resultados!$A$1:$ZZ$1, 0))</f>
        <v/>
      </c>
      <c r="C451">
        <f>INDEX(resultados!$A$2:$ZZ$531, 445, MATCH($B$3, resultados!$A$1:$ZZ$1, 0))</f>
        <v/>
      </c>
    </row>
    <row r="452">
      <c r="A452">
        <f>INDEX(resultados!$A$2:$ZZ$531, 446, MATCH($B$1, resultados!$A$1:$ZZ$1, 0))</f>
        <v/>
      </c>
      <c r="B452">
        <f>INDEX(resultados!$A$2:$ZZ$531, 446, MATCH($B$2, resultados!$A$1:$ZZ$1, 0))</f>
        <v/>
      </c>
      <c r="C452">
        <f>INDEX(resultados!$A$2:$ZZ$531, 446, MATCH($B$3, resultados!$A$1:$ZZ$1, 0))</f>
        <v/>
      </c>
    </row>
    <row r="453">
      <c r="A453">
        <f>INDEX(resultados!$A$2:$ZZ$531, 447, MATCH($B$1, resultados!$A$1:$ZZ$1, 0))</f>
        <v/>
      </c>
      <c r="B453">
        <f>INDEX(resultados!$A$2:$ZZ$531, 447, MATCH($B$2, resultados!$A$1:$ZZ$1, 0))</f>
        <v/>
      </c>
      <c r="C453">
        <f>INDEX(resultados!$A$2:$ZZ$531, 447, MATCH($B$3, resultados!$A$1:$ZZ$1, 0))</f>
        <v/>
      </c>
    </row>
    <row r="454">
      <c r="A454">
        <f>INDEX(resultados!$A$2:$ZZ$531, 448, MATCH($B$1, resultados!$A$1:$ZZ$1, 0))</f>
        <v/>
      </c>
      <c r="B454">
        <f>INDEX(resultados!$A$2:$ZZ$531, 448, MATCH($B$2, resultados!$A$1:$ZZ$1, 0))</f>
        <v/>
      </c>
      <c r="C454">
        <f>INDEX(resultados!$A$2:$ZZ$531, 448, MATCH($B$3, resultados!$A$1:$ZZ$1, 0))</f>
        <v/>
      </c>
    </row>
    <row r="455">
      <c r="A455">
        <f>INDEX(resultados!$A$2:$ZZ$531, 449, MATCH($B$1, resultados!$A$1:$ZZ$1, 0))</f>
        <v/>
      </c>
      <c r="B455">
        <f>INDEX(resultados!$A$2:$ZZ$531, 449, MATCH($B$2, resultados!$A$1:$ZZ$1, 0))</f>
        <v/>
      </c>
      <c r="C455">
        <f>INDEX(resultados!$A$2:$ZZ$531, 449, MATCH($B$3, resultados!$A$1:$ZZ$1, 0))</f>
        <v/>
      </c>
    </row>
    <row r="456">
      <c r="A456">
        <f>INDEX(resultados!$A$2:$ZZ$531, 450, MATCH($B$1, resultados!$A$1:$ZZ$1, 0))</f>
        <v/>
      </c>
      <c r="B456">
        <f>INDEX(resultados!$A$2:$ZZ$531, 450, MATCH($B$2, resultados!$A$1:$ZZ$1, 0))</f>
        <v/>
      </c>
      <c r="C456">
        <f>INDEX(resultados!$A$2:$ZZ$531, 450, MATCH($B$3, resultados!$A$1:$ZZ$1, 0))</f>
        <v/>
      </c>
    </row>
    <row r="457">
      <c r="A457">
        <f>INDEX(resultados!$A$2:$ZZ$531, 451, MATCH($B$1, resultados!$A$1:$ZZ$1, 0))</f>
        <v/>
      </c>
      <c r="B457">
        <f>INDEX(resultados!$A$2:$ZZ$531, 451, MATCH($B$2, resultados!$A$1:$ZZ$1, 0))</f>
        <v/>
      </c>
      <c r="C457">
        <f>INDEX(resultados!$A$2:$ZZ$531, 451, MATCH($B$3, resultados!$A$1:$ZZ$1, 0))</f>
        <v/>
      </c>
    </row>
    <row r="458">
      <c r="A458">
        <f>INDEX(resultados!$A$2:$ZZ$531, 452, MATCH($B$1, resultados!$A$1:$ZZ$1, 0))</f>
        <v/>
      </c>
      <c r="B458">
        <f>INDEX(resultados!$A$2:$ZZ$531, 452, MATCH($B$2, resultados!$A$1:$ZZ$1, 0))</f>
        <v/>
      </c>
      <c r="C458">
        <f>INDEX(resultados!$A$2:$ZZ$531, 452, MATCH($B$3, resultados!$A$1:$ZZ$1, 0))</f>
        <v/>
      </c>
    </row>
    <row r="459">
      <c r="A459">
        <f>INDEX(resultados!$A$2:$ZZ$531, 453, MATCH($B$1, resultados!$A$1:$ZZ$1, 0))</f>
        <v/>
      </c>
      <c r="B459">
        <f>INDEX(resultados!$A$2:$ZZ$531, 453, MATCH($B$2, resultados!$A$1:$ZZ$1, 0))</f>
        <v/>
      </c>
      <c r="C459">
        <f>INDEX(resultados!$A$2:$ZZ$531, 453, MATCH($B$3, resultados!$A$1:$ZZ$1, 0))</f>
        <v/>
      </c>
    </row>
    <row r="460">
      <c r="A460">
        <f>INDEX(resultados!$A$2:$ZZ$531, 454, MATCH($B$1, resultados!$A$1:$ZZ$1, 0))</f>
        <v/>
      </c>
      <c r="B460">
        <f>INDEX(resultados!$A$2:$ZZ$531, 454, MATCH($B$2, resultados!$A$1:$ZZ$1, 0))</f>
        <v/>
      </c>
      <c r="C460">
        <f>INDEX(resultados!$A$2:$ZZ$531, 454, MATCH($B$3, resultados!$A$1:$ZZ$1, 0))</f>
        <v/>
      </c>
    </row>
    <row r="461">
      <c r="A461">
        <f>INDEX(resultados!$A$2:$ZZ$531, 455, MATCH($B$1, resultados!$A$1:$ZZ$1, 0))</f>
        <v/>
      </c>
      <c r="B461">
        <f>INDEX(resultados!$A$2:$ZZ$531, 455, MATCH($B$2, resultados!$A$1:$ZZ$1, 0))</f>
        <v/>
      </c>
      <c r="C461">
        <f>INDEX(resultados!$A$2:$ZZ$531, 455, MATCH($B$3, resultados!$A$1:$ZZ$1, 0))</f>
        <v/>
      </c>
    </row>
    <row r="462">
      <c r="A462">
        <f>INDEX(resultados!$A$2:$ZZ$531, 456, MATCH($B$1, resultados!$A$1:$ZZ$1, 0))</f>
        <v/>
      </c>
      <c r="B462">
        <f>INDEX(resultados!$A$2:$ZZ$531, 456, MATCH($B$2, resultados!$A$1:$ZZ$1, 0))</f>
        <v/>
      </c>
      <c r="C462">
        <f>INDEX(resultados!$A$2:$ZZ$531, 456, MATCH($B$3, resultados!$A$1:$ZZ$1, 0))</f>
        <v/>
      </c>
    </row>
    <row r="463">
      <c r="A463">
        <f>INDEX(resultados!$A$2:$ZZ$531, 457, MATCH($B$1, resultados!$A$1:$ZZ$1, 0))</f>
        <v/>
      </c>
      <c r="B463">
        <f>INDEX(resultados!$A$2:$ZZ$531, 457, MATCH($B$2, resultados!$A$1:$ZZ$1, 0))</f>
        <v/>
      </c>
      <c r="C463">
        <f>INDEX(resultados!$A$2:$ZZ$531, 457, MATCH($B$3, resultados!$A$1:$ZZ$1, 0))</f>
        <v/>
      </c>
    </row>
    <row r="464">
      <c r="A464">
        <f>INDEX(resultados!$A$2:$ZZ$531, 458, MATCH($B$1, resultados!$A$1:$ZZ$1, 0))</f>
        <v/>
      </c>
      <c r="B464">
        <f>INDEX(resultados!$A$2:$ZZ$531, 458, MATCH($B$2, resultados!$A$1:$ZZ$1, 0))</f>
        <v/>
      </c>
      <c r="C464">
        <f>INDEX(resultados!$A$2:$ZZ$531, 458, MATCH($B$3, resultados!$A$1:$ZZ$1, 0))</f>
        <v/>
      </c>
    </row>
    <row r="465">
      <c r="A465">
        <f>INDEX(resultados!$A$2:$ZZ$531, 459, MATCH($B$1, resultados!$A$1:$ZZ$1, 0))</f>
        <v/>
      </c>
      <c r="B465">
        <f>INDEX(resultados!$A$2:$ZZ$531, 459, MATCH($B$2, resultados!$A$1:$ZZ$1, 0))</f>
        <v/>
      </c>
      <c r="C465">
        <f>INDEX(resultados!$A$2:$ZZ$531, 459, MATCH($B$3, resultados!$A$1:$ZZ$1, 0))</f>
        <v/>
      </c>
    </row>
    <row r="466">
      <c r="A466">
        <f>INDEX(resultados!$A$2:$ZZ$531, 460, MATCH($B$1, resultados!$A$1:$ZZ$1, 0))</f>
        <v/>
      </c>
      <c r="B466">
        <f>INDEX(resultados!$A$2:$ZZ$531, 460, MATCH($B$2, resultados!$A$1:$ZZ$1, 0))</f>
        <v/>
      </c>
      <c r="C466">
        <f>INDEX(resultados!$A$2:$ZZ$531, 460, MATCH($B$3, resultados!$A$1:$ZZ$1, 0))</f>
        <v/>
      </c>
    </row>
    <row r="467">
      <c r="A467">
        <f>INDEX(resultados!$A$2:$ZZ$531, 461, MATCH($B$1, resultados!$A$1:$ZZ$1, 0))</f>
        <v/>
      </c>
      <c r="B467">
        <f>INDEX(resultados!$A$2:$ZZ$531, 461, MATCH($B$2, resultados!$A$1:$ZZ$1, 0))</f>
        <v/>
      </c>
      <c r="C467">
        <f>INDEX(resultados!$A$2:$ZZ$531, 461, MATCH($B$3, resultados!$A$1:$ZZ$1, 0))</f>
        <v/>
      </c>
    </row>
    <row r="468">
      <c r="A468">
        <f>INDEX(resultados!$A$2:$ZZ$531, 462, MATCH($B$1, resultados!$A$1:$ZZ$1, 0))</f>
        <v/>
      </c>
      <c r="B468">
        <f>INDEX(resultados!$A$2:$ZZ$531, 462, MATCH($B$2, resultados!$A$1:$ZZ$1, 0))</f>
        <v/>
      </c>
      <c r="C468">
        <f>INDEX(resultados!$A$2:$ZZ$531, 462, MATCH($B$3, resultados!$A$1:$ZZ$1, 0))</f>
        <v/>
      </c>
    </row>
    <row r="469">
      <c r="A469">
        <f>INDEX(resultados!$A$2:$ZZ$531, 463, MATCH($B$1, resultados!$A$1:$ZZ$1, 0))</f>
        <v/>
      </c>
      <c r="B469">
        <f>INDEX(resultados!$A$2:$ZZ$531, 463, MATCH($B$2, resultados!$A$1:$ZZ$1, 0))</f>
        <v/>
      </c>
      <c r="C469">
        <f>INDEX(resultados!$A$2:$ZZ$531, 463, MATCH($B$3, resultados!$A$1:$ZZ$1, 0))</f>
        <v/>
      </c>
    </row>
    <row r="470">
      <c r="A470">
        <f>INDEX(resultados!$A$2:$ZZ$531, 464, MATCH($B$1, resultados!$A$1:$ZZ$1, 0))</f>
        <v/>
      </c>
      <c r="B470">
        <f>INDEX(resultados!$A$2:$ZZ$531, 464, MATCH($B$2, resultados!$A$1:$ZZ$1, 0))</f>
        <v/>
      </c>
      <c r="C470">
        <f>INDEX(resultados!$A$2:$ZZ$531, 464, MATCH($B$3, resultados!$A$1:$ZZ$1, 0))</f>
        <v/>
      </c>
    </row>
    <row r="471">
      <c r="A471">
        <f>INDEX(resultados!$A$2:$ZZ$531, 465, MATCH($B$1, resultados!$A$1:$ZZ$1, 0))</f>
        <v/>
      </c>
      <c r="B471">
        <f>INDEX(resultados!$A$2:$ZZ$531, 465, MATCH($B$2, resultados!$A$1:$ZZ$1, 0))</f>
        <v/>
      </c>
      <c r="C471">
        <f>INDEX(resultados!$A$2:$ZZ$531, 465, MATCH($B$3, resultados!$A$1:$ZZ$1, 0))</f>
        <v/>
      </c>
    </row>
    <row r="472">
      <c r="A472">
        <f>INDEX(resultados!$A$2:$ZZ$531, 466, MATCH($B$1, resultados!$A$1:$ZZ$1, 0))</f>
        <v/>
      </c>
      <c r="B472">
        <f>INDEX(resultados!$A$2:$ZZ$531, 466, MATCH($B$2, resultados!$A$1:$ZZ$1, 0))</f>
        <v/>
      </c>
      <c r="C472">
        <f>INDEX(resultados!$A$2:$ZZ$531, 466, MATCH($B$3, resultados!$A$1:$ZZ$1, 0))</f>
        <v/>
      </c>
    </row>
    <row r="473">
      <c r="A473">
        <f>INDEX(resultados!$A$2:$ZZ$531, 467, MATCH($B$1, resultados!$A$1:$ZZ$1, 0))</f>
        <v/>
      </c>
      <c r="B473">
        <f>INDEX(resultados!$A$2:$ZZ$531, 467, MATCH($B$2, resultados!$A$1:$ZZ$1, 0))</f>
        <v/>
      </c>
      <c r="C473">
        <f>INDEX(resultados!$A$2:$ZZ$531, 467, MATCH($B$3, resultados!$A$1:$ZZ$1, 0))</f>
        <v/>
      </c>
    </row>
    <row r="474">
      <c r="A474">
        <f>INDEX(resultados!$A$2:$ZZ$531, 468, MATCH($B$1, resultados!$A$1:$ZZ$1, 0))</f>
        <v/>
      </c>
      <c r="B474">
        <f>INDEX(resultados!$A$2:$ZZ$531, 468, MATCH($B$2, resultados!$A$1:$ZZ$1, 0))</f>
        <v/>
      </c>
      <c r="C474">
        <f>INDEX(resultados!$A$2:$ZZ$531, 468, MATCH($B$3, resultados!$A$1:$ZZ$1, 0))</f>
        <v/>
      </c>
    </row>
    <row r="475">
      <c r="A475">
        <f>INDEX(resultados!$A$2:$ZZ$531, 469, MATCH($B$1, resultados!$A$1:$ZZ$1, 0))</f>
        <v/>
      </c>
      <c r="B475">
        <f>INDEX(resultados!$A$2:$ZZ$531, 469, MATCH($B$2, resultados!$A$1:$ZZ$1, 0))</f>
        <v/>
      </c>
      <c r="C475">
        <f>INDEX(resultados!$A$2:$ZZ$531, 469, MATCH($B$3, resultados!$A$1:$ZZ$1, 0))</f>
        <v/>
      </c>
    </row>
    <row r="476">
      <c r="A476">
        <f>INDEX(resultados!$A$2:$ZZ$531, 470, MATCH($B$1, resultados!$A$1:$ZZ$1, 0))</f>
        <v/>
      </c>
      <c r="B476">
        <f>INDEX(resultados!$A$2:$ZZ$531, 470, MATCH($B$2, resultados!$A$1:$ZZ$1, 0))</f>
        <v/>
      </c>
      <c r="C476">
        <f>INDEX(resultados!$A$2:$ZZ$531, 470, MATCH($B$3, resultados!$A$1:$ZZ$1, 0))</f>
        <v/>
      </c>
    </row>
    <row r="477">
      <c r="A477">
        <f>INDEX(resultados!$A$2:$ZZ$531, 471, MATCH($B$1, resultados!$A$1:$ZZ$1, 0))</f>
        <v/>
      </c>
      <c r="B477">
        <f>INDEX(resultados!$A$2:$ZZ$531, 471, MATCH($B$2, resultados!$A$1:$ZZ$1, 0))</f>
        <v/>
      </c>
      <c r="C477">
        <f>INDEX(resultados!$A$2:$ZZ$531, 471, MATCH($B$3, resultados!$A$1:$ZZ$1, 0))</f>
        <v/>
      </c>
    </row>
    <row r="478">
      <c r="A478">
        <f>INDEX(resultados!$A$2:$ZZ$531, 472, MATCH($B$1, resultados!$A$1:$ZZ$1, 0))</f>
        <v/>
      </c>
      <c r="B478">
        <f>INDEX(resultados!$A$2:$ZZ$531, 472, MATCH($B$2, resultados!$A$1:$ZZ$1, 0))</f>
        <v/>
      </c>
      <c r="C478">
        <f>INDEX(resultados!$A$2:$ZZ$531, 472, MATCH($B$3, resultados!$A$1:$ZZ$1, 0))</f>
        <v/>
      </c>
    </row>
    <row r="479">
      <c r="A479">
        <f>INDEX(resultados!$A$2:$ZZ$531, 473, MATCH($B$1, resultados!$A$1:$ZZ$1, 0))</f>
        <v/>
      </c>
      <c r="B479">
        <f>INDEX(resultados!$A$2:$ZZ$531, 473, MATCH($B$2, resultados!$A$1:$ZZ$1, 0))</f>
        <v/>
      </c>
      <c r="C479">
        <f>INDEX(resultados!$A$2:$ZZ$531, 473, MATCH($B$3, resultados!$A$1:$ZZ$1, 0))</f>
        <v/>
      </c>
    </row>
    <row r="480">
      <c r="A480">
        <f>INDEX(resultados!$A$2:$ZZ$531, 474, MATCH($B$1, resultados!$A$1:$ZZ$1, 0))</f>
        <v/>
      </c>
      <c r="B480">
        <f>INDEX(resultados!$A$2:$ZZ$531, 474, MATCH($B$2, resultados!$A$1:$ZZ$1, 0))</f>
        <v/>
      </c>
      <c r="C480">
        <f>INDEX(resultados!$A$2:$ZZ$531, 474, MATCH($B$3, resultados!$A$1:$ZZ$1, 0))</f>
        <v/>
      </c>
    </row>
    <row r="481">
      <c r="A481">
        <f>INDEX(resultados!$A$2:$ZZ$531, 475, MATCH($B$1, resultados!$A$1:$ZZ$1, 0))</f>
        <v/>
      </c>
      <c r="B481">
        <f>INDEX(resultados!$A$2:$ZZ$531, 475, MATCH($B$2, resultados!$A$1:$ZZ$1, 0))</f>
        <v/>
      </c>
      <c r="C481">
        <f>INDEX(resultados!$A$2:$ZZ$531, 475, MATCH($B$3, resultados!$A$1:$ZZ$1, 0))</f>
        <v/>
      </c>
    </row>
    <row r="482">
      <c r="A482">
        <f>INDEX(resultados!$A$2:$ZZ$531, 476, MATCH($B$1, resultados!$A$1:$ZZ$1, 0))</f>
        <v/>
      </c>
      <c r="B482">
        <f>INDEX(resultados!$A$2:$ZZ$531, 476, MATCH($B$2, resultados!$A$1:$ZZ$1, 0))</f>
        <v/>
      </c>
      <c r="C482">
        <f>INDEX(resultados!$A$2:$ZZ$531, 476, MATCH($B$3, resultados!$A$1:$ZZ$1, 0))</f>
        <v/>
      </c>
    </row>
    <row r="483">
      <c r="A483">
        <f>INDEX(resultados!$A$2:$ZZ$531, 477, MATCH($B$1, resultados!$A$1:$ZZ$1, 0))</f>
        <v/>
      </c>
      <c r="B483">
        <f>INDEX(resultados!$A$2:$ZZ$531, 477, MATCH($B$2, resultados!$A$1:$ZZ$1, 0))</f>
        <v/>
      </c>
      <c r="C483">
        <f>INDEX(resultados!$A$2:$ZZ$531, 477, MATCH($B$3, resultados!$A$1:$ZZ$1, 0))</f>
        <v/>
      </c>
    </row>
    <row r="484">
      <c r="A484">
        <f>INDEX(resultados!$A$2:$ZZ$531, 478, MATCH($B$1, resultados!$A$1:$ZZ$1, 0))</f>
        <v/>
      </c>
      <c r="B484">
        <f>INDEX(resultados!$A$2:$ZZ$531, 478, MATCH($B$2, resultados!$A$1:$ZZ$1, 0))</f>
        <v/>
      </c>
      <c r="C484">
        <f>INDEX(resultados!$A$2:$ZZ$531, 478, MATCH($B$3, resultados!$A$1:$ZZ$1, 0))</f>
        <v/>
      </c>
    </row>
    <row r="485">
      <c r="A485">
        <f>INDEX(resultados!$A$2:$ZZ$531, 479, MATCH($B$1, resultados!$A$1:$ZZ$1, 0))</f>
        <v/>
      </c>
      <c r="B485">
        <f>INDEX(resultados!$A$2:$ZZ$531, 479, MATCH($B$2, resultados!$A$1:$ZZ$1, 0))</f>
        <v/>
      </c>
      <c r="C485">
        <f>INDEX(resultados!$A$2:$ZZ$531, 479, MATCH($B$3, resultados!$A$1:$ZZ$1, 0))</f>
        <v/>
      </c>
    </row>
    <row r="486">
      <c r="A486">
        <f>INDEX(resultados!$A$2:$ZZ$531, 480, MATCH($B$1, resultados!$A$1:$ZZ$1, 0))</f>
        <v/>
      </c>
      <c r="B486">
        <f>INDEX(resultados!$A$2:$ZZ$531, 480, MATCH($B$2, resultados!$A$1:$ZZ$1, 0))</f>
        <v/>
      </c>
      <c r="C486">
        <f>INDEX(resultados!$A$2:$ZZ$531, 480, MATCH($B$3, resultados!$A$1:$ZZ$1, 0))</f>
        <v/>
      </c>
    </row>
    <row r="487">
      <c r="A487">
        <f>INDEX(resultados!$A$2:$ZZ$531, 481, MATCH($B$1, resultados!$A$1:$ZZ$1, 0))</f>
        <v/>
      </c>
      <c r="B487">
        <f>INDEX(resultados!$A$2:$ZZ$531, 481, MATCH($B$2, resultados!$A$1:$ZZ$1, 0))</f>
        <v/>
      </c>
      <c r="C487">
        <f>INDEX(resultados!$A$2:$ZZ$531, 481, MATCH($B$3, resultados!$A$1:$ZZ$1, 0))</f>
        <v/>
      </c>
    </row>
    <row r="488">
      <c r="A488">
        <f>INDEX(resultados!$A$2:$ZZ$531, 482, MATCH($B$1, resultados!$A$1:$ZZ$1, 0))</f>
        <v/>
      </c>
      <c r="B488">
        <f>INDEX(resultados!$A$2:$ZZ$531, 482, MATCH($B$2, resultados!$A$1:$ZZ$1, 0))</f>
        <v/>
      </c>
      <c r="C488">
        <f>INDEX(resultados!$A$2:$ZZ$531, 482, MATCH($B$3, resultados!$A$1:$ZZ$1, 0))</f>
        <v/>
      </c>
    </row>
    <row r="489">
      <c r="A489">
        <f>INDEX(resultados!$A$2:$ZZ$531, 483, MATCH($B$1, resultados!$A$1:$ZZ$1, 0))</f>
        <v/>
      </c>
      <c r="B489">
        <f>INDEX(resultados!$A$2:$ZZ$531, 483, MATCH($B$2, resultados!$A$1:$ZZ$1, 0))</f>
        <v/>
      </c>
      <c r="C489">
        <f>INDEX(resultados!$A$2:$ZZ$531, 483, MATCH($B$3, resultados!$A$1:$ZZ$1, 0))</f>
        <v/>
      </c>
    </row>
    <row r="490">
      <c r="A490">
        <f>INDEX(resultados!$A$2:$ZZ$531, 484, MATCH($B$1, resultados!$A$1:$ZZ$1, 0))</f>
        <v/>
      </c>
      <c r="B490">
        <f>INDEX(resultados!$A$2:$ZZ$531, 484, MATCH($B$2, resultados!$A$1:$ZZ$1, 0))</f>
        <v/>
      </c>
      <c r="C490">
        <f>INDEX(resultados!$A$2:$ZZ$531, 484, MATCH($B$3, resultados!$A$1:$ZZ$1, 0))</f>
        <v/>
      </c>
    </row>
    <row r="491">
      <c r="A491">
        <f>INDEX(resultados!$A$2:$ZZ$531, 485, MATCH($B$1, resultados!$A$1:$ZZ$1, 0))</f>
        <v/>
      </c>
      <c r="B491">
        <f>INDEX(resultados!$A$2:$ZZ$531, 485, MATCH($B$2, resultados!$A$1:$ZZ$1, 0))</f>
        <v/>
      </c>
      <c r="C491">
        <f>INDEX(resultados!$A$2:$ZZ$531, 485, MATCH($B$3, resultados!$A$1:$ZZ$1, 0))</f>
        <v/>
      </c>
    </row>
    <row r="492">
      <c r="A492">
        <f>INDEX(resultados!$A$2:$ZZ$531, 486, MATCH($B$1, resultados!$A$1:$ZZ$1, 0))</f>
        <v/>
      </c>
      <c r="B492">
        <f>INDEX(resultados!$A$2:$ZZ$531, 486, MATCH($B$2, resultados!$A$1:$ZZ$1, 0))</f>
        <v/>
      </c>
      <c r="C492">
        <f>INDEX(resultados!$A$2:$ZZ$531, 486, MATCH($B$3, resultados!$A$1:$ZZ$1, 0))</f>
        <v/>
      </c>
    </row>
    <row r="493">
      <c r="A493">
        <f>INDEX(resultados!$A$2:$ZZ$531, 487, MATCH($B$1, resultados!$A$1:$ZZ$1, 0))</f>
        <v/>
      </c>
      <c r="B493">
        <f>INDEX(resultados!$A$2:$ZZ$531, 487, MATCH($B$2, resultados!$A$1:$ZZ$1, 0))</f>
        <v/>
      </c>
      <c r="C493">
        <f>INDEX(resultados!$A$2:$ZZ$531, 487, MATCH($B$3, resultados!$A$1:$ZZ$1, 0))</f>
        <v/>
      </c>
    </row>
    <row r="494">
      <c r="A494">
        <f>INDEX(resultados!$A$2:$ZZ$531, 488, MATCH($B$1, resultados!$A$1:$ZZ$1, 0))</f>
        <v/>
      </c>
      <c r="B494">
        <f>INDEX(resultados!$A$2:$ZZ$531, 488, MATCH($B$2, resultados!$A$1:$ZZ$1, 0))</f>
        <v/>
      </c>
      <c r="C494">
        <f>INDEX(resultados!$A$2:$ZZ$531, 488, MATCH($B$3, resultados!$A$1:$ZZ$1, 0))</f>
        <v/>
      </c>
    </row>
    <row r="495">
      <c r="A495">
        <f>INDEX(resultados!$A$2:$ZZ$531, 489, MATCH($B$1, resultados!$A$1:$ZZ$1, 0))</f>
        <v/>
      </c>
      <c r="B495">
        <f>INDEX(resultados!$A$2:$ZZ$531, 489, MATCH($B$2, resultados!$A$1:$ZZ$1, 0))</f>
        <v/>
      </c>
      <c r="C495">
        <f>INDEX(resultados!$A$2:$ZZ$531, 489, MATCH($B$3, resultados!$A$1:$ZZ$1, 0))</f>
        <v/>
      </c>
    </row>
    <row r="496">
      <c r="A496">
        <f>INDEX(resultados!$A$2:$ZZ$531, 490, MATCH($B$1, resultados!$A$1:$ZZ$1, 0))</f>
        <v/>
      </c>
      <c r="B496">
        <f>INDEX(resultados!$A$2:$ZZ$531, 490, MATCH($B$2, resultados!$A$1:$ZZ$1, 0))</f>
        <v/>
      </c>
      <c r="C496">
        <f>INDEX(resultados!$A$2:$ZZ$531, 490, MATCH($B$3, resultados!$A$1:$ZZ$1, 0))</f>
        <v/>
      </c>
    </row>
    <row r="497">
      <c r="A497">
        <f>INDEX(resultados!$A$2:$ZZ$531, 491, MATCH($B$1, resultados!$A$1:$ZZ$1, 0))</f>
        <v/>
      </c>
      <c r="B497">
        <f>INDEX(resultados!$A$2:$ZZ$531, 491, MATCH($B$2, resultados!$A$1:$ZZ$1, 0))</f>
        <v/>
      </c>
      <c r="C497">
        <f>INDEX(resultados!$A$2:$ZZ$531, 491, MATCH($B$3, resultados!$A$1:$ZZ$1, 0))</f>
        <v/>
      </c>
    </row>
    <row r="498">
      <c r="A498">
        <f>INDEX(resultados!$A$2:$ZZ$531, 492, MATCH($B$1, resultados!$A$1:$ZZ$1, 0))</f>
        <v/>
      </c>
      <c r="B498">
        <f>INDEX(resultados!$A$2:$ZZ$531, 492, MATCH($B$2, resultados!$A$1:$ZZ$1, 0))</f>
        <v/>
      </c>
      <c r="C498">
        <f>INDEX(resultados!$A$2:$ZZ$531, 492, MATCH($B$3, resultados!$A$1:$ZZ$1, 0))</f>
        <v/>
      </c>
    </row>
    <row r="499">
      <c r="A499">
        <f>INDEX(resultados!$A$2:$ZZ$531, 493, MATCH($B$1, resultados!$A$1:$ZZ$1, 0))</f>
        <v/>
      </c>
      <c r="B499">
        <f>INDEX(resultados!$A$2:$ZZ$531, 493, MATCH($B$2, resultados!$A$1:$ZZ$1, 0))</f>
        <v/>
      </c>
      <c r="C499">
        <f>INDEX(resultados!$A$2:$ZZ$531, 493, MATCH($B$3, resultados!$A$1:$ZZ$1, 0))</f>
        <v/>
      </c>
    </row>
    <row r="500">
      <c r="A500">
        <f>INDEX(resultados!$A$2:$ZZ$531, 494, MATCH($B$1, resultados!$A$1:$ZZ$1, 0))</f>
        <v/>
      </c>
      <c r="B500">
        <f>INDEX(resultados!$A$2:$ZZ$531, 494, MATCH($B$2, resultados!$A$1:$ZZ$1, 0))</f>
        <v/>
      </c>
      <c r="C500">
        <f>INDEX(resultados!$A$2:$ZZ$531, 494, MATCH($B$3, resultados!$A$1:$ZZ$1, 0))</f>
        <v/>
      </c>
    </row>
    <row r="501">
      <c r="A501">
        <f>INDEX(resultados!$A$2:$ZZ$531, 495, MATCH($B$1, resultados!$A$1:$ZZ$1, 0))</f>
        <v/>
      </c>
      <c r="B501">
        <f>INDEX(resultados!$A$2:$ZZ$531, 495, MATCH($B$2, resultados!$A$1:$ZZ$1, 0))</f>
        <v/>
      </c>
      <c r="C501">
        <f>INDEX(resultados!$A$2:$ZZ$531, 495, MATCH($B$3, resultados!$A$1:$ZZ$1, 0))</f>
        <v/>
      </c>
    </row>
    <row r="502">
      <c r="A502">
        <f>INDEX(resultados!$A$2:$ZZ$531, 496, MATCH($B$1, resultados!$A$1:$ZZ$1, 0))</f>
        <v/>
      </c>
      <c r="B502">
        <f>INDEX(resultados!$A$2:$ZZ$531, 496, MATCH($B$2, resultados!$A$1:$ZZ$1, 0))</f>
        <v/>
      </c>
      <c r="C502">
        <f>INDEX(resultados!$A$2:$ZZ$531, 496, MATCH($B$3, resultados!$A$1:$ZZ$1, 0))</f>
        <v/>
      </c>
    </row>
    <row r="503">
      <c r="A503">
        <f>INDEX(resultados!$A$2:$ZZ$531, 497, MATCH($B$1, resultados!$A$1:$ZZ$1, 0))</f>
        <v/>
      </c>
      <c r="B503">
        <f>INDEX(resultados!$A$2:$ZZ$531, 497, MATCH($B$2, resultados!$A$1:$ZZ$1, 0))</f>
        <v/>
      </c>
      <c r="C503">
        <f>INDEX(resultados!$A$2:$ZZ$531, 497, MATCH($B$3, resultados!$A$1:$ZZ$1, 0))</f>
        <v/>
      </c>
    </row>
    <row r="504">
      <c r="A504">
        <f>INDEX(resultados!$A$2:$ZZ$531, 498, MATCH($B$1, resultados!$A$1:$ZZ$1, 0))</f>
        <v/>
      </c>
      <c r="B504">
        <f>INDEX(resultados!$A$2:$ZZ$531, 498, MATCH($B$2, resultados!$A$1:$ZZ$1, 0))</f>
        <v/>
      </c>
      <c r="C504">
        <f>INDEX(resultados!$A$2:$ZZ$531, 498, MATCH($B$3, resultados!$A$1:$ZZ$1, 0))</f>
        <v/>
      </c>
    </row>
    <row r="505">
      <c r="A505">
        <f>INDEX(resultados!$A$2:$ZZ$531, 499, MATCH($B$1, resultados!$A$1:$ZZ$1, 0))</f>
        <v/>
      </c>
      <c r="B505">
        <f>INDEX(resultados!$A$2:$ZZ$531, 499, MATCH($B$2, resultados!$A$1:$ZZ$1, 0))</f>
        <v/>
      </c>
      <c r="C505">
        <f>INDEX(resultados!$A$2:$ZZ$531, 499, MATCH($B$3, resultados!$A$1:$ZZ$1, 0))</f>
        <v/>
      </c>
    </row>
    <row r="506">
      <c r="A506">
        <f>INDEX(resultados!$A$2:$ZZ$531, 500, MATCH($B$1, resultados!$A$1:$ZZ$1, 0))</f>
        <v/>
      </c>
      <c r="B506">
        <f>INDEX(resultados!$A$2:$ZZ$531, 500, MATCH($B$2, resultados!$A$1:$ZZ$1, 0))</f>
        <v/>
      </c>
      <c r="C506">
        <f>INDEX(resultados!$A$2:$ZZ$531, 500, MATCH($B$3, resultados!$A$1:$ZZ$1, 0))</f>
        <v/>
      </c>
    </row>
    <row r="507">
      <c r="A507">
        <f>INDEX(resultados!$A$2:$ZZ$531, 501, MATCH($B$1, resultados!$A$1:$ZZ$1, 0))</f>
        <v/>
      </c>
      <c r="B507">
        <f>INDEX(resultados!$A$2:$ZZ$531, 501, MATCH($B$2, resultados!$A$1:$ZZ$1, 0))</f>
        <v/>
      </c>
      <c r="C507">
        <f>INDEX(resultados!$A$2:$ZZ$531, 501, MATCH($B$3, resultados!$A$1:$ZZ$1, 0))</f>
        <v/>
      </c>
    </row>
    <row r="508">
      <c r="A508">
        <f>INDEX(resultados!$A$2:$ZZ$531, 502, MATCH($B$1, resultados!$A$1:$ZZ$1, 0))</f>
        <v/>
      </c>
      <c r="B508">
        <f>INDEX(resultados!$A$2:$ZZ$531, 502, MATCH($B$2, resultados!$A$1:$ZZ$1, 0))</f>
        <v/>
      </c>
      <c r="C508">
        <f>INDEX(resultados!$A$2:$ZZ$531, 502, MATCH($B$3, resultados!$A$1:$ZZ$1, 0))</f>
        <v/>
      </c>
    </row>
    <row r="509">
      <c r="A509">
        <f>INDEX(resultados!$A$2:$ZZ$531, 503, MATCH($B$1, resultados!$A$1:$ZZ$1, 0))</f>
        <v/>
      </c>
      <c r="B509">
        <f>INDEX(resultados!$A$2:$ZZ$531, 503, MATCH($B$2, resultados!$A$1:$ZZ$1, 0))</f>
        <v/>
      </c>
      <c r="C509">
        <f>INDEX(resultados!$A$2:$ZZ$531, 503, MATCH($B$3, resultados!$A$1:$ZZ$1, 0))</f>
        <v/>
      </c>
    </row>
    <row r="510">
      <c r="A510">
        <f>INDEX(resultados!$A$2:$ZZ$531, 504, MATCH($B$1, resultados!$A$1:$ZZ$1, 0))</f>
        <v/>
      </c>
      <c r="B510">
        <f>INDEX(resultados!$A$2:$ZZ$531, 504, MATCH($B$2, resultados!$A$1:$ZZ$1, 0))</f>
        <v/>
      </c>
      <c r="C510">
        <f>INDEX(resultados!$A$2:$ZZ$531, 504, MATCH($B$3, resultados!$A$1:$ZZ$1, 0))</f>
        <v/>
      </c>
    </row>
    <row r="511">
      <c r="A511">
        <f>INDEX(resultados!$A$2:$ZZ$531, 505, MATCH($B$1, resultados!$A$1:$ZZ$1, 0))</f>
        <v/>
      </c>
      <c r="B511">
        <f>INDEX(resultados!$A$2:$ZZ$531, 505, MATCH($B$2, resultados!$A$1:$ZZ$1, 0))</f>
        <v/>
      </c>
      <c r="C511">
        <f>INDEX(resultados!$A$2:$ZZ$531, 505, MATCH($B$3, resultados!$A$1:$ZZ$1, 0))</f>
        <v/>
      </c>
    </row>
    <row r="512">
      <c r="A512">
        <f>INDEX(resultados!$A$2:$ZZ$531, 506, MATCH($B$1, resultados!$A$1:$ZZ$1, 0))</f>
        <v/>
      </c>
      <c r="B512">
        <f>INDEX(resultados!$A$2:$ZZ$531, 506, MATCH($B$2, resultados!$A$1:$ZZ$1, 0))</f>
        <v/>
      </c>
      <c r="C512">
        <f>INDEX(resultados!$A$2:$ZZ$531, 506, MATCH($B$3, resultados!$A$1:$ZZ$1, 0))</f>
        <v/>
      </c>
    </row>
    <row r="513">
      <c r="A513">
        <f>INDEX(resultados!$A$2:$ZZ$531, 507, MATCH($B$1, resultados!$A$1:$ZZ$1, 0))</f>
        <v/>
      </c>
      <c r="B513">
        <f>INDEX(resultados!$A$2:$ZZ$531, 507, MATCH($B$2, resultados!$A$1:$ZZ$1, 0))</f>
        <v/>
      </c>
      <c r="C513">
        <f>INDEX(resultados!$A$2:$ZZ$531, 507, MATCH($B$3, resultados!$A$1:$ZZ$1, 0))</f>
        <v/>
      </c>
    </row>
    <row r="514">
      <c r="A514">
        <f>INDEX(resultados!$A$2:$ZZ$531, 508, MATCH($B$1, resultados!$A$1:$ZZ$1, 0))</f>
        <v/>
      </c>
      <c r="B514">
        <f>INDEX(resultados!$A$2:$ZZ$531, 508, MATCH($B$2, resultados!$A$1:$ZZ$1, 0))</f>
        <v/>
      </c>
      <c r="C514">
        <f>INDEX(resultados!$A$2:$ZZ$531, 508, MATCH($B$3, resultados!$A$1:$ZZ$1, 0))</f>
        <v/>
      </c>
    </row>
    <row r="515">
      <c r="A515">
        <f>INDEX(resultados!$A$2:$ZZ$531, 509, MATCH($B$1, resultados!$A$1:$ZZ$1, 0))</f>
        <v/>
      </c>
      <c r="B515">
        <f>INDEX(resultados!$A$2:$ZZ$531, 509, MATCH($B$2, resultados!$A$1:$ZZ$1, 0))</f>
        <v/>
      </c>
      <c r="C515">
        <f>INDEX(resultados!$A$2:$ZZ$531, 509, MATCH($B$3, resultados!$A$1:$ZZ$1, 0))</f>
        <v/>
      </c>
    </row>
    <row r="516">
      <c r="A516">
        <f>INDEX(resultados!$A$2:$ZZ$531, 510, MATCH($B$1, resultados!$A$1:$ZZ$1, 0))</f>
        <v/>
      </c>
      <c r="B516">
        <f>INDEX(resultados!$A$2:$ZZ$531, 510, MATCH($B$2, resultados!$A$1:$ZZ$1, 0))</f>
        <v/>
      </c>
      <c r="C516">
        <f>INDEX(resultados!$A$2:$ZZ$531, 510, MATCH($B$3, resultados!$A$1:$ZZ$1, 0))</f>
        <v/>
      </c>
    </row>
    <row r="517">
      <c r="A517">
        <f>INDEX(resultados!$A$2:$ZZ$531, 511, MATCH($B$1, resultados!$A$1:$ZZ$1, 0))</f>
        <v/>
      </c>
      <c r="B517">
        <f>INDEX(resultados!$A$2:$ZZ$531, 511, MATCH($B$2, resultados!$A$1:$ZZ$1, 0))</f>
        <v/>
      </c>
      <c r="C517">
        <f>INDEX(resultados!$A$2:$ZZ$531, 511, MATCH($B$3, resultados!$A$1:$ZZ$1, 0))</f>
        <v/>
      </c>
    </row>
    <row r="518">
      <c r="A518">
        <f>INDEX(resultados!$A$2:$ZZ$531, 512, MATCH($B$1, resultados!$A$1:$ZZ$1, 0))</f>
        <v/>
      </c>
      <c r="B518">
        <f>INDEX(resultados!$A$2:$ZZ$531, 512, MATCH($B$2, resultados!$A$1:$ZZ$1, 0))</f>
        <v/>
      </c>
      <c r="C518">
        <f>INDEX(resultados!$A$2:$ZZ$531, 512, MATCH($B$3, resultados!$A$1:$ZZ$1, 0))</f>
        <v/>
      </c>
    </row>
    <row r="519">
      <c r="A519">
        <f>INDEX(resultados!$A$2:$ZZ$531, 513, MATCH($B$1, resultados!$A$1:$ZZ$1, 0))</f>
        <v/>
      </c>
      <c r="B519">
        <f>INDEX(resultados!$A$2:$ZZ$531, 513, MATCH($B$2, resultados!$A$1:$ZZ$1, 0))</f>
        <v/>
      </c>
      <c r="C519">
        <f>INDEX(resultados!$A$2:$ZZ$531, 513, MATCH($B$3, resultados!$A$1:$ZZ$1, 0))</f>
        <v/>
      </c>
    </row>
    <row r="520">
      <c r="A520">
        <f>INDEX(resultados!$A$2:$ZZ$531, 514, MATCH($B$1, resultados!$A$1:$ZZ$1, 0))</f>
        <v/>
      </c>
      <c r="B520">
        <f>INDEX(resultados!$A$2:$ZZ$531, 514, MATCH($B$2, resultados!$A$1:$ZZ$1, 0))</f>
        <v/>
      </c>
      <c r="C520">
        <f>INDEX(resultados!$A$2:$ZZ$531, 514, MATCH($B$3, resultados!$A$1:$ZZ$1, 0))</f>
        <v/>
      </c>
    </row>
    <row r="521">
      <c r="A521">
        <f>INDEX(resultados!$A$2:$ZZ$531, 515, MATCH($B$1, resultados!$A$1:$ZZ$1, 0))</f>
        <v/>
      </c>
      <c r="B521">
        <f>INDEX(resultados!$A$2:$ZZ$531, 515, MATCH($B$2, resultados!$A$1:$ZZ$1, 0))</f>
        <v/>
      </c>
      <c r="C521">
        <f>INDEX(resultados!$A$2:$ZZ$531, 515, MATCH($B$3, resultados!$A$1:$ZZ$1, 0))</f>
        <v/>
      </c>
    </row>
    <row r="522">
      <c r="A522">
        <f>INDEX(resultados!$A$2:$ZZ$531, 516, MATCH($B$1, resultados!$A$1:$ZZ$1, 0))</f>
        <v/>
      </c>
      <c r="B522">
        <f>INDEX(resultados!$A$2:$ZZ$531, 516, MATCH($B$2, resultados!$A$1:$ZZ$1, 0))</f>
        <v/>
      </c>
      <c r="C522">
        <f>INDEX(resultados!$A$2:$ZZ$531, 516, MATCH($B$3, resultados!$A$1:$ZZ$1, 0))</f>
        <v/>
      </c>
    </row>
    <row r="523">
      <c r="A523">
        <f>INDEX(resultados!$A$2:$ZZ$531, 517, MATCH($B$1, resultados!$A$1:$ZZ$1, 0))</f>
        <v/>
      </c>
      <c r="B523">
        <f>INDEX(resultados!$A$2:$ZZ$531, 517, MATCH($B$2, resultados!$A$1:$ZZ$1, 0))</f>
        <v/>
      </c>
      <c r="C523">
        <f>INDEX(resultados!$A$2:$ZZ$531, 517, MATCH($B$3, resultados!$A$1:$ZZ$1, 0))</f>
        <v/>
      </c>
    </row>
    <row r="524">
      <c r="A524">
        <f>INDEX(resultados!$A$2:$ZZ$531, 518, MATCH($B$1, resultados!$A$1:$ZZ$1, 0))</f>
        <v/>
      </c>
      <c r="B524">
        <f>INDEX(resultados!$A$2:$ZZ$531, 518, MATCH($B$2, resultados!$A$1:$ZZ$1, 0))</f>
        <v/>
      </c>
      <c r="C524">
        <f>INDEX(resultados!$A$2:$ZZ$531, 518, MATCH($B$3, resultados!$A$1:$ZZ$1, 0))</f>
        <v/>
      </c>
    </row>
    <row r="525">
      <c r="A525">
        <f>INDEX(resultados!$A$2:$ZZ$531, 519, MATCH($B$1, resultados!$A$1:$ZZ$1, 0))</f>
        <v/>
      </c>
      <c r="B525">
        <f>INDEX(resultados!$A$2:$ZZ$531, 519, MATCH($B$2, resultados!$A$1:$ZZ$1, 0))</f>
        <v/>
      </c>
      <c r="C525">
        <f>INDEX(resultados!$A$2:$ZZ$531, 519, MATCH($B$3, resultados!$A$1:$ZZ$1, 0))</f>
        <v/>
      </c>
    </row>
    <row r="526">
      <c r="A526">
        <f>INDEX(resultados!$A$2:$ZZ$531, 520, MATCH($B$1, resultados!$A$1:$ZZ$1, 0))</f>
        <v/>
      </c>
      <c r="B526">
        <f>INDEX(resultados!$A$2:$ZZ$531, 520, MATCH($B$2, resultados!$A$1:$ZZ$1, 0))</f>
        <v/>
      </c>
      <c r="C526">
        <f>INDEX(resultados!$A$2:$ZZ$531, 520, MATCH($B$3, resultados!$A$1:$ZZ$1, 0))</f>
        <v/>
      </c>
    </row>
    <row r="527">
      <c r="A527">
        <f>INDEX(resultados!$A$2:$ZZ$531, 521, MATCH($B$1, resultados!$A$1:$ZZ$1, 0))</f>
        <v/>
      </c>
      <c r="B527">
        <f>INDEX(resultados!$A$2:$ZZ$531, 521, MATCH($B$2, resultados!$A$1:$ZZ$1, 0))</f>
        <v/>
      </c>
      <c r="C527">
        <f>INDEX(resultados!$A$2:$ZZ$531, 521, MATCH($B$3, resultados!$A$1:$ZZ$1, 0))</f>
        <v/>
      </c>
    </row>
    <row r="528">
      <c r="A528">
        <f>INDEX(resultados!$A$2:$ZZ$531, 522, MATCH($B$1, resultados!$A$1:$ZZ$1, 0))</f>
        <v/>
      </c>
      <c r="B528">
        <f>INDEX(resultados!$A$2:$ZZ$531, 522, MATCH($B$2, resultados!$A$1:$ZZ$1, 0))</f>
        <v/>
      </c>
      <c r="C528">
        <f>INDEX(resultados!$A$2:$ZZ$531, 522, MATCH($B$3, resultados!$A$1:$ZZ$1, 0))</f>
        <v/>
      </c>
    </row>
    <row r="529">
      <c r="A529">
        <f>INDEX(resultados!$A$2:$ZZ$531, 523, MATCH($B$1, resultados!$A$1:$ZZ$1, 0))</f>
        <v/>
      </c>
      <c r="B529">
        <f>INDEX(resultados!$A$2:$ZZ$531, 523, MATCH($B$2, resultados!$A$1:$ZZ$1, 0))</f>
        <v/>
      </c>
      <c r="C529">
        <f>INDEX(resultados!$A$2:$ZZ$531, 523, MATCH($B$3, resultados!$A$1:$ZZ$1, 0))</f>
        <v/>
      </c>
    </row>
    <row r="530">
      <c r="A530">
        <f>INDEX(resultados!$A$2:$ZZ$531, 524, MATCH($B$1, resultados!$A$1:$ZZ$1, 0))</f>
        <v/>
      </c>
      <c r="B530">
        <f>INDEX(resultados!$A$2:$ZZ$531, 524, MATCH($B$2, resultados!$A$1:$ZZ$1, 0))</f>
        <v/>
      </c>
      <c r="C530">
        <f>INDEX(resultados!$A$2:$ZZ$531, 524, MATCH($B$3, resultados!$A$1:$ZZ$1, 0))</f>
        <v/>
      </c>
    </row>
    <row r="531">
      <c r="A531">
        <f>INDEX(resultados!$A$2:$ZZ$531, 525, MATCH($B$1, resultados!$A$1:$ZZ$1, 0))</f>
        <v/>
      </c>
      <c r="B531">
        <f>INDEX(resultados!$A$2:$ZZ$531, 525, MATCH($B$2, resultados!$A$1:$ZZ$1, 0))</f>
        <v/>
      </c>
      <c r="C531">
        <f>INDEX(resultados!$A$2:$ZZ$531, 525, MATCH($B$3, resultados!$A$1:$ZZ$1, 0))</f>
        <v/>
      </c>
    </row>
    <row r="532">
      <c r="A532">
        <f>INDEX(resultados!$A$2:$ZZ$531, 526, MATCH($B$1, resultados!$A$1:$ZZ$1, 0))</f>
        <v/>
      </c>
      <c r="B532">
        <f>INDEX(resultados!$A$2:$ZZ$531, 526, MATCH($B$2, resultados!$A$1:$ZZ$1, 0))</f>
        <v/>
      </c>
      <c r="C532">
        <f>INDEX(resultados!$A$2:$ZZ$531, 526, MATCH($B$3, resultados!$A$1:$ZZ$1, 0))</f>
        <v/>
      </c>
    </row>
    <row r="533">
      <c r="A533">
        <f>INDEX(resultados!$A$2:$ZZ$531, 527, MATCH($B$1, resultados!$A$1:$ZZ$1, 0))</f>
        <v/>
      </c>
      <c r="B533">
        <f>INDEX(resultados!$A$2:$ZZ$531, 527, MATCH($B$2, resultados!$A$1:$ZZ$1, 0))</f>
        <v/>
      </c>
      <c r="C533">
        <f>INDEX(resultados!$A$2:$ZZ$531, 527, MATCH($B$3, resultados!$A$1:$ZZ$1, 0))</f>
        <v/>
      </c>
    </row>
    <row r="534">
      <c r="A534">
        <f>INDEX(resultados!$A$2:$ZZ$531, 528, MATCH($B$1, resultados!$A$1:$ZZ$1, 0))</f>
        <v/>
      </c>
      <c r="B534">
        <f>INDEX(resultados!$A$2:$ZZ$531, 528, MATCH($B$2, resultados!$A$1:$ZZ$1, 0))</f>
        <v/>
      </c>
      <c r="C534">
        <f>INDEX(resultados!$A$2:$ZZ$531, 528, MATCH($B$3, resultados!$A$1:$ZZ$1, 0))</f>
        <v/>
      </c>
    </row>
    <row r="535">
      <c r="A535">
        <f>INDEX(resultados!$A$2:$ZZ$531, 529, MATCH($B$1, resultados!$A$1:$ZZ$1, 0))</f>
        <v/>
      </c>
      <c r="B535">
        <f>INDEX(resultados!$A$2:$ZZ$531, 529, MATCH($B$2, resultados!$A$1:$ZZ$1, 0))</f>
        <v/>
      </c>
      <c r="C535">
        <f>INDEX(resultados!$A$2:$ZZ$531, 529, MATCH($B$3, resultados!$A$1:$ZZ$1, 0))</f>
        <v/>
      </c>
    </row>
    <row r="536">
      <c r="A536">
        <f>INDEX(resultados!$A$2:$ZZ$531, 530, MATCH($B$1, resultados!$A$1:$ZZ$1, 0))</f>
        <v/>
      </c>
      <c r="B536">
        <f>INDEX(resultados!$A$2:$ZZ$531, 530, MATCH($B$2, resultados!$A$1:$ZZ$1, 0))</f>
        <v/>
      </c>
      <c r="C536">
        <f>INDEX(resultados!$A$2:$ZZ$531, 530,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0.6496</v>
      </c>
      <c r="E2" t="n">
        <v>153.94</v>
      </c>
      <c r="F2" t="n">
        <v>140.62</v>
      </c>
      <c r="G2" t="n">
        <v>11.43</v>
      </c>
      <c r="H2" t="n">
        <v>0.24</v>
      </c>
      <c r="I2" t="n">
        <v>738</v>
      </c>
      <c r="J2" t="n">
        <v>71.52</v>
      </c>
      <c r="K2" t="n">
        <v>32.27</v>
      </c>
      <c r="L2" t="n">
        <v>1</v>
      </c>
      <c r="M2" t="n">
        <v>736</v>
      </c>
      <c r="N2" t="n">
        <v>8.25</v>
      </c>
      <c r="O2" t="n">
        <v>9054.6</v>
      </c>
      <c r="P2" t="n">
        <v>1015.14</v>
      </c>
      <c r="Q2" t="n">
        <v>1151.41</v>
      </c>
      <c r="R2" t="n">
        <v>1359.83</v>
      </c>
      <c r="S2" t="n">
        <v>164.43</v>
      </c>
      <c r="T2" t="n">
        <v>587766.63</v>
      </c>
      <c r="U2" t="n">
        <v>0.12</v>
      </c>
      <c r="V2" t="n">
        <v>0.68</v>
      </c>
      <c r="W2" t="n">
        <v>20.19</v>
      </c>
      <c r="X2" t="n">
        <v>34.86</v>
      </c>
      <c r="Y2" t="n">
        <v>0.5</v>
      </c>
      <c r="Z2" t="n">
        <v>10</v>
      </c>
      <c r="AA2" t="n">
        <v>3089.521746923474</v>
      </c>
      <c r="AB2" t="n">
        <v>4227.219954220836</v>
      </c>
      <c r="AC2" t="n">
        <v>3823.780014730309</v>
      </c>
      <c r="AD2" t="n">
        <v>3089521.746923474</v>
      </c>
      <c r="AE2" t="n">
        <v>4227219.954220836</v>
      </c>
      <c r="AF2" t="n">
        <v>3.976824088137967e-06</v>
      </c>
      <c r="AG2" t="n">
        <v>64.14166666666667</v>
      </c>
      <c r="AH2" t="n">
        <v>3823780.014730309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0.7893</v>
      </c>
      <c r="E3" t="n">
        <v>126.69</v>
      </c>
      <c r="F3" t="n">
        <v>120.03</v>
      </c>
      <c r="G3" t="n">
        <v>23.23</v>
      </c>
      <c r="H3" t="n">
        <v>0.48</v>
      </c>
      <c r="I3" t="n">
        <v>310</v>
      </c>
      <c r="J3" t="n">
        <v>72.7</v>
      </c>
      <c r="K3" t="n">
        <v>32.27</v>
      </c>
      <c r="L3" t="n">
        <v>2</v>
      </c>
      <c r="M3" t="n">
        <v>308</v>
      </c>
      <c r="N3" t="n">
        <v>8.43</v>
      </c>
      <c r="O3" t="n">
        <v>9200.25</v>
      </c>
      <c r="P3" t="n">
        <v>857.14</v>
      </c>
      <c r="Q3" t="n">
        <v>1151.11</v>
      </c>
      <c r="R3" t="n">
        <v>661.84</v>
      </c>
      <c r="S3" t="n">
        <v>164.43</v>
      </c>
      <c r="T3" t="n">
        <v>240913.58</v>
      </c>
      <c r="U3" t="n">
        <v>0.25</v>
      </c>
      <c r="V3" t="n">
        <v>0.8</v>
      </c>
      <c r="W3" t="n">
        <v>19.47</v>
      </c>
      <c r="X3" t="n">
        <v>14.28</v>
      </c>
      <c r="Y3" t="n">
        <v>0.5</v>
      </c>
      <c r="Z3" t="n">
        <v>10</v>
      </c>
      <c r="AA3" t="n">
        <v>2264.929644359132</v>
      </c>
      <c r="AB3" t="n">
        <v>3098.976661056135</v>
      </c>
      <c r="AC3" t="n">
        <v>2803.214677965882</v>
      </c>
      <c r="AD3" t="n">
        <v>2264929.644359132</v>
      </c>
      <c r="AE3" t="n">
        <v>3098976.661056135</v>
      </c>
      <c r="AF3" t="n">
        <v>4.832061657585125e-06</v>
      </c>
      <c r="AG3" t="n">
        <v>52.7875</v>
      </c>
      <c r="AH3" t="n">
        <v>2803214.677965882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0.8365</v>
      </c>
      <c r="E4" t="n">
        <v>119.54</v>
      </c>
      <c r="F4" t="n">
        <v>114.67</v>
      </c>
      <c r="G4" t="n">
        <v>35.28</v>
      </c>
      <c r="H4" t="n">
        <v>0.71</v>
      </c>
      <c r="I4" t="n">
        <v>195</v>
      </c>
      <c r="J4" t="n">
        <v>73.88</v>
      </c>
      <c r="K4" t="n">
        <v>32.27</v>
      </c>
      <c r="L4" t="n">
        <v>3</v>
      </c>
      <c r="M4" t="n">
        <v>193</v>
      </c>
      <c r="N4" t="n">
        <v>8.609999999999999</v>
      </c>
      <c r="O4" t="n">
        <v>9346.23</v>
      </c>
      <c r="P4" t="n">
        <v>808.92</v>
      </c>
      <c r="Q4" t="n">
        <v>1151.03</v>
      </c>
      <c r="R4" t="n">
        <v>480.2</v>
      </c>
      <c r="S4" t="n">
        <v>164.43</v>
      </c>
      <c r="T4" t="n">
        <v>150667.4</v>
      </c>
      <c r="U4" t="n">
        <v>0.34</v>
      </c>
      <c r="V4" t="n">
        <v>0.83</v>
      </c>
      <c r="W4" t="n">
        <v>19.3</v>
      </c>
      <c r="X4" t="n">
        <v>8.93</v>
      </c>
      <c r="Y4" t="n">
        <v>0.5</v>
      </c>
      <c r="Z4" t="n">
        <v>10</v>
      </c>
      <c r="AA4" t="n">
        <v>2067.76884901864</v>
      </c>
      <c r="AB4" t="n">
        <v>2829.212562750688</v>
      </c>
      <c r="AC4" t="n">
        <v>2559.196486586533</v>
      </c>
      <c r="AD4" t="n">
        <v>2067768.84901864</v>
      </c>
      <c r="AE4" t="n">
        <v>2829212.562750688</v>
      </c>
      <c r="AF4" t="n">
        <v>5.121018087634559e-06</v>
      </c>
      <c r="AG4" t="n">
        <v>49.80833333333334</v>
      </c>
      <c r="AH4" t="n">
        <v>2559196.486586533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0.8602</v>
      </c>
      <c r="E5" t="n">
        <v>116.25</v>
      </c>
      <c r="F5" t="n">
        <v>112.19</v>
      </c>
      <c r="G5" t="n">
        <v>47.41</v>
      </c>
      <c r="H5" t="n">
        <v>0.93</v>
      </c>
      <c r="I5" t="n">
        <v>142</v>
      </c>
      <c r="J5" t="n">
        <v>75.06999999999999</v>
      </c>
      <c r="K5" t="n">
        <v>32.27</v>
      </c>
      <c r="L5" t="n">
        <v>4</v>
      </c>
      <c r="M5" t="n">
        <v>140</v>
      </c>
      <c r="N5" t="n">
        <v>8.800000000000001</v>
      </c>
      <c r="O5" t="n">
        <v>9492.549999999999</v>
      </c>
      <c r="P5" t="n">
        <v>782.05</v>
      </c>
      <c r="Q5" t="n">
        <v>1151</v>
      </c>
      <c r="R5" t="n">
        <v>396.6</v>
      </c>
      <c r="S5" t="n">
        <v>164.43</v>
      </c>
      <c r="T5" t="n">
        <v>109132.32</v>
      </c>
      <c r="U5" t="n">
        <v>0.41</v>
      </c>
      <c r="V5" t="n">
        <v>0.85</v>
      </c>
      <c r="W5" t="n">
        <v>19.2</v>
      </c>
      <c r="X5" t="n">
        <v>6.46</v>
      </c>
      <c r="Y5" t="n">
        <v>0.5</v>
      </c>
      <c r="Z5" t="n">
        <v>10</v>
      </c>
      <c r="AA5" t="n">
        <v>1973.684174162629</v>
      </c>
      <c r="AB5" t="n">
        <v>2700.481759889784</v>
      </c>
      <c r="AC5" t="n">
        <v>2442.751570875857</v>
      </c>
      <c r="AD5" t="n">
        <v>1973684.17416263</v>
      </c>
      <c r="AE5" t="n">
        <v>2700481.759889784</v>
      </c>
      <c r="AF5" t="n">
        <v>5.266108498485651e-06</v>
      </c>
      <c r="AG5" t="n">
        <v>48.4375</v>
      </c>
      <c r="AH5" t="n">
        <v>2442751.570875857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0.8746</v>
      </c>
      <c r="E6" t="n">
        <v>114.34</v>
      </c>
      <c r="F6" t="n">
        <v>110.77</v>
      </c>
      <c r="G6" t="n">
        <v>59.87</v>
      </c>
      <c r="H6" t="n">
        <v>1.15</v>
      </c>
      <c r="I6" t="n">
        <v>111</v>
      </c>
      <c r="J6" t="n">
        <v>76.26000000000001</v>
      </c>
      <c r="K6" t="n">
        <v>32.27</v>
      </c>
      <c r="L6" t="n">
        <v>5</v>
      </c>
      <c r="M6" t="n">
        <v>109</v>
      </c>
      <c r="N6" t="n">
        <v>8.99</v>
      </c>
      <c r="O6" t="n">
        <v>9639.200000000001</v>
      </c>
      <c r="P6" t="n">
        <v>762.53</v>
      </c>
      <c r="Q6" t="n">
        <v>1150.93</v>
      </c>
      <c r="R6" t="n">
        <v>348.42</v>
      </c>
      <c r="S6" t="n">
        <v>164.43</v>
      </c>
      <c r="T6" t="n">
        <v>85195.08</v>
      </c>
      <c r="U6" t="n">
        <v>0.47</v>
      </c>
      <c r="V6" t="n">
        <v>0.86</v>
      </c>
      <c r="W6" t="n">
        <v>19.15</v>
      </c>
      <c r="X6" t="n">
        <v>5.03</v>
      </c>
      <c r="Y6" t="n">
        <v>0.5</v>
      </c>
      <c r="Z6" t="n">
        <v>10</v>
      </c>
      <c r="AA6" t="n">
        <v>1917.774953184565</v>
      </c>
      <c r="AB6" t="n">
        <v>2623.984297206846</v>
      </c>
      <c r="AC6" t="n">
        <v>2373.554918666516</v>
      </c>
      <c r="AD6" t="n">
        <v>1917774.953184566</v>
      </c>
      <c r="AE6" t="n">
        <v>2623984.297206846</v>
      </c>
      <c r="AF6" t="n">
        <v>5.354264697483784e-06</v>
      </c>
      <c r="AG6" t="n">
        <v>47.64166666666667</v>
      </c>
      <c r="AH6" t="n">
        <v>2373554.918666516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0.8847</v>
      </c>
      <c r="E7" t="n">
        <v>113.03</v>
      </c>
      <c r="F7" t="n">
        <v>109.78</v>
      </c>
      <c r="G7" t="n">
        <v>73.19</v>
      </c>
      <c r="H7" t="n">
        <v>1.36</v>
      </c>
      <c r="I7" t="n">
        <v>90</v>
      </c>
      <c r="J7" t="n">
        <v>77.45</v>
      </c>
      <c r="K7" t="n">
        <v>32.27</v>
      </c>
      <c r="L7" t="n">
        <v>6</v>
      </c>
      <c r="M7" t="n">
        <v>88</v>
      </c>
      <c r="N7" t="n">
        <v>9.18</v>
      </c>
      <c r="O7" t="n">
        <v>9786.190000000001</v>
      </c>
      <c r="P7" t="n">
        <v>745</v>
      </c>
      <c r="Q7" t="n">
        <v>1150.96</v>
      </c>
      <c r="R7" t="n">
        <v>314.85</v>
      </c>
      <c r="S7" t="n">
        <v>164.43</v>
      </c>
      <c r="T7" t="n">
        <v>68518.14999999999</v>
      </c>
      <c r="U7" t="n">
        <v>0.52</v>
      </c>
      <c r="V7" t="n">
        <v>0.87</v>
      </c>
      <c r="W7" t="n">
        <v>19.12</v>
      </c>
      <c r="X7" t="n">
        <v>4.05</v>
      </c>
      <c r="Y7" t="n">
        <v>0.5</v>
      </c>
      <c r="Z7" t="n">
        <v>10</v>
      </c>
      <c r="AA7" t="n">
        <v>1872.923687281969</v>
      </c>
      <c r="AB7" t="n">
        <v>2562.616816500712</v>
      </c>
      <c r="AC7" t="n">
        <v>2318.044264189175</v>
      </c>
      <c r="AD7" t="n">
        <v>1872923.687281969</v>
      </c>
      <c r="AE7" t="n">
        <v>2562616.816500712</v>
      </c>
      <c r="AF7" t="n">
        <v>5.416096475947752e-06</v>
      </c>
      <c r="AG7" t="n">
        <v>47.09583333333333</v>
      </c>
      <c r="AH7" t="n">
        <v>2318044.264189175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0.8915</v>
      </c>
      <c r="E8" t="n">
        <v>112.17</v>
      </c>
      <c r="F8" t="n">
        <v>109.14</v>
      </c>
      <c r="G8" t="n">
        <v>86.17</v>
      </c>
      <c r="H8" t="n">
        <v>1.56</v>
      </c>
      <c r="I8" t="n">
        <v>76</v>
      </c>
      <c r="J8" t="n">
        <v>78.65000000000001</v>
      </c>
      <c r="K8" t="n">
        <v>32.27</v>
      </c>
      <c r="L8" t="n">
        <v>7</v>
      </c>
      <c r="M8" t="n">
        <v>74</v>
      </c>
      <c r="N8" t="n">
        <v>9.380000000000001</v>
      </c>
      <c r="O8" t="n">
        <v>9933.52</v>
      </c>
      <c r="P8" t="n">
        <v>730.91</v>
      </c>
      <c r="Q8" t="n">
        <v>1150.93</v>
      </c>
      <c r="R8" t="n">
        <v>293.43</v>
      </c>
      <c r="S8" t="n">
        <v>164.43</v>
      </c>
      <c r="T8" t="n">
        <v>57875.51</v>
      </c>
      <c r="U8" t="n">
        <v>0.5600000000000001</v>
      </c>
      <c r="V8" t="n">
        <v>0.88</v>
      </c>
      <c r="W8" t="n">
        <v>19.1</v>
      </c>
      <c r="X8" t="n">
        <v>3.41</v>
      </c>
      <c r="Y8" t="n">
        <v>0.5</v>
      </c>
      <c r="Z8" t="n">
        <v>10</v>
      </c>
      <c r="AA8" t="n">
        <v>1838.005672577366</v>
      </c>
      <c r="AB8" t="n">
        <v>2514.840448307787</v>
      </c>
      <c r="AC8" t="n">
        <v>2274.827605522028</v>
      </c>
      <c r="AD8" t="n">
        <v>1838005.672577366</v>
      </c>
      <c r="AE8" t="n">
        <v>2514840.448307787</v>
      </c>
      <c r="AF8" t="n">
        <v>5.457725792141314e-06</v>
      </c>
      <c r="AG8" t="n">
        <v>46.7375</v>
      </c>
      <c r="AH8" t="n">
        <v>2274827.605522028</v>
      </c>
    </row>
    <row r="9">
      <c r="A9" t="n">
        <v>7</v>
      </c>
      <c r="B9" t="n">
        <v>30</v>
      </c>
      <c r="C9" t="inlineStr">
        <is>
          <t xml:space="preserve">CONCLUIDO	</t>
        </is>
      </c>
      <c r="D9" t="n">
        <v>0.8965</v>
      </c>
      <c r="E9" t="n">
        <v>111.54</v>
      </c>
      <c r="F9" t="n">
        <v>108.67</v>
      </c>
      <c r="G9" t="n">
        <v>98.79000000000001</v>
      </c>
      <c r="H9" t="n">
        <v>1.75</v>
      </c>
      <c r="I9" t="n">
        <v>66</v>
      </c>
      <c r="J9" t="n">
        <v>79.84</v>
      </c>
      <c r="K9" t="n">
        <v>32.27</v>
      </c>
      <c r="L9" t="n">
        <v>8</v>
      </c>
      <c r="M9" t="n">
        <v>64</v>
      </c>
      <c r="N9" t="n">
        <v>9.57</v>
      </c>
      <c r="O9" t="n">
        <v>10081.19</v>
      </c>
      <c r="P9" t="n">
        <v>716.74</v>
      </c>
      <c r="Q9" t="n">
        <v>1150.89</v>
      </c>
      <c r="R9" t="n">
        <v>277.6</v>
      </c>
      <c r="S9" t="n">
        <v>164.43</v>
      </c>
      <c r="T9" t="n">
        <v>50010.7</v>
      </c>
      <c r="U9" t="n">
        <v>0.59</v>
      </c>
      <c r="V9" t="n">
        <v>0.88</v>
      </c>
      <c r="W9" t="n">
        <v>19.07</v>
      </c>
      <c r="X9" t="n">
        <v>2.94</v>
      </c>
      <c r="Y9" t="n">
        <v>0.5</v>
      </c>
      <c r="Z9" t="n">
        <v>10</v>
      </c>
      <c r="AA9" t="n">
        <v>1815.646063685151</v>
      </c>
      <c r="AB9" t="n">
        <v>2484.247044985133</v>
      </c>
      <c r="AC9" t="n">
        <v>2247.153993674377</v>
      </c>
      <c r="AD9" t="n">
        <v>1815646.063685151</v>
      </c>
      <c r="AE9" t="n">
        <v>2484247.044985133</v>
      </c>
      <c r="AF9" t="n">
        <v>5.48833558346011e-06</v>
      </c>
      <c r="AG9" t="n">
        <v>46.475</v>
      </c>
      <c r="AH9" t="n">
        <v>2247153.993674377</v>
      </c>
    </row>
    <row r="10">
      <c r="A10" t="n">
        <v>8</v>
      </c>
      <c r="B10" t="n">
        <v>30</v>
      </c>
      <c r="C10" t="inlineStr">
        <is>
          <t xml:space="preserve">CONCLUIDO	</t>
        </is>
      </c>
      <c r="D10" t="n">
        <v>0.9011</v>
      </c>
      <c r="E10" t="n">
        <v>110.98</v>
      </c>
      <c r="F10" t="n">
        <v>108.25</v>
      </c>
      <c r="G10" t="n">
        <v>113.95</v>
      </c>
      <c r="H10" t="n">
        <v>1.94</v>
      </c>
      <c r="I10" t="n">
        <v>57</v>
      </c>
      <c r="J10" t="n">
        <v>81.04000000000001</v>
      </c>
      <c r="K10" t="n">
        <v>32.27</v>
      </c>
      <c r="L10" t="n">
        <v>9</v>
      </c>
      <c r="M10" t="n">
        <v>55</v>
      </c>
      <c r="N10" t="n">
        <v>9.77</v>
      </c>
      <c r="O10" t="n">
        <v>10229.34</v>
      </c>
      <c r="P10" t="n">
        <v>702.83</v>
      </c>
      <c r="Q10" t="n">
        <v>1150.91</v>
      </c>
      <c r="R10" t="n">
        <v>262.94</v>
      </c>
      <c r="S10" t="n">
        <v>164.43</v>
      </c>
      <c r="T10" t="n">
        <v>42726.08</v>
      </c>
      <c r="U10" t="n">
        <v>0.63</v>
      </c>
      <c r="V10" t="n">
        <v>0.88</v>
      </c>
      <c r="W10" t="n">
        <v>19.07</v>
      </c>
      <c r="X10" t="n">
        <v>2.52</v>
      </c>
      <c r="Y10" t="n">
        <v>0.5</v>
      </c>
      <c r="Z10" t="n">
        <v>10</v>
      </c>
      <c r="AA10" t="n">
        <v>1794.594074326597</v>
      </c>
      <c r="AB10" t="n">
        <v>2455.442784396537</v>
      </c>
      <c r="AC10" t="n">
        <v>2221.098771289323</v>
      </c>
      <c r="AD10" t="n">
        <v>1794594.074326597</v>
      </c>
      <c r="AE10" t="n">
        <v>2455442.784396537</v>
      </c>
      <c r="AF10" t="n">
        <v>5.516496591473402e-06</v>
      </c>
      <c r="AG10" t="n">
        <v>46.24166666666667</v>
      </c>
      <c r="AH10" t="n">
        <v>2221098.771289323</v>
      </c>
    </row>
    <row r="11">
      <c r="A11" t="n">
        <v>9</v>
      </c>
      <c r="B11" t="n">
        <v>30</v>
      </c>
      <c r="C11" t="inlineStr">
        <is>
          <t xml:space="preserve">CONCLUIDO	</t>
        </is>
      </c>
      <c r="D11" t="n">
        <v>0.9036999999999999</v>
      </c>
      <c r="E11" t="n">
        <v>110.65</v>
      </c>
      <c r="F11" t="n">
        <v>108.01</v>
      </c>
      <c r="G11" t="n">
        <v>127.07</v>
      </c>
      <c r="H11" t="n">
        <v>2.13</v>
      </c>
      <c r="I11" t="n">
        <v>51</v>
      </c>
      <c r="J11" t="n">
        <v>82.25</v>
      </c>
      <c r="K11" t="n">
        <v>32.27</v>
      </c>
      <c r="L11" t="n">
        <v>10</v>
      </c>
      <c r="M11" t="n">
        <v>49</v>
      </c>
      <c r="N11" t="n">
        <v>9.98</v>
      </c>
      <c r="O11" t="n">
        <v>10377.72</v>
      </c>
      <c r="P11" t="n">
        <v>690.3200000000001</v>
      </c>
      <c r="Q11" t="n">
        <v>1150.88</v>
      </c>
      <c r="R11" t="n">
        <v>255.28</v>
      </c>
      <c r="S11" t="n">
        <v>164.43</v>
      </c>
      <c r="T11" t="n">
        <v>38926.4</v>
      </c>
      <c r="U11" t="n">
        <v>0.64</v>
      </c>
      <c r="V11" t="n">
        <v>0.89</v>
      </c>
      <c r="W11" t="n">
        <v>19.05</v>
      </c>
      <c r="X11" t="n">
        <v>2.28</v>
      </c>
      <c r="Y11" t="n">
        <v>0.5</v>
      </c>
      <c r="Z11" t="n">
        <v>10</v>
      </c>
      <c r="AA11" t="n">
        <v>1769.063320721086</v>
      </c>
      <c r="AB11" t="n">
        <v>2420.510480976121</v>
      </c>
      <c r="AC11" t="n">
        <v>2189.500357879555</v>
      </c>
      <c r="AD11" t="n">
        <v>1769063.320721086</v>
      </c>
      <c r="AE11" t="n">
        <v>2420510.480976121</v>
      </c>
      <c r="AF11" t="n">
        <v>5.532413682959176e-06</v>
      </c>
      <c r="AG11" t="n">
        <v>46.10416666666666</v>
      </c>
      <c r="AH11" t="n">
        <v>2189500.357879555</v>
      </c>
    </row>
    <row r="12">
      <c r="A12" t="n">
        <v>10</v>
      </c>
      <c r="B12" t="n">
        <v>30</v>
      </c>
      <c r="C12" t="inlineStr">
        <is>
          <t xml:space="preserve">CONCLUIDO	</t>
        </is>
      </c>
      <c r="D12" t="n">
        <v>0.9061</v>
      </c>
      <c r="E12" t="n">
        <v>110.36</v>
      </c>
      <c r="F12" t="n">
        <v>107.8</v>
      </c>
      <c r="G12" t="n">
        <v>140.61</v>
      </c>
      <c r="H12" t="n">
        <v>2.31</v>
      </c>
      <c r="I12" t="n">
        <v>46</v>
      </c>
      <c r="J12" t="n">
        <v>83.45</v>
      </c>
      <c r="K12" t="n">
        <v>32.27</v>
      </c>
      <c r="L12" t="n">
        <v>11</v>
      </c>
      <c r="M12" t="n">
        <v>42</v>
      </c>
      <c r="N12" t="n">
        <v>10.18</v>
      </c>
      <c r="O12" t="n">
        <v>10526.45</v>
      </c>
      <c r="P12" t="n">
        <v>676.98</v>
      </c>
      <c r="Q12" t="n">
        <v>1150.9</v>
      </c>
      <c r="R12" t="n">
        <v>247.81</v>
      </c>
      <c r="S12" t="n">
        <v>164.43</v>
      </c>
      <c r="T12" t="n">
        <v>35217.91</v>
      </c>
      <c r="U12" t="n">
        <v>0.66</v>
      </c>
      <c r="V12" t="n">
        <v>0.89</v>
      </c>
      <c r="W12" t="n">
        <v>19.05</v>
      </c>
      <c r="X12" t="n">
        <v>2.07</v>
      </c>
      <c r="Y12" t="n">
        <v>0.5</v>
      </c>
      <c r="Z12" t="n">
        <v>10</v>
      </c>
      <c r="AA12" t="n">
        <v>1752.330341168493</v>
      </c>
      <c r="AB12" t="n">
        <v>2397.615680145305</v>
      </c>
      <c r="AC12" t="n">
        <v>2168.790604706978</v>
      </c>
      <c r="AD12" t="n">
        <v>1752330.341168493</v>
      </c>
      <c r="AE12" t="n">
        <v>2397615.680145305</v>
      </c>
      <c r="AF12" t="n">
        <v>5.547106382792198e-06</v>
      </c>
      <c r="AG12" t="n">
        <v>45.98333333333333</v>
      </c>
      <c r="AH12" t="n">
        <v>2168790.604706978</v>
      </c>
    </row>
    <row r="13">
      <c r="A13" t="n">
        <v>11</v>
      </c>
      <c r="B13" t="n">
        <v>30</v>
      </c>
      <c r="C13" t="inlineStr">
        <is>
          <t xml:space="preserve">CONCLUIDO	</t>
        </is>
      </c>
      <c r="D13" t="n">
        <v>0.9082</v>
      </c>
      <c r="E13" t="n">
        <v>110.1</v>
      </c>
      <c r="F13" t="n">
        <v>107.61</v>
      </c>
      <c r="G13" t="n">
        <v>153.72</v>
      </c>
      <c r="H13" t="n">
        <v>2.48</v>
      </c>
      <c r="I13" t="n">
        <v>42</v>
      </c>
      <c r="J13" t="n">
        <v>84.66</v>
      </c>
      <c r="K13" t="n">
        <v>32.27</v>
      </c>
      <c r="L13" t="n">
        <v>12</v>
      </c>
      <c r="M13" t="n">
        <v>26</v>
      </c>
      <c r="N13" t="n">
        <v>10.39</v>
      </c>
      <c r="O13" t="n">
        <v>10675.53</v>
      </c>
      <c r="P13" t="n">
        <v>669.54</v>
      </c>
      <c r="Q13" t="n">
        <v>1150.91</v>
      </c>
      <c r="R13" t="n">
        <v>240.51</v>
      </c>
      <c r="S13" t="n">
        <v>164.43</v>
      </c>
      <c r="T13" t="n">
        <v>31586.82</v>
      </c>
      <c r="U13" t="n">
        <v>0.68</v>
      </c>
      <c r="V13" t="n">
        <v>0.89</v>
      </c>
      <c r="W13" t="n">
        <v>19.07</v>
      </c>
      <c r="X13" t="n">
        <v>1.87</v>
      </c>
      <c r="Y13" t="n">
        <v>0.5</v>
      </c>
      <c r="Z13" t="n">
        <v>10</v>
      </c>
      <c r="AA13" t="n">
        <v>1741.881952454696</v>
      </c>
      <c r="AB13" t="n">
        <v>2383.319733756709</v>
      </c>
      <c r="AC13" t="n">
        <v>2155.859043377223</v>
      </c>
      <c r="AD13" t="n">
        <v>1741881.952454696</v>
      </c>
      <c r="AE13" t="n">
        <v>2383319.733756709</v>
      </c>
      <c r="AF13" t="n">
        <v>5.559962495146092e-06</v>
      </c>
      <c r="AG13" t="n">
        <v>45.875</v>
      </c>
      <c r="AH13" t="n">
        <v>2155859.043377223</v>
      </c>
    </row>
    <row r="14">
      <c r="A14" t="n">
        <v>12</v>
      </c>
      <c r="B14" t="n">
        <v>30</v>
      </c>
      <c r="C14" t="inlineStr">
        <is>
          <t xml:space="preserve">CONCLUIDO	</t>
        </is>
      </c>
      <c r="D14" t="n">
        <v>0.909</v>
      </c>
      <c r="E14" t="n">
        <v>110.01</v>
      </c>
      <c r="F14" t="n">
        <v>107.54</v>
      </c>
      <c r="G14" t="n">
        <v>161.31</v>
      </c>
      <c r="H14" t="n">
        <v>2.65</v>
      </c>
      <c r="I14" t="n">
        <v>40</v>
      </c>
      <c r="J14" t="n">
        <v>85.87</v>
      </c>
      <c r="K14" t="n">
        <v>32.27</v>
      </c>
      <c r="L14" t="n">
        <v>13</v>
      </c>
      <c r="M14" t="n">
        <v>9</v>
      </c>
      <c r="N14" t="n">
        <v>10.6</v>
      </c>
      <c r="O14" t="n">
        <v>10824.97</v>
      </c>
      <c r="P14" t="n">
        <v>666.9</v>
      </c>
      <c r="Q14" t="n">
        <v>1150.97</v>
      </c>
      <c r="R14" t="n">
        <v>237.88</v>
      </c>
      <c r="S14" t="n">
        <v>164.43</v>
      </c>
      <c r="T14" t="n">
        <v>30283.15</v>
      </c>
      <c r="U14" t="n">
        <v>0.6899999999999999</v>
      </c>
      <c r="V14" t="n">
        <v>0.89</v>
      </c>
      <c r="W14" t="n">
        <v>19.08</v>
      </c>
      <c r="X14" t="n">
        <v>1.81</v>
      </c>
      <c r="Y14" t="n">
        <v>0.5</v>
      </c>
      <c r="Z14" t="n">
        <v>10</v>
      </c>
      <c r="AA14" t="n">
        <v>1738.110211046436</v>
      </c>
      <c r="AB14" t="n">
        <v>2378.159070764441</v>
      </c>
      <c r="AC14" t="n">
        <v>2151.190906817902</v>
      </c>
      <c r="AD14" t="n">
        <v>1738110.211046436</v>
      </c>
      <c r="AE14" t="n">
        <v>2378159.070764442</v>
      </c>
      <c r="AF14" t="n">
        <v>5.5648600617571e-06</v>
      </c>
      <c r="AG14" t="n">
        <v>45.83750000000001</v>
      </c>
      <c r="AH14" t="n">
        <v>2151190.906817902</v>
      </c>
    </row>
    <row r="15">
      <c r="A15" t="n">
        <v>13</v>
      </c>
      <c r="B15" t="n">
        <v>30</v>
      </c>
      <c r="C15" t="inlineStr">
        <is>
          <t xml:space="preserve">CONCLUIDO	</t>
        </is>
      </c>
      <c r="D15" t="n">
        <v>0.9089</v>
      </c>
      <c r="E15" t="n">
        <v>110.02</v>
      </c>
      <c r="F15" t="n">
        <v>107.55</v>
      </c>
      <c r="G15" t="n">
        <v>161.33</v>
      </c>
      <c r="H15" t="n">
        <v>2.82</v>
      </c>
      <c r="I15" t="n">
        <v>40</v>
      </c>
      <c r="J15" t="n">
        <v>87.09</v>
      </c>
      <c r="K15" t="n">
        <v>32.27</v>
      </c>
      <c r="L15" t="n">
        <v>14</v>
      </c>
      <c r="M15" t="n">
        <v>0</v>
      </c>
      <c r="N15" t="n">
        <v>10.82</v>
      </c>
      <c r="O15" t="n">
        <v>10974.76</v>
      </c>
      <c r="P15" t="n">
        <v>675.23</v>
      </c>
      <c r="Q15" t="n">
        <v>1151.02</v>
      </c>
      <c r="R15" t="n">
        <v>237.85</v>
      </c>
      <c r="S15" t="n">
        <v>164.43</v>
      </c>
      <c r="T15" t="n">
        <v>30266.07</v>
      </c>
      <c r="U15" t="n">
        <v>0.6899999999999999</v>
      </c>
      <c r="V15" t="n">
        <v>0.89</v>
      </c>
      <c r="W15" t="n">
        <v>19.08</v>
      </c>
      <c r="X15" t="n">
        <v>1.82</v>
      </c>
      <c r="Y15" t="n">
        <v>0.5</v>
      </c>
      <c r="Z15" t="n">
        <v>10</v>
      </c>
      <c r="AA15" t="n">
        <v>1746.250346214689</v>
      </c>
      <c r="AB15" t="n">
        <v>2389.296762819063</v>
      </c>
      <c r="AC15" t="n">
        <v>2161.265633174679</v>
      </c>
      <c r="AD15" t="n">
        <v>1746250.346214689</v>
      </c>
      <c r="AE15" t="n">
        <v>2389296.762819063</v>
      </c>
      <c r="AF15" t="n">
        <v>5.564247865930724e-06</v>
      </c>
      <c r="AG15" t="n">
        <v>45.84166666666667</v>
      </c>
      <c r="AH15" t="n">
        <v>2161265.633174679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0.7588</v>
      </c>
      <c r="E2" t="n">
        <v>131.79</v>
      </c>
      <c r="F2" t="n">
        <v>125.39</v>
      </c>
      <c r="G2" t="n">
        <v>17.79</v>
      </c>
      <c r="H2" t="n">
        <v>0.43</v>
      </c>
      <c r="I2" t="n">
        <v>423</v>
      </c>
      <c r="J2" t="n">
        <v>39.78</v>
      </c>
      <c r="K2" t="n">
        <v>19.54</v>
      </c>
      <c r="L2" t="n">
        <v>1</v>
      </c>
      <c r="M2" t="n">
        <v>421</v>
      </c>
      <c r="N2" t="n">
        <v>4.24</v>
      </c>
      <c r="O2" t="n">
        <v>5140</v>
      </c>
      <c r="P2" t="n">
        <v>584.1</v>
      </c>
      <c r="Q2" t="n">
        <v>1151.12</v>
      </c>
      <c r="R2" t="n">
        <v>843.2</v>
      </c>
      <c r="S2" t="n">
        <v>164.43</v>
      </c>
      <c r="T2" t="n">
        <v>331025.28</v>
      </c>
      <c r="U2" t="n">
        <v>0.2</v>
      </c>
      <c r="V2" t="n">
        <v>0.76</v>
      </c>
      <c r="W2" t="n">
        <v>19.68</v>
      </c>
      <c r="X2" t="n">
        <v>19.65</v>
      </c>
      <c r="Y2" t="n">
        <v>0.5</v>
      </c>
      <c r="Z2" t="n">
        <v>10</v>
      </c>
      <c r="AA2" t="n">
        <v>1909.707862122461</v>
      </c>
      <c r="AB2" t="n">
        <v>2612.946547320735</v>
      </c>
      <c r="AC2" t="n">
        <v>2363.570596137956</v>
      </c>
      <c r="AD2" t="n">
        <v>1909707.862122461</v>
      </c>
      <c r="AE2" t="n">
        <v>2612946.547320735</v>
      </c>
      <c r="AF2" t="n">
        <v>6.143891777589287e-06</v>
      </c>
      <c r="AG2" t="n">
        <v>54.91249999999999</v>
      </c>
      <c r="AH2" t="n">
        <v>2363570.596137956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0.848</v>
      </c>
      <c r="E3" t="n">
        <v>117.93</v>
      </c>
      <c r="F3" t="n">
        <v>114.17</v>
      </c>
      <c r="G3" t="n">
        <v>37.03</v>
      </c>
      <c r="H3" t="n">
        <v>0.84</v>
      </c>
      <c r="I3" t="n">
        <v>185</v>
      </c>
      <c r="J3" t="n">
        <v>40.89</v>
      </c>
      <c r="K3" t="n">
        <v>19.54</v>
      </c>
      <c r="L3" t="n">
        <v>2</v>
      </c>
      <c r="M3" t="n">
        <v>183</v>
      </c>
      <c r="N3" t="n">
        <v>4.35</v>
      </c>
      <c r="O3" t="n">
        <v>5277.26</v>
      </c>
      <c r="P3" t="n">
        <v>511.53</v>
      </c>
      <c r="Q3" t="n">
        <v>1150.99</v>
      </c>
      <c r="R3" t="n">
        <v>463.58</v>
      </c>
      <c r="S3" t="n">
        <v>164.43</v>
      </c>
      <c r="T3" t="n">
        <v>142408.6</v>
      </c>
      <c r="U3" t="n">
        <v>0.35</v>
      </c>
      <c r="V3" t="n">
        <v>0.84</v>
      </c>
      <c r="W3" t="n">
        <v>19.27</v>
      </c>
      <c r="X3" t="n">
        <v>8.43</v>
      </c>
      <c r="Y3" t="n">
        <v>0.5</v>
      </c>
      <c r="Z3" t="n">
        <v>10</v>
      </c>
      <c r="AA3" t="n">
        <v>1595.564109359477</v>
      </c>
      <c r="AB3" t="n">
        <v>2183.121205746172</v>
      </c>
      <c r="AC3" t="n">
        <v>1974.767181899612</v>
      </c>
      <c r="AD3" t="n">
        <v>1595564.109359477</v>
      </c>
      <c r="AE3" t="n">
        <v>2183121.205746172</v>
      </c>
      <c r="AF3" t="n">
        <v>6.866131032413962e-06</v>
      </c>
      <c r="AG3" t="n">
        <v>49.13750000000001</v>
      </c>
      <c r="AH3" t="n">
        <v>1974767.181899612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0.8778</v>
      </c>
      <c r="E4" t="n">
        <v>113.92</v>
      </c>
      <c r="F4" t="n">
        <v>110.94</v>
      </c>
      <c r="G4" t="n">
        <v>57.88</v>
      </c>
      <c r="H4" t="n">
        <v>1.22</v>
      </c>
      <c r="I4" t="n">
        <v>115</v>
      </c>
      <c r="J4" t="n">
        <v>42.01</v>
      </c>
      <c r="K4" t="n">
        <v>19.54</v>
      </c>
      <c r="L4" t="n">
        <v>3</v>
      </c>
      <c r="M4" t="n">
        <v>113</v>
      </c>
      <c r="N4" t="n">
        <v>4.46</v>
      </c>
      <c r="O4" t="n">
        <v>5414.79</v>
      </c>
      <c r="P4" t="n">
        <v>475.4</v>
      </c>
      <c r="Q4" t="n">
        <v>1150.91</v>
      </c>
      <c r="R4" t="n">
        <v>353.99</v>
      </c>
      <c r="S4" t="n">
        <v>164.43</v>
      </c>
      <c r="T4" t="n">
        <v>87960.32000000001</v>
      </c>
      <c r="U4" t="n">
        <v>0.46</v>
      </c>
      <c r="V4" t="n">
        <v>0.86</v>
      </c>
      <c r="W4" t="n">
        <v>19.16</v>
      </c>
      <c r="X4" t="n">
        <v>5.21</v>
      </c>
      <c r="Y4" t="n">
        <v>0.5</v>
      </c>
      <c r="Z4" t="n">
        <v>10</v>
      </c>
      <c r="AA4" t="n">
        <v>1491.011141305055</v>
      </c>
      <c r="AB4" t="n">
        <v>2040.067222302698</v>
      </c>
      <c r="AC4" t="n">
        <v>1845.366069858458</v>
      </c>
      <c r="AD4" t="n">
        <v>1491011.141305055</v>
      </c>
      <c r="AE4" t="n">
        <v>2040067.222302698</v>
      </c>
      <c r="AF4" t="n">
        <v>7.107417240864359e-06</v>
      </c>
      <c r="AG4" t="n">
        <v>47.46666666666667</v>
      </c>
      <c r="AH4" t="n">
        <v>1845366.069858458</v>
      </c>
    </row>
    <row r="5">
      <c r="A5" t="n">
        <v>3</v>
      </c>
      <c r="B5" t="n">
        <v>15</v>
      </c>
      <c r="C5" t="inlineStr">
        <is>
          <t xml:space="preserve">CONCLUIDO	</t>
        </is>
      </c>
      <c r="D5" t="n">
        <v>0.8917</v>
      </c>
      <c r="E5" t="n">
        <v>112.14</v>
      </c>
      <c r="F5" t="n">
        <v>109.52</v>
      </c>
      <c r="G5" t="n">
        <v>79.17</v>
      </c>
      <c r="H5" t="n">
        <v>1.59</v>
      </c>
      <c r="I5" t="n">
        <v>83</v>
      </c>
      <c r="J5" t="n">
        <v>43.13</v>
      </c>
      <c r="K5" t="n">
        <v>19.54</v>
      </c>
      <c r="L5" t="n">
        <v>4</v>
      </c>
      <c r="M5" t="n">
        <v>55</v>
      </c>
      <c r="N5" t="n">
        <v>4.58</v>
      </c>
      <c r="O5" t="n">
        <v>5552.61</v>
      </c>
      <c r="P5" t="n">
        <v>449.28</v>
      </c>
      <c r="Q5" t="n">
        <v>1151</v>
      </c>
      <c r="R5" t="n">
        <v>304.65</v>
      </c>
      <c r="S5" t="n">
        <v>164.43</v>
      </c>
      <c r="T5" t="n">
        <v>63454.06</v>
      </c>
      <c r="U5" t="n">
        <v>0.54</v>
      </c>
      <c r="V5" t="n">
        <v>0.87</v>
      </c>
      <c r="W5" t="n">
        <v>19.15</v>
      </c>
      <c r="X5" t="n">
        <v>3.78</v>
      </c>
      <c r="Y5" t="n">
        <v>0.5</v>
      </c>
      <c r="Z5" t="n">
        <v>10</v>
      </c>
      <c r="AA5" t="n">
        <v>1438.930179273845</v>
      </c>
      <c r="AB5" t="n">
        <v>1968.807752401712</v>
      </c>
      <c r="AC5" t="n">
        <v>1780.907503751527</v>
      </c>
      <c r="AD5" t="n">
        <v>1438930.179273845</v>
      </c>
      <c r="AE5" t="n">
        <v>1968807.752401712</v>
      </c>
      <c r="AF5" t="n">
        <v>7.219963492456993e-06</v>
      </c>
      <c r="AG5" t="n">
        <v>46.725</v>
      </c>
      <c r="AH5" t="n">
        <v>1780907.503751527</v>
      </c>
    </row>
    <row r="6">
      <c r="A6" t="n">
        <v>4</v>
      </c>
      <c r="B6" t="n">
        <v>15</v>
      </c>
      <c r="C6" t="inlineStr">
        <is>
          <t xml:space="preserve">CONCLUIDO	</t>
        </is>
      </c>
      <c r="D6" t="n">
        <v>0.8938</v>
      </c>
      <c r="E6" t="n">
        <v>111.89</v>
      </c>
      <c r="F6" t="n">
        <v>109.32</v>
      </c>
      <c r="G6" t="n">
        <v>84.09</v>
      </c>
      <c r="H6" t="n">
        <v>1.94</v>
      </c>
      <c r="I6" t="n">
        <v>78</v>
      </c>
      <c r="J6" t="n">
        <v>44.24</v>
      </c>
      <c r="K6" t="n">
        <v>19.54</v>
      </c>
      <c r="L6" t="n">
        <v>5</v>
      </c>
      <c r="M6" t="n">
        <v>0</v>
      </c>
      <c r="N6" t="n">
        <v>4.7</v>
      </c>
      <c r="O6" t="n">
        <v>5690.71</v>
      </c>
      <c r="P6" t="n">
        <v>451</v>
      </c>
      <c r="Q6" t="n">
        <v>1151.09</v>
      </c>
      <c r="R6" t="n">
        <v>295.67</v>
      </c>
      <c r="S6" t="n">
        <v>164.43</v>
      </c>
      <c r="T6" t="n">
        <v>58987.87</v>
      </c>
      <c r="U6" t="n">
        <v>0.5600000000000001</v>
      </c>
      <c r="V6" t="n">
        <v>0.87</v>
      </c>
      <c r="W6" t="n">
        <v>19.2</v>
      </c>
      <c r="X6" t="n">
        <v>3.58</v>
      </c>
      <c r="Y6" t="n">
        <v>0.5</v>
      </c>
      <c r="Z6" t="n">
        <v>10</v>
      </c>
      <c r="AA6" t="n">
        <v>1438.126249143411</v>
      </c>
      <c r="AB6" t="n">
        <v>1967.707779730358</v>
      </c>
      <c r="AC6" t="n">
        <v>1779.912510928106</v>
      </c>
      <c r="AD6" t="n">
        <v>1438126.249143411</v>
      </c>
      <c r="AE6" t="n">
        <v>1967707.779730358</v>
      </c>
      <c r="AF6" t="n">
        <v>7.236966882985377e-06</v>
      </c>
      <c r="AG6" t="n">
        <v>46.62083333333334</v>
      </c>
      <c r="AH6" t="n">
        <v>1779912.510928106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0.4427</v>
      </c>
      <c r="E2" t="n">
        <v>225.89</v>
      </c>
      <c r="F2" t="n">
        <v>180.01</v>
      </c>
      <c r="G2" t="n">
        <v>7.15</v>
      </c>
      <c r="H2" t="n">
        <v>0.12</v>
      </c>
      <c r="I2" t="n">
        <v>1511</v>
      </c>
      <c r="J2" t="n">
        <v>141.81</v>
      </c>
      <c r="K2" t="n">
        <v>47.83</v>
      </c>
      <c r="L2" t="n">
        <v>1</v>
      </c>
      <c r="M2" t="n">
        <v>1509</v>
      </c>
      <c r="N2" t="n">
        <v>22.98</v>
      </c>
      <c r="O2" t="n">
        <v>17723.39</v>
      </c>
      <c r="P2" t="n">
        <v>2061.57</v>
      </c>
      <c r="Q2" t="n">
        <v>1151.89</v>
      </c>
      <c r="R2" t="n">
        <v>2699.91</v>
      </c>
      <c r="S2" t="n">
        <v>164.43</v>
      </c>
      <c r="T2" t="n">
        <v>1253940.98</v>
      </c>
      <c r="U2" t="n">
        <v>0.06</v>
      </c>
      <c r="V2" t="n">
        <v>0.53</v>
      </c>
      <c r="W2" t="n">
        <v>21.47</v>
      </c>
      <c r="X2" t="n">
        <v>74.23</v>
      </c>
      <c r="Y2" t="n">
        <v>0.5</v>
      </c>
      <c r="Z2" t="n">
        <v>10</v>
      </c>
      <c r="AA2" t="n">
        <v>7581.093241250723</v>
      </c>
      <c r="AB2" t="n">
        <v>10372.78622690904</v>
      </c>
      <c r="AC2" t="n">
        <v>9382.822067709354</v>
      </c>
      <c r="AD2" t="n">
        <v>7581093.241250723</v>
      </c>
      <c r="AE2" t="n">
        <v>10372786.22690904</v>
      </c>
      <c r="AF2" t="n">
        <v>1.925616606647513e-06</v>
      </c>
      <c r="AG2" t="n">
        <v>94.12083333333332</v>
      </c>
      <c r="AH2" t="n">
        <v>9382822.067709355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0.671</v>
      </c>
      <c r="E3" t="n">
        <v>149.04</v>
      </c>
      <c r="F3" t="n">
        <v>131.12</v>
      </c>
      <c r="G3" t="n">
        <v>14.49</v>
      </c>
      <c r="H3" t="n">
        <v>0.25</v>
      </c>
      <c r="I3" t="n">
        <v>543</v>
      </c>
      <c r="J3" t="n">
        <v>143.17</v>
      </c>
      <c r="K3" t="n">
        <v>47.83</v>
      </c>
      <c r="L3" t="n">
        <v>2</v>
      </c>
      <c r="M3" t="n">
        <v>541</v>
      </c>
      <c r="N3" t="n">
        <v>23.34</v>
      </c>
      <c r="O3" t="n">
        <v>17891.86</v>
      </c>
      <c r="P3" t="n">
        <v>1499.41</v>
      </c>
      <c r="Q3" t="n">
        <v>1151.25</v>
      </c>
      <c r="R3" t="n">
        <v>1037.46</v>
      </c>
      <c r="S3" t="n">
        <v>164.43</v>
      </c>
      <c r="T3" t="n">
        <v>427556.95</v>
      </c>
      <c r="U3" t="n">
        <v>0.16</v>
      </c>
      <c r="V3" t="n">
        <v>0.73</v>
      </c>
      <c r="W3" t="n">
        <v>19.87</v>
      </c>
      <c r="X3" t="n">
        <v>25.37</v>
      </c>
      <c r="Y3" t="n">
        <v>0.5</v>
      </c>
      <c r="Z3" t="n">
        <v>10</v>
      </c>
      <c r="AA3" t="n">
        <v>3895.284658765649</v>
      </c>
      <c r="AB3" t="n">
        <v>5329.700317954199</v>
      </c>
      <c r="AC3" t="n">
        <v>4821.041199889825</v>
      </c>
      <c r="AD3" t="n">
        <v>3895284.658765649</v>
      </c>
      <c r="AE3" t="n">
        <v>5329700.317954198</v>
      </c>
      <c r="AF3" t="n">
        <v>2.918655394308745e-06</v>
      </c>
      <c r="AG3" t="n">
        <v>62.09999999999999</v>
      </c>
      <c r="AH3" t="n">
        <v>4821041.199889826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0.7522</v>
      </c>
      <c r="E4" t="n">
        <v>132.94</v>
      </c>
      <c r="F4" t="n">
        <v>121.1</v>
      </c>
      <c r="G4" t="n">
        <v>21.82</v>
      </c>
      <c r="H4" t="n">
        <v>0.37</v>
      </c>
      <c r="I4" t="n">
        <v>333</v>
      </c>
      <c r="J4" t="n">
        <v>144.54</v>
      </c>
      <c r="K4" t="n">
        <v>47.83</v>
      </c>
      <c r="L4" t="n">
        <v>3</v>
      </c>
      <c r="M4" t="n">
        <v>331</v>
      </c>
      <c r="N4" t="n">
        <v>23.71</v>
      </c>
      <c r="O4" t="n">
        <v>18060.85</v>
      </c>
      <c r="P4" t="n">
        <v>1381.79</v>
      </c>
      <c r="Q4" t="n">
        <v>1151.21</v>
      </c>
      <c r="R4" t="n">
        <v>698.48</v>
      </c>
      <c r="S4" t="n">
        <v>164.43</v>
      </c>
      <c r="T4" t="n">
        <v>259115.07</v>
      </c>
      <c r="U4" t="n">
        <v>0.24</v>
      </c>
      <c r="V4" t="n">
        <v>0.79</v>
      </c>
      <c r="W4" t="n">
        <v>19.5</v>
      </c>
      <c r="X4" t="n">
        <v>15.35</v>
      </c>
      <c r="Y4" t="n">
        <v>0.5</v>
      </c>
      <c r="Z4" t="n">
        <v>10</v>
      </c>
      <c r="AA4" t="n">
        <v>3261.447303400029</v>
      </c>
      <c r="AB4" t="n">
        <v>4462.456085412315</v>
      </c>
      <c r="AC4" t="n">
        <v>4036.565539716847</v>
      </c>
      <c r="AD4" t="n">
        <v>3261447.303400029</v>
      </c>
      <c r="AE4" t="n">
        <v>4462456.085412315</v>
      </c>
      <c r="AF4" t="n">
        <v>3.271851844409892e-06</v>
      </c>
      <c r="AG4" t="n">
        <v>55.39166666666667</v>
      </c>
      <c r="AH4" t="n">
        <v>4036565.539716847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0.7944</v>
      </c>
      <c r="E5" t="n">
        <v>125.88</v>
      </c>
      <c r="F5" t="n">
        <v>116.71</v>
      </c>
      <c r="G5" t="n">
        <v>29.18</v>
      </c>
      <c r="H5" t="n">
        <v>0.49</v>
      </c>
      <c r="I5" t="n">
        <v>240</v>
      </c>
      <c r="J5" t="n">
        <v>145.92</v>
      </c>
      <c r="K5" t="n">
        <v>47.83</v>
      </c>
      <c r="L5" t="n">
        <v>4</v>
      </c>
      <c r="M5" t="n">
        <v>238</v>
      </c>
      <c r="N5" t="n">
        <v>24.09</v>
      </c>
      <c r="O5" t="n">
        <v>18230.35</v>
      </c>
      <c r="P5" t="n">
        <v>1328.8</v>
      </c>
      <c r="Q5" t="n">
        <v>1151.02</v>
      </c>
      <c r="R5" t="n">
        <v>549.58</v>
      </c>
      <c r="S5" t="n">
        <v>164.43</v>
      </c>
      <c r="T5" t="n">
        <v>185130.25</v>
      </c>
      <c r="U5" t="n">
        <v>0.3</v>
      </c>
      <c r="V5" t="n">
        <v>0.82</v>
      </c>
      <c r="W5" t="n">
        <v>19.36</v>
      </c>
      <c r="X5" t="n">
        <v>10.97</v>
      </c>
      <c r="Y5" t="n">
        <v>0.5</v>
      </c>
      <c r="Z5" t="n">
        <v>10</v>
      </c>
      <c r="AA5" t="n">
        <v>3005.475234015237</v>
      </c>
      <c r="AB5" t="n">
        <v>4112.223807389318</v>
      </c>
      <c r="AC5" t="n">
        <v>3719.758938754288</v>
      </c>
      <c r="AD5" t="n">
        <v>3005475.234015237</v>
      </c>
      <c r="AE5" t="n">
        <v>4112223.807389318</v>
      </c>
      <c r="AF5" t="n">
        <v>3.455409605423051e-06</v>
      </c>
      <c r="AG5" t="n">
        <v>52.45</v>
      </c>
      <c r="AH5" t="n">
        <v>3719758.938754288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0.8196</v>
      </c>
      <c r="E6" t="n">
        <v>122.01</v>
      </c>
      <c r="F6" t="n">
        <v>114.35</v>
      </c>
      <c r="G6" t="n">
        <v>36.49</v>
      </c>
      <c r="H6" t="n">
        <v>0.6</v>
      </c>
      <c r="I6" t="n">
        <v>188</v>
      </c>
      <c r="J6" t="n">
        <v>147.3</v>
      </c>
      <c r="K6" t="n">
        <v>47.83</v>
      </c>
      <c r="L6" t="n">
        <v>5</v>
      </c>
      <c r="M6" t="n">
        <v>186</v>
      </c>
      <c r="N6" t="n">
        <v>24.47</v>
      </c>
      <c r="O6" t="n">
        <v>18400.38</v>
      </c>
      <c r="P6" t="n">
        <v>1298.69</v>
      </c>
      <c r="Q6" t="n">
        <v>1151.01</v>
      </c>
      <c r="R6" t="n">
        <v>469.3</v>
      </c>
      <c r="S6" t="n">
        <v>164.43</v>
      </c>
      <c r="T6" t="n">
        <v>145254.36</v>
      </c>
      <c r="U6" t="n">
        <v>0.35</v>
      </c>
      <c r="V6" t="n">
        <v>0.84</v>
      </c>
      <c r="W6" t="n">
        <v>19.28</v>
      </c>
      <c r="X6" t="n">
        <v>8.609999999999999</v>
      </c>
      <c r="Y6" t="n">
        <v>0.5</v>
      </c>
      <c r="Z6" t="n">
        <v>10</v>
      </c>
      <c r="AA6" t="n">
        <v>2870.363604087092</v>
      </c>
      <c r="AB6" t="n">
        <v>3927.358114617192</v>
      </c>
      <c r="AC6" t="n">
        <v>3552.536568239713</v>
      </c>
      <c r="AD6" t="n">
        <v>2870363.604087092</v>
      </c>
      <c r="AE6" t="n">
        <v>3927358.114617192</v>
      </c>
      <c r="AF6" t="n">
        <v>3.565022296833751e-06</v>
      </c>
      <c r="AG6" t="n">
        <v>50.83750000000001</v>
      </c>
      <c r="AH6" t="n">
        <v>3552536.568239713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0.8373</v>
      </c>
      <c r="E7" t="n">
        <v>119.42</v>
      </c>
      <c r="F7" t="n">
        <v>112.75</v>
      </c>
      <c r="G7" t="n">
        <v>43.93</v>
      </c>
      <c r="H7" t="n">
        <v>0.71</v>
      </c>
      <c r="I7" t="n">
        <v>154</v>
      </c>
      <c r="J7" t="n">
        <v>148.68</v>
      </c>
      <c r="K7" t="n">
        <v>47.83</v>
      </c>
      <c r="L7" t="n">
        <v>6</v>
      </c>
      <c r="M7" t="n">
        <v>152</v>
      </c>
      <c r="N7" t="n">
        <v>24.85</v>
      </c>
      <c r="O7" t="n">
        <v>18570.94</v>
      </c>
      <c r="P7" t="n">
        <v>1277.45</v>
      </c>
      <c r="Q7" t="n">
        <v>1150.92</v>
      </c>
      <c r="R7" t="n">
        <v>415.45</v>
      </c>
      <c r="S7" t="n">
        <v>164.43</v>
      </c>
      <c r="T7" t="n">
        <v>118499.03</v>
      </c>
      <c r="U7" t="n">
        <v>0.4</v>
      </c>
      <c r="V7" t="n">
        <v>0.85</v>
      </c>
      <c r="W7" t="n">
        <v>19.22</v>
      </c>
      <c r="X7" t="n">
        <v>7.01</v>
      </c>
      <c r="Y7" t="n">
        <v>0.5</v>
      </c>
      <c r="Z7" t="n">
        <v>10</v>
      </c>
      <c r="AA7" t="n">
        <v>2774.219974188465</v>
      </c>
      <c r="AB7" t="n">
        <v>3795.810158632287</v>
      </c>
      <c r="AC7" t="n">
        <v>3433.543364545295</v>
      </c>
      <c r="AD7" t="n">
        <v>2774219.974188465</v>
      </c>
      <c r="AE7" t="n">
        <v>3795810.158632287</v>
      </c>
      <c r="AF7" t="n">
        <v>3.642012163419839e-06</v>
      </c>
      <c r="AG7" t="n">
        <v>49.75833333333333</v>
      </c>
      <c r="AH7" t="n">
        <v>3433543.364545295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0.8498</v>
      </c>
      <c r="E8" t="n">
        <v>117.67</v>
      </c>
      <c r="F8" t="n">
        <v>111.66</v>
      </c>
      <c r="G8" t="n">
        <v>51.14</v>
      </c>
      <c r="H8" t="n">
        <v>0.83</v>
      </c>
      <c r="I8" t="n">
        <v>131</v>
      </c>
      <c r="J8" t="n">
        <v>150.07</v>
      </c>
      <c r="K8" t="n">
        <v>47.83</v>
      </c>
      <c r="L8" t="n">
        <v>7</v>
      </c>
      <c r="M8" t="n">
        <v>129</v>
      </c>
      <c r="N8" t="n">
        <v>25.24</v>
      </c>
      <c r="O8" t="n">
        <v>18742.03</v>
      </c>
      <c r="P8" t="n">
        <v>1262.26</v>
      </c>
      <c r="Q8" t="n">
        <v>1150.95</v>
      </c>
      <c r="R8" t="n">
        <v>378.33</v>
      </c>
      <c r="S8" t="n">
        <v>164.43</v>
      </c>
      <c r="T8" t="n">
        <v>100051.32</v>
      </c>
      <c r="U8" t="n">
        <v>0.43</v>
      </c>
      <c r="V8" t="n">
        <v>0.86</v>
      </c>
      <c r="W8" t="n">
        <v>19.19</v>
      </c>
      <c r="X8" t="n">
        <v>5.92</v>
      </c>
      <c r="Y8" t="n">
        <v>0.5</v>
      </c>
      <c r="Z8" t="n">
        <v>10</v>
      </c>
      <c r="AA8" t="n">
        <v>2712.284480844221</v>
      </c>
      <c r="AB8" t="n">
        <v>3711.067284237565</v>
      </c>
      <c r="AC8" t="n">
        <v>3356.888231145437</v>
      </c>
      <c r="AD8" t="n">
        <v>2712284.480844222</v>
      </c>
      <c r="AE8" t="n">
        <v>3711067.284237565</v>
      </c>
      <c r="AF8" t="n">
        <v>3.696383538127528e-06</v>
      </c>
      <c r="AG8" t="n">
        <v>49.02916666666667</v>
      </c>
      <c r="AH8" t="n">
        <v>3356888.231145437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0.8596</v>
      </c>
      <c r="E9" t="n">
        <v>116.33</v>
      </c>
      <c r="F9" t="n">
        <v>110.84</v>
      </c>
      <c r="G9" t="n">
        <v>58.85</v>
      </c>
      <c r="H9" t="n">
        <v>0.9399999999999999</v>
      </c>
      <c r="I9" t="n">
        <v>113</v>
      </c>
      <c r="J9" t="n">
        <v>151.46</v>
      </c>
      <c r="K9" t="n">
        <v>47.83</v>
      </c>
      <c r="L9" t="n">
        <v>8</v>
      </c>
      <c r="M9" t="n">
        <v>111</v>
      </c>
      <c r="N9" t="n">
        <v>25.63</v>
      </c>
      <c r="O9" t="n">
        <v>18913.66</v>
      </c>
      <c r="P9" t="n">
        <v>1249.36</v>
      </c>
      <c r="Q9" t="n">
        <v>1150.94</v>
      </c>
      <c r="R9" t="n">
        <v>350.91</v>
      </c>
      <c r="S9" t="n">
        <v>164.43</v>
      </c>
      <c r="T9" t="n">
        <v>86432.61</v>
      </c>
      <c r="U9" t="n">
        <v>0.47</v>
      </c>
      <c r="V9" t="n">
        <v>0.86</v>
      </c>
      <c r="W9" t="n">
        <v>19.15</v>
      </c>
      <c r="X9" t="n">
        <v>5.1</v>
      </c>
      <c r="Y9" t="n">
        <v>0.5</v>
      </c>
      <c r="Z9" t="n">
        <v>10</v>
      </c>
      <c r="AA9" t="n">
        <v>2661.811518381429</v>
      </c>
      <c r="AB9" t="n">
        <v>3642.007950286018</v>
      </c>
      <c r="AC9" t="n">
        <v>3294.419823100845</v>
      </c>
      <c r="AD9" t="n">
        <v>2661811.518381429</v>
      </c>
      <c r="AE9" t="n">
        <v>3642007.950286018</v>
      </c>
      <c r="AF9" t="n">
        <v>3.739010695898356e-06</v>
      </c>
      <c r="AG9" t="n">
        <v>48.47083333333333</v>
      </c>
      <c r="AH9" t="n">
        <v>3294419.823100845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0.867</v>
      </c>
      <c r="E10" t="n">
        <v>115.34</v>
      </c>
      <c r="F10" t="n">
        <v>110.22</v>
      </c>
      <c r="G10" t="n">
        <v>66.13</v>
      </c>
      <c r="H10" t="n">
        <v>1.04</v>
      </c>
      <c r="I10" t="n">
        <v>100</v>
      </c>
      <c r="J10" t="n">
        <v>152.85</v>
      </c>
      <c r="K10" t="n">
        <v>47.83</v>
      </c>
      <c r="L10" t="n">
        <v>9</v>
      </c>
      <c r="M10" t="n">
        <v>98</v>
      </c>
      <c r="N10" t="n">
        <v>26.03</v>
      </c>
      <c r="O10" t="n">
        <v>19085.83</v>
      </c>
      <c r="P10" t="n">
        <v>1239.69</v>
      </c>
      <c r="Q10" t="n">
        <v>1150.92</v>
      </c>
      <c r="R10" t="n">
        <v>329.78</v>
      </c>
      <c r="S10" t="n">
        <v>164.43</v>
      </c>
      <c r="T10" t="n">
        <v>75931.99000000001</v>
      </c>
      <c r="U10" t="n">
        <v>0.5</v>
      </c>
      <c r="V10" t="n">
        <v>0.87</v>
      </c>
      <c r="W10" t="n">
        <v>19.13</v>
      </c>
      <c r="X10" t="n">
        <v>4.48</v>
      </c>
      <c r="Y10" t="n">
        <v>0.5</v>
      </c>
      <c r="Z10" t="n">
        <v>10</v>
      </c>
      <c r="AA10" t="n">
        <v>2622.189375902424</v>
      </c>
      <c r="AB10" t="n">
        <v>3587.795186940681</v>
      </c>
      <c r="AC10" t="n">
        <v>3245.381049801097</v>
      </c>
      <c r="AD10" t="n">
        <v>2622189.375902424</v>
      </c>
      <c r="AE10" t="n">
        <v>3587795.186940681</v>
      </c>
      <c r="AF10" t="n">
        <v>3.771198549725308e-06</v>
      </c>
      <c r="AG10" t="n">
        <v>48.05833333333334</v>
      </c>
      <c r="AH10" t="n">
        <v>3245381.049801097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0.8722</v>
      </c>
      <c r="E11" t="n">
        <v>114.66</v>
      </c>
      <c r="F11" t="n">
        <v>109.83</v>
      </c>
      <c r="G11" t="n">
        <v>73.22</v>
      </c>
      <c r="H11" t="n">
        <v>1.15</v>
      </c>
      <c r="I11" t="n">
        <v>90</v>
      </c>
      <c r="J11" t="n">
        <v>154.25</v>
      </c>
      <c r="K11" t="n">
        <v>47.83</v>
      </c>
      <c r="L11" t="n">
        <v>10</v>
      </c>
      <c r="M11" t="n">
        <v>88</v>
      </c>
      <c r="N11" t="n">
        <v>26.43</v>
      </c>
      <c r="O11" t="n">
        <v>19258.55</v>
      </c>
      <c r="P11" t="n">
        <v>1232.57</v>
      </c>
      <c r="Q11" t="n">
        <v>1150.95</v>
      </c>
      <c r="R11" t="n">
        <v>316.19</v>
      </c>
      <c r="S11" t="n">
        <v>164.43</v>
      </c>
      <c r="T11" t="n">
        <v>69185.16</v>
      </c>
      <c r="U11" t="n">
        <v>0.52</v>
      </c>
      <c r="V11" t="n">
        <v>0.87</v>
      </c>
      <c r="W11" t="n">
        <v>19.13</v>
      </c>
      <c r="X11" t="n">
        <v>4.09</v>
      </c>
      <c r="Y11" t="n">
        <v>0.5</v>
      </c>
      <c r="Z11" t="n">
        <v>10</v>
      </c>
      <c r="AA11" t="n">
        <v>2601.214190311196</v>
      </c>
      <c r="AB11" t="n">
        <v>3559.096012654883</v>
      </c>
      <c r="AC11" t="n">
        <v>3219.420884429593</v>
      </c>
      <c r="AD11" t="n">
        <v>2601214.190311196</v>
      </c>
      <c r="AE11" t="n">
        <v>3559096.012654883</v>
      </c>
      <c r="AF11" t="n">
        <v>3.793817041603707e-06</v>
      </c>
      <c r="AG11" t="n">
        <v>47.775</v>
      </c>
      <c r="AH11" t="n">
        <v>3219420.884429593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0.8774999999999999</v>
      </c>
      <c r="E12" t="n">
        <v>113.96</v>
      </c>
      <c r="F12" t="n">
        <v>109.39</v>
      </c>
      <c r="G12" t="n">
        <v>81.03</v>
      </c>
      <c r="H12" t="n">
        <v>1.25</v>
      </c>
      <c r="I12" t="n">
        <v>81</v>
      </c>
      <c r="J12" t="n">
        <v>155.66</v>
      </c>
      <c r="K12" t="n">
        <v>47.83</v>
      </c>
      <c r="L12" t="n">
        <v>11</v>
      </c>
      <c r="M12" t="n">
        <v>79</v>
      </c>
      <c r="N12" t="n">
        <v>26.83</v>
      </c>
      <c r="O12" t="n">
        <v>19431.82</v>
      </c>
      <c r="P12" t="n">
        <v>1224.26</v>
      </c>
      <c r="Q12" t="n">
        <v>1150.92</v>
      </c>
      <c r="R12" t="n">
        <v>301.6</v>
      </c>
      <c r="S12" t="n">
        <v>164.43</v>
      </c>
      <c r="T12" t="n">
        <v>61936.37</v>
      </c>
      <c r="U12" t="n">
        <v>0.55</v>
      </c>
      <c r="V12" t="n">
        <v>0.87</v>
      </c>
      <c r="W12" t="n">
        <v>19.11</v>
      </c>
      <c r="X12" t="n">
        <v>3.66</v>
      </c>
      <c r="Y12" t="n">
        <v>0.5</v>
      </c>
      <c r="Z12" t="n">
        <v>10</v>
      </c>
      <c r="AA12" t="n">
        <v>2569.240184493397</v>
      </c>
      <c r="AB12" t="n">
        <v>3515.347767301385</v>
      </c>
      <c r="AC12" t="n">
        <v>3179.847910211587</v>
      </c>
      <c r="AD12" t="n">
        <v>2569240.184493396</v>
      </c>
      <c r="AE12" t="n">
        <v>3515347.767301385</v>
      </c>
      <c r="AF12" t="n">
        <v>3.816870504479767e-06</v>
      </c>
      <c r="AG12" t="n">
        <v>47.48333333333333</v>
      </c>
      <c r="AH12" t="n">
        <v>3179847.910211587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0.8817</v>
      </c>
      <c r="E13" t="n">
        <v>113.42</v>
      </c>
      <c r="F13" t="n">
        <v>109.05</v>
      </c>
      <c r="G13" t="n">
        <v>88.42</v>
      </c>
      <c r="H13" t="n">
        <v>1.35</v>
      </c>
      <c r="I13" t="n">
        <v>74</v>
      </c>
      <c r="J13" t="n">
        <v>157.07</v>
      </c>
      <c r="K13" t="n">
        <v>47.83</v>
      </c>
      <c r="L13" t="n">
        <v>12</v>
      </c>
      <c r="M13" t="n">
        <v>72</v>
      </c>
      <c r="N13" t="n">
        <v>27.24</v>
      </c>
      <c r="O13" t="n">
        <v>19605.66</v>
      </c>
      <c r="P13" t="n">
        <v>1218.16</v>
      </c>
      <c r="Q13" t="n">
        <v>1150.91</v>
      </c>
      <c r="R13" t="n">
        <v>289.97</v>
      </c>
      <c r="S13" t="n">
        <v>164.43</v>
      </c>
      <c r="T13" t="n">
        <v>56154.72</v>
      </c>
      <c r="U13" t="n">
        <v>0.57</v>
      </c>
      <c r="V13" t="n">
        <v>0.88</v>
      </c>
      <c r="W13" t="n">
        <v>19.1</v>
      </c>
      <c r="X13" t="n">
        <v>3.32</v>
      </c>
      <c r="Y13" t="n">
        <v>0.5</v>
      </c>
      <c r="Z13" t="n">
        <v>10</v>
      </c>
      <c r="AA13" t="n">
        <v>2552.27393928069</v>
      </c>
      <c r="AB13" t="n">
        <v>3492.133802103446</v>
      </c>
      <c r="AC13" t="n">
        <v>3158.849453271135</v>
      </c>
      <c r="AD13" t="n">
        <v>2552273.93928069</v>
      </c>
      <c r="AE13" t="n">
        <v>3492133.802103446</v>
      </c>
      <c r="AF13" t="n">
        <v>3.835139286381551e-06</v>
      </c>
      <c r="AG13" t="n">
        <v>47.25833333333333</v>
      </c>
      <c r="AH13" t="n">
        <v>3158849.453271135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0.8853</v>
      </c>
      <c r="E14" t="n">
        <v>112.96</v>
      </c>
      <c r="F14" t="n">
        <v>108.77</v>
      </c>
      <c r="G14" t="n">
        <v>95.97</v>
      </c>
      <c r="H14" t="n">
        <v>1.45</v>
      </c>
      <c r="I14" t="n">
        <v>68</v>
      </c>
      <c r="J14" t="n">
        <v>158.48</v>
      </c>
      <c r="K14" t="n">
        <v>47.83</v>
      </c>
      <c r="L14" t="n">
        <v>13</v>
      </c>
      <c r="M14" t="n">
        <v>66</v>
      </c>
      <c r="N14" t="n">
        <v>27.65</v>
      </c>
      <c r="O14" t="n">
        <v>19780.06</v>
      </c>
      <c r="P14" t="n">
        <v>1211.8</v>
      </c>
      <c r="Q14" t="n">
        <v>1150.91</v>
      </c>
      <c r="R14" t="n">
        <v>281.08</v>
      </c>
      <c r="S14" t="n">
        <v>164.43</v>
      </c>
      <c r="T14" t="n">
        <v>51743.51</v>
      </c>
      <c r="U14" t="n">
        <v>0.58</v>
      </c>
      <c r="V14" t="n">
        <v>0.88</v>
      </c>
      <c r="W14" t="n">
        <v>19.07</v>
      </c>
      <c r="X14" t="n">
        <v>3.04</v>
      </c>
      <c r="Y14" t="n">
        <v>0.5</v>
      </c>
      <c r="Z14" t="n">
        <v>10</v>
      </c>
      <c r="AA14" t="n">
        <v>2536.8147358392</v>
      </c>
      <c r="AB14" t="n">
        <v>3470.981837942875</v>
      </c>
      <c r="AC14" t="n">
        <v>3139.716202883083</v>
      </c>
      <c r="AD14" t="n">
        <v>2536814.7358392</v>
      </c>
      <c r="AE14" t="n">
        <v>3470981.837942875</v>
      </c>
      <c r="AF14" t="n">
        <v>3.850798242297364e-06</v>
      </c>
      <c r="AG14" t="n">
        <v>47.06666666666666</v>
      </c>
      <c r="AH14" t="n">
        <v>3139716.202883082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0.8881</v>
      </c>
      <c r="E15" t="n">
        <v>112.59</v>
      </c>
      <c r="F15" t="n">
        <v>108.55</v>
      </c>
      <c r="G15" t="n">
        <v>103.38</v>
      </c>
      <c r="H15" t="n">
        <v>1.55</v>
      </c>
      <c r="I15" t="n">
        <v>63</v>
      </c>
      <c r="J15" t="n">
        <v>159.9</v>
      </c>
      <c r="K15" t="n">
        <v>47.83</v>
      </c>
      <c r="L15" t="n">
        <v>14</v>
      </c>
      <c r="M15" t="n">
        <v>61</v>
      </c>
      <c r="N15" t="n">
        <v>28.07</v>
      </c>
      <c r="O15" t="n">
        <v>19955.16</v>
      </c>
      <c r="P15" t="n">
        <v>1206.56</v>
      </c>
      <c r="Q15" t="n">
        <v>1150.9</v>
      </c>
      <c r="R15" t="n">
        <v>273.18</v>
      </c>
      <c r="S15" t="n">
        <v>164.43</v>
      </c>
      <c r="T15" t="n">
        <v>47814.47</v>
      </c>
      <c r="U15" t="n">
        <v>0.6</v>
      </c>
      <c r="V15" t="n">
        <v>0.88</v>
      </c>
      <c r="W15" t="n">
        <v>19.07</v>
      </c>
      <c r="X15" t="n">
        <v>2.81</v>
      </c>
      <c r="Y15" t="n">
        <v>0.5</v>
      </c>
      <c r="Z15" t="n">
        <v>10</v>
      </c>
      <c r="AA15" t="n">
        <v>2524.475312399721</v>
      </c>
      <c r="AB15" t="n">
        <v>3454.098494416038</v>
      </c>
      <c r="AC15" t="n">
        <v>3124.444181966525</v>
      </c>
      <c r="AD15" t="n">
        <v>2524475.312399721</v>
      </c>
      <c r="AE15" t="n">
        <v>3454098.494416038</v>
      </c>
      <c r="AF15" t="n">
        <v>3.862977430231887e-06</v>
      </c>
      <c r="AG15" t="n">
        <v>46.9125</v>
      </c>
      <c r="AH15" t="n">
        <v>3124444.181966525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0.8903</v>
      </c>
      <c r="E16" t="n">
        <v>112.32</v>
      </c>
      <c r="F16" t="n">
        <v>108.39</v>
      </c>
      <c r="G16" t="n">
        <v>110.23</v>
      </c>
      <c r="H16" t="n">
        <v>1.65</v>
      </c>
      <c r="I16" t="n">
        <v>59</v>
      </c>
      <c r="J16" t="n">
        <v>161.32</v>
      </c>
      <c r="K16" t="n">
        <v>47.83</v>
      </c>
      <c r="L16" t="n">
        <v>15</v>
      </c>
      <c r="M16" t="n">
        <v>57</v>
      </c>
      <c r="N16" t="n">
        <v>28.5</v>
      </c>
      <c r="O16" t="n">
        <v>20130.71</v>
      </c>
      <c r="P16" t="n">
        <v>1202.08</v>
      </c>
      <c r="Q16" t="n">
        <v>1150.92</v>
      </c>
      <c r="R16" t="n">
        <v>267.4</v>
      </c>
      <c r="S16" t="n">
        <v>164.43</v>
      </c>
      <c r="T16" t="n">
        <v>44946.43</v>
      </c>
      <c r="U16" t="n">
        <v>0.61</v>
      </c>
      <c r="V16" t="n">
        <v>0.88</v>
      </c>
      <c r="W16" t="n">
        <v>19.08</v>
      </c>
      <c r="X16" t="n">
        <v>2.65</v>
      </c>
      <c r="Y16" t="n">
        <v>0.5</v>
      </c>
      <c r="Z16" t="n">
        <v>10</v>
      </c>
      <c r="AA16" t="n">
        <v>2505.08282842086</v>
      </c>
      <c r="AB16" t="n">
        <v>3427.564842300146</v>
      </c>
      <c r="AC16" t="n">
        <v>3100.44286436836</v>
      </c>
      <c r="AD16" t="n">
        <v>2505082.82842086</v>
      </c>
      <c r="AE16" t="n">
        <v>3427564.842300146</v>
      </c>
      <c r="AF16" t="n">
        <v>3.87254679218044e-06</v>
      </c>
      <c r="AG16" t="n">
        <v>46.79999999999999</v>
      </c>
      <c r="AH16" t="n">
        <v>3100442.86436836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0.8925</v>
      </c>
      <c r="E17" t="n">
        <v>112.05</v>
      </c>
      <c r="F17" t="n">
        <v>108.23</v>
      </c>
      <c r="G17" t="n">
        <v>118.07</v>
      </c>
      <c r="H17" t="n">
        <v>1.74</v>
      </c>
      <c r="I17" t="n">
        <v>55</v>
      </c>
      <c r="J17" t="n">
        <v>162.75</v>
      </c>
      <c r="K17" t="n">
        <v>47.83</v>
      </c>
      <c r="L17" t="n">
        <v>16</v>
      </c>
      <c r="M17" t="n">
        <v>53</v>
      </c>
      <c r="N17" t="n">
        <v>28.92</v>
      </c>
      <c r="O17" t="n">
        <v>20306.85</v>
      </c>
      <c r="P17" t="n">
        <v>1197.24</v>
      </c>
      <c r="Q17" t="n">
        <v>1150.89</v>
      </c>
      <c r="R17" t="n">
        <v>261.87</v>
      </c>
      <c r="S17" t="n">
        <v>164.43</v>
      </c>
      <c r="T17" t="n">
        <v>42200.72</v>
      </c>
      <c r="U17" t="n">
        <v>0.63</v>
      </c>
      <c r="V17" t="n">
        <v>0.88</v>
      </c>
      <c r="W17" t="n">
        <v>19.08</v>
      </c>
      <c r="X17" t="n">
        <v>2.5</v>
      </c>
      <c r="Y17" t="n">
        <v>0.5</v>
      </c>
      <c r="Z17" t="n">
        <v>10</v>
      </c>
      <c r="AA17" t="n">
        <v>2494.939749476643</v>
      </c>
      <c r="AB17" t="n">
        <v>3413.686634207607</v>
      </c>
      <c r="AC17" t="n">
        <v>3087.889172977987</v>
      </c>
      <c r="AD17" t="n">
        <v>2494939.749476643</v>
      </c>
      <c r="AE17" t="n">
        <v>3413686.634207607</v>
      </c>
      <c r="AF17" t="n">
        <v>3.882116154128993e-06</v>
      </c>
      <c r="AG17" t="n">
        <v>46.6875</v>
      </c>
      <c r="AH17" t="n">
        <v>3087889.172977987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0.8943</v>
      </c>
      <c r="E18" t="n">
        <v>111.82</v>
      </c>
      <c r="F18" t="n">
        <v>108.09</v>
      </c>
      <c r="G18" t="n">
        <v>124.72</v>
      </c>
      <c r="H18" t="n">
        <v>1.83</v>
      </c>
      <c r="I18" t="n">
        <v>52</v>
      </c>
      <c r="J18" t="n">
        <v>164.19</v>
      </c>
      <c r="K18" t="n">
        <v>47.83</v>
      </c>
      <c r="L18" t="n">
        <v>17</v>
      </c>
      <c r="M18" t="n">
        <v>50</v>
      </c>
      <c r="N18" t="n">
        <v>29.36</v>
      </c>
      <c r="O18" t="n">
        <v>20483.57</v>
      </c>
      <c r="P18" t="n">
        <v>1192.16</v>
      </c>
      <c r="Q18" t="n">
        <v>1150.91</v>
      </c>
      <c r="R18" t="n">
        <v>257.83</v>
      </c>
      <c r="S18" t="n">
        <v>164.43</v>
      </c>
      <c r="T18" t="n">
        <v>40195.39</v>
      </c>
      <c r="U18" t="n">
        <v>0.64</v>
      </c>
      <c r="V18" t="n">
        <v>0.88</v>
      </c>
      <c r="W18" t="n">
        <v>19.05</v>
      </c>
      <c r="X18" t="n">
        <v>2.36</v>
      </c>
      <c r="Y18" t="n">
        <v>0.5</v>
      </c>
      <c r="Z18" t="n">
        <v>10</v>
      </c>
      <c r="AA18" t="n">
        <v>2485.53401680603</v>
      </c>
      <c r="AB18" t="n">
        <v>3400.817295816033</v>
      </c>
      <c r="AC18" t="n">
        <v>3076.248066180275</v>
      </c>
      <c r="AD18" t="n">
        <v>2485534.01680603</v>
      </c>
      <c r="AE18" t="n">
        <v>3400817.295816033</v>
      </c>
      <c r="AF18" t="n">
        <v>3.889945632086901e-06</v>
      </c>
      <c r="AG18" t="n">
        <v>46.59166666666666</v>
      </c>
      <c r="AH18" t="n">
        <v>3076248.066180275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0.8963</v>
      </c>
      <c r="E19" t="n">
        <v>111.56</v>
      </c>
      <c r="F19" t="n">
        <v>107.92</v>
      </c>
      <c r="G19" t="n">
        <v>132.15</v>
      </c>
      <c r="H19" t="n">
        <v>1.93</v>
      </c>
      <c r="I19" t="n">
        <v>49</v>
      </c>
      <c r="J19" t="n">
        <v>165.62</v>
      </c>
      <c r="K19" t="n">
        <v>47.83</v>
      </c>
      <c r="L19" t="n">
        <v>18</v>
      </c>
      <c r="M19" t="n">
        <v>47</v>
      </c>
      <c r="N19" t="n">
        <v>29.8</v>
      </c>
      <c r="O19" t="n">
        <v>20660.89</v>
      </c>
      <c r="P19" t="n">
        <v>1187.23</v>
      </c>
      <c r="Q19" t="n">
        <v>1150.91</v>
      </c>
      <c r="R19" t="n">
        <v>251.73</v>
      </c>
      <c r="S19" t="n">
        <v>164.43</v>
      </c>
      <c r="T19" t="n">
        <v>37164.18</v>
      </c>
      <c r="U19" t="n">
        <v>0.65</v>
      </c>
      <c r="V19" t="n">
        <v>0.89</v>
      </c>
      <c r="W19" t="n">
        <v>19.06</v>
      </c>
      <c r="X19" t="n">
        <v>2.19</v>
      </c>
      <c r="Y19" t="n">
        <v>0.5</v>
      </c>
      <c r="Z19" t="n">
        <v>10</v>
      </c>
      <c r="AA19" t="n">
        <v>2475.635245612074</v>
      </c>
      <c r="AB19" t="n">
        <v>3387.273360365499</v>
      </c>
      <c r="AC19" t="n">
        <v>3063.996744920108</v>
      </c>
      <c r="AD19" t="n">
        <v>2475635.245612074</v>
      </c>
      <c r="AE19" t="n">
        <v>3387273.360365499</v>
      </c>
      <c r="AF19" t="n">
        <v>3.898645052040131e-06</v>
      </c>
      <c r="AG19" t="n">
        <v>46.48333333333333</v>
      </c>
      <c r="AH19" t="n">
        <v>3063996.744920108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0.898</v>
      </c>
      <c r="E20" t="n">
        <v>111.36</v>
      </c>
      <c r="F20" t="n">
        <v>107.8</v>
      </c>
      <c r="G20" t="n">
        <v>140.61</v>
      </c>
      <c r="H20" t="n">
        <v>2.02</v>
      </c>
      <c r="I20" t="n">
        <v>46</v>
      </c>
      <c r="J20" t="n">
        <v>167.07</v>
      </c>
      <c r="K20" t="n">
        <v>47.83</v>
      </c>
      <c r="L20" t="n">
        <v>19</v>
      </c>
      <c r="M20" t="n">
        <v>44</v>
      </c>
      <c r="N20" t="n">
        <v>30.24</v>
      </c>
      <c r="O20" t="n">
        <v>20838.81</v>
      </c>
      <c r="P20" t="n">
        <v>1184.05</v>
      </c>
      <c r="Q20" t="n">
        <v>1150.87</v>
      </c>
      <c r="R20" t="n">
        <v>247.72</v>
      </c>
      <c r="S20" t="n">
        <v>164.43</v>
      </c>
      <c r="T20" t="n">
        <v>35172.86</v>
      </c>
      <c r="U20" t="n">
        <v>0.66</v>
      </c>
      <c r="V20" t="n">
        <v>0.89</v>
      </c>
      <c r="W20" t="n">
        <v>19.05</v>
      </c>
      <c r="X20" t="n">
        <v>2.07</v>
      </c>
      <c r="Y20" t="n">
        <v>0.5</v>
      </c>
      <c r="Z20" t="n">
        <v>10</v>
      </c>
      <c r="AA20" t="n">
        <v>2468.465270353384</v>
      </c>
      <c r="AB20" t="n">
        <v>3377.463083899575</v>
      </c>
      <c r="AC20" t="n">
        <v>3055.122747471282</v>
      </c>
      <c r="AD20" t="n">
        <v>2468465.270353384</v>
      </c>
      <c r="AE20" t="n">
        <v>3377463.083899575</v>
      </c>
      <c r="AF20" t="n">
        <v>3.906039559000376e-06</v>
      </c>
      <c r="AG20" t="n">
        <v>46.4</v>
      </c>
      <c r="AH20" t="n">
        <v>3055122.747471282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0.8992</v>
      </c>
      <c r="E21" t="n">
        <v>111.21</v>
      </c>
      <c r="F21" t="n">
        <v>107.71</v>
      </c>
      <c r="G21" t="n">
        <v>146.88</v>
      </c>
      <c r="H21" t="n">
        <v>2.1</v>
      </c>
      <c r="I21" t="n">
        <v>44</v>
      </c>
      <c r="J21" t="n">
        <v>168.51</v>
      </c>
      <c r="K21" t="n">
        <v>47.83</v>
      </c>
      <c r="L21" t="n">
        <v>20</v>
      </c>
      <c r="M21" t="n">
        <v>42</v>
      </c>
      <c r="N21" t="n">
        <v>30.69</v>
      </c>
      <c r="O21" t="n">
        <v>21017.33</v>
      </c>
      <c r="P21" t="n">
        <v>1180.09</v>
      </c>
      <c r="Q21" t="n">
        <v>1150.95</v>
      </c>
      <c r="R21" t="n">
        <v>244.77</v>
      </c>
      <c r="S21" t="n">
        <v>164.43</v>
      </c>
      <c r="T21" t="n">
        <v>33708.62</v>
      </c>
      <c r="U21" t="n">
        <v>0.67</v>
      </c>
      <c r="V21" t="n">
        <v>0.89</v>
      </c>
      <c r="W21" t="n">
        <v>19.05</v>
      </c>
      <c r="X21" t="n">
        <v>1.98</v>
      </c>
      <c r="Y21" t="n">
        <v>0.5</v>
      </c>
      <c r="Z21" t="n">
        <v>10</v>
      </c>
      <c r="AA21" t="n">
        <v>2461.728489506503</v>
      </c>
      <c r="AB21" t="n">
        <v>3368.245523139076</v>
      </c>
      <c r="AC21" t="n">
        <v>3046.784897772838</v>
      </c>
      <c r="AD21" t="n">
        <v>2461728.489506503</v>
      </c>
      <c r="AE21" t="n">
        <v>3368245.523139076</v>
      </c>
      <c r="AF21" t="n">
        <v>3.911259210972315e-06</v>
      </c>
      <c r="AG21" t="n">
        <v>46.3375</v>
      </c>
      <c r="AH21" t="n">
        <v>3046784.897772838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0.9003</v>
      </c>
      <c r="E22" t="n">
        <v>111.07</v>
      </c>
      <c r="F22" t="n">
        <v>107.63</v>
      </c>
      <c r="G22" t="n">
        <v>153.76</v>
      </c>
      <c r="H22" t="n">
        <v>2.19</v>
      </c>
      <c r="I22" t="n">
        <v>42</v>
      </c>
      <c r="J22" t="n">
        <v>169.97</v>
      </c>
      <c r="K22" t="n">
        <v>47.83</v>
      </c>
      <c r="L22" t="n">
        <v>21</v>
      </c>
      <c r="M22" t="n">
        <v>40</v>
      </c>
      <c r="N22" t="n">
        <v>31.14</v>
      </c>
      <c r="O22" t="n">
        <v>21196.47</v>
      </c>
      <c r="P22" t="n">
        <v>1177.51</v>
      </c>
      <c r="Q22" t="n">
        <v>1150.91</v>
      </c>
      <c r="R22" t="n">
        <v>242.25</v>
      </c>
      <c r="S22" t="n">
        <v>164.43</v>
      </c>
      <c r="T22" t="n">
        <v>32456.83</v>
      </c>
      <c r="U22" t="n">
        <v>0.68</v>
      </c>
      <c r="V22" t="n">
        <v>0.89</v>
      </c>
      <c r="W22" t="n">
        <v>19.04</v>
      </c>
      <c r="X22" t="n">
        <v>1.9</v>
      </c>
      <c r="Y22" t="n">
        <v>0.5</v>
      </c>
      <c r="Z22" t="n">
        <v>10</v>
      </c>
      <c r="AA22" t="n">
        <v>2456.598993806055</v>
      </c>
      <c r="AB22" t="n">
        <v>3361.227120824343</v>
      </c>
      <c r="AC22" t="n">
        <v>3040.436321924634</v>
      </c>
      <c r="AD22" t="n">
        <v>2456598.993806055</v>
      </c>
      <c r="AE22" t="n">
        <v>3361227.120824343</v>
      </c>
      <c r="AF22" t="n">
        <v>3.916043891946592e-06</v>
      </c>
      <c r="AG22" t="n">
        <v>46.27916666666666</v>
      </c>
      <c r="AH22" t="n">
        <v>3040436.321924634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0.9018</v>
      </c>
      <c r="E23" t="n">
        <v>110.89</v>
      </c>
      <c r="F23" t="n">
        <v>107.51</v>
      </c>
      <c r="G23" t="n">
        <v>161.26</v>
      </c>
      <c r="H23" t="n">
        <v>2.28</v>
      </c>
      <c r="I23" t="n">
        <v>40</v>
      </c>
      <c r="J23" t="n">
        <v>171.42</v>
      </c>
      <c r="K23" t="n">
        <v>47.83</v>
      </c>
      <c r="L23" t="n">
        <v>22</v>
      </c>
      <c r="M23" t="n">
        <v>38</v>
      </c>
      <c r="N23" t="n">
        <v>31.6</v>
      </c>
      <c r="O23" t="n">
        <v>21376.23</v>
      </c>
      <c r="P23" t="n">
        <v>1172.54</v>
      </c>
      <c r="Q23" t="n">
        <v>1150.87</v>
      </c>
      <c r="R23" t="n">
        <v>237.87</v>
      </c>
      <c r="S23" t="n">
        <v>164.43</v>
      </c>
      <c r="T23" t="n">
        <v>30274.85</v>
      </c>
      <c r="U23" t="n">
        <v>0.6899999999999999</v>
      </c>
      <c r="V23" t="n">
        <v>0.89</v>
      </c>
      <c r="W23" t="n">
        <v>19.04</v>
      </c>
      <c r="X23" t="n">
        <v>1.77</v>
      </c>
      <c r="Y23" t="n">
        <v>0.5</v>
      </c>
      <c r="Z23" t="n">
        <v>10</v>
      </c>
      <c r="AA23" t="n">
        <v>2448.158946377832</v>
      </c>
      <c r="AB23" t="n">
        <v>3349.679075584434</v>
      </c>
      <c r="AC23" t="n">
        <v>3029.990405914639</v>
      </c>
      <c r="AD23" t="n">
        <v>2448158.946377832</v>
      </c>
      <c r="AE23" t="n">
        <v>3349679.075584434</v>
      </c>
      <c r="AF23" t="n">
        <v>3.922568456911514e-06</v>
      </c>
      <c r="AG23" t="n">
        <v>46.20416666666667</v>
      </c>
      <c r="AH23" t="n">
        <v>3029990.405914639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0.903</v>
      </c>
      <c r="E24" t="n">
        <v>110.75</v>
      </c>
      <c r="F24" t="n">
        <v>107.42</v>
      </c>
      <c r="G24" t="n">
        <v>169.61</v>
      </c>
      <c r="H24" t="n">
        <v>2.36</v>
      </c>
      <c r="I24" t="n">
        <v>38</v>
      </c>
      <c r="J24" t="n">
        <v>172.89</v>
      </c>
      <c r="K24" t="n">
        <v>47.83</v>
      </c>
      <c r="L24" t="n">
        <v>23</v>
      </c>
      <c r="M24" t="n">
        <v>36</v>
      </c>
      <c r="N24" t="n">
        <v>32.06</v>
      </c>
      <c r="O24" t="n">
        <v>21556.61</v>
      </c>
      <c r="P24" t="n">
        <v>1170.74</v>
      </c>
      <c r="Q24" t="n">
        <v>1150.87</v>
      </c>
      <c r="R24" t="n">
        <v>235.01</v>
      </c>
      <c r="S24" t="n">
        <v>164.43</v>
      </c>
      <c r="T24" t="n">
        <v>28856.11</v>
      </c>
      <c r="U24" t="n">
        <v>0.7</v>
      </c>
      <c r="V24" t="n">
        <v>0.89</v>
      </c>
      <c r="W24" t="n">
        <v>19.04</v>
      </c>
      <c r="X24" t="n">
        <v>1.69</v>
      </c>
      <c r="Y24" t="n">
        <v>0.5</v>
      </c>
      <c r="Z24" t="n">
        <v>10</v>
      </c>
      <c r="AA24" t="n">
        <v>2434.008165535907</v>
      </c>
      <c r="AB24" t="n">
        <v>3330.317352948121</v>
      </c>
      <c r="AC24" t="n">
        <v>3012.476538912387</v>
      </c>
      <c r="AD24" t="n">
        <v>2434008.165535907</v>
      </c>
      <c r="AE24" t="n">
        <v>3330317.352948121</v>
      </c>
      <c r="AF24" t="n">
        <v>3.927788108883452e-06</v>
      </c>
      <c r="AG24" t="n">
        <v>46.14583333333334</v>
      </c>
      <c r="AH24" t="n">
        <v>3012476.538912387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0.9042</v>
      </c>
      <c r="E25" t="n">
        <v>110.59</v>
      </c>
      <c r="F25" t="n">
        <v>107.32</v>
      </c>
      <c r="G25" t="n">
        <v>178.87</v>
      </c>
      <c r="H25" t="n">
        <v>2.44</v>
      </c>
      <c r="I25" t="n">
        <v>36</v>
      </c>
      <c r="J25" t="n">
        <v>174.35</v>
      </c>
      <c r="K25" t="n">
        <v>47.83</v>
      </c>
      <c r="L25" t="n">
        <v>24</v>
      </c>
      <c r="M25" t="n">
        <v>34</v>
      </c>
      <c r="N25" t="n">
        <v>32.53</v>
      </c>
      <c r="O25" t="n">
        <v>21737.62</v>
      </c>
      <c r="P25" t="n">
        <v>1165.23</v>
      </c>
      <c r="Q25" t="n">
        <v>1150.89</v>
      </c>
      <c r="R25" t="n">
        <v>231.8</v>
      </c>
      <c r="S25" t="n">
        <v>164.43</v>
      </c>
      <c r="T25" t="n">
        <v>27261.42</v>
      </c>
      <c r="U25" t="n">
        <v>0.71</v>
      </c>
      <c r="V25" t="n">
        <v>0.89</v>
      </c>
      <c r="W25" t="n">
        <v>19.03</v>
      </c>
      <c r="X25" t="n">
        <v>1.59</v>
      </c>
      <c r="Y25" t="n">
        <v>0.5</v>
      </c>
      <c r="Z25" t="n">
        <v>10</v>
      </c>
      <c r="AA25" t="n">
        <v>2425.790878737325</v>
      </c>
      <c r="AB25" t="n">
        <v>3319.074098629193</v>
      </c>
      <c r="AC25" t="n">
        <v>3002.306325005652</v>
      </c>
      <c r="AD25" t="n">
        <v>2425790.878737325</v>
      </c>
      <c r="AE25" t="n">
        <v>3319074.098629192</v>
      </c>
      <c r="AF25" t="n">
        <v>3.93300776085539e-06</v>
      </c>
      <c r="AG25" t="n">
        <v>46.07916666666667</v>
      </c>
      <c r="AH25" t="n">
        <v>3002306.325005651</v>
      </c>
    </row>
    <row r="26">
      <c r="A26" t="n">
        <v>24</v>
      </c>
      <c r="B26" t="n">
        <v>70</v>
      </c>
      <c r="C26" t="inlineStr">
        <is>
          <t xml:space="preserve">CONCLUIDO	</t>
        </is>
      </c>
      <c r="D26" t="n">
        <v>0.9048</v>
      </c>
      <c r="E26" t="n">
        <v>110.52</v>
      </c>
      <c r="F26" t="n">
        <v>107.28</v>
      </c>
      <c r="G26" t="n">
        <v>183.92</v>
      </c>
      <c r="H26" t="n">
        <v>2.52</v>
      </c>
      <c r="I26" t="n">
        <v>35</v>
      </c>
      <c r="J26" t="n">
        <v>175.83</v>
      </c>
      <c r="K26" t="n">
        <v>47.83</v>
      </c>
      <c r="L26" t="n">
        <v>25</v>
      </c>
      <c r="M26" t="n">
        <v>33</v>
      </c>
      <c r="N26" t="n">
        <v>33</v>
      </c>
      <c r="O26" t="n">
        <v>21919.27</v>
      </c>
      <c r="P26" t="n">
        <v>1162.87</v>
      </c>
      <c r="Q26" t="n">
        <v>1150.9</v>
      </c>
      <c r="R26" t="n">
        <v>230.46</v>
      </c>
      <c r="S26" t="n">
        <v>164.43</v>
      </c>
      <c r="T26" t="n">
        <v>26596.59</v>
      </c>
      <c r="U26" t="n">
        <v>0.71</v>
      </c>
      <c r="V26" t="n">
        <v>0.89</v>
      </c>
      <c r="W26" t="n">
        <v>19.03</v>
      </c>
      <c r="X26" t="n">
        <v>1.55</v>
      </c>
      <c r="Y26" t="n">
        <v>0.5</v>
      </c>
      <c r="Z26" t="n">
        <v>10</v>
      </c>
      <c r="AA26" t="n">
        <v>2422.12870417232</v>
      </c>
      <c r="AB26" t="n">
        <v>3314.063349825614</v>
      </c>
      <c r="AC26" t="n">
        <v>2997.773795035257</v>
      </c>
      <c r="AD26" t="n">
        <v>2422128.70417232</v>
      </c>
      <c r="AE26" t="n">
        <v>3314063.349825614</v>
      </c>
      <c r="AF26" t="n">
        <v>3.93561758684136e-06</v>
      </c>
      <c r="AG26" t="n">
        <v>46.05</v>
      </c>
      <c r="AH26" t="n">
        <v>2997773.795035257</v>
      </c>
    </row>
    <row r="27">
      <c r="A27" t="n">
        <v>25</v>
      </c>
      <c r="B27" t="n">
        <v>70</v>
      </c>
      <c r="C27" t="inlineStr">
        <is>
          <t xml:space="preserve">CONCLUIDO	</t>
        </is>
      </c>
      <c r="D27" t="n">
        <v>0.9061</v>
      </c>
      <c r="E27" t="n">
        <v>110.36</v>
      </c>
      <c r="F27" t="n">
        <v>107.18</v>
      </c>
      <c r="G27" t="n">
        <v>194.87</v>
      </c>
      <c r="H27" t="n">
        <v>2.6</v>
      </c>
      <c r="I27" t="n">
        <v>33</v>
      </c>
      <c r="J27" t="n">
        <v>177.3</v>
      </c>
      <c r="K27" t="n">
        <v>47.83</v>
      </c>
      <c r="L27" t="n">
        <v>26</v>
      </c>
      <c r="M27" t="n">
        <v>31</v>
      </c>
      <c r="N27" t="n">
        <v>33.48</v>
      </c>
      <c r="O27" t="n">
        <v>22101.56</v>
      </c>
      <c r="P27" t="n">
        <v>1158.39</v>
      </c>
      <c r="Q27" t="n">
        <v>1150.91</v>
      </c>
      <c r="R27" t="n">
        <v>226.73</v>
      </c>
      <c r="S27" t="n">
        <v>164.43</v>
      </c>
      <c r="T27" t="n">
        <v>24740.61</v>
      </c>
      <c r="U27" t="n">
        <v>0.73</v>
      </c>
      <c r="V27" t="n">
        <v>0.89</v>
      </c>
      <c r="W27" t="n">
        <v>19.03</v>
      </c>
      <c r="X27" t="n">
        <v>1.45</v>
      </c>
      <c r="Y27" t="n">
        <v>0.5</v>
      </c>
      <c r="Z27" t="n">
        <v>10</v>
      </c>
      <c r="AA27" t="n">
        <v>2414.640288212144</v>
      </c>
      <c r="AB27" t="n">
        <v>3303.817368743303</v>
      </c>
      <c r="AC27" t="n">
        <v>2988.505676007117</v>
      </c>
      <c r="AD27" t="n">
        <v>2414640.288212144</v>
      </c>
      <c r="AE27" t="n">
        <v>3303817.368743303</v>
      </c>
      <c r="AF27" t="n">
        <v>3.94127220981096e-06</v>
      </c>
      <c r="AG27" t="n">
        <v>45.98333333333333</v>
      </c>
      <c r="AH27" t="n">
        <v>2988505.676007118</v>
      </c>
    </row>
    <row r="28">
      <c r="A28" t="n">
        <v>26</v>
      </c>
      <c r="B28" t="n">
        <v>70</v>
      </c>
      <c r="C28" t="inlineStr">
        <is>
          <t xml:space="preserve">CONCLUIDO	</t>
        </is>
      </c>
      <c r="D28" t="n">
        <v>0.9066</v>
      </c>
      <c r="E28" t="n">
        <v>110.3</v>
      </c>
      <c r="F28" t="n">
        <v>107.15</v>
      </c>
      <c r="G28" t="n">
        <v>200.91</v>
      </c>
      <c r="H28" t="n">
        <v>2.68</v>
      </c>
      <c r="I28" t="n">
        <v>32</v>
      </c>
      <c r="J28" t="n">
        <v>178.79</v>
      </c>
      <c r="K28" t="n">
        <v>47.83</v>
      </c>
      <c r="L28" t="n">
        <v>27</v>
      </c>
      <c r="M28" t="n">
        <v>30</v>
      </c>
      <c r="N28" t="n">
        <v>33.96</v>
      </c>
      <c r="O28" t="n">
        <v>22284.51</v>
      </c>
      <c r="P28" t="n">
        <v>1158.76</v>
      </c>
      <c r="Q28" t="n">
        <v>1150.93</v>
      </c>
      <c r="R28" t="n">
        <v>225.97</v>
      </c>
      <c r="S28" t="n">
        <v>164.43</v>
      </c>
      <c r="T28" t="n">
        <v>24364.64</v>
      </c>
      <c r="U28" t="n">
        <v>0.73</v>
      </c>
      <c r="V28" t="n">
        <v>0.89</v>
      </c>
      <c r="W28" t="n">
        <v>19.02</v>
      </c>
      <c r="X28" t="n">
        <v>1.42</v>
      </c>
      <c r="Y28" t="n">
        <v>0.5</v>
      </c>
      <c r="Z28" t="n">
        <v>10</v>
      </c>
      <c r="AA28" t="n">
        <v>2413.864155107622</v>
      </c>
      <c r="AB28" t="n">
        <v>3302.75542918912</v>
      </c>
      <c r="AC28" t="n">
        <v>2987.545086473543</v>
      </c>
      <c r="AD28" t="n">
        <v>2413864.155107622</v>
      </c>
      <c r="AE28" t="n">
        <v>3302755.429189119</v>
      </c>
      <c r="AF28" t="n">
        <v>3.943447064799267e-06</v>
      </c>
      <c r="AG28" t="n">
        <v>45.95833333333334</v>
      </c>
      <c r="AH28" t="n">
        <v>2987545.086473543</v>
      </c>
    </row>
    <row r="29">
      <c r="A29" t="n">
        <v>27</v>
      </c>
      <c r="B29" t="n">
        <v>70</v>
      </c>
      <c r="C29" t="inlineStr">
        <is>
          <t xml:space="preserve">CONCLUIDO	</t>
        </is>
      </c>
      <c r="D29" t="n">
        <v>0.9072</v>
      </c>
      <c r="E29" t="n">
        <v>110.23</v>
      </c>
      <c r="F29" t="n">
        <v>107.1</v>
      </c>
      <c r="G29" t="n">
        <v>207.3</v>
      </c>
      <c r="H29" t="n">
        <v>2.75</v>
      </c>
      <c r="I29" t="n">
        <v>31</v>
      </c>
      <c r="J29" t="n">
        <v>180.28</v>
      </c>
      <c r="K29" t="n">
        <v>47.83</v>
      </c>
      <c r="L29" t="n">
        <v>28</v>
      </c>
      <c r="M29" t="n">
        <v>29</v>
      </c>
      <c r="N29" t="n">
        <v>34.45</v>
      </c>
      <c r="O29" t="n">
        <v>22468.11</v>
      </c>
      <c r="P29" t="n">
        <v>1154.73</v>
      </c>
      <c r="Q29" t="n">
        <v>1150.88</v>
      </c>
      <c r="R29" t="n">
        <v>224.34</v>
      </c>
      <c r="S29" t="n">
        <v>164.43</v>
      </c>
      <c r="T29" t="n">
        <v>23557.43</v>
      </c>
      <c r="U29" t="n">
        <v>0.73</v>
      </c>
      <c r="V29" t="n">
        <v>0.89</v>
      </c>
      <c r="W29" t="n">
        <v>19.02</v>
      </c>
      <c r="X29" t="n">
        <v>1.37</v>
      </c>
      <c r="Y29" t="n">
        <v>0.5</v>
      </c>
      <c r="Z29" t="n">
        <v>10</v>
      </c>
      <c r="AA29" t="n">
        <v>2408.558633288643</v>
      </c>
      <c r="AB29" t="n">
        <v>3295.496180173289</v>
      </c>
      <c r="AC29" t="n">
        <v>2980.978649995364</v>
      </c>
      <c r="AD29" t="n">
        <v>2408558.633288643</v>
      </c>
      <c r="AE29" t="n">
        <v>3295496.180173289</v>
      </c>
      <c r="AF29" t="n">
        <v>3.946056890785235e-06</v>
      </c>
      <c r="AG29" t="n">
        <v>45.92916666666667</v>
      </c>
      <c r="AH29" t="n">
        <v>2980978.649995364</v>
      </c>
    </row>
    <row r="30">
      <c r="A30" t="n">
        <v>28</v>
      </c>
      <c r="B30" t="n">
        <v>70</v>
      </c>
      <c r="C30" t="inlineStr">
        <is>
          <t xml:space="preserve">CONCLUIDO	</t>
        </is>
      </c>
      <c r="D30" t="n">
        <v>0.9079</v>
      </c>
      <c r="E30" t="n">
        <v>110.14</v>
      </c>
      <c r="F30" t="n">
        <v>107.05</v>
      </c>
      <c r="G30" t="n">
        <v>214.1</v>
      </c>
      <c r="H30" t="n">
        <v>2.83</v>
      </c>
      <c r="I30" t="n">
        <v>30</v>
      </c>
      <c r="J30" t="n">
        <v>181.77</v>
      </c>
      <c r="K30" t="n">
        <v>47.83</v>
      </c>
      <c r="L30" t="n">
        <v>29</v>
      </c>
      <c r="M30" t="n">
        <v>28</v>
      </c>
      <c r="N30" t="n">
        <v>34.94</v>
      </c>
      <c r="O30" t="n">
        <v>22652.51</v>
      </c>
      <c r="P30" t="n">
        <v>1151.31</v>
      </c>
      <c r="Q30" t="n">
        <v>1150.89</v>
      </c>
      <c r="R30" t="n">
        <v>222.43</v>
      </c>
      <c r="S30" t="n">
        <v>164.43</v>
      </c>
      <c r="T30" t="n">
        <v>22605.55</v>
      </c>
      <c r="U30" t="n">
        <v>0.74</v>
      </c>
      <c r="V30" t="n">
        <v>0.89</v>
      </c>
      <c r="W30" t="n">
        <v>19.02</v>
      </c>
      <c r="X30" t="n">
        <v>1.32</v>
      </c>
      <c r="Y30" t="n">
        <v>0.5</v>
      </c>
      <c r="Z30" t="n">
        <v>10</v>
      </c>
      <c r="AA30" t="n">
        <v>2403.655206252212</v>
      </c>
      <c r="AB30" t="n">
        <v>3288.78709497811</v>
      </c>
      <c r="AC30" t="n">
        <v>2974.909870474953</v>
      </c>
      <c r="AD30" t="n">
        <v>2403655.206252212</v>
      </c>
      <c r="AE30" t="n">
        <v>3288787.094978109</v>
      </c>
      <c r="AF30" t="n">
        <v>3.949101687768867e-06</v>
      </c>
      <c r="AG30" t="n">
        <v>45.89166666666667</v>
      </c>
      <c r="AH30" t="n">
        <v>2974909.870474953</v>
      </c>
    </row>
    <row r="31">
      <c r="A31" t="n">
        <v>29</v>
      </c>
      <c r="B31" t="n">
        <v>70</v>
      </c>
      <c r="C31" t="inlineStr">
        <is>
          <t xml:space="preserve">CONCLUIDO	</t>
        </is>
      </c>
      <c r="D31" t="n">
        <v>0.9085</v>
      </c>
      <c r="E31" t="n">
        <v>110.07</v>
      </c>
      <c r="F31" t="n">
        <v>107</v>
      </c>
      <c r="G31" t="n">
        <v>221.39</v>
      </c>
      <c r="H31" t="n">
        <v>2.9</v>
      </c>
      <c r="I31" t="n">
        <v>29</v>
      </c>
      <c r="J31" t="n">
        <v>183.27</v>
      </c>
      <c r="K31" t="n">
        <v>47.83</v>
      </c>
      <c r="L31" t="n">
        <v>30</v>
      </c>
      <c r="M31" t="n">
        <v>27</v>
      </c>
      <c r="N31" t="n">
        <v>35.44</v>
      </c>
      <c r="O31" t="n">
        <v>22837.46</v>
      </c>
      <c r="P31" t="n">
        <v>1149.37</v>
      </c>
      <c r="Q31" t="n">
        <v>1150.87</v>
      </c>
      <c r="R31" t="n">
        <v>220.99</v>
      </c>
      <c r="S31" t="n">
        <v>164.43</v>
      </c>
      <c r="T31" t="n">
        <v>21892.27</v>
      </c>
      <c r="U31" t="n">
        <v>0.74</v>
      </c>
      <c r="V31" t="n">
        <v>0.89</v>
      </c>
      <c r="W31" t="n">
        <v>19.02</v>
      </c>
      <c r="X31" t="n">
        <v>1.27</v>
      </c>
      <c r="Y31" t="n">
        <v>0.5</v>
      </c>
      <c r="Z31" t="n">
        <v>10</v>
      </c>
      <c r="AA31" t="n">
        <v>2400.367090588951</v>
      </c>
      <c r="AB31" t="n">
        <v>3284.28815006621</v>
      </c>
      <c r="AC31" t="n">
        <v>2970.840298551137</v>
      </c>
      <c r="AD31" t="n">
        <v>2400367.090588951</v>
      </c>
      <c r="AE31" t="n">
        <v>3284288.15006621</v>
      </c>
      <c r="AF31" t="n">
        <v>3.951711513754835e-06</v>
      </c>
      <c r="AG31" t="n">
        <v>45.86249999999999</v>
      </c>
      <c r="AH31" t="n">
        <v>2970840.298551137</v>
      </c>
    </row>
    <row r="32">
      <c r="A32" t="n">
        <v>30</v>
      </c>
      <c r="B32" t="n">
        <v>70</v>
      </c>
      <c r="C32" t="inlineStr">
        <is>
          <t xml:space="preserve">CONCLUIDO	</t>
        </is>
      </c>
      <c r="D32" t="n">
        <v>0.9092</v>
      </c>
      <c r="E32" t="n">
        <v>109.99</v>
      </c>
      <c r="F32" t="n">
        <v>106.95</v>
      </c>
      <c r="G32" t="n">
        <v>229.19</v>
      </c>
      <c r="H32" t="n">
        <v>2.98</v>
      </c>
      <c r="I32" t="n">
        <v>28</v>
      </c>
      <c r="J32" t="n">
        <v>184.78</v>
      </c>
      <c r="K32" t="n">
        <v>47.83</v>
      </c>
      <c r="L32" t="n">
        <v>31</v>
      </c>
      <c r="M32" t="n">
        <v>26</v>
      </c>
      <c r="N32" t="n">
        <v>35.95</v>
      </c>
      <c r="O32" t="n">
        <v>23023.09</v>
      </c>
      <c r="P32" t="n">
        <v>1143.11</v>
      </c>
      <c r="Q32" t="n">
        <v>1150.92</v>
      </c>
      <c r="R32" t="n">
        <v>219.34</v>
      </c>
      <c r="S32" t="n">
        <v>164.43</v>
      </c>
      <c r="T32" t="n">
        <v>21071.5</v>
      </c>
      <c r="U32" t="n">
        <v>0.75</v>
      </c>
      <c r="V32" t="n">
        <v>0.89</v>
      </c>
      <c r="W32" t="n">
        <v>19.02</v>
      </c>
      <c r="X32" t="n">
        <v>1.22</v>
      </c>
      <c r="Y32" t="n">
        <v>0.5</v>
      </c>
      <c r="Z32" t="n">
        <v>10</v>
      </c>
      <c r="AA32" t="n">
        <v>2392.75719914668</v>
      </c>
      <c r="AB32" t="n">
        <v>3273.875960870179</v>
      </c>
      <c r="AC32" t="n">
        <v>2961.421834078376</v>
      </c>
      <c r="AD32" t="n">
        <v>2392757.19914668</v>
      </c>
      <c r="AE32" t="n">
        <v>3273875.960870179</v>
      </c>
      <c r="AF32" t="n">
        <v>3.954756310738466e-06</v>
      </c>
      <c r="AG32" t="n">
        <v>45.82916666666666</v>
      </c>
      <c r="AH32" t="n">
        <v>2961421.834078376</v>
      </c>
    </row>
    <row r="33">
      <c r="A33" t="n">
        <v>31</v>
      </c>
      <c r="B33" t="n">
        <v>70</v>
      </c>
      <c r="C33" t="inlineStr">
        <is>
          <t xml:space="preserve">CONCLUIDO	</t>
        </is>
      </c>
      <c r="D33" t="n">
        <v>0.9096</v>
      </c>
      <c r="E33" t="n">
        <v>109.94</v>
      </c>
      <c r="F33" t="n">
        <v>106.93</v>
      </c>
      <c r="G33" t="n">
        <v>237.63</v>
      </c>
      <c r="H33" t="n">
        <v>3.05</v>
      </c>
      <c r="I33" t="n">
        <v>27</v>
      </c>
      <c r="J33" t="n">
        <v>186.29</v>
      </c>
      <c r="K33" t="n">
        <v>47.83</v>
      </c>
      <c r="L33" t="n">
        <v>32</v>
      </c>
      <c r="M33" t="n">
        <v>25</v>
      </c>
      <c r="N33" t="n">
        <v>36.46</v>
      </c>
      <c r="O33" t="n">
        <v>23209.42</v>
      </c>
      <c r="P33" t="n">
        <v>1143.4</v>
      </c>
      <c r="Q33" t="n">
        <v>1150.87</v>
      </c>
      <c r="R33" t="n">
        <v>218.72</v>
      </c>
      <c r="S33" t="n">
        <v>164.43</v>
      </c>
      <c r="T33" t="n">
        <v>20766.92</v>
      </c>
      <c r="U33" t="n">
        <v>0.75</v>
      </c>
      <c r="V33" t="n">
        <v>0.89</v>
      </c>
      <c r="W33" t="n">
        <v>19.01</v>
      </c>
      <c r="X33" t="n">
        <v>1.2</v>
      </c>
      <c r="Y33" t="n">
        <v>0.5</v>
      </c>
      <c r="Z33" t="n">
        <v>10</v>
      </c>
      <c r="AA33" t="n">
        <v>2392.165367794479</v>
      </c>
      <c r="AB33" t="n">
        <v>3273.066191104342</v>
      </c>
      <c r="AC33" t="n">
        <v>2960.689347602471</v>
      </c>
      <c r="AD33" t="n">
        <v>2392165.367794479</v>
      </c>
      <c r="AE33" t="n">
        <v>3273066.191104342</v>
      </c>
      <c r="AF33" t="n">
        <v>3.956496194729112e-06</v>
      </c>
      <c r="AG33" t="n">
        <v>45.80833333333334</v>
      </c>
      <c r="AH33" t="n">
        <v>2960689.347602471</v>
      </c>
    </row>
    <row r="34">
      <c r="A34" t="n">
        <v>32</v>
      </c>
      <c r="B34" t="n">
        <v>70</v>
      </c>
      <c r="C34" t="inlineStr">
        <is>
          <t xml:space="preserve">CONCLUIDO	</t>
        </is>
      </c>
      <c r="D34" t="n">
        <v>0.9103</v>
      </c>
      <c r="E34" t="n">
        <v>109.85</v>
      </c>
      <c r="F34" t="n">
        <v>106.87</v>
      </c>
      <c r="G34" t="n">
        <v>246.63</v>
      </c>
      <c r="H34" t="n">
        <v>3.12</v>
      </c>
      <c r="I34" t="n">
        <v>26</v>
      </c>
      <c r="J34" t="n">
        <v>187.8</v>
      </c>
      <c r="K34" t="n">
        <v>47.83</v>
      </c>
      <c r="L34" t="n">
        <v>33</v>
      </c>
      <c r="M34" t="n">
        <v>24</v>
      </c>
      <c r="N34" t="n">
        <v>36.98</v>
      </c>
      <c r="O34" t="n">
        <v>23396.44</v>
      </c>
      <c r="P34" t="n">
        <v>1138.5</v>
      </c>
      <c r="Q34" t="n">
        <v>1150.88</v>
      </c>
      <c r="R34" t="n">
        <v>216.57</v>
      </c>
      <c r="S34" t="n">
        <v>164.43</v>
      </c>
      <c r="T34" t="n">
        <v>19694.86</v>
      </c>
      <c r="U34" t="n">
        <v>0.76</v>
      </c>
      <c r="V34" t="n">
        <v>0.89</v>
      </c>
      <c r="W34" t="n">
        <v>19.01</v>
      </c>
      <c r="X34" t="n">
        <v>1.14</v>
      </c>
      <c r="Y34" t="n">
        <v>0.5</v>
      </c>
      <c r="Z34" t="n">
        <v>10</v>
      </c>
      <c r="AA34" t="n">
        <v>2385.81401157027</v>
      </c>
      <c r="AB34" t="n">
        <v>3264.375985316317</v>
      </c>
      <c r="AC34" t="n">
        <v>2952.828522858076</v>
      </c>
      <c r="AD34" t="n">
        <v>2385814.01157027</v>
      </c>
      <c r="AE34" t="n">
        <v>3264375.985316318</v>
      </c>
      <c r="AF34" t="n">
        <v>3.959540991712743e-06</v>
      </c>
      <c r="AG34" t="n">
        <v>45.77083333333334</v>
      </c>
      <c r="AH34" t="n">
        <v>2952828.522858076</v>
      </c>
    </row>
    <row r="35">
      <c r="A35" t="n">
        <v>33</v>
      </c>
      <c r="B35" t="n">
        <v>70</v>
      </c>
      <c r="C35" t="inlineStr">
        <is>
          <t xml:space="preserve">CONCLUIDO	</t>
        </is>
      </c>
      <c r="D35" t="n">
        <v>0.9109</v>
      </c>
      <c r="E35" t="n">
        <v>109.78</v>
      </c>
      <c r="F35" t="n">
        <v>106.83</v>
      </c>
      <c r="G35" t="n">
        <v>256.38</v>
      </c>
      <c r="H35" t="n">
        <v>3.19</v>
      </c>
      <c r="I35" t="n">
        <v>25</v>
      </c>
      <c r="J35" t="n">
        <v>189.33</v>
      </c>
      <c r="K35" t="n">
        <v>47.83</v>
      </c>
      <c r="L35" t="n">
        <v>34</v>
      </c>
      <c r="M35" t="n">
        <v>23</v>
      </c>
      <c r="N35" t="n">
        <v>37.5</v>
      </c>
      <c r="O35" t="n">
        <v>23584.16</v>
      </c>
      <c r="P35" t="n">
        <v>1134.98</v>
      </c>
      <c r="Q35" t="n">
        <v>1150.88</v>
      </c>
      <c r="R35" t="n">
        <v>214.91</v>
      </c>
      <c r="S35" t="n">
        <v>164.43</v>
      </c>
      <c r="T35" t="n">
        <v>18870.82</v>
      </c>
      <c r="U35" t="n">
        <v>0.77</v>
      </c>
      <c r="V35" t="n">
        <v>0.89</v>
      </c>
      <c r="W35" t="n">
        <v>19.01</v>
      </c>
      <c r="X35" t="n">
        <v>1.09</v>
      </c>
      <c r="Y35" t="n">
        <v>0.5</v>
      </c>
      <c r="Z35" t="n">
        <v>10</v>
      </c>
      <c r="AA35" t="n">
        <v>2381.093803174969</v>
      </c>
      <c r="AB35" t="n">
        <v>3257.917587948969</v>
      </c>
      <c r="AC35" t="n">
        <v>2946.986505871049</v>
      </c>
      <c r="AD35" t="n">
        <v>2381093.803174969</v>
      </c>
      <c r="AE35" t="n">
        <v>3257917.587948969</v>
      </c>
      <c r="AF35" t="n">
        <v>3.962150817698712e-06</v>
      </c>
      <c r="AG35" t="n">
        <v>45.74166666666667</v>
      </c>
      <c r="AH35" t="n">
        <v>2946986.505871049</v>
      </c>
    </row>
    <row r="36">
      <c r="A36" t="n">
        <v>34</v>
      </c>
      <c r="B36" t="n">
        <v>70</v>
      </c>
      <c r="C36" t="inlineStr">
        <is>
          <t xml:space="preserve">CONCLUIDO	</t>
        </is>
      </c>
      <c r="D36" t="n">
        <v>0.9109</v>
      </c>
      <c r="E36" t="n">
        <v>109.78</v>
      </c>
      <c r="F36" t="n">
        <v>106.83</v>
      </c>
      <c r="G36" t="n">
        <v>256.39</v>
      </c>
      <c r="H36" t="n">
        <v>3.25</v>
      </c>
      <c r="I36" t="n">
        <v>25</v>
      </c>
      <c r="J36" t="n">
        <v>190.85</v>
      </c>
      <c r="K36" t="n">
        <v>47.83</v>
      </c>
      <c r="L36" t="n">
        <v>35</v>
      </c>
      <c r="M36" t="n">
        <v>23</v>
      </c>
      <c r="N36" t="n">
        <v>38.03</v>
      </c>
      <c r="O36" t="n">
        <v>23772.6</v>
      </c>
      <c r="P36" t="n">
        <v>1131.15</v>
      </c>
      <c r="Q36" t="n">
        <v>1150.87</v>
      </c>
      <c r="R36" t="n">
        <v>215.16</v>
      </c>
      <c r="S36" t="n">
        <v>164.43</v>
      </c>
      <c r="T36" t="n">
        <v>18998.86</v>
      </c>
      <c r="U36" t="n">
        <v>0.76</v>
      </c>
      <c r="V36" t="n">
        <v>0.89</v>
      </c>
      <c r="W36" t="n">
        <v>19.01</v>
      </c>
      <c r="X36" t="n">
        <v>1.1</v>
      </c>
      <c r="Y36" t="n">
        <v>0.5</v>
      </c>
      <c r="Z36" t="n">
        <v>10</v>
      </c>
      <c r="AA36" t="n">
        <v>2377.432773193816</v>
      </c>
      <c r="AB36" t="n">
        <v>3252.908405215511</v>
      </c>
      <c r="AC36" t="n">
        <v>2942.45539250724</v>
      </c>
      <c r="AD36" t="n">
        <v>2377432.773193816</v>
      </c>
      <c r="AE36" t="n">
        <v>3252908.405215511</v>
      </c>
      <c r="AF36" t="n">
        <v>3.962150817698712e-06</v>
      </c>
      <c r="AG36" t="n">
        <v>45.74166666666667</v>
      </c>
      <c r="AH36" t="n">
        <v>2942455.39250724</v>
      </c>
    </row>
    <row r="37">
      <c r="A37" t="n">
        <v>35</v>
      </c>
      <c r="B37" t="n">
        <v>70</v>
      </c>
      <c r="C37" t="inlineStr">
        <is>
          <t xml:space="preserve">CONCLUIDO	</t>
        </is>
      </c>
      <c r="D37" t="n">
        <v>0.9117</v>
      </c>
      <c r="E37" t="n">
        <v>109.68</v>
      </c>
      <c r="F37" t="n">
        <v>106.76</v>
      </c>
      <c r="G37" t="n">
        <v>266.9</v>
      </c>
      <c r="H37" t="n">
        <v>3.32</v>
      </c>
      <c r="I37" t="n">
        <v>24</v>
      </c>
      <c r="J37" t="n">
        <v>192.39</v>
      </c>
      <c r="K37" t="n">
        <v>47.83</v>
      </c>
      <c r="L37" t="n">
        <v>36</v>
      </c>
      <c r="M37" t="n">
        <v>22</v>
      </c>
      <c r="N37" t="n">
        <v>38.56</v>
      </c>
      <c r="O37" t="n">
        <v>23961.75</v>
      </c>
      <c r="P37" t="n">
        <v>1130.9</v>
      </c>
      <c r="Q37" t="n">
        <v>1150.88</v>
      </c>
      <c r="R37" t="n">
        <v>212.99</v>
      </c>
      <c r="S37" t="n">
        <v>164.43</v>
      </c>
      <c r="T37" t="n">
        <v>17916.71</v>
      </c>
      <c r="U37" t="n">
        <v>0.77</v>
      </c>
      <c r="V37" t="n">
        <v>0.9</v>
      </c>
      <c r="W37" t="n">
        <v>19</v>
      </c>
      <c r="X37" t="n">
        <v>1.03</v>
      </c>
      <c r="Y37" t="n">
        <v>0.5</v>
      </c>
      <c r="Z37" t="n">
        <v>10</v>
      </c>
      <c r="AA37" t="n">
        <v>2375.29939035079</v>
      </c>
      <c r="AB37" t="n">
        <v>3249.989416691473</v>
      </c>
      <c r="AC37" t="n">
        <v>2939.814988151111</v>
      </c>
      <c r="AD37" t="n">
        <v>2375299.39035079</v>
      </c>
      <c r="AE37" t="n">
        <v>3249989.416691473</v>
      </c>
      <c r="AF37" t="n">
        <v>3.965630585680004e-06</v>
      </c>
      <c r="AG37" t="n">
        <v>45.70000000000001</v>
      </c>
      <c r="AH37" t="n">
        <v>2939814.988151111</v>
      </c>
    </row>
    <row r="38">
      <c r="A38" t="n">
        <v>36</v>
      </c>
      <c r="B38" t="n">
        <v>70</v>
      </c>
      <c r="C38" t="inlineStr">
        <is>
          <t xml:space="preserve">CONCLUIDO	</t>
        </is>
      </c>
      <c r="D38" t="n">
        <v>0.9122</v>
      </c>
      <c r="E38" t="n">
        <v>109.63</v>
      </c>
      <c r="F38" t="n">
        <v>106.74</v>
      </c>
      <c r="G38" t="n">
        <v>278.44</v>
      </c>
      <c r="H38" t="n">
        <v>3.39</v>
      </c>
      <c r="I38" t="n">
        <v>23</v>
      </c>
      <c r="J38" t="n">
        <v>193.93</v>
      </c>
      <c r="K38" t="n">
        <v>47.83</v>
      </c>
      <c r="L38" t="n">
        <v>37</v>
      </c>
      <c r="M38" t="n">
        <v>21</v>
      </c>
      <c r="N38" t="n">
        <v>39.1</v>
      </c>
      <c r="O38" t="n">
        <v>24151.64</v>
      </c>
      <c r="P38" t="n">
        <v>1129.21</v>
      </c>
      <c r="Q38" t="n">
        <v>1150.91</v>
      </c>
      <c r="R38" t="n">
        <v>211.86</v>
      </c>
      <c r="S38" t="n">
        <v>164.43</v>
      </c>
      <c r="T38" t="n">
        <v>17356.46</v>
      </c>
      <c r="U38" t="n">
        <v>0.78</v>
      </c>
      <c r="V38" t="n">
        <v>0.9</v>
      </c>
      <c r="W38" t="n">
        <v>19.01</v>
      </c>
      <c r="X38" t="n">
        <v>1</v>
      </c>
      <c r="Y38" t="n">
        <v>0.5</v>
      </c>
      <c r="Z38" t="n">
        <v>10</v>
      </c>
      <c r="AA38" t="n">
        <v>2372.64097804473</v>
      </c>
      <c r="AB38" t="n">
        <v>3246.352059693449</v>
      </c>
      <c r="AC38" t="n">
        <v>2936.524775399916</v>
      </c>
      <c r="AD38" t="n">
        <v>2372640.97804473</v>
      </c>
      <c r="AE38" t="n">
        <v>3246352.059693449</v>
      </c>
      <c r="AF38" t="n">
        <v>3.967805440668311e-06</v>
      </c>
      <c r="AG38" t="n">
        <v>45.67916666666667</v>
      </c>
      <c r="AH38" t="n">
        <v>2936524.775399915</v>
      </c>
    </row>
    <row r="39">
      <c r="A39" t="n">
        <v>37</v>
      </c>
      <c r="B39" t="n">
        <v>70</v>
      </c>
      <c r="C39" t="inlineStr">
        <is>
          <t xml:space="preserve">CONCLUIDO	</t>
        </is>
      </c>
      <c r="D39" t="n">
        <v>0.9122</v>
      </c>
      <c r="E39" t="n">
        <v>109.63</v>
      </c>
      <c r="F39" t="n">
        <v>106.73</v>
      </c>
      <c r="G39" t="n">
        <v>278.44</v>
      </c>
      <c r="H39" t="n">
        <v>3.45</v>
      </c>
      <c r="I39" t="n">
        <v>23</v>
      </c>
      <c r="J39" t="n">
        <v>195.47</v>
      </c>
      <c r="K39" t="n">
        <v>47.83</v>
      </c>
      <c r="L39" t="n">
        <v>38</v>
      </c>
      <c r="M39" t="n">
        <v>21</v>
      </c>
      <c r="N39" t="n">
        <v>39.64</v>
      </c>
      <c r="O39" t="n">
        <v>24342.26</v>
      </c>
      <c r="P39" t="n">
        <v>1123.31</v>
      </c>
      <c r="Q39" t="n">
        <v>1150.87</v>
      </c>
      <c r="R39" t="n">
        <v>211.97</v>
      </c>
      <c r="S39" t="n">
        <v>164.43</v>
      </c>
      <c r="T39" t="n">
        <v>17409.52</v>
      </c>
      <c r="U39" t="n">
        <v>0.78</v>
      </c>
      <c r="V39" t="n">
        <v>0.9</v>
      </c>
      <c r="W39" t="n">
        <v>19.01</v>
      </c>
      <c r="X39" t="n">
        <v>1</v>
      </c>
      <c r="Y39" t="n">
        <v>0.5</v>
      </c>
      <c r="Z39" t="n">
        <v>10</v>
      </c>
      <c r="AA39" t="n">
        <v>2366.951604498446</v>
      </c>
      <c r="AB39" t="n">
        <v>3238.567607809976</v>
      </c>
      <c r="AC39" t="n">
        <v>2929.483260678654</v>
      </c>
      <c r="AD39" t="n">
        <v>2366951.604498446</v>
      </c>
      <c r="AE39" t="n">
        <v>3238567.607809976</v>
      </c>
      <c r="AF39" t="n">
        <v>3.967805440668311e-06</v>
      </c>
      <c r="AG39" t="n">
        <v>45.67916666666667</v>
      </c>
      <c r="AH39" t="n">
        <v>2929483.260678655</v>
      </c>
    </row>
    <row r="40">
      <c r="A40" t="n">
        <v>38</v>
      </c>
      <c r="B40" t="n">
        <v>70</v>
      </c>
      <c r="C40" t="inlineStr">
        <is>
          <t xml:space="preserve">CONCLUIDO	</t>
        </is>
      </c>
      <c r="D40" t="n">
        <v>0.913</v>
      </c>
      <c r="E40" t="n">
        <v>109.53</v>
      </c>
      <c r="F40" t="n">
        <v>106.67</v>
      </c>
      <c r="G40" t="n">
        <v>290.92</v>
      </c>
      <c r="H40" t="n">
        <v>3.51</v>
      </c>
      <c r="I40" t="n">
        <v>22</v>
      </c>
      <c r="J40" t="n">
        <v>197.02</v>
      </c>
      <c r="K40" t="n">
        <v>47.83</v>
      </c>
      <c r="L40" t="n">
        <v>39</v>
      </c>
      <c r="M40" t="n">
        <v>20</v>
      </c>
      <c r="N40" t="n">
        <v>40.2</v>
      </c>
      <c r="O40" t="n">
        <v>24533.63</v>
      </c>
      <c r="P40" t="n">
        <v>1127.19</v>
      </c>
      <c r="Q40" t="n">
        <v>1150.87</v>
      </c>
      <c r="R40" t="n">
        <v>209.58</v>
      </c>
      <c r="S40" t="n">
        <v>164.43</v>
      </c>
      <c r="T40" t="n">
        <v>16223.23</v>
      </c>
      <c r="U40" t="n">
        <v>0.78</v>
      </c>
      <c r="V40" t="n">
        <v>0.9</v>
      </c>
      <c r="W40" t="n">
        <v>19.01</v>
      </c>
      <c r="X40" t="n">
        <v>0.9399999999999999</v>
      </c>
      <c r="Y40" t="n">
        <v>0.5</v>
      </c>
      <c r="Z40" t="n">
        <v>10</v>
      </c>
      <c r="AA40" t="n">
        <v>2368.826811157511</v>
      </c>
      <c r="AB40" t="n">
        <v>3241.133348289189</v>
      </c>
      <c r="AC40" t="n">
        <v>2931.804130487571</v>
      </c>
      <c r="AD40" t="n">
        <v>2368826.811157511</v>
      </c>
      <c r="AE40" t="n">
        <v>3241133.348289188</v>
      </c>
      <c r="AF40" t="n">
        <v>3.971285208649603e-06</v>
      </c>
      <c r="AG40" t="n">
        <v>45.6375</v>
      </c>
      <c r="AH40" t="n">
        <v>2931804.130487571</v>
      </c>
    </row>
    <row r="41">
      <c r="A41" t="n">
        <v>39</v>
      </c>
      <c r="B41" t="n">
        <v>70</v>
      </c>
      <c r="C41" t="inlineStr">
        <is>
          <t xml:space="preserve">CONCLUIDO	</t>
        </is>
      </c>
      <c r="D41" t="n">
        <v>0.9133</v>
      </c>
      <c r="E41" t="n">
        <v>109.49</v>
      </c>
      <c r="F41" t="n">
        <v>106.66</v>
      </c>
      <c r="G41" t="n">
        <v>304.73</v>
      </c>
      <c r="H41" t="n">
        <v>3.58</v>
      </c>
      <c r="I41" t="n">
        <v>21</v>
      </c>
      <c r="J41" t="n">
        <v>198.58</v>
      </c>
      <c r="K41" t="n">
        <v>47.83</v>
      </c>
      <c r="L41" t="n">
        <v>40</v>
      </c>
      <c r="M41" t="n">
        <v>19</v>
      </c>
      <c r="N41" t="n">
        <v>40.75</v>
      </c>
      <c r="O41" t="n">
        <v>24725.75</v>
      </c>
      <c r="P41" t="n">
        <v>1118.1</v>
      </c>
      <c r="Q41" t="n">
        <v>1150.89</v>
      </c>
      <c r="R41" t="n">
        <v>209.27</v>
      </c>
      <c r="S41" t="n">
        <v>164.43</v>
      </c>
      <c r="T41" t="n">
        <v>16070.83</v>
      </c>
      <c r="U41" t="n">
        <v>0.79</v>
      </c>
      <c r="V41" t="n">
        <v>0.9</v>
      </c>
      <c r="W41" t="n">
        <v>19.01</v>
      </c>
      <c r="X41" t="n">
        <v>0.92</v>
      </c>
      <c r="Y41" t="n">
        <v>0.5</v>
      </c>
      <c r="Z41" t="n">
        <v>10</v>
      </c>
      <c r="AA41" t="n">
        <v>2359.547916928743</v>
      </c>
      <c r="AB41" t="n">
        <v>3228.437555849465</v>
      </c>
      <c r="AC41" t="n">
        <v>2920.320006659638</v>
      </c>
      <c r="AD41" t="n">
        <v>2359547.916928743</v>
      </c>
      <c r="AE41" t="n">
        <v>3228437.555849465</v>
      </c>
      <c r="AF41" t="n">
        <v>3.972590121642588e-06</v>
      </c>
      <c r="AG41" t="n">
        <v>45.62083333333333</v>
      </c>
      <c r="AH41" t="n">
        <v>2920320.006659638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0.3558</v>
      </c>
      <c r="E2" t="n">
        <v>281.06</v>
      </c>
      <c r="F2" t="n">
        <v>207.1</v>
      </c>
      <c r="G2" t="n">
        <v>6.18</v>
      </c>
      <c r="H2" t="n">
        <v>0.1</v>
      </c>
      <c r="I2" t="n">
        <v>2012</v>
      </c>
      <c r="J2" t="n">
        <v>176.73</v>
      </c>
      <c r="K2" t="n">
        <v>52.44</v>
      </c>
      <c r="L2" t="n">
        <v>1</v>
      </c>
      <c r="M2" t="n">
        <v>2010</v>
      </c>
      <c r="N2" t="n">
        <v>33.29</v>
      </c>
      <c r="O2" t="n">
        <v>22031.19</v>
      </c>
      <c r="P2" t="n">
        <v>2732.47</v>
      </c>
      <c r="Q2" t="n">
        <v>1152.31</v>
      </c>
      <c r="R2" t="n">
        <v>3623.93</v>
      </c>
      <c r="S2" t="n">
        <v>164.43</v>
      </c>
      <c r="T2" t="n">
        <v>1713446.75</v>
      </c>
      <c r="U2" t="n">
        <v>0.05</v>
      </c>
      <c r="V2" t="n">
        <v>0.46</v>
      </c>
      <c r="W2" t="n">
        <v>22.32</v>
      </c>
      <c r="X2" t="n">
        <v>101.29</v>
      </c>
      <c r="Y2" t="n">
        <v>0.5</v>
      </c>
      <c r="Z2" t="n">
        <v>10</v>
      </c>
      <c r="AA2" t="n">
        <v>11823.27294944252</v>
      </c>
      <c r="AB2" t="n">
        <v>16177.12365541761</v>
      </c>
      <c r="AC2" t="n">
        <v>14633.20167847959</v>
      </c>
      <c r="AD2" t="n">
        <v>11823272.94944252</v>
      </c>
      <c r="AE2" t="n">
        <v>16177123.65541761</v>
      </c>
      <c r="AF2" t="n">
        <v>1.398430401854484e-06</v>
      </c>
      <c r="AG2" t="n">
        <v>117.1083333333333</v>
      </c>
      <c r="AH2" t="n">
        <v>14633201.67847959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0.6169</v>
      </c>
      <c r="E3" t="n">
        <v>162.09</v>
      </c>
      <c r="F3" t="n">
        <v>136.46</v>
      </c>
      <c r="G3" t="n">
        <v>12.54</v>
      </c>
      <c r="H3" t="n">
        <v>0.2</v>
      </c>
      <c r="I3" t="n">
        <v>653</v>
      </c>
      <c r="J3" t="n">
        <v>178.21</v>
      </c>
      <c r="K3" t="n">
        <v>52.44</v>
      </c>
      <c r="L3" t="n">
        <v>2</v>
      </c>
      <c r="M3" t="n">
        <v>651</v>
      </c>
      <c r="N3" t="n">
        <v>33.77</v>
      </c>
      <c r="O3" t="n">
        <v>22213.89</v>
      </c>
      <c r="P3" t="n">
        <v>1800.3</v>
      </c>
      <c r="Q3" t="n">
        <v>1151.3</v>
      </c>
      <c r="R3" t="n">
        <v>1218.25</v>
      </c>
      <c r="S3" t="n">
        <v>164.43</v>
      </c>
      <c r="T3" t="n">
        <v>517399.86</v>
      </c>
      <c r="U3" t="n">
        <v>0.13</v>
      </c>
      <c r="V3" t="n">
        <v>0.7</v>
      </c>
      <c r="W3" t="n">
        <v>20.05</v>
      </c>
      <c r="X3" t="n">
        <v>30.7</v>
      </c>
      <c r="Y3" t="n">
        <v>0.5</v>
      </c>
      <c r="Z3" t="n">
        <v>10</v>
      </c>
      <c r="AA3" t="n">
        <v>4840.063033948999</v>
      </c>
      <c r="AB3" t="n">
        <v>6622.387771560372</v>
      </c>
      <c r="AC3" t="n">
        <v>5990.356377222013</v>
      </c>
      <c r="AD3" t="n">
        <v>4840063.033948999</v>
      </c>
      <c r="AE3" t="n">
        <v>6622387.771560372</v>
      </c>
      <c r="AF3" t="n">
        <v>2.424653498887103e-06</v>
      </c>
      <c r="AG3" t="n">
        <v>67.53750000000001</v>
      </c>
      <c r="AH3" t="n">
        <v>5990356.377222013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0.7122000000000001</v>
      </c>
      <c r="E4" t="n">
        <v>140.4</v>
      </c>
      <c r="F4" t="n">
        <v>123.97</v>
      </c>
      <c r="G4" t="n">
        <v>18.88</v>
      </c>
      <c r="H4" t="n">
        <v>0.3</v>
      </c>
      <c r="I4" t="n">
        <v>394</v>
      </c>
      <c r="J4" t="n">
        <v>179.7</v>
      </c>
      <c r="K4" t="n">
        <v>52.44</v>
      </c>
      <c r="L4" t="n">
        <v>3</v>
      </c>
      <c r="M4" t="n">
        <v>392</v>
      </c>
      <c r="N4" t="n">
        <v>34.26</v>
      </c>
      <c r="O4" t="n">
        <v>22397.24</v>
      </c>
      <c r="P4" t="n">
        <v>1634.11</v>
      </c>
      <c r="Q4" t="n">
        <v>1151.12</v>
      </c>
      <c r="R4" t="n">
        <v>795.0700000000001</v>
      </c>
      <c r="S4" t="n">
        <v>164.43</v>
      </c>
      <c r="T4" t="n">
        <v>307107.16</v>
      </c>
      <c r="U4" t="n">
        <v>0.21</v>
      </c>
      <c r="V4" t="n">
        <v>0.77</v>
      </c>
      <c r="W4" t="n">
        <v>19.61</v>
      </c>
      <c r="X4" t="n">
        <v>18.22</v>
      </c>
      <c r="Y4" t="n">
        <v>0.5</v>
      </c>
      <c r="Z4" t="n">
        <v>10</v>
      </c>
      <c r="AA4" t="n">
        <v>3885.003924520257</v>
      </c>
      <c r="AB4" t="n">
        <v>5315.633763805669</v>
      </c>
      <c r="AC4" t="n">
        <v>4808.3171379267</v>
      </c>
      <c r="AD4" t="n">
        <v>3885003.924520256</v>
      </c>
      <c r="AE4" t="n">
        <v>5315633.76380567</v>
      </c>
      <c r="AF4" t="n">
        <v>2.79921903372896e-06</v>
      </c>
      <c r="AG4" t="n">
        <v>58.5</v>
      </c>
      <c r="AH4" t="n">
        <v>4808317.1379267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0.7619</v>
      </c>
      <c r="E5" t="n">
        <v>131.26</v>
      </c>
      <c r="F5" t="n">
        <v>118.77</v>
      </c>
      <c r="G5" t="n">
        <v>25.18</v>
      </c>
      <c r="H5" t="n">
        <v>0.39</v>
      </c>
      <c r="I5" t="n">
        <v>283</v>
      </c>
      <c r="J5" t="n">
        <v>181.19</v>
      </c>
      <c r="K5" t="n">
        <v>52.44</v>
      </c>
      <c r="L5" t="n">
        <v>4</v>
      </c>
      <c r="M5" t="n">
        <v>281</v>
      </c>
      <c r="N5" t="n">
        <v>34.75</v>
      </c>
      <c r="O5" t="n">
        <v>22581.25</v>
      </c>
      <c r="P5" t="n">
        <v>1564.18</v>
      </c>
      <c r="Q5" t="n">
        <v>1151.03</v>
      </c>
      <c r="R5" t="n">
        <v>619.01</v>
      </c>
      <c r="S5" t="n">
        <v>164.43</v>
      </c>
      <c r="T5" t="n">
        <v>219631.32</v>
      </c>
      <c r="U5" t="n">
        <v>0.27</v>
      </c>
      <c r="V5" t="n">
        <v>0.8</v>
      </c>
      <c r="W5" t="n">
        <v>19.44</v>
      </c>
      <c r="X5" t="n">
        <v>13.03</v>
      </c>
      <c r="Y5" t="n">
        <v>0.5</v>
      </c>
      <c r="Z5" t="n">
        <v>10</v>
      </c>
      <c r="AA5" t="n">
        <v>3510.144730085424</v>
      </c>
      <c r="AB5" t="n">
        <v>4802.734876359408</v>
      </c>
      <c r="AC5" t="n">
        <v>4344.368600440219</v>
      </c>
      <c r="AD5" t="n">
        <v>3510144.730085424</v>
      </c>
      <c r="AE5" t="n">
        <v>4802734.876359408</v>
      </c>
      <c r="AF5" t="n">
        <v>2.994559087051522e-06</v>
      </c>
      <c r="AG5" t="n">
        <v>54.69166666666666</v>
      </c>
      <c r="AH5" t="n">
        <v>4344368.600440219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0.7932</v>
      </c>
      <c r="E6" t="n">
        <v>126.07</v>
      </c>
      <c r="F6" t="n">
        <v>115.82</v>
      </c>
      <c r="G6" t="n">
        <v>31.59</v>
      </c>
      <c r="H6" t="n">
        <v>0.49</v>
      </c>
      <c r="I6" t="n">
        <v>220</v>
      </c>
      <c r="J6" t="n">
        <v>182.69</v>
      </c>
      <c r="K6" t="n">
        <v>52.44</v>
      </c>
      <c r="L6" t="n">
        <v>5</v>
      </c>
      <c r="M6" t="n">
        <v>218</v>
      </c>
      <c r="N6" t="n">
        <v>35.25</v>
      </c>
      <c r="O6" t="n">
        <v>22766.06</v>
      </c>
      <c r="P6" t="n">
        <v>1523.75</v>
      </c>
      <c r="Q6" t="n">
        <v>1151.01</v>
      </c>
      <c r="R6" t="n">
        <v>519.4400000000001</v>
      </c>
      <c r="S6" t="n">
        <v>164.43</v>
      </c>
      <c r="T6" t="n">
        <v>170159.74</v>
      </c>
      <c r="U6" t="n">
        <v>0.32</v>
      </c>
      <c r="V6" t="n">
        <v>0.83</v>
      </c>
      <c r="W6" t="n">
        <v>19.33</v>
      </c>
      <c r="X6" t="n">
        <v>10.09</v>
      </c>
      <c r="Y6" t="n">
        <v>0.5</v>
      </c>
      <c r="Z6" t="n">
        <v>10</v>
      </c>
      <c r="AA6" t="n">
        <v>3308.316590974148</v>
      </c>
      <c r="AB6" t="n">
        <v>4526.584712398263</v>
      </c>
      <c r="AC6" t="n">
        <v>4094.573820548346</v>
      </c>
      <c r="AD6" t="n">
        <v>3308316.590974148</v>
      </c>
      <c r="AE6" t="n">
        <v>4526584.712398263</v>
      </c>
      <c r="AF6" t="n">
        <v>3.117580086427704e-06</v>
      </c>
      <c r="AG6" t="n">
        <v>52.52916666666666</v>
      </c>
      <c r="AH6" t="n">
        <v>4094573.820548346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0.8138</v>
      </c>
      <c r="E7" t="n">
        <v>122.88</v>
      </c>
      <c r="F7" t="n">
        <v>114.02</v>
      </c>
      <c r="G7" t="n">
        <v>37.8</v>
      </c>
      <c r="H7" t="n">
        <v>0.58</v>
      </c>
      <c r="I7" t="n">
        <v>181</v>
      </c>
      <c r="J7" t="n">
        <v>184.19</v>
      </c>
      <c r="K7" t="n">
        <v>52.44</v>
      </c>
      <c r="L7" t="n">
        <v>6</v>
      </c>
      <c r="M7" t="n">
        <v>179</v>
      </c>
      <c r="N7" t="n">
        <v>35.75</v>
      </c>
      <c r="O7" t="n">
        <v>22951.43</v>
      </c>
      <c r="P7" t="n">
        <v>1498.62</v>
      </c>
      <c r="Q7" t="n">
        <v>1150.96</v>
      </c>
      <c r="R7" t="n">
        <v>458.1</v>
      </c>
      <c r="S7" t="n">
        <v>164.43</v>
      </c>
      <c r="T7" t="n">
        <v>139685.69</v>
      </c>
      <c r="U7" t="n">
        <v>0.36</v>
      </c>
      <c r="V7" t="n">
        <v>0.84</v>
      </c>
      <c r="W7" t="n">
        <v>19.27</v>
      </c>
      <c r="X7" t="n">
        <v>8.279999999999999</v>
      </c>
      <c r="Y7" t="n">
        <v>0.5</v>
      </c>
      <c r="Z7" t="n">
        <v>10</v>
      </c>
      <c r="AA7" t="n">
        <v>3185.032007575718</v>
      </c>
      <c r="AB7" t="n">
        <v>4357.901306460563</v>
      </c>
      <c r="AC7" t="n">
        <v>3941.989322124699</v>
      </c>
      <c r="AD7" t="n">
        <v>3185032.007575718</v>
      </c>
      <c r="AE7" t="n">
        <v>4357901.306460563</v>
      </c>
      <c r="AF7" t="n">
        <v>3.198545983780717e-06</v>
      </c>
      <c r="AG7" t="n">
        <v>51.2</v>
      </c>
      <c r="AH7" t="n">
        <v>3941989.322124699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0.8294</v>
      </c>
      <c r="E8" t="n">
        <v>120.57</v>
      </c>
      <c r="F8" t="n">
        <v>112.71</v>
      </c>
      <c r="G8" t="n">
        <v>44.2</v>
      </c>
      <c r="H8" t="n">
        <v>0.67</v>
      </c>
      <c r="I8" t="n">
        <v>153</v>
      </c>
      <c r="J8" t="n">
        <v>185.7</v>
      </c>
      <c r="K8" t="n">
        <v>52.44</v>
      </c>
      <c r="L8" t="n">
        <v>7</v>
      </c>
      <c r="M8" t="n">
        <v>151</v>
      </c>
      <c r="N8" t="n">
        <v>36.26</v>
      </c>
      <c r="O8" t="n">
        <v>23137.49</v>
      </c>
      <c r="P8" t="n">
        <v>1479.7</v>
      </c>
      <c r="Q8" t="n">
        <v>1151</v>
      </c>
      <c r="R8" t="n">
        <v>413.93</v>
      </c>
      <c r="S8" t="n">
        <v>164.43</v>
      </c>
      <c r="T8" t="n">
        <v>117743.07</v>
      </c>
      <c r="U8" t="n">
        <v>0.4</v>
      </c>
      <c r="V8" t="n">
        <v>0.85</v>
      </c>
      <c r="W8" t="n">
        <v>19.23</v>
      </c>
      <c r="X8" t="n">
        <v>6.97</v>
      </c>
      <c r="Y8" t="n">
        <v>0.5</v>
      </c>
      <c r="Z8" t="n">
        <v>10</v>
      </c>
      <c r="AA8" t="n">
        <v>3100.587916964592</v>
      </c>
      <c r="AB8" t="n">
        <v>4242.361176276062</v>
      </c>
      <c r="AC8" t="n">
        <v>3837.476179803421</v>
      </c>
      <c r="AD8" t="n">
        <v>3100587.916964592</v>
      </c>
      <c r="AE8" t="n">
        <v>4242361.176276062</v>
      </c>
      <c r="AF8" t="n">
        <v>3.259859964300476e-06</v>
      </c>
      <c r="AG8" t="n">
        <v>50.23749999999999</v>
      </c>
      <c r="AH8" t="n">
        <v>3837476.179803421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0.8408</v>
      </c>
      <c r="E9" t="n">
        <v>118.93</v>
      </c>
      <c r="F9" t="n">
        <v>111.78</v>
      </c>
      <c r="G9" t="n">
        <v>50.43</v>
      </c>
      <c r="H9" t="n">
        <v>0.76</v>
      </c>
      <c r="I9" t="n">
        <v>133</v>
      </c>
      <c r="J9" t="n">
        <v>187.22</v>
      </c>
      <c r="K9" t="n">
        <v>52.44</v>
      </c>
      <c r="L9" t="n">
        <v>8</v>
      </c>
      <c r="M9" t="n">
        <v>131</v>
      </c>
      <c r="N9" t="n">
        <v>36.78</v>
      </c>
      <c r="O9" t="n">
        <v>23324.24</v>
      </c>
      <c r="P9" t="n">
        <v>1465.94</v>
      </c>
      <c r="Q9" t="n">
        <v>1150.94</v>
      </c>
      <c r="R9" t="n">
        <v>382.21</v>
      </c>
      <c r="S9" t="n">
        <v>164.43</v>
      </c>
      <c r="T9" t="n">
        <v>101982.41</v>
      </c>
      <c r="U9" t="n">
        <v>0.43</v>
      </c>
      <c r="V9" t="n">
        <v>0.86</v>
      </c>
      <c r="W9" t="n">
        <v>19.2</v>
      </c>
      <c r="X9" t="n">
        <v>6.04</v>
      </c>
      <c r="Y9" t="n">
        <v>0.5</v>
      </c>
      <c r="Z9" t="n">
        <v>10</v>
      </c>
      <c r="AA9" t="n">
        <v>3038.330377303517</v>
      </c>
      <c r="AB9" t="n">
        <v>4157.177663902969</v>
      </c>
      <c r="AC9" t="n">
        <v>3760.422462295409</v>
      </c>
      <c r="AD9" t="n">
        <v>3038330.377303517</v>
      </c>
      <c r="AE9" t="n">
        <v>4157177.663902969</v>
      </c>
      <c r="AF9" t="n">
        <v>3.304666334680299e-06</v>
      </c>
      <c r="AG9" t="n">
        <v>49.55416666666667</v>
      </c>
      <c r="AH9" t="n">
        <v>3760422.462295409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0.8501</v>
      </c>
      <c r="E10" t="n">
        <v>117.63</v>
      </c>
      <c r="F10" t="n">
        <v>111.05</v>
      </c>
      <c r="G10" t="n">
        <v>56.95</v>
      </c>
      <c r="H10" t="n">
        <v>0.85</v>
      </c>
      <c r="I10" t="n">
        <v>117</v>
      </c>
      <c r="J10" t="n">
        <v>188.74</v>
      </c>
      <c r="K10" t="n">
        <v>52.44</v>
      </c>
      <c r="L10" t="n">
        <v>9</v>
      </c>
      <c r="M10" t="n">
        <v>115</v>
      </c>
      <c r="N10" t="n">
        <v>37.3</v>
      </c>
      <c r="O10" t="n">
        <v>23511.69</v>
      </c>
      <c r="P10" t="n">
        <v>1455.29</v>
      </c>
      <c r="Q10" t="n">
        <v>1150.94</v>
      </c>
      <c r="R10" t="n">
        <v>357.47</v>
      </c>
      <c r="S10" t="n">
        <v>164.43</v>
      </c>
      <c r="T10" t="n">
        <v>89693.85000000001</v>
      </c>
      <c r="U10" t="n">
        <v>0.46</v>
      </c>
      <c r="V10" t="n">
        <v>0.86</v>
      </c>
      <c r="W10" t="n">
        <v>19.17</v>
      </c>
      <c r="X10" t="n">
        <v>5.32</v>
      </c>
      <c r="Y10" t="n">
        <v>0.5</v>
      </c>
      <c r="Z10" t="n">
        <v>10</v>
      </c>
      <c r="AA10" t="n">
        <v>2987.570113152429</v>
      </c>
      <c r="AB10" t="n">
        <v>4087.725231106641</v>
      </c>
      <c r="AC10" t="n">
        <v>3697.598472208063</v>
      </c>
      <c r="AD10" t="n">
        <v>2987570.113152429</v>
      </c>
      <c r="AE10" t="n">
        <v>4087725.231106641</v>
      </c>
      <c r="AF10" t="n">
        <v>3.341218899990155e-06</v>
      </c>
      <c r="AG10" t="n">
        <v>49.0125</v>
      </c>
      <c r="AH10" t="n">
        <v>3697598.472208064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0.8573</v>
      </c>
      <c r="E11" t="n">
        <v>116.64</v>
      </c>
      <c r="F11" t="n">
        <v>110.49</v>
      </c>
      <c r="G11" t="n">
        <v>63.14</v>
      </c>
      <c r="H11" t="n">
        <v>0.93</v>
      </c>
      <c r="I11" t="n">
        <v>105</v>
      </c>
      <c r="J11" t="n">
        <v>190.26</v>
      </c>
      <c r="K11" t="n">
        <v>52.44</v>
      </c>
      <c r="L11" t="n">
        <v>10</v>
      </c>
      <c r="M11" t="n">
        <v>103</v>
      </c>
      <c r="N11" t="n">
        <v>37.82</v>
      </c>
      <c r="O11" t="n">
        <v>23699.85</v>
      </c>
      <c r="P11" t="n">
        <v>1446.17</v>
      </c>
      <c r="Q11" t="n">
        <v>1150.94</v>
      </c>
      <c r="R11" t="n">
        <v>338.61</v>
      </c>
      <c r="S11" t="n">
        <v>164.43</v>
      </c>
      <c r="T11" t="n">
        <v>80320.42999999999</v>
      </c>
      <c r="U11" t="n">
        <v>0.49</v>
      </c>
      <c r="V11" t="n">
        <v>0.87</v>
      </c>
      <c r="W11" t="n">
        <v>19.14</v>
      </c>
      <c r="X11" t="n">
        <v>4.75</v>
      </c>
      <c r="Y11" t="n">
        <v>0.5</v>
      </c>
      <c r="Z11" t="n">
        <v>10</v>
      </c>
      <c r="AA11" t="n">
        <v>2945.823159139395</v>
      </c>
      <c r="AB11" t="n">
        <v>4030.605206880376</v>
      </c>
      <c r="AC11" t="n">
        <v>3645.929902925499</v>
      </c>
      <c r="AD11" t="n">
        <v>2945823.159139395</v>
      </c>
      <c r="AE11" t="n">
        <v>4030605.206880377</v>
      </c>
      <c r="AF11" t="n">
        <v>3.369517660230043e-06</v>
      </c>
      <c r="AG11" t="n">
        <v>48.6</v>
      </c>
      <c r="AH11" t="n">
        <v>3645929.902925499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0.8632</v>
      </c>
      <c r="E12" t="n">
        <v>115.85</v>
      </c>
      <c r="F12" t="n">
        <v>110.05</v>
      </c>
      <c r="G12" t="n">
        <v>69.5</v>
      </c>
      <c r="H12" t="n">
        <v>1.02</v>
      </c>
      <c r="I12" t="n">
        <v>95</v>
      </c>
      <c r="J12" t="n">
        <v>191.79</v>
      </c>
      <c r="K12" t="n">
        <v>52.44</v>
      </c>
      <c r="L12" t="n">
        <v>11</v>
      </c>
      <c r="M12" t="n">
        <v>93</v>
      </c>
      <c r="N12" t="n">
        <v>38.35</v>
      </c>
      <c r="O12" t="n">
        <v>23888.73</v>
      </c>
      <c r="P12" t="n">
        <v>1440.13</v>
      </c>
      <c r="Q12" t="n">
        <v>1150.97</v>
      </c>
      <c r="R12" t="n">
        <v>324.04</v>
      </c>
      <c r="S12" t="n">
        <v>164.43</v>
      </c>
      <c r="T12" t="n">
        <v>73088.77</v>
      </c>
      <c r="U12" t="n">
        <v>0.51</v>
      </c>
      <c r="V12" t="n">
        <v>0.87</v>
      </c>
      <c r="W12" t="n">
        <v>19.13</v>
      </c>
      <c r="X12" t="n">
        <v>4.31</v>
      </c>
      <c r="Y12" t="n">
        <v>0.5</v>
      </c>
      <c r="Z12" t="n">
        <v>10</v>
      </c>
      <c r="AA12" t="n">
        <v>2921.488865527557</v>
      </c>
      <c r="AB12" t="n">
        <v>3997.309952807393</v>
      </c>
      <c r="AC12" t="n">
        <v>3615.812301171059</v>
      </c>
      <c r="AD12" t="n">
        <v>2921488.865527557</v>
      </c>
      <c r="AE12" t="n">
        <v>3997309.952807392</v>
      </c>
      <c r="AF12" t="n">
        <v>3.392706922093285e-06</v>
      </c>
      <c r="AG12" t="n">
        <v>48.27083333333334</v>
      </c>
      <c r="AH12" t="n">
        <v>3615812.301171059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0.8682</v>
      </c>
      <c r="E13" t="n">
        <v>115.18</v>
      </c>
      <c r="F13" t="n">
        <v>109.67</v>
      </c>
      <c r="G13" t="n">
        <v>75.63</v>
      </c>
      <c r="H13" t="n">
        <v>1.1</v>
      </c>
      <c r="I13" t="n">
        <v>87</v>
      </c>
      <c r="J13" t="n">
        <v>193.33</v>
      </c>
      <c r="K13" t="n">
        <v>52.44</v>
      </c>
      <c r="L13" t="n">
        <v>12</v>
      </c>
      <c r="M13" t="n">
        <v>85</v>
      </c>
      <c r="N13" t="n">
        <v>38.89</v>
      </c>
      <c r="O13" t="n">
        <v>24078.33</v>
      </c>
      <c r="P13" t="n">
        <v>1433.25</v>
      </c>
      <c r="Q13" t="n">
        <v>1150.88</v>
      </c>
      <c r="R13" t="n">
        <v>311.02</v>
      </c>
      <c r="S13" t="n">
        <v>164.43</v>
      </c>
      <c r="T13" t="n">
        <v>66617.48</v>
      </c>
      <c r="U13" t="n">
        <v>0.53</v>
      </c>
      <c r="V13" t="n">
        <v>0.87</v>
      </c>
      <c r="W13" t="n">
        <v>19.12</v>
      </c>
      <c r="X13" t="n">
        <v>3.94</v>
      </c>
      <c r="Y13" t="n">
        <v>0.5</v>
      </c>
      <c r="Z13" t="n">
        <v>10</v>
      </c>
      <c r="AA13" t="n">
        <v>2889.626712304524</v>
      </c>
      <c r="AB13" t="n">
        <v>3953.714749108642</v>
      </c>
      <c r="AC13" t="n">
        <v>3576.377762527065</v>
      </c>
      <c r="AD13" t="n">
        <v>2889626.712304524</v>
      </c>
      <c r="AE13" t="n">
        <v>3953714.749108641</v>
      </c>
      <c r="AF13" t="n">
        <v>3.412358838926541e-06</v>
      </c>
      <c r="AG13" t="n">
        <v>47.99166666666667</v>
      </c>
      <c r="AH13" t="n">
        <v>3576377.762527065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0.8726</v>
      </c>
      <c r="E14" t="n">
        <v>114.6</v>
      </c>
      <c r="F14" t="n">
        <v>109.34</v>
      </c>
      <c r="G14" t="n">
        <v>82</v>
      </c>
      <c r="H14" t="n">
        <v>1.18</v>
      </c>
      <c r="I14" t="n">
        <v>80</v>
      </c>
      <c r="J14" t="n">
        <v>194.88</v>
      </c>
      <c r="K14" t="n">
        <v>52.44</v>
      </c>
      <c r="L14" t="n">
        <v>13</v>
      </c>
      <c r="M14" t="n">
        <v>78</v>
      </c>
      <c r="N14" t="n">
        <v>39.43</v>
      </c>
      <c r="O14" t="n">
        <v>24268.67</v>
      </c>
      <c r="P14" t="n">
        <v>1427.47</v>
      </c>
      <c r="Q14" t="n">
        <v>1150.97</v>
      </c>
      <c r="R14" t="n">
        <v>300.01</v>
      </c>
      <c r="S14" t="n">
        <v>164.43</v>
      </c>
      <c r="T14" t="n">
        <v>61146.12</v>
      </c>
      <c r="U14" t="n">
        <v>0.55</v>
      </c>
      <c r="V14" t="n">
        <v>0.87</v>
      </c>
      <c r="W14" t="n">
        <v>19.1</v>
      </c>
      <c r="X14" t="n">
        <v>3.6</v>
      </c>
      <c r="Y14" t="n">
        <v>0.5</v>
      </c>
      <c r="Z14" t="n">
        <v>10</v>
      </c>
      <c r="AA14" t="n">
        <v>2870.697775380538</v>
      </c>
      <c r="AB14" t="n">
        <v>3927.815342523483</v>
      </c>
      <c r="AC14" t="n">
        <v>3552.950158956349</v>
      </c>
      <c r="AD14" t="n">
        <v>2870697.775380538</v>
      </c>
      <c r="AE14" t="n">
        <v>3927815.342523483</v>
      </c>
      <c r="AF14" t="n">
        <v>3.429652525739806e-06</v>
      </c>
      <c r="AG14" t="n">
        <v>47.75</v>
      </c>
      <c r="AH14" t="n">
        <v>3552950.158956349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0.8763</v>
      </c>
      <c r="E15" t="n">
        <v>114.11</v>
      </c>
      <c r="F15" t="n">
        <v>109.06</v>
      </c>
      <c r="G15" t="n">
        <v>88.43000000000001</v>
      </c>
      <c r="H15" t="n">
        <v>1.27</v>
      </c>
      <c r="I15" t="n">
        <v>74</v>
      </c>
      <c r="J15" t="n">
        <v>196.42</v>
      </c>
      <c r="K15" t="n">
        <v>52.44</v>
      </c>
      <c r="L15" t="n">
        <v>14</v>
      </c>
      <c r="M15" t="n">
        <v>72</v>
      </c>
      <c r="N15" t="n">
        <v>39.98</v>
      </c>
      <c r="O15" t="n">
        <v>24459.75</v>
      </c>
      <c r="P15" t="n">
        <v>1422.7</v>
      </c>
      <c r="Q15" t="n">
        <v>1150.9</v>
      </c>
      <c r="R15" t="n">
        <v>290.33</v>
      </c>
      <c r="S15" t="n">
        <v>164.43</v>
      </c>
      <c r="T15" t="n">
        <v>56336.8</v>
      </c>
      <c r="U15" t="n">
        <v>0.57</v>
      </c>
      <c r="V15" t="n">
        <v>0.88</v>
      </c>
      <c r="W15" t="n">
        <v>19.1</v>
      </c>
      <c r="X15" t="n">
        <v>3.32</v>
      </c>
      <c r="Y15" t="n">
        <v>0.5</v>
      </c>
      <c r="Z15" t="n">
        <v>10</v>
      </c>
      <c r="AA15" t="n">
        <v>2855.00065106658</v>
      </c>
      <c r="AB15" t="n">
        <v>3906.337844528875</v>
      </c>
      <c r="AC15" t="n">
        <v>3533.52244322649</v>
      </c>
      <c r="AD15" t="n">
        <v>2855000.65106658</v>
      </c>
      <c r="AE15" t="n">
        <v>3906337.844528875</v>
      </c>
      <c r="AF15" t="n">
        <v>3.444194944196415e-06</v>
      </c>
      <c r="AG15" t="n">
        <v>47.54583333333333</v>
      </c>
      <c r="AH15" t="n">
        <v>3533522.44322649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0.8796</v>
      </c>
      <c r="E16" t="n">
        <v>113.69</v>
      </c>
      <c r="F16" t="n">
        <v>108.82</v>
      </c>
      <c r="G16" t="n">
        <v>94.62</v>
      </c>
      <c r="H16" t="n">
        <v>1.35</v>
      </c>
      <c r="I16" t="n">
        <v>69</v>
      </c>
      <c r="J16" t="n">
        <v>197.98</v>
      </c>
      <c r="K16" t="n">
        <v>52.44</v>
      </c>
      <c r="L16" t="n">
        <v>15</v>
      </c>
      <c r="M16" t="n">
        <v>67</v>
      </c>
      <c r="N16" t="n">
        <v>40.54</v>
      </c>
      <c r="O16" t="n">
        <v>24651.58</v>
      </c>
      <c r="P16" t="n">
        <v>1418.26</v>
      </c>
      <c r="Q16" t="n">
        <v>1150.89</v>
      </c>
      <c r="R16" t="n">
        <v>282.45</v>
      </c>
      <c r="S16" t="n">
        <v>164.43</v>
      </c>
      <c r="T16" t="n">
        <v>52423.16</v>
      </c>
      <c r="U16" t="n">
        <v>0.58</v>
      </c>
      <c r="V16" t="n">
        <v>0.88</v>
      </c>
      <c r="W16" t="n">
        <v>19.08</v>
      </c>
      <c r="X16" t="n">
        <v>3.08</v>
      </c>
      <c r="Y16" t="n">
        <v>0.5</v>
      </c>
      <c r="Z16" t="n">
        <v>10</v>
      </c>
      <c r="AA16" t="n">
        <v>2831.223082901132</v>
      </c>
      <c r="AB16" t="n">
        <v>3873.804326772634</v>
      </c>
      <c r="AC16" t="n">
        <v>3504.093878743827</v>
      </c>
      <c r="AD16" t="n">
        <v>2831223.082901132</v>
      </c>
      <c r="AE16" t="n">
        <v>3873804.326772634</v>
      </c>
      <c r="AF16" t="n">
        <v>3.457165209306365e-06</v>
      </c>
      <c r="AG16" t="n">
        <v>47.37083333333334</v>
      </c>
      <c r="AH16" t="n">
        <v>3504093.878743827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0.8819</v>
      </c>
      <c r="E17" t="n">
        <v>113.39</v>
      </c>
      <c r="F17" t="n">
        <v>108.66</v>
      </c>
      <c r="G17" t="n">
        <v>100.3</v>
      </c>
      <c r="H17" t="n">
        <v>1.42</v>
      </c>
      <c r="I17" t="n">
        <v>65</v>
      </c>
      <c r="J17" t="n">
        <v>199.54</v>
      </c>
      <c r="K17" t="n">
        <v>52.44</v>
      </c>
      <c r="L17" t="n">
        <v>16</v>
      </c>
      <c r="M17" t="n">
        <v>63</v>
      </c>
      <c r="N17" t="n">
        <v>41.1</v>
      </c>
      <c r="O17" t="n">
        <v>24844.17</v>
      </c>
      <c r="P17" t="n">
        <v>1415.71</v>
      </c>
      <c r="Q17" t="n">
        <v>1150.92</v>
      </c>
      <c r="R17" t="n">
        <v>277.26</v>
      </c>
      <c r="S17" t="n">
        <v>164.43</v>
      </c>
      <c r="T17" t="n">
        <v>49849.08</v>
      </c>
      <c r="U17" t="n">
        <v>0.59</v>
      </c>
      <c r="V17" t="n">
        <v>0.88</v>
      </c>
      <c r="W17" t="n">
        <v>19.07</v>
      </c>
      <c r="X17" t="n">
        <v>2.93</v>
      </c>
      <c r="Y17" t="n">
        <v>0.5</v>
      </c>
      <c r="Z17" t="n">
        <v>10</v>
      </c>
      <c r="AA17" t="n">
        <v>2822.107545548338</v>
      </c>
      <c r="AB17" t="n">
        <v>3861.332046417416</v>
      </c>
      <c r="AC17" t="n">
        <v>3492.811935320756</v>
      </c>
      <c r="AD17" t="n">
        <v>2822107.545548338</v>
      </c>
      <c r="AE17" t="n">
        <v>3861332.046417416</v>
      </c>
      <c r="AF17" t="n">
        <v>3.466205091049662e-06</v>
      </c>
      <c r="AG17" t="n">
        <v>47.24583333333334</v>
      </c>
      <c r="AH17" t="n">
        <v>3492811.935320756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0.8843</v>
      </c>
      <c r="E18" t="n">
        <v>113.09</v>
      </c>
      <c r="F18" t="n">
        <v>108.5</v>
      </c>
      <c r="G18" t="n">
        <v>106.72</v>
      </c>
      <c r="H18" t="n">
        <v>1.5</v>
      </c>
      <c r="I18" t="n">
        <v>61</v>
      </c>
      <c r="J18" t="n">
        <v>201.11</v>
      </c>
      <c r="K18" t="n">
        <v>52.44</v>
      </c>
      <c r="L18" t="n">
        <v>17</v>
      </c>
      <c r="M18" t="n">
        <v>59</v>
      </c>
      <c r="N18" t="n">
        <v>41.67</v>
      </c>
      <c r="O18" t="n">
        <v>25037.53</v>
      </c>
      <c r="P18" t="n">
        <v>1412</v>
      </c>
      <c r="Q18" t="n">
        <v>1150.92</v>
      </c>
      <c r="R18" t="n">
        <v>271.45</v>
      </c>
      <c r="S18" t="n">
        <v>164.43</v>
      </c>
      <c r="T18" t="n">
        <v>46963.47</v>
      </c>
      <c r="U18" t="n">
        <v>0.61</v>
      </c>
      <c r="V18" t="n">
        <v>0.88</v>
      </c>
      <c r="W18" t="n">
        <v>19.07</v>
      </c>
      <c r="X18" t="n">
        <v>2.76</v>
      </c>
      <c r="Y18" t="n">
        <v>0.5</v>
      </c>
      <c r="Z18" t="n">
        <v>10</v>
      </c>
      <c r="AA18" t="n">
        <v>2811.659050424702</v>
      </c>
      <c r="AB18" t="n">
        <v>3847.035954434183</v>
      </c>
      <c r="AC18" t="n">
        <v>3479.880242291713</v>
      </c>
      <c r="AD18" t="n">
        <v>2811659.050424702</v>
      </c>
      <c r="AE18" t="n">
        <v>3847035.954434182</v>
      </c>
      <c r="AF18" t="n">
        <v>3.475638011129625e-06</v>
      </c>
      <c r="AG18" t="n">
        <v>47.12083333333334</v>
      </c>
      <c r="AH18" t="n">
        <v>3479880.242291713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0.8873</v>
      </c>
      <c r="E19" t="n">
        <v>112.7</v>
      </c>
      <c r="F19" t="n">
        <v>108.26</v>
      </c>
      <c r="G19" t="n">
        <v>113.95</v>
      </c>
      <c r="H19" t="n">
        <v>1.58</v>
      </c>
      <c r="I19" t="n">
        <v>57</v>
      </c>
      <c r="J19" t="n">
        <v>202.68</v>
      </c>
      <c r="K19" t="n">
        <v>52.44</v>
      </c>
      <c r="L19" t="n">
        <v>18</v>
      </c>
      <c r="M19" t="n">
        <v>55</v>
      </c>
      <c r="N19" t="n">
        <v>42.24</v>
      </c>
      <c r="O19" t="n">
        <v>25231.66</v>
      </c>
      <c r="P19" t="n">
        <v>1407.18</v>
      </c>
      <c r="Q19" t="n">
        <v>1150.89</v>
      </c>
      <c r="R19" t="n">
        <v>263.39</v>
      </c>
      <c r="S19" t="n">
        <v>164.43</v>
      </c>
      <c r="T19" t="n">
        <v>42950.66</v>
      </c>
      <c r="U19" t="n">
        <v>0.62</v>
      </c>
      <c r="V19" t="n">
        <v>0.88</v>
      </c>
      <c r="W19" t="n">
        <v>19.06</v>
      </c>
      <c r="X19" t="n">
        <v>2.52</v>
      </c>
      <c r="Y19" t="n">
        <v>0.5</v>
      </c>
      <c r="Z19" t="n">
        <v>10</v>
      </c>
      <c r="AA19" t="n">
        <v>2798.1347330372</v>
      </c>
      <c r="AB19" t="n">
        <v>3828.531386733827</v>
      </c>
      <c r="AC19" t="n">
        <v>3463.141724561355</v>
      </c>
      <c r="AD19" t="n">
        <v>2798134.733037199</v>
      </c>
      <c r="AE19" t="n">
        <v>3828531.386733827</v>
      </c>
      <c r="AF19" t="n">
        <v>3.487429161229578e-06</v>
      </c>
      <c r="AG19" t="n">
        <v>46.95833333333334</v>
      </c>
      <c r="AH19" t="n">
        <v>3463141.724561355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0.8889</v>
      </c>
      <c r="E20" t="n">
        <v>112.5</v>
      </c>
      <c r="F20" t="n">
        <v>108.16</v>
      </c>
      <c r="G20" t="n">
        <v>120.17</v>
      </c>
      <c r="H20" t="n">
        <v>1.65</v>
      </c>
      <c r="I20" t="n">
        <v>54</v>
      </c>
      <c r="J20" t="n">
        <v>204.26</v>
      </c>
      <c r="K20" t="n">
        <v>52.44</v>
      </c>
      <c r="L20" t="n">
        <v>19</v>
      </c>
      <c r="M20" t="n">
        <v>52</v>
      </c>
      <c r="N20" t="n">
        <v>42.82</v>
      </c>
      <c r="O20" t="n">
        <v>25426.72</v>
      </c>
      <c r="P20" t="n">
        <v>1405.05</v>
      </c>
      <c r="Q20" t="n">
        <v>1150.93</v>
      </c>
      <c r="R20" t="n">
        <v>259.65</v>
      </c>
      <c r="S20" t="n">
        <v>164.43</v>
      </c>
      <c r="T20" t="n">
        <v>41098.77</v>
      </c>
      <c r="U20" t="n">
        <v>0.63</v>
      </c>
      <c r="V20" t="n">
        <v>0.88</v>
      </c>
      <c r="W20" t="n">
        <v>19.07</v>
      </c>
      <c r="X20" t="n">
        <v>2.42</v>
      </c>
      <c r="Y20" t="n">
        <v>0.5</v>
      </c>
      <c r="Z20" t="n">
        <v>10</v>
      </c>
      <c r="AA20" t="n">
        <v>2791.628082740704</v>
      </c>
      <c r="AB20" t="n">
        <v>3819.628700745009</v>
      </c>
      <c r="AC20" t="n">
        <v>3455.088698428312</v>
      </c>
      <c r="AD20" t="n">
        <v>2791628.082740704</v>
      </c>
      <c r="AE20" t="n">
        <v>3819628.700745009</v>
      </c>
      <c r="AF20" t="n">
        <v>3.49371777461622e-06</v>
      </c>
      <c r="AG20" t="n">
        <v>46.875</v>
      </c>
      <c r="AH20" t="n">
        <v>3455088.698428312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0.8899</v>
      </c>
      <c r="E21" t="n">
        <v>112.37</v>
      </c>
      <c r="F21" t="n">
        <v>108.1</v>
      </c>
      <c r="G21" t="n">
        <v>124.73</v>
      </c>
      <c r="H21" t="n">
        <v>1.73</v>
      </c>
      <c r="I21" t="n">
        <v>52</v>
      </c>
      <c r="J21" t="n">
        <v>205.85</v>
      </c>
      <c r="K21" t="n">
        <v>52.44</v>
      </c>
      <c r="L21" t="n">
        <v>20</v>
      </c>
      <c r="M21" t="n">
        <v>50</v>
      </c>
      <c r="N21" t="n">
        <v>43.41</v>
      </c>
      <c r="O21" t="n">
        <v>25622.45</v>
      </c>
      <c r="P21" t="n">
        <v>1403.25</v>
      </c>
      <c r="Q21" t="n">
        <v>1150.95</v>
      </c>
      <c r="R21" t="n">
        <v>258.02</v>
      </c>
      <c r="S21" t="n">
        <v>164.43</v>
      </c>
      <c r="T21" t="n">
        <v>40289.72</v>
      </c>
      <c r="U21" t="n">
        <v>0.64</v>
      </c>
      <c r="V21" t="n">
        <v>0.88</v>
      </c>
      <c r="W21" t="n">
        <v>19.06</v>
      </c>
      <c r="X21" t="n">
        <v>2.37</v>
      </c>
      <c r="Y21" t="n">
        <v>0.5</v>
      </c>
      <c r="Z21" t="n">
        <v>10</v>
      </c>
      <c r="AA21" t="n">
        <v>2777.463031437545</v>
      </c>
      <c r="AB21" t="n">
        <v>3800.247452634067</v>
      </c>
      <c r="AC21" t="n">
        <v>3437.557169435327</v>
      </c>
      <c r="AD21" t="n">
        <v>2777463.031437545</v>
      </c>
      <c r="AE21" t="n">
        <v>3800247.452634067</v>
      </c>
      <c r="AF21" t="n">
        <v>3.497648157982871e-06</v>
      </c>
      <c r="AG21" t="n">
        <v>46.82083333333333</v>
      </c>
      <c r="AH21" t="n">
        <v>3437557.169435326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0.8922</v>
      </c>
      <c r="E22" t="n">
        <v>112.08</v>
      </c>
      <c r="F22" t="n">
        <v>107.92</v>
      </c>
      <c r="G22" t="n">
        <v>132.15</v>
      </c>
      <c r="H22" t="n">
        <v>1.8</v>
      </c>
      <c r="I22" t="n">
        <v>49</v>
      </c>
      <c r="J22" t="n">
        <v>207.45</v>
      </c>
      <c r="K22" t="n">
        <v>52.44</v>
      </c>
      <c r="L22" t="n">
        <v>21</v>
      </c>
      <c r="M22" t="n">
        <v>47</v>
      </c>
      <c r="N22" t="n">
        <v>44</v>
      </c>
      <c r="O22" t="n">
        <v>25818.99</v>
      </c>
      <c r="P22" t="n">
        <v>1400.11</v>
      </c>
      <c r="Q22" t="n">
        <v>1150.87</v>
      </c>
      <c r="R22" t="n">
        <v>251.97</v>
      </c>
      <c r="S22" t="n">
        <v>164.43</v>
      </c>
      <c r="T22" t="n">
        <v>37279.93</v>
      </c>
      <c r="U22" t="n">
        <v>0.65</v>
      </c>
      <c r="V22" t="n">
        <v>0.89</v>
      </c>
      <c r="W22" t="n">
        <v>19.05</v>
      </c>
      <c r="X22" t="n">
        <v>2.19</v>
      </c>
      <c r="Y22" t="n">
        <v>0.5</v>
      </c>
      <c r="Z22" t="n">
        <v>10</v>
      </c>
      <c r="AA22" t="n">
        <v>2767.859756431605</v>
      </c>
      <c r="AB22" t="n">
        <v>3787.107828104346</v>
      </c>
      <c r="AC22" t="n">
        <v>3425.671572229144</v>
      </c>
      <c r="AD22" t="n">
        <v>2767859.756431605</v>
      </c>
      <c r="AE22" t="n">
        <v>3787107.828104347</v>
      </c>
      <c r="AF22" t="n">
        <v>3.506688039726169e-06</v>
      </c>
      <c r="AG22" t="n">
        <v>46.7</v>
      </c>
      <c r="AH22" t="n">
        <v>3425671.572229144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0.8934</v>
      </c>
      <c r="E23" t="n">
        <v>111.94</v>
      </c>
      <c r="F23" t="n">
        <v>107.85</v>
      </c>
      <c r="G23" t="n">
        <v>137.68</v>
      </c>
      <c r="H23" t="n">
        <v>1.87</v>
      </c>
      <c r="I23" t="n">
        <v>47</v>
      </c>
      <c r="J23" t="n">
        <v>209.05</v>
      </c>
      <c r="K23" t="n">
        <v>52.44</v>
      </c>
      <c r="L23" t="n">
        <v>22</v>
      </c>
      <c r="M23" t="n">
        <v>45</v>
      </c>
      <c r="N23" t="n">
        <v>44.6</v>
      </c>
      <c r="O23" t="n">
        <v>26016.35</v>
      </c>
      <c r="P23" t="n">
        <v>1399.77</v>
      </c>
      <c r="Q23" t="n">
        <v>1150.92</v>
      </c>
      <c r="R23" t="n">
        <v>249.32</v>
      </c>
      <c r="S23" t="n">
        <v>164.43</v>
      </c>
      <c r="T23" t="n">
        <v>35965.31</v>
      </c>
      <c r="U23" t="n">
        <v>0.66</v>
      </c>
      <c r="V23" t="n">
        <v>0.89</v>
      </c>
      <c r="W23" t="n">
        <v>19.05</v>
      </c>
      <c r="X23" t="n">
        <v>2.11</v>
      </c>
      <c r="Y23" t="n">
        <v>0.5</v>
      </c>
      <c r="Z23" t="n">
        <v>10</v>
      </c>
      <c r="AA23" t="n">
        <v>2764.290197553652</v>
      </c>
      <c r="AB23" t="n">
        <v>3782.223800169706</v>
      </c>
      <c r="AC23" t="n">
        <v>3421.25366906581</v>
      </c>
      <c r="AD23" t="n">
        <v>2764290.197553651</v>
      </c>
      <c r="AE23" t="n">
        <v>3782223.800169706</v>
      </c>
      <c r="AF23" t="n">
        <v>3.51140449976615e-06</v>
      </c>
      <c r="AG23" t="n">
        <v>46.64166666666667</v>
      </c>
      <c r="AH23" t="n">
        <v>3421253.66906581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0.8948</v>
      </c>
      <c r="E24" t="n">
        <v>111.76</v>
      </c>
      <c r="F24" t="n">
        <v>107.74</v>
      </c>
      <c r="G24" t="n">
        <v>143.66</v>
      </c>
      <c r="H24" t="n">
        <v>1.94</v>
      </c>
      <c r="I24" t="n">
        <v>45</v>
      </c>
      <c r="J24" t="n">
        <v>210.65</v>
      </c>
      <c r="K24" t="n">
        <v>52.44</v>
      </c>
      <c r="L24" t="n">
        <v>23</v>
      </c>
      <c r="M24" t="n">
        <v>43</v>
      </c>
      <c r="N24" t="n">
        <v>45.21</v>
      </c>
      <c r="O24" t="n">
        <v>26214.54</v>
      </c>
      <c r="P24" t="n">
        <v>1396.8</v>
      </c>
      <c r="Q24" t="n">
        <v>1150.91</v>
      </c>
      <c r="R24" t="n">
        <v>245.76</v>
      </c>
      <c r="S24" t="n">
        <v>164.43</v>
      </c>
      <c r="T24" t="n">
        <v>34195.76</v>
      </c>
      <c r="U24" t="n">
        <v>0.67</v>
      </c>
      <c r="V24" t="n">
        <v>0.89</v>
      </c>
      <c r="W24" t="n">
        <v>19.05</v>
      </c>
      <c r="X24" t="n">
        <v>2.01</v>
      </c>
      <c r="Y24" t="n">
        <v>0.5</v>
      </c>
      <c r="Z24" t="n">
        <v>10</v>
      </c>
      <c r="AA24" t="n">
        <v>2757.449293282421</v>
      </c>
      <c r="AB24" t="n">
        <v>3772.863773146412</v>
      </c>
      <c r="AC24" t="n">
        <v>3412.786949884739</v>
      </c>
      <c r="AD24" t="n">
        <v>2757449.293282421</v>
      </c>
      <c r="AE24" t="n">
        <v>3772863.773146412</v>
      </c>
      <c r="AF24" t="n">
        <v>3.516907036479462e-06</v>
      </c>
      <c r="AG24" t="n">
        <v>46.56666666666667</v>
      </c>
      <c r="AH24" t="n">
        <v>3412786.949884739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0.8961</v>
      </c>
      <c r="E25" t="n">
        <v>111.59</v>
      </c>
      <c r="F25" t="n">
        <v>107.64</v>
      </c>
      <c r="G25" t="n">
        <v>150.19</v>
      </c>
      <c r="H25" t="n">
        <v>2.01</v>
      </c>
      <c r="I25" t="n">
        <v>43</v>
      </c>
      <c r="J25" t="n">
        <v>212.27</v>
      </c>
      <c r="K25" t="n">
        <v>52.44</v>
      </c>
      <c r="L25" t="n">
        <v>24</v>
      </c>
      <c r="M25" t="n">
        <v>41</v>
      </c>
      <c r="N25" t="n">
        <v>45.82</v>
      </c>
      <c r="O25" t="n">
        <v>26413.56</v>
      </c>
      <c r="P25" t="n">
        <v>1394.88</v>
      </c>
      <c r="Q25" t="n">
        <v>1150.93</v>
      </c>
      <c r="R25" t="n">
        <v>242.64</v>
      </c>
      <c r="S25" t="n">
        <v>164.43</v>
      </c>
      <c r="T25" t="n">
        <v>32645.32</v>
      </c>
      <c r="U25" t="n">
        <v>0.68</v>
      </c>
      <c r="V25" t="n">
        <v>0.89</v>
      </c>
      <c r="W25" t="n">
        <v>19.04</v>
      </c>
      <c r="X25" t="n">
        <v>1.91</v>
      </c>
      <c r="Y25" t="n">
        <v>0.5</v>
      </c>
      <c r="Z25" t="n">
        <v>10</v>
      </c>
      <c r="AA25" t="n">
        <v>2751.842730332816</v>
      </c>
      <c r="AB25" t="n">
        <v>3765.19262637466</v>
      </c>
      <c r="AC25" t="n">
        <v>3405.847926594362</v>
      </c>
      <c r="AD25" t="n">
        <v>2751842.730332816</v>
      </c>
      <c r="AE25" t="n">
        <v>3765192.626374661</v>
      </c>
      <c r="AF25" t="n">
        <v>3.522016534856108e-06</v>
      </c>
      <c r="AG25" t="n">
        <v>46.49583333333334</v>
      </c>
      <c r="AH25" t="n">
        <v>3405847.926594362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0.8973</v>
      </c>
      <c r="E26" t="n">
        <v>111.44</v>
      </c>
      <c r="F26" t="n">
        <v>107.56</v>
      </c>
      <c r="G26" t="n">
        <v>157.41</v>
      </c>
      <c r="H26" t="n">
        <v>2.08</v>
      </c>
      <c r="I26" t="n">
        <v>41</v>
      </c>
      <c r="J26" t="n">
        <v>213.89</v>
      </c>
      <c r="K26" t="n">
        <v>52.44</v>
      </c>
      <c r="L26" t="n">
        <v>25</v>
      </c>
      <c r="M26" t="n">
        <v>39</v>
      </c>
      <c r="N26" t="n">
        <v>46.44</v>
      </c>
      <c r="O26" t="n">
        <v>26613.43</v>
      </c>
      <c r="P26" t="n">
        <v>1392.17</v>
      </c>
      <c r="Q26" t="n">
        <v>1150.92</v>
      </c>
      <c r="R26" t="n">
        <v>239.89</v>
      </c>
      <c r="S26" t="n">
        <v>164.43</v>
      </c>
      <c r="T26" t="n">
        <v>31282.25</v>
      </c>
      <c r="U26" t="n">
        <v>0.6899999999999999</v>
      </c>
      <c r="V26" t="n">
        <v>0.89</v>
      </c>
      <c r="W26" t="n">
        <v>19.04</v>
      </c>
      <c r="X26" t="n">
        <v>1.83</v>
      </c>
      <c r="Y26" t="n">
        <v>0.5</v>
      </c>
      <c r="Z26" t="n">
        <v>10</v>
      </c>
      <c r="AA26" t="n">
        <v>2745.945271919011</v>
      </c>
      <c r="AB26" t="n">
        <v>3757.123463595389</v>
      </c>
      <c r="AC26" t="n">
        <v>3398.548873385604</v>
      </c>
      <c r="AD26" t="n">
        <v>2745945.271919011</v>
      </c>
      <c r="AE26" t="n">
        <v>3757123.463595389</v>
      </c>
      <c r="AF26" t="n">
        <v>3.52673299489609e-06</v>
      </c>
      <c r="AG26" t="n">
        <v>46.43333333333334</v>
      </c>
      <c r="AH26" t="n">
        <v>3398548.873385604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0.8979</v>
      </c>
      <c r="E27" t="n">
        <v>111.37</v>
      </c>
      <c r="F27" t="n">
        <v>107.53</v>
      </c>
      <c r="G27" t="n">
        <v>161.29</v>
      </c>
      <c r="H27" t="n">
        <v>2.14</v>
      </c>
      <c r="I27" t="n">
        <v>40</v>
      </c>
      <c r="J27" t="n">
        <v>215.51</v>
      </c>
      <c r="K27" t="n">
        <v>52.44</v>
      </c>
      <c r="L27" t="n">
        <v>26</v>
      </c>
      <c r="M27" t="n">
        <v>38</v>
      </c>
      <c r="N27" t="n">
        <v>47.07</v>
      </c>
      <c r="O27" t="n">
        <v>26814.17</v>
      </c>
      <c r="P27" t="n">
        <v>1392.99</v>
      </c>
      <c r="Q27" t="n">
        <v>1150.93</v>
      </c>
      <c r="R27" t="n">
        <v>238.54</v>
      </c>
      <c r="S27" t="n">
        <v>164.43</v>
      </c>
      <c r="T27" t="n">
        <v>30610.97</v>
      </c>
      <c r="U27" t="n">
        <v>0.6899999999999999</v>
      </c>
      <c r="V27" t="n">
        <v>0.89</v>
      </c>
      <c r="W27" t="n">
        <v>19.04</v>
      </c>
      <c r="X27" t="n">
        <v>1.79</v>
      </c>
      <c r="Y27" t="n">
        <v>0.5</v>
      </c>
      <c r="Z27" t="n">
        <v>10</v>
      </c>
      <c r="AA27" t="n">
        <v>2745.176476766538</v>
      </c>
      <c r="AB27" t="n">
        <v>3756.071564150928</v>
      </c>
      <c r="AC27" t="n">
        <v>3397.597365747772</v>
      </c>
      <c r="AD27" t="n">
        <v>2745176.476766538</v>
      </c>
      <c r="AE27" t="n">
        <v>3756071.564150928</v>
      </c>
      <c r="AF27" t="n">
        <v>3.529091224916081e-06</v>
      </c>
      <c r="AG27" t="n">
        <v>46.40416666666667</v>
      </c>
      <c r="AH27" t="n">
        <v>3397597.365747772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0.8994</v>
      </c>
      <c r="E28" t="n">
        <v>111.18</v>
      </c>
      <c r="F28" t="n">
        <v>107.41</v>
      </c>
      <c r="G28" t="n">
        <v>169.6</v>
      </c>
      <c r="H28" t="n">
        <v>2.21</v>
      </c>
      <c r="I28" t="n">
        <v>38</v>
      </c>
      <c r="J28" t="n">
        <v>217.15</v>
      </c>
      <c r="K28" t="n">
        <v>52.44</v>
      </c>
      <c r="L28" t="n">
        <v>27</v>
      </c>
      <c r="M28" t="n">
        <v>36</v>
      </c>
      <c r="N28" t="n">
        <v>47.71</v>
      </c>
      <c r="O28" t="n">
        <v>27015.77</v>
      </c>
      <c r="P28" t="n">
        <v>1391.03</v>
      </c>
      <c r="Q28" t="n">
        <v>1150.91</v>
      </c>
      <c r="R28" t="n">
        <v>234.43</v>
      </c>
      <c r="S28" t="n">
        <v>164.43</v>
      </c>
      <c r="T28" t="n">
        <v>28569.04</v>
      </c>
      <c r="U28" t="n">
        <v>0.7</v>
      </c>
      <c r="V28" t="n">
        <v>0.89</v>
      </c>
      <c r="W28" t="n">
        <v>19.04</v>
      </c>
      <c r="X28" t="n">
        <v>1.68</v>
      </c>
      <c r="Y28" t="n">
        <v>0.5</v>
      </c>
      <c r="Z28" t="n">
        <v>10</v>
      </c>
      <c r="AA28" t="n">
        <v>2739.085414876902</v>
      </c>
      <c r="AB28" t="n">
        <v>3747.737504554841</v>
      </c>
      <c r="AC28" t="n">
        <v>3390.05869710261</v>
      </c>
      <c r="AD28" t="n">
        <v>2739085.414876902</v>
      </c>
      <c r="AE28" t="n">
        <v>3747737.504554841</v>
      </c>
      <c r="AF28" t="n">
        <v>3.534986799966057e-06</v>
      </c>
      <c r="AG28" t="n">
        <v>46.32500000000001</v>
      </c>
      <c r="AH28" t="n">
        <v>3390058.69710261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0.9</v>
      </c>
      <c r="E29" t="n">
        <v>111.11</v>
      </c>
      <c r="F29" t="n">
        <v>107.37</v>
      </c>
      <c r="G29" t="n">
        <v>174.12</v>
      </c>
      <c r="H29" t="n">
        <v>2.27</v>
      </c>
      <c r="I29" t="n">
        <v>37</v>
      </c>
      <c r="J29" t="n">
        <v>218.79</v>
      </c>
      <c r="K29" t="n">
        <v>52.44</v>
      </c>
      <c r="L29" t="n">
        <v>28</v>
      </c>
      <c r="M29" t="n">
        <v>35</v>
      </c>
      <c r="N29" t="n">
        <v>48.35</v>
      </c>
      <c r="O29" t="n">
        <v>27218.26</v>
      </c>
      <c r="P29" t="n">
        <v>1388.18</v>
      </c>
      <c r="Q29" t="n">
        <v>1150.87</v>
      </c>
      <c r="R29" t="n">
        <v>233.42</v>
      </c>
      <c r="S29" t="n">
        <v>164.43</v>
      </c>
      <c r="T29" t="n">
        <v>28067.12</v>
      </c>
      <c r="U29" t="n">
        <v>0.7</v>
      </c>
      <c r="V29" t="n">
        <v>0.89</v>
      </c>
      <c r="W29" t="n">
        <v>19.03</v>
      </c>
      <c r="X29" t="n">
        <v>1.64</v>
      </c>
      <c r="Y29" t="n">
        <v>0.5</v>
      </c>
      <c r="Z29" t="n">
        <v>10</v>
      </c>
      <c r="AA29" t="n">
        <v>2734.707685079905</v>
      </c>
      <c r="AB29" t="n">
        <v>3741.747701514782</v>
      </c>
      <c r="AC29" t="n">
        <v>3384.640552457952</v>
      </c>
      <c r="AD29" t="n">
        <v>2734707.685079905</v>
      </c>
      <c r="AE29" t="n">
        <v>3741747.701514782</v>
      </c>
      <c r="AF29" t="n">
        <v>3.537345029986048e-06</v>
      </c>
      <c r="AG29" t="n">
        <v>46.29583333333333</v>
      </c>
      <c r="AH29" t="n">
        <v>3384640.552457952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0.9006</v>
      </c>
      <c r="E30" t="n">
        <v>111.04</v>
      </c>
      <c r="F30" t="n">
        <v>107.34</v>
      </c>
      <c r="G30" t="n">
        <v>178.89</v>
      </c>
      <c r="H30" t="n">
        <v>2.34</v>
      </c>
      <c r="I30" t="n">
        <v>36</v>
      </c>
      <c r="J30" t="n">
        <v>220.44</v>
      </c>
      <c r="K30" t="n">
        <v>52.44</v>
      </c>
      <c r="L30" t="n">
        <v>29</v>
      </c>
      <c r="M30" t="n">
        <v>34</v>
      </c>
      <c r="N30" t="n">
        <v>49</v>
      </c>
      <c r="O30" t="n">
        <v>27421.64</v>
      </c>
      <c r="P30" t="n">
        <v>1389.41</v>
      </c>
      <c r="Q30" t="n">
        <v>1150.87</v>
      </c>
      <c r="R30" t="n">
        <v>232.32</v>
      </c>
      <c r="S30" t="n">
        <v>164.43</v>
      </c>
      <c r="T30" t="n">
        <v>27520.21</v>
      </c>
      <c r="U30" t="n">
        <v>0.71</v>
      </c>
      <c r="V30" t="n">
        <v>0.89</v>
      </c>
      <c r="W30" t="n">
        <v>19.03</v>
      </c>
      <c r="X30" t="n">
        <v>1.6</v>
      </c>
      <c r="Y30" t="n">
        <v>0.5</v>
      </c>
      <c r="Z30" t="n">
        <v>10</v>
      </c>
      <c r="AA30" t="n">
        <v>2734.345075560353</v>
      </c>
      <c r="AB30" t="n">
        <v>3741.251563172928</v>
      </c>
      <c r="AC30" t="n">
        <v>3384.19176486311</v>
      </c>
      <c r="AD30" t="n">
        <v>2734345.075560353</v>
      </c>
      <c r="AE30" t="n">
        <v>3741251.563172928</v>
      </c>
      <c r="AF30" t="n">
        <v>3.539703260006039e-06</v>
      </c>
      <c r="AG30" t="n">
        <v>46.26666666666667</v>
      </c>
      <c r="AH30" t="n">
        <v>3384191.76486311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0.9013</v>
      </c>
      <c r="E31" t="n">
        <v>110.96</v>
      </c>
      <c r="F31" t="n">
        <v>107.29</v>
      </c>
      <c r="G31" t="n">
        <v>183.93</v>
      </c>
      <c r="H31" t="n">
        <v>2.4</v>
      </c>
      <c r="I31" t="n">
        <v>35</v>
      </c>
      <c r="J31" t="n">
        <v>222.1</v>
      </c>
      <c r="K31" t="n">
        <v>52.44</v>
      </c>
      <c r="L31" t="n">
        <v>30</v>
      </c>
      <c r="M31" t="n">
        <v>33</v>
      </c>
      <c r="N31" t="n">
        <v>49.65</v>
      </c>
      <c r="O31" t="n">
        <v>27625.93</v>
      </c>
      <c r="P31" t="n">
        <v>1385.86</v>
      </c>
      <c r="Q31" t="n">
        <v>1150.88</v>
      </c>
      <c r="R31" t="n">
        <v>230.82</v>
      </c>
      <c r="S31" t="n">
        <v>164.43</v>
      </c>
      <c r="T31" t="n">
        <v>26777.94</v>
      </c>
      <c r="U31" t="n">
        <v>0.71</v>
      </c>
      <c r="V31" t="n">
        <v>0.89</v>
      </c>
      <c r="W31" t="n">
        <v>19.02</v>
      </c>
      <c r="X31" t="n">
        <v>1.56</v>
      </c>
      <c r="Y31" t="n">
        <v>0.5</v>
      </c>
      <c r="Z31" t="n">
        <v>10</v>
      </c>
      <c r="AA31" t="n">
        <v>2729.009863767459</v>
      </c>
      <c r="AB31" t="n">
        <v>3733.951691024959</v>
      </c>
      <c r="AC31" t="n">
        <v>3377.588582267509</v>
      </c>
      <c r="AD31" t="n">
        <v>2729009.863767459</v>
      </c>
      <c r="AE31" t="n">
        <v>3733951.691024959</v>
      </c>
      <c r="AF31" t="n">
        <v>3.542454528362695e-06</v>
      </c>
      <c r="AG31" t="n">
        <v>46.23333333333333</v>
      </c>
      <c r="AH31" t="n">
        <v>3377588.582267509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0.9026999999999999</v>
      </c>
      <c r="E32" t="n">
        <v>110.78</v>
      </c>
      <c r="F32" t="n">
        <v>107.19</v>
      </c>
      <c r="G32" t="n">
        <v>194.88</v>
      </c>
      <c r="H32" t="n">
        <v>2.46</v>
      </c>
      <c r="I32" t="n">
        <v>33</v>
      </c>
      <c r="J32" t="n">
        <v>223.76</v>
      </c>
      <c r="K32" t="n">
        <v>52.44</v>
      </c>
      <c r="L32" t="n">
        <v>31</v>
      </c>
      <c r="M32" t="n">
        <v>31</v>
      </c>
      <c r="N32" t="n">
        <v>50.32</v>
      </c>
      <c r="O32" t="n">
        <v>27831.27</v>
      </c>
      <c r="P32" t="n">
        <v>1384.3</v>
      </c>
      <c r="Q32" t="n">
        <v>1150.88</v>
      </c>
      <c r="R32" t="n">
        <v>227.18</v>
      </c>
      <c r="S32" t="n">
        <v>164.43</v>
      </c>
      <c r="T32" t="n">
        <v>24967.92</v>
      </c>
      <c r="U32" t="n">
        <v>0.72</v>
      </c>
      <c r="V32" t="n">
        <v>0.89</v>
      </c>
      <c r="W32" t="n">
        <v>19.02</v>
      </c>
      <c r="X32" t="n">
        <v>1.45</v>
      </c>
      <c r="Y32" t="n">
        <v>0.5</v>
      </c>
      <c r="Z32" t="n">
        <v>10</v>
      </c>
      <c r="AA32" t="n">
        <v>2714.039958857804</v>
      </c>
      <c r="AB32" t="n">
        <v>3713.469206701973</v>
      </c>
      <c r="AC32" t="n">
        <v>3359.060917500962</v>
      </c>
      <c r="AD32" t="n">
        <v>2714039.958857805</v>
      </c>
      <c r="AE32" t="n">
        <v>3713469.206701973</v>
      </c>
      <c r="AF32" t="n">
        <v>3.547957065076006e-06</v>
      </c>
      <c r="AG32" t="n">
        <v>46.15833333333333</v>
      </c>
      <c r="AH32" t="n">
        <v>3359060.917500962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0.9033</v>
      </c>
      <c r="E33" t="n">
        <v>110.71</v>
      </c>
      <c r="F33" t="n">
        <v>107.15</v>
      </c>
      <c r="G33" t="n">
        <v>200.91</v>
      </c>
      <c r="H33" t="n">
        <v>2.52</v>
      </c>
      <c r="I33" t="n">
        <v>32</v>
      </c>
      <c r="J33" t="n">
        <v>225.43</v>
      </c>
      <c r="K33" t="n">
        <v>52.44</v>
      </c>
      <c r="L33" t="n">
        <v>32</v>
      </c>
      <c r="M33" t="n">
        <v>30</v>
      </c>
      <c r="N33" t="n">
        <v>50.99</v>
      </c>
      <c r="O33" t="n">
        <v>28037.42</v>
      </c>
      <c r="P33" t="n">
        <v>1383.96</v>
      </c>
      <c r="Q33" t="n">
        <v>1150.88</v>
      </c>
      <c r="R33" t="n">
        <v>226.02</v>
      </c>
      <c r="S33" t="n">
        <v>164.43</v>
      </c>
      <c r="T33" t="n">
        <v>24389.74</v>
      </c>
      <c r="U33" t="n">
        <v>0.73</v>
      </c>
      <c r="V33" t="n">
        <v>0.89</v>
      </c>
      <c r="W33" t="n">
        <v>19.02</v>
      </c>
      <c r="X33" t="n">
        <v>1.42</v>
      </c>
      <c r="Y33" t="n">
        <v>0.5</v>
      </c>
      <c r="Z33" t="n">
        <v>10</v>
      </c>
      <c r="AA33" t="n">
        <v>2712.107887805034</v>
      </c>
      <c r="AB33" t="n">
        <v>3710.825661850614</v>
      </c>
      <c r="AC33" t="n">
        <v>3356.669668859978</v>
      </c>
      <c r="AD33" t="n">
        <v>2712107.887805034</v>
      </c>
      <c r="AE33" t="n">
        <v>3710825.661850614</v>
      </c>
      <c r="AF33" t="n">
        <v>3.550315295095997e-06</v>
      </c>
      <c r="AG33" t="n">
        <v>46.12916666666666</v>
      </c>
      <c r="AH33" t="n">
        <v>3356669.668859978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0.9041</v>
      </c>
      <c r="E34" t="n">
        <v>110.61</v>
      </c>
      <c r="F34" t="n">
        <v>107.08</v>
      </c>
      <c r="G34" t="n">
        <v>207.26</v>
      </c>
      <c r="H34" t="n">
        <v>2.58</v>
      </c>
      <c r="I34" t="n">
        <v>31</v>
      </c>
      <c r="J34" t="n">
        <v>227.11</v>
      </c>
      <c r="K34" t="n">
        <v>52.44</v>
      </c>
      <c r="L34" t="n">
        <v>33</v>
      </c>
      <c r="M34" t="n">
        <v>29</v>
      </c>
      <c r="N34" t="n">
        <v>51.67</v>
      </c>
      <c r="O34" t="n">
        <v>28244.51</v>
      </c>
      <c r="P34" t="n">
        <v>1380.78</v>
      </c>
      <c r="Q34" t="n">
        <v>1150.88</v>
      </c>
      <c r="R34" t="n">
        <v>223.77</v>
      </c>
      <c r="S34" t="n">
        <v>164.43</v>
      </c>
      <c r="T34" t="n">
        <v>23270.68</v>
      </c>
      <c r="U34" t="n">
        <v>0.73</v>
      </c>
      <c r="V34" t="n">
        <v>0.89</v>
      </c>
      <c r="W34" t="n">
        <v>19.02</v>
      </c>
      <c r="X34" t="n">
        <v>1.35</v>
      </c>
      <c r="Y34" t="n">
        <v>0.5</v>
      </c>
      <c r="Z34" t="n">
        <v>10</v>
      </c>
      <c r="AA34" t="n">
        <v>2706.802418278147</v>
      </c>
      <c r="AB34" t="n">
        <v>3703.566484383131</v>
      </c>
      <c r="AC34" t="n">
        <v>3350.103297101672</v>
      </c>
      <c r="AD34" t="n">
        <v>2706802.418278147</v>
      </c>
      <c r="AE34" t="n">
        <v>3703566.48438313</v>
      </c>
      <c r="AF34" t="n">
        <v>3.553459601789318e-06</v>
      </c>
      <c r="AG34" t="n">
        <v>46.0875</v>
      </c>
      <c r="AH34" t="n">
        <v>3350103.297101672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0.904</v>
      </c>
      <c r="E35" t="n">
        <v>110.62</v>
      </c>
      <c r="F35" t="n">
        <v>107.1</v>
      </c>
      <c r="G35" t="n">
        <v>207.28</v>
      </c>
      <c r="H35" t="n">
        <v>2.64</v>
      </c>
      <c r="I35" t="n">
        <v>31</v>
      </c>
      <c r="J35" t="n">
        <v>228.8</v>
      </c>
      <c r="K35" t="n">
        <v>52.44</v>
      </c>
      <c r="L35" t="n">
        <v>34</v>
      </c>
      <c r="M35" t="n">
        <v>29</v>
      </c>
      <c r="N35" t="n">
        <v>52.36</v>
      </c>
      <c r="O35" t="n">
        <v>28452.56</v>
      </c>
      <c r="P35" t="n">
        <v>1381.37</v>
      </c>
      <c r="Q35" t="n">
        <v>1150.88</v>
      </c>
      <c r="R35" t="n">
        <v>224.02</v>
      </c>
      <c r="S35" t="n">
        <v>164.43</v>
      </c>
      <c r="T35" t="n">
        <v>23396.95</v>
      </c>
      <c r="U35" t="n">
        <v>0.73</v>
      </c>
      <c r="V35" t="n">
        <v>0.89</v>
      </c>
      <c r="W35" t="n">
        <v>19.03</v>
      </c>
      <c r="X35" t="n">
        <v>1.36</v>
      </c>
      <c r="Y35" t="n">
        <v>0.5</v>
      </c>
      <c r="Z35" t="n">
        <v>10</v>
      </c>
      <c r="AA35" t="n">
        <v>2707.722994972965</v>
      </c>
      <c r="AB35" t="n">
        <v>3704.826058029957</v>
      </c>
      <c r="AC35" t="n">
        <v>3351.242658807469</v>
      </c>
      <c r="AD35" t="n">
        <v>2707722.994972965</v>
      </c>
      <c r="AE35" t="n">
        <v>3704826.058029958</v>
      </c>
      <c r="AF35" t="n">
        <v>3.553066563452653e-06</v>
      </c>
      <c r="AG35" t="n">
        <v>46.09166666666667</v>
      </c>
      <c r="AH35" t="n">
        <v>3351242.658807469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0.9046</v>
      </c>
      <c r="E36" t="n">
        <v>110.54</v>
      </c>
      <c r="F36" t="n">
        <v>107.05</v>
      </c>
      <c r="G36" t="n">
        <v>214.11</v>
      </c>
      <c r="H36" t="n">
        <v>2.7</v>
      </c>
      <c r="I36" t="n">
        <v>30</v>
      </c>
      <c r="J36" t="n">
        <v>230.49</v>
      </c>
      <c r="K36" t="n">
        <v>52.44</v>
      </c>
      <c r="L36" t="n">
        <v>35</v>
      </c>
      <c r="M36" t="n">
        <v>28</v>
      </c>
      <c r="N36" t="n">
        <v>53.05</v>
      </c>
      <c r="O36" t="n">
        <v>28661.58</v>
      </c>
      <c r="P36" t="n">
        <v>1380.35</v>
      </c>
      <c r="Q36" t="n">
        <v>1150.88</v>
      </c>
      <c r="R36" t="n">
        <v>222.42</v>
      </c>
      <c r="S36" t="n">
        <v>164.43</v>
      </c>
      <c r="T36" t="n">
        <v>22600.24</v>
      </c>
      <c r="U36" t="n">
        <v>0.74</v>
      </c>
      <c r="V36" t="n">
        <v>0.89</v>
      </c>
      <c r="W36" t="n">
        <v>19.03</v>
      </c>
      <c r="X36" t="n">
        <v>1.32</v>
      </c>
      <c r="Y36" t="n">
        <v>0.5</v>
      </c>
      <c r="Z36" t="n">
        <v>10</v>
      </c>
      <c r="AA36" t="n">
        <v>2705.078966463877</v>
      </c>
      <c r="AB36" t="n">
        <v>3701.208381577518</v>
      </c>
      <c r="AC36" t="n">
        <v>3347.970248318209</v>
      </c>
      <c r="AD36" t="n">
        <v>2705078.966463877</v>
      </c>
      <c r="AE36" t="n">
        <v>3701208.381577518</v>
      </c>
      <c r="AF36" t="n">
        <v>3.555424793472643e-06</v>
      </c>
      <c r="AG36" t="n">
        <v>46.05833333333334</v>
      </c>
      <c r="AH36" t="n">
        <v>3347970.248318209</v>
      </c>
    </row>
    <row r="37">
      <c r="A37" t="n">
        <v>35</v>
      </c>
      <c r="B37" t="n">
        <v>90</v>
      </c>
      <c r="C37" t="inlineStr">
        <is>
          <t xml:space="preserve">CONCLUIDO	</t>
        </is>
      </c>
      <c r="D37" t="n">
        <v>0.9054</v>
      </c>
      <c r="E37" t="n">
        <v>110.45</v>
      </c>
      <c r="F37" t="n">
        <v>106.99</v>
      </c>
      <c r="G37" t="n">
        <v>221.37</v>
      </c>
      <c r="H37" t="n">
        <v>2.76</v>
      </c>
      <c r="I37" t="n">
        <v>29</v>
      </c>
      <c r="J37" t="n">
        <v>232.2</v>
      </c>
      <c r="K37" t="n">
        <v>52.44</v>
      </c>
      <c r="L37" t="n">
        <v>36</v>
      </c>
      <c r="M37" t="n">
        <v>27</v>
      </c>
      <c r="N37" t="n">
        <v>53.75</v>
      </c>
      <c r="O37" t="n">
        <v>28871.58</v>
      </c>
      <c r="P37" t="n">
        <v>1382.1</v>
      </c>
      <c r="Q37" t="n">
        <v>1150.88</v>
      </c>
      <c r="R37" t="n">
        <v>220.52</v>
      </c>
      <c r="S37" t="n">
        <v>164.43</v>
      </c>
      <c r="T37" t="n">
        <v>21657.53</v>
      </c>
      <c r="U37" t="n">
        <v>0.75</v>
      </c>
      <c r="V37" t="n">
        <v>0.89</v>
      </c>
      <c r="W37" t="n">
        <v>19.02</v>
      </c>
      <c r="X37" t="n">
        <v>1.26</v>
      </c>
      <c r="Y37" t="n">
        <v>0.5</v>
      </c>
      <c r="Z37" t="n">
        <v>10</v>
      </c>
      <c r="AA37" t="n">
        <v>2704.592793003562</v>
      </c>
      <c r="AB37" t="n">
        <v>3700.543177600656</v>
      </c>
      <c r="AC37" t="n">
        <v>3347.368530475279</v>
      </c>
      <c r="AD37" t="n">
        <v>2704592.793003562</v>
      </c>
      <c r="AE37" t="n">
        <v>3700543.177600656</v>
      </c>
      <c r="AF37" t="n">
        <v>3.558569100165965e-06</v>
      </c>
      <c r="AG37" t="n">
        <v>46.02083333333334</v>
      </c>
      <c r="AH37" t="n">
        <v>3347368.530475279</v>
      </c>
    </row>
    <row r="38">
      <c r="A38" t="n">
        <v>36</v>
      </c>
      <c r="B38" t="n">
        <v>90</v>
      </c>
      <c r="C38" t="inlineStr">
        <is>
          <t xml:space="preserve">CONCLUIDO	</t>
        </is>
      </c>
      <c r="D38" t="n">
        <v>0.906</v>
      </c>
      <c r="E38" t="n">
        <v>110.37</v>
      </c>
      <c r="F38" t="n">
        <v>106.96</v>
      </c>
      <c r="G38" t="n">
        <v>229.19</v>
      </c>
      <c r="H38" t="n">
        <v>2.81</v>
      </c>
      <c r="I38" t="n">
        <v>28</v>
      </c>
      <c r="J38" t="n">
        <v>233.91</v>
      </c>
      <c r="K38" t="n">
        <v>52.44</v>
      </c>
      <c r="L38" t="n">
        <v>37</v>
      </c>
      <c r="M38" t="n">
        <v>26</v>
      </c>
      <c r="N38" t="n">
        <v>54.46</v>
      </c>
      <c r="O38" t="n">
        <v>29082.59</v>
      </c>
      <c r="P38" t="n">
        <v>1380.41</v>
      </c>
      <c r="Q38" t="n">
        <v>1150.88</v>
      </c>
      <c r="R38" t="n">
        <v>219.22</v>
      </c>
      <c r="S38" t="n">
        <v>164.43</v>
      </c>
      <c r="T38" t="n">
        <v>21009.48</v>
      </c>
      <c r="U38" t="n">
        <v>0.75</v>
      </c>
      <c r="V38" t="n">
        <v>0.89</v>
      </c>
      <c r="W38" t="n">
        <v>19.02</v>
      </c>
      <c r="X38" t="n">
        <v>1.22</v>
      </c>
      <c r="Y38" t="n">
        <v>0.5</v>
      </c>
      <c r="Z38" t="n">
        <v>10</v>
      </c>
      <c r="AA38" t="n">
        <v>2701.338127821979</v>
      </c>
      <c r="AB38" t="n">
        <v>3696.090001113519</v>
      </c>
      <c r="AC38" t="n">
        <v>3343.340358902003</v>
      </c>
      <c r="AD38" t="n">
        <v>2701338.127821979</v>
      </c>
      <c r="AE38" t="n">
        <v>3696090.001113519</v>
      </c>
      <c r="AF38" t="n">
        <v>3.560927330185955e-06</v>
      </c>
      <c r="AG38" t="n">
        <v>45.9875</v>
      </c>
      <c r="AH38" t="n">
        <v>3343340.358902003</v>
      </c>
    </row>
    <row r="39">
      <c r="A39" t="n">
        <v>37</v>
      </c>
      <c r="B39" t="n">
        <v>90</v>
      </c>
      <c r="C39" t="inlineStr">
        <is>
          <t xml:space="preserve">CONCLUIDO	</t>
        </is>
      </c>
      <c r="D39" t="n">
        <v>0.9067</v>
      </c>
      <c r="E39" t="n">
        <v>110.29</v>
      </c>
      <c r="F39" t="n">
        <v>106.91</v>
      </c>
      <c r="G39" t="n">
        <v>237.57</v>
      </c>
      <c r="H39" t="n">
        <v>2.87</v>
      </c>
      <c r="I39" t="n">
        <v>27</v>
      </c>
      <c r="J39" t="n">
        <v>235.63</v>
      </c>
      <c r="K39" t="n">
        <v>52.44</v>
      </c>
      <c r="L39" t="n">
        <v>38</v>
      </c>
      <c r="M39" t="n">
        <v>25</v>
      </c>
      <c r="N39" t="n">
        <v>55.18</v>
      </c>
      <c r="O39" t="n">
        <v>29294.6</v>
      </c>
      <c r="P39" t="n">
        <v>1377.44</v>
      </c>
      <c r="Q39" t="n">
        <v>1150.87</v>
      </c>
      <c r="R39" t="n">
        <v>217.65</v>
      </c>
      <c r="S39" t="n">
        <v>164.43</v>
      </c>
      <c r="T39" t="n">
        <v>20231.05</v>
      </c>
      <c r="U39" t="n">
        <v>0.76</v>
      </c>
      <c r="V39" t="n">
        <v>0.89</v>
      </c>
      <c r="W39" t="n">
        <v>19.02</v>
      </c>
      <c r="X39" t="n">
        <v>1.17</v>
      </c>
      <c r="Y39" t="n">
        <v>0.5</v>
      </c>
      <c r="Z39" t="n">
        <v>10</v>
      </c>
      <c r="AA39" t="n">
        <v>2696.609610772533</v>
      </c>
      <c r="AB39" t="n">
        <v>3689.620235479018</v>
      </c>
      <c r="AC39" t="n">
        <v>3337.488058619286</v>
      </c>
      <c r="AD39" t="n">
        <v>2696609.610772533</v>
      </c>
      <c r="AE39" t="n">
        <v>3689620.235479019</v>
      </c>
      <c r="AF39" t="n">
        <v>3.563678598542611e-06</v>
      </c>
      <c r="AG39" t="n">
        <v>45.95416666666667</v>
      </c>
      <c r="AH39" t="n">
        <v>3337488.058619286</v>
      </c>
    </row>
    <row r="40">
      <c r="A40" t="n">
        <v>38</v>
      </c>
      <c r="B40" t="n">
        <v>90</v>
      </c>
      <c r="C40" t="inlineStr">
        <is>
          <t xml:space="preserve">CONCLUIDO	</t>
        </is>
      </c>
      <c r="D40" t="n">
        <v>0.9066</v>
      </c>
      <c r="E40" t="n">
        <v>110.3</v>
      </c>
      <c r="F40" t="n">
        <v>106.92</v>
      </c>
      <c r="G40" t="n">
        <v>237.59</v>
      </c>
      <c r="H40" t="n">
        <v>2.92</v>
      </c>
      <c r="I40" t="n">
        <v>27</v>
      </c>
      <c r="J40" t="n">
        <v>237.35</v>
      </c>
      <c r="K40" t="n">
        <v>52.44</v>
      </c>
      <c r="L40" t="n">
        <v>39</v>
      </c>
      <c r="M40" t="n">
        <v>25</v>
      </c>
      <c r="N40" t="n">
        <v>55.91</v>
      </c>
      <c r="O40" t="n">
        <v>29507.65</v>
      </c>
      <c r="P40" t="n">
        <v>1382.17</v>
      </c>
      <c r="Q40" t="n">
        <v>1150.87</v>
      </c>
      <c r="R40" t="n">
        <v>218.24</v>
      </c>
      <c r="S40" t="n">
        <v>164.43</v>
      </c>
      <c r="T40" t="n">
        <v>20528.53</v>
      </c>
      <c r="U40" t="n">
        <v>0.75</v>
      </c>
      <c r="V40" t="n">
        <v>0.89</v>
      </c>
      <c r="W40" t="n">
        <v>19.01</v>
      </c>
      <c r="X40" t="n">
        <v>1.19</v>
      </c>
      <c r="Y40" t="n">
        <v>0.5</v>
      </c>
      <c r="Z40" t="n">
        <v>10</v>
      </c>
      <c r="AA40" t="n">
        <v>2701.43830265544</v>
      </c>
      <c r="AB40" t="n">
        <v>3696.227064740062</v>
      </c>
      <c r="AC40" t="n">
        <v>3343.464341368398</v>
      </c>
      <c r="AD40" t="n">
        <v>2701438.30265544</v>
      </c>
      <c r="AE40" t="n">
        <v>3696227.064740062</v>
      </c>
      <c r="AF40" t="n">
        <v>3.563285560205946e-06</v>
      </c>
      <c r="AG40" t="n">
        <v>45.95833333333334</v>
      </c>
      <c r="AH40" t="n">
        <v>3343464.341368398</v>
      </c>
    </row>
    <row r="41">
      <c r="A41" t="n">
        <v>39</v>
      </c>
      <c r="B41" t="n">
        <v>90</v>
      </c>
      <c r="C41" t="inlineStr">
        <is>
          <t xml:space="preserve">CONCLUIDO	</t>
        </is>
      </c>
      <c r="D41" t="n">
        <v>0.9073</v>
      </c>
      <c r="E41" t="n">
        <v>110.22</v>
      </c>
      <c r="F41" t="n">
        <v>106.88</v>
      </c>
      <c r="G41" t="n">
        <v>246.63</v>
      </c>
      <c r="H41" t="n">
        <v>2.98</v>
      </c>
      <c r="I41" t="n">
        <v>26</v>
      </c>
      <c r="J41" t="n">
        <v>239.09</v>
      </c>
      <c r="K41" t="n">
        <v>52.44</v>
      </c>
      <c r="L41" t="n">
        <v>40</v>
      </c>
      <c r="M41" t="n">
        <v>24</v>
      </c>
      <c r="N41" t="n">
        <v>56.65</v>
      </c>
      <c r="O41" t="n">
        <v>29721.73</v>
      </c>
      <c r="P41" t="n">
        <v>1378.93</v>
      </c>
      <c r="Q41" t="n">
        <v>1150.87</v>
      </c>
      <c r="R41" t="n">
        <v>216.68</v>
      </c>
      <c r="S41" t="n">
        <v>164.43</v>
      </c>
      <c r="T41" t="n">
        <v>19753.04</v>
      </c>
      <c r="U41" t="n">
        <v>0.76</v>
      </c>
      <c r="V41" t="n">
        <v>0.89</v>
      </c>
      <c r="W41" t="n">
        <v>19.01</v>
      </c>
      <c r="X41" t="n">
        <v>1.14</v>
      </c>
      <c r="Y41" t="n">
        <v>0.5</v>
      </c>
      <c r="Z41" t="n">
        <v>10</v>
      </c>
      <c r="AA41" t="n">
        <v>2696.517928305602</v>
      </c>
      <c r="AB41" t="n">
        <v>3689.494791483018</v>
      </c>
      <c r="AC41" t="n">
        <v>3337.374586822201</v>
      </c>
      <c r="AD41" t="n">
        <v>2696517.928305602</v>
      </c>
      <c r="AE41" t="n">
        <v>3689494.791483018</v>
      </c>
      <c r="AF41" t="n">
        <v>3.566036828562602e-06</v>
      </c>
      <c r="AG41" t="n">
        <v>45.925</v>
      </c>
      <c r="AH41" t="n">
        <v>3337374.586822201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0.8102</v>
      </c>
      <c r="E2" t="n">
        <v>123.43</v>
      </c>
      <c r="F2" t="n">
        <v>118.67</v>
      </c>
      <c r="G2" t="n">
        <v>25.43</v>
      </c>
      <c r="H2" t="n">
        <v>0.64</v>
      </c>
      <c r="I2" t="n">
        <v>280</v>
      </c>
      <c r="J2" t="n">
        <v>26.11</v>
      </c>
      <c r="K2" t="n">
        <v>12.1</v>
      </c>
      <c r="L2" t="n">
        <v>1</v>
      </c>
      <c r="M2" t="n">
        <v>278</v>
      </c>
      <c r="N2" t="n">
        <v>3.01</v>
      </c>
      <c r="O2" t="n">
        <v>3454.41</v>
      </c>
      <c r="P2" t="n">
        <v>386.61</v>
      </c>
      <c r="Q2" t="n">
        <v>1151.03</v>
      </c>
      <c r="R2" t="n">
        <v>615.3200000000001</v>
      </c>
      <c r="S2" t="n">
        <v>164.43</v>
      </c>
      <c r="T2" t="n">
        <v>217802.98</v>
      </c>
      <c r="U2" t="n">
        <v>0.27</v>
      </c>
      <c r="V2" t="n">
        <v>0.8100000000000001</v>
      </c>
      <c r="W2" t="n">
        <v>19.44</v>
      </c>
      <c r="X2" t="n">
        <v>12.93</v>
      </c>
      <c r="Y2" t="n">
        <v>0.5</v>
      </c>
      <c r="Z2" t="n">
        <v>10</v>
      </c>
      <c r="AA2" t="n">
        <v>1477.482737725559</v>
      </c>
      <c r="AB2" t="n">
        <v>2021.557063694189</v>
      </c>
      <c r="AC2" t="n">
        <v>1828.622494808373</v>
      </c>
      <c r="AD2" t="n">
        <v>1477482.737725559</v>
      </c>
      <c r="AE2" t="n">
        <v>2021557.063694189</v>
      </c>
      <c r="AF2" t="n">
        <v>7.725703820304012e-06</v>
      </c>
      <c r="AG2" t="n">
        <v>51.42916666666667</v>
      </c>
      <c r="AH2" t="n">
        <v>1828622.494808374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0.874</v>
      </c>
      <c r="E3" t="n">
        <v>114.41</v>
      </c>
      <c r="F3" t="n">
        <v>111.4</v>
      </c>
      <c r="G3" t="n">
        <v>54.34</v>
      </c>
      <c r="H3" t="n">
        <v>1.23</v>
      </c>
      <c r="I3" t="n">
        <v>123</v>
      </c>
      <c r="J3" t="n">
        <v>27.2</v>
      </c>
      <c r="K3" t="n">
        <v>12.1</v>
      </c>
      <c r="L3" t="n">
        <v>2</v>
      </c>
      <c r="M3" t="n">
        <v>66</v>
      </c>
      <c r="N3" t="n">
        <v>3.1</v>
      </c>
      <c r="O3" t="n">
        <v>3588.35</v>
      </c>
      <c r="P3" t="n">
        <v>329.02</v>
      </c>
      <c r="Q3" t="n">
        <v>1151.1</v>
      </c>
      <c r="R3" t="n">
        <v>366.49</v>
      </c>
      <c r="S3" t="n">
        <v>164.43</v>
      </c>
      <c r="T3" t="n">
        <v>94170.38</v>
      </c>
      <c r="U3" t="n">
        <v>0.45</v>
      </c>
      <c r="V3" t="n">
        <v>0.86</v>
      </c>
      <c r="W3" t="n">
        <v>19.26</v>
      </c>
      <c r="X3" t="n">
        <v>5.66</v>
      </c>
      <c r="Y3" t="n">
        <v>0.5</v>
      </c>
      <c r="Z3" t="n">
        <v>10</v>
      </c>
      <c r="AA3" t="n">
        <v>1298.617583402606</v>
      </c>
      <c r="AB3" t="n">
        <v>1776.825868575832</v>
      </c>
      <c r="AC3" t="n">
        <v>1607.248101469723</v>
      </c>
      <c r="AD3" t="n">
        <v>1298617.583402606</v>
      </c>
      <c r="AE3" t="n">
        <v>1776825.868575832</v>
      </c>
      <c r="AF3" t="n">
        <v>8.334072005610598e-06</v>
      </c>
      <c r="AG3" t="n">
        <v>47.67083333333333</v>
      </c>
      <c r="AH3" t="n">
        <v>1607248.101469723</v>
      </c>
    </row>
    <row r="4">
      <c r="A4" t="n">
        <v>2</v>
      </c>
      <c r="B4" t="n">
        <v>10</v>
      </c>
      <c r="C4" t="inlineStr">
        <is>
          <t xml:space="preserve">CONCLUIDO	</t>
        </is>
      </c>
      <c r="D4" t="n">
        <v>0.8764</v>
      </c>
      <c r="E4" t="n">
        <v>114.11</v>
      </c>
      <c r="F4" t="n">
        <v>111.16</v>
      </c>
      <c r="G4" t="n">
        <v>57.01</v>
      </c>
      <c r="H4" t="n">
        <v>1.78</v>
      </c>
      <c r="I4" t="n">
        <v>117</v>
      </c>
      <c r="J4" t="n">
        <v>28.29</v>
      </c>
      <c r="K4" t="n">
        <v>12.1</v>
      </c>
      <c r="L4" t="n">
        <v>3</v>
      </c>
      <c r="M4" t="n">
        <v>0</v>
      </c>
      <c r="N4" t="n">
        <v>3.19</v>
      </c>
      <c r="O4" t="n">
        <v>3722.55</v>
      </c>
      <c r="P4" t="n">
        <v>336.32</v>
      </c>
      <c r="Q4" t="n">
        <v>1151.08</v>
      </c>
      <c r="R4" t="n">
        <v>356.13</v>
      </c>
      <c r="S4" t="n">
        <v>164.43</v>
      </c>
      <c r="T4" t="n">
        <v>89020.13</v>
      </c>
      <c r="U4" t="n">
        <v>0.46</v>
      </c>
      <c r="V4" t="n">
        <v>0.86</v>
      </c>
      <c r="W4" t="n">
        <v>19.32</v>
      </c>
      <c r="X4" t="n">
        <v>5.42</v>
      </c>
      <c r="Y4" t="n">
        <v>0.5</v>
      </c>
      <c r="Z4" t="n">
        <v>10</v>
      </c>
      <c r="AA4" t="n">
        <v>1303.476958928914</v>
      </c>
      <c r="AB4" t="n">
        <v>1783.474680551444</v>
      </c>
      <c r="AC4" t="n">
        <v>1613.262360162049</v>
      </c>
      <c r="AD4" t="n">
        <v>1303476.958928914</v>
      </c>
      <c r="AE4" t="n">
        <v>1783474.680551444</v>
      </c>
      <c r="AF4" t="n">
        <v>8.356957329195798e-06</v>
      </c>
      <c r="AG4" t="n">
        <v>47.54583333333333</v>
      </c>
      <c r="AH4" t="n">
        <v>1613262.360162049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0.5644</v>
      </c>
      <c r="E2" t="n">
        <v>177.19</v>
      </c>
      <c r="F2" t="n">
        <v>154.36</v>
      </c>
      <c r="G2" t="n">
        <v>9.130000000000001</v>
      </c>
      <c r="H2" t="n">
        <v>0.18</v>
      </c>
      <c r="I2" t="n">
        <v>1014</v>
      </c>
      <c r="J2" t="n">
        <v>98.70999999999999</v>
      </c>
      <c r="K2" t="n">
        <v>39.72</v>
      </c>
      <c r="L2" t="n">
        <v>1</v>
      </c>
      <c r="M2" t="n">
        <v>1012</v>
      </c>
      <c r="N2" t="n">
        <v>12.99</v>
      </c>
      <c r="O2" t="n">
        <v>12407.75</v>
      </c>
      <c r="P2" t="n">
        <v>1391.39</v>
      </c>
      <c r="Q2" t="n">
        <v>1151.63</v>
      </c>
      <c r="R2" t="n">
        <v>1826.14</v>
      </c>
      <c r="S2" t="n">
        <v>164.43</v>
      </c>
      <c r="T2" t="n">
        <v>819543.66</v>
      </c>
      <c r="U2" t="n">
        <v>0.09</v>
      </c>
      <c r="V2" t="n">
        <v>0.62</v>
      </c>
      <c r="W2" t="n">
        <v>20.66</v>
      </c>
      <c r="X2" t="n">
        <v>48.59</v>
      </c>
      <c r="Y2" t="n">
        <v>0.5</v>
      </c>
      <c r="Z2" t="n">
        <v>10</v>
      </c>
      <c r="AA2" t="n">
        <v>4416.998130585943</v>
      </c>
      <c r="AB2" t="n">
        <v>6043.531706472727</v>
      </c>
      <c r="AC2" t="n">
        <v>5466.745522556766</v>
      </c>
      <c r="AD2" t="n">
        <v>4416998.130585942</v>
      </c>
      <c r="AE2" t="n">
        <v>6043531.706472727</v>
      </c>
      <c r="AF2" t="n">
        <v>2.93391676469119e-06</v>
      </c>
      <c r="AG2" t="n">
        <v>73.82916666666667</v>
      </c>
      <c r="AH2" t="n">
        <v>5466745.522556766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0.7419</v>
      </c>
      <c r="E3" t="n">
        <v>134.79</v>
      </c>
      <c r="F3" t="n">
        <v>124.49</v>
      </c>
      <c r="G3" t="n">
        <v>18.49</v>
      </c>
      <c r="H3" t="n">
        <v>0.35</v>
      </c>
      <c r="I3" t="n">
        <v>404</v>
      </c>
      <c r="J3" t="n">
        <v>99.95</v>
      </c>
      <c r="K3" t="n">
        <v>39.72</v>
      </c>
      <c r="L3" t="n">
        <v>2</v>
      </c>
      <c r="M3" t="n">
        <v>402</v>
      </c>
      <c r="N3" t="n">
        <v>13.24</v>
      </c>
      <c r="O3" t="n">
        <v>12561.45</v>
      </c>
      <c r="P3" t="n">
        <v>1116.68</v>
      </c>
      <c r="Q3" t="n">
        <v>1151.17</v>
      </c>
      <c r="R3" t="n">
        <v>813.34</v>
      </c>
      <c r="S3" t="n">
        <v>164.43</v>
      </c>
      <c r="T3" t="n">
        <v>316189.94</v>
      </c>
      <c r="U3" t="n">
        <v>0.2</v>
      </c>
      <c r="V3" t="n">
        <v>0.77</v>
      </c>
      <c r="W3" t="n">
        <v>19.63</v>
      </c>
      <c r="X3" t="n">
        <v>18.75</v>
      </c>
      <c r="Y3" t="n">
        <v>0.5</v>
      </c>
      <c r="Z3" t="n">
        <v>10</v>
      </c>
      <c r="AA3" t="n">
        <v>2868.202939095171</v>
      </c>
      <c r="AB3" t="n">
        <v>3924.401797453435</v>
      </c>
      <c r="AC3" t="n">
        <v>3549.862397836847</v>
      </c>
      <c r="AD3" t="n">
        <v>2868202.939095171</v>
      </c>
      <c r="AE3" t="n">
        <v>3924401.797453435</v>
      </c>
      <c r="AF3" t="n">
        <v>3.856613833671853e-06</v>
      </c>
      <c r="AG3" t="n">
        <v>56.16249999999999</v>
      </c>
      <c r="AH3" t="n">
        <v>3549862.397836847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0.8032</v>
      </c>
      <c r="E4" t="n">
        <v>124.5</v>
      </c>
      <c r="F4" t="n">
        <v>117.34</v>
      </c>
      <c r="G4" t="n">
        <v>27.94</v>
      </c>
      <c r="H4" t="n">
        <v>0.52</v>
      </c>
      <c r="I4" t="n">
        <v>252</v>
      </c>
      <c r="J4" t="n">
        <v>101.2</v>
      </c>
      <c r="K4" t="n">
        <v>39.72</v>
      </c>
      <c r="L4" t="n">
        <v>3</v>
      </c>
      <c r="M4" t="n">
        <v>250</v>
      </c>
      <c r="N4" t="n">
        <v>13.49</v>
      </c>
      <c r="O4" t="n">
        <v>12715.54</v>
      </c>
      <c r="P4" t="n">
        <v>1046.54</v>
      </c>
      <c r="Q4" t="n">
        <v>1151.02</v>
      </c>
      <c r="R4" t="n">
        <v>569.83</v>
      </c>
      <c r="S4" t="n">
        <v>164.43</v>
      </c>
      <c r="T4" t="n">
        <v>195195.05</v>
      </c>
      <c r="U4" t="n">
        <v>0.29</v>
      </c>
      <c r="V4" t="n">
        <v>0.8100000000000001</v>
      </c>
      <c r="W4" t="n">
        <v>19.41</v>
      </c>
      <c r="X4" t="n">
        <v>11.6</v>
      </c>
      <c r="Y4" t="n">
        <v>0.5</v>
      </c>
      <c r="Z4" t="n">
        <v>10</v>
      </c>
      <c r="AA4" t="n">
        <v>2529.994614789479</v>
      </c>
      <c r="AB4" t="n">
        <v>3461.650247440143</v>
      </c>
      <c r="AC4" t="n">
        <v>3131.275206280961</v>
      </c>
      <c r="AD4" t="n">
        <v>2529994.614789479</v>
      </c>
      <c r="AE4" t="n">
        <v>3461650.247440143</v>
      </c>
      <c r="AF4" t="n">
        <v>4.17526921580433e-06</v>
      </c>
      <c r="AG4" t="n">
        <v>51.875</v>
      </c>
      <c r="AH4" t="n">
        <v>3131275.206280961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0.8344</v>
      </c>
      <c r="E5" t="n">
        <v>119.85</v>
      </c>
      <c r="F5" t="n">
        <v>114.1</v>
      </c>
      <c r="G5" t="n">
        <v>37.41</v>
      </c>
      <c r="H5" t="n">
        <v>0.6899999999999999</v>
      </c>
      <c r="I5" t="n">
        <v>183</v>
      </c>
      <c r="J5" t="n">
        <v>102.45</v>
      </c>
      <c r="K5" t="n">
        <v>39.72</v>
      </c>
      <c r="L5" t="n">
        <v>4</v>
      </c>
      <c r="M5" t="n">
        <v>181</v>
      </c>
      <c r="N5" t="n">
        <v>13.74</v>
      </c>
      <c r="O5" t="n">
        <v>12870.03</v>
      </c>
      <c r="P5" t="n">
        <v>1011.18</v>
      </c>
      <c r="Q5" t="n">
        <v>1150.98</v>
      </c>
      <c r="R5" t="n">
        <v>460.86</v>
      </c>
      <c r="S5" t="n">
        <v>164.43</v>
      </c>
      <c r="T5" t="n">
        <v>141055.23</v>
      </c>
      <c r="U5" t="n">
        <v>0.36</v>
      </c>
      <c r="V5" t="n">
        <v>0.84</v>
      </c>
      <c r="W5" t="n">
        <v>19.28</v>
      </c>
      <c r="X5" t="n">
        <v>8.359999999999999</v>
      </c>
      <c r="Y5" t="n">
        <v>0.5</v>
      </c>
      <c r="Z5" t="n">
        <v>10</v>
      </c>
      <c r="AA5" t="n">
        <v>2380.98084528542</v>
      </c>
      <c r="AB5" t="n">
        <v>3257.763033981138</v>
      </c>
      <c r="AC5" t="n">
        <v>2946.84670231699</v>
      </c>
      <c r="AD5" t="n">
        <v>2380980.84528542</v>
      </c>
      <c r="AE5" t="n">
        <v>3257763.033981138</v>
      </c>
      <c r="AF5" t="n">
        <v>4.337455968211071e-06</v>
      </c>
      <c r="AG5" t="n">
        <v>49.9375</v>
      </c>
      <c r="AH5" t="n">
        <v>2946846.70231699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0.8536</v>
      </c>
      <c r="E6" t="n">
        <v>117.15</v>
      </c>
      <c r="F6" t="n">
        <v>112.23</v>
      </c>
      <c r="G6" t="n">
        <v>47.09</v>
      </c>
      <c r="H6" t="n">
        <v>0.85</v>
      </c>
      <c r="I6" t="n">
        <v>143</v>
      </c>
      <c r="J6" t="n">
        <v>103.71</v>
      </c>
      <c r="K6" t="n">
        <v>39.72</v>
      </c>
      <c r="L6" t="n">
        <v>5</v>
      </c>
      <c r="M6" t="n">
        <v>141</v>
      </c>
      <c r="N6" t="n">
        <v>14</v>
      </c>
      <c r="O6" t="n">
        <v>13024.91</v>
      </c>
      <c r="P6" t="n">
        <v>988.4299999999999</v>
      </c>
      <c r="Q6" t="n">
        <v>1150.99</v>
      </c>
      <c r="R6" t="n">
        <v>397.68</v>
      </c>
      <c r="S6" t="n">
        <v>164.43</v>
      </c>
      <c r="T6" t="n">
        <v>109667.43</v>
      </c>
      <c r="U6" t="n">
        <v>0.41</v>
      </c>
      <c r="V6" t="n">
        <v>0.85</v>
      </c>
      <c r="W6" t="n">
        <v>19.2</v>
      </c>
      <c r="X6" t="n">
        <v>6.49</v>
      </c>
      <c r="Y6" t="n">
        <v>0.5</v>
      </c>
      <c r="Z6" t="n">
        <v>10</v>
      </c>
      <c r="AA6" t="n">
        <v>2291.891560088855</v>
      </c>
      <c r="AB6" t="n">
        <v>3135.867143633316</v>
      </c>
      <c r="AC6" t="n">
        <v>2836.584384662013</v>
      </c>
      <c r="AD6" t="n">
        <v>2291891.560088855</v>
      </c>
      <c r="AE6" t="n">
        <v>3135867.143633316</v>
      </c>
      <c r="AF6" t="n">
        <v>4.437263200461374e-06</v>
      </c>
      <c r="AG6" t="n">
        <v>48.8125</v>
      </c>
      <c r="AH6" t="n">
        <v>2836584.384662013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0.8658</v>
      </c>
      <c r="E7" t="n">
        <v>115.5</v>
      </c>
      <c r="F7" t="n">
        <v>111.09</v>
      </c>
      <c r="G7" t="n">
        <v>56.48</v>
      </c>
      <c r="H7" t="n">
        <v>1.01</v>
      </c>
      <c r="I7" t="n">
        <v>118</v>
      </c>
      <c r="J7" t="n">
        <v>104.97</v>
      </c>
      <c r="K7" t="n">
        <v>39.72</v>
      </c>
      <c r="L7" t="n">
        <v>6</v>
      </c>
      <c r="M7" t="n">
        <v>116</v>
      </c>
      <c r="N7" t="n">
        <v>14.25</v>
      </c>
      <c r="O7" t="n">
        <v>13180.19</v>
      </c>
      <c r="P7" t="n">
        <v>972.21</v>
      </c>
      <c r="Q7" t="n">
        <v>1150.94</v>
      </c>
      <c r="R7" t="n">
        <v>359.22</v>
      </c>
      <c r="S7" t="n">
        <v>164.43</v>
      </c>
      <c r="T7" t="n">
        <v>90562.60000000001</v>
      </c>
      <c r="U7" t="n">
        <v>0.46</v>
      </c>
      <c r="V7" t="n">
        <v>0.86</v>
      </c>
      <c r="W7" t="n">
        <v>19.16</v>
      </c>
      <c r="X7" t="n">
        <v>5.35</v>
      </c>
      <c r="Y7" t="n">
        <v>0.5</v>
      </c>
      <c r="Z7" t="n">
        <v>10</v>
      </c>
      <c r="AA7" t="n">
        <v>2237.936578577168</v>
      </c>
      <c r="AB7" t="n">
        <v>3062.043557603234</v>
      </c>
      <c r="AC7" t="n">
        <v>2769.806418070591</v>
      </c>
      <c r="AD7" t="n">
        <v>2237936.578577168</v>
      </c>
      <c r="AE7" t="n">
        <v>3062043.557603234</v>
      </c>
      <c r="AF7" t="n">
        <v>4.500682379287087e-06</v>
      </c>
      <c r="AG7" t="n">
        <v>48.125</v>
      </c>
      <c r="AH7" t="n">
        <v>2769806.418070591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0.8745000000000001</v>
      </c>
      <c r="E8" t="n">
        <v>114.35</v>
      </c>
      <c r="F8" t="n">
        <v>110.31</v>
      </c>
      <c r="G8" t="n">
        <v>66.18000000000001</v>
      </c>
      <c r="H8" t="n">
        <v>1.16</v>
      </c>
      <c r="I8" t="n">
        <v>100</v>
      </c>
      <c r="J8" t="n">
        <v>106.23</v>
      </c>
      <c r="K8" t="n">
        <v>39.72</v>
      </c>
      <c r="L8" t="n">
        <v>7</v>
      </c>
      <c r="M8" t="n">
        <v>98</v>
      </c>
      <c r="N8" t="n">
        <v>14.52</v>
      </c>
      <c r="O8" t="n">
        <v>13335.87</v>
      </c>
      <c r="P8" t="n">
        <v>959.33</v>
      </c>
      <c r="Q8" t="n">
        <v>1150.98</v>
      </c>
      <c r="R8" t="n">
        <v>332.4</v>
      </c>
      <c r="S8" t="n">
        <v>164.43</v>
      </c>
      <c r="T8" t="n">
        <v>77241.28</v>
      </c>
      <c r="U8" t="n">
        <v>0.49</v>
      </c>
      <c r="V8" t="n">
        <v>0.87</v>
      </c>
      <c r="W8" t="n">
        <v>19.15</v>
      </c>
      <c r="X8" t="n">
        <v>4.57</v>
      </c>
      <c r="Y8" t="n">
        <v>0.5</v>
      </c>
      <c r="Z8" t="n">
        <v>10</v>
      </c>
      <c r="AA8" t="n">
        <v>2205.73308047861</v>
      </c>
      <c r="AB8" t="n">
        <v>3017.981310786716</v>
      </c>
      <c r="AC8" t="n">
        <v>2729.949410248491</v>
      </c>
      <c r="AD8" t="n">
        <v>2205733.08047861</v>
      </c>
      <c r="AE8" t="n">
        <v>3017981.310786716</v>
      </c>
      <c r="AF8" t="n">
        <v>4.545907531400506e-06</v>
      </c>
      <c r="AG8" t="n">
        <v>47.64583333333334</v>
      </c>
      <c r="AH8" t="n">
        <v>2729949.410248491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0.8819</v>
      </c>
      <c r="E9" t="n">
        <v>113.39</v>
      </c>
      <c r="F9" t="n">
        <v>109.63</v>
      </c>
      <c r="G9" t="n">
        <v>76.48999999999999</v>
      </c>
      <c r="H9" t="n">
        <v>1.31</v>
      </c>
      <c r="I9" t="n">
        <v>86</v>
      </c>
      <c r="J9" t="n">
        <v>107.5</v>
      </c>
      <c r="K9" t="n">
        <v>39.72</v>
      </c>
      <c r="L9" t="n">
        <v>8</v>
      </c>
      <c r="M9" t="n">
        <v>84</v>
      </c>
      <c r="N9" t="n">
        <v>14.78</v>
      </c>
      <c r="O9" t="n">
        <v>13491.96</v>
      </c>
      <c r="P9" t="n">
        <v>947.66</v>
      </c>
      <c r="Q9" t="n">
        <v>1150.95</v>
      </c>
      <c r="R9" t="n">
        <v>309.15</v>
      </c>
      <c r="S9" t="n">
        <v>164.43</v>
      </c>
      <c r="T9" t="n">
        <v>65684.98</v>
      </c>
      <c r="U9" t="n">
        <v>0.53</v>
      </c>
      <c r="V9" t="n">
        <v>0.87</v>
      </c>
      <c r="W9" t="n">
        <v>19.13</v>
      </c>
      <c r="X9" t="n">
        <v>3.9</v>
      </c>
      <c r="Y9" t="n">
        <v>0.5</v>
      </c>
      <c r="Z9" t="n">
        <v>10</v>
      </c>
      <c r="AA9" t="n">
        <v>2168.661943970839</v>
      </c>
      <c r="AB9" t="n">
        <v>2967.258946353494</v>
      </c>
      <c r="AC9" t="n">
        <v>2684.067917087603</v>
      </c>
      <c r="AD9" t="n">
        <v>2168661.943970839</v>
      </c>
      <c r="AE9" t="n">
        <v>2967258.946353494</v>
      </c>
      <c r="AF9" t="n">
        <v>4.584374902163644e-06</v>
      </c>
      <c r="AG9" t="n">
        <v>47.24583333333334</v>
      </c>
      <c r="AH9" t="n">
        <v>2684067.917087603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0.8873</v>
      </c>
      <c r="E10" t="n">
        <v>112.7</v>
      </c>
      <c r="F10" t="n">
        <v>109.15</v>
      </c>
      <c r="G10" t="n">
        <v>86.17</v>
      </c>
      <c r="H10" t="n">
        <v>1.46</v>
      </c>
      <c r="I10" t="n">
        <v>76</v>
      </c>
      <c r="J10" t="n">
        <v>108.77</v>
      </c>
      <c r="K10" t="n">
        <v>39.72</v>
      </c>
      <c r="L10" t="n">
        <v>9</v>
      </c>
      <c r="M10" t="n">
        <v>74</v>
      </c>
      <c r="N10" t="n">
        <v>15.05</v>
      </c>
      <c r="O10" t="n">
        <v>13648.58</v>
      </c>
      <c r="P10" t="n">
        <v>936.73</v>
      </c>
      <c r="Q10" t="n">
        <v>1150.93</v>
      </c>
      <c r="R10" t="n">
        <v>293.06</v>
      </c>
      <c r="S10" t="n">
        <v>164.43</v>
      </c>
      <c r="T10" t="n">
        <v>57692.28</v>
      </c>
      <c r="U10" t="n">
        <v>0.5600000000000001</v>
      </c>
      <c r="V10" t="n">
        <v>0.88</v>
      </c>
      <c r="W10" t="n">
        <v>19.1</v>
      </c>
      <c r="X10" t="n">
        <v>3.41</v>
      </c>
      <c r="Y10" t="n">
        <v>0.5</v>
      </c>
      <c r="Z10" t="n">
        <v>10</v>
      </c>
      <c r="AA10" t="n">
        <v>2146.425716696121</v>
      </c>
      <c r="AB10" t="n">
        <v>2936.834359203112</v>
      </c>
      <c r="AC10" t="n">
        <v>2656.547009833678</v>
      </c>
      <c r="AD10" t="n">
        <v>2146425.716696121</v>
      </c>
      <c r="AE10" t="n">
        <v>2936834.359203112</v>
      </c>
      <c r="AF10" t="n">
        <v>4.612445686234041e-06</v>
      </c>
      <c r="AG10" t="n">
        <v>46.95833333333334</v>
      </c>
      <c r="AH10" t="n">
        <v>2656547.009833678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0.8913</v>
      </c>
      <c r="E11" t="n">
        <v>112.19</v>
      </c>
      <c r="F11" t="n">
        <v>108.81</v>
      </c>
      <c r="G11" t="n">
        <v>96.01000000000001</v>
      </c>
      <c r="H11" t="n">
        <v>1.6</v>
      </c>
      <c r="I11" t="n">
        <v>68</v>
      </c>
      <c r="J11" t="n">
        <v>110.04</v>
      </c>
      <c r="K11" t="n">
        <v>39.72</v>
      </c>
      <c r="L11" t="n">
        <v>10</v>
      </c>
      <c r="M11" t="n">
        <v>66</v>
      </c>
      <c r="N11" t="n">
        <v>15.32</v>
      </c>
      <c r="O11" t="n">
        <v>13805.5</v>
      </c>
      <c r="P11" t="n">
        <v>927.37</v>
      </c>
      <c r="Q11" t="n">
        <v>1150.91</v>
      </c>
      <c r="R11" t="n">
        <v>282.18</v>
      </c>
      <c r="S11" t="n">
        <v>164.43</v>
      </c>
      <c r="T11" t="n">
        <v>52292.69</v>
      </c>
      <c r="U11" t="n">
        <v>0.58</v>
      </c>
      <c r="V11" t="n">
        <v>0.88</v>
      </c>
      <c r="W11" t="n">
        <v>19.08</v>
      </c>
      <c r="X11" t="n">
        <v>3.07</v>
      </c>
      <c r="Y11" t="n">
        <v>0.5</v>
      </c>
      <c r="Z11" t="n">
        <v>10</v>
      </c>
      <c r="AA11" t="n">
        <v>2119.670108817614</v>
      </c>
      <c r="AB11" t="n">
        <v>2900.226156129625</v>
      </c>
      <c r="AC11" t="n">
        <v>2623.432642281589</v>
      </c>
      <c r="AD11" t="n">
        <v>2119670.108817614</v>
      </c>
      <c r="AE11" t="n">
        <v>2900226.156129626</v>
      </c>
      <c r="AF11" t="n">
        <v>4.63323885961952e-06</v>
      </c>
      <c r="AG11" t="n">
        <v>46.74583333333334</v>
      </c>
      <c r="AH11" t="n">
        <v>2623432.642281589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0.895</v>
      </c>
      <c r="E12" t="n">
        <v>111.73</v>
      </c>
      <c r="F12" t="n">
        <v>108.49</v>
      </c>
      <c r="G12" t="n">
        <v>106.71</v>
      </c>
      <c r="H12" t="n">
        <v>1.74</v>
      </c>
      <c r="I12" t="n">
        <v>61</v>
      </c>
      <c r="J12" t="n">
        <v>111.32</v>
      </c>
      <c r="K12" t="n">
        <v>39.72</v>
      </c>
      <c r="L12" t="n">
        <v>11</v>
      </c>
      <c r="M12" t="n">
        <v>59</v>
      </c>
      <c r="N12" t="n">
        <v>15.6</v>
      </c>
      <c r="O12" t="n">
        <v>13962.83</v>
      </c>
      <c r="P12" t="n">
        <v>918.29</v>
      </c>
      <c r="Q12" t="n">
        <v>1150.95</v>
      </c>
      <c r="R12" t="n">
        <v>270.94</v>
      </c>
      <c r="S12" t="n">
        <v>164.43</v>
      </c>
      <c r="T12" t="n">
        <v>46706.87</v>
      </c>
      <c r="U12" t="n">
        <v>0.61</v>
      </c>
      <c r="V12" t="n">
        <v>0.88</v>
      </c>
      <c r="W12" t="n">
        <v>19.08</v>
      </c>
      <c r="X12" t="n">
        <v>2.75</v>
      </c>
      <c r="Y12" t="n">
        <v>0.5</v>
      </c>
      <c r="Z12" t="n">
        <v>10</v>
      </c>
      <c r="AA12" t="n">
        <v>2103.293543297118</v>
      </c>
      <c r="AB12" t="n">
        <v>2877.819016701403</v>
      </c>
      <c r="AC12" t="n">
        <v>2603.164008791778</v>
      </c>
      <c r="AD12" t="n">
        <v>2103293.543297118</v>
      </c>
      <c r="AE12" t="n">
        <v>2877819.016701403</v>
      </c>
      <c r="AF12" t="n">
        <v>4.652472545001089e-06</v>
      </c>
      <c r="AG12" t="n">
        <v>46.55416666666667</v>
      </c>
      <c r="AH12" t="n">
        <v>2603164.008791778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0.8977000000000001</v>
      </c>
      <c r="E13" t="n">
        <v>111.39</v>
      </c>
      <c r="F13" t="n">
        <v>108.25</v>
      </c>
      <c r="G13" t="n">
        <v>115.98</v>
      </c>
      <c r="H13" t="n">
        <v>1.88</v>
      </c>
      <c r="I13" t="n">
        <v>56</v>
      </c>
      <c r="J13" t="n">
        <v>112.59</v>
      </c>
      <c r="K13" t="n">
        <v>39.72</v>
      </c>
      <c r="L13" t="n">
        <v>12</v>
      </c>
      <c r="M13" t="n">
        <v>54</v>
      </c>
      <c r="N13" t="n">
        <v>15.88</v>
      </c>
      <c r="O13" t="n">
        <v>14120.58</v>
      </c>
      <c r="P13" t="n">
        <v>910.96</v>
      </c>
      <c r="Q13" t="n">
        <v>1150.89</v>
      </c>
      <c r="R13" t="n">
        <v>263.42</v>
      </c>
      <c r="S13" t="n">
        <v>164.43</v>
      </c>
      <c r="T13" t="n">
        <v>42970.49</v>
      </c>
      <c r="U13" t="n">
        <v>0.62</v>
      </c>
      <c r="V13" t="n">
        <v>0.88</v>
      </c>
      <c r="W13" t="n">
        <v>19.06</v>
      </c>
      <c r="X13" t="n">
        <v>2.52</v>
      </c>
      <c r="Y13" t="n">
        <v>0.5</v>
      </c>
      <c r="Z13" t="n">
        <v>10</v>
      </c>
      <c r="AA13" t="n">
        <v>2090.612075924778</v>
      </c>
      <c r="AB13" t="n">
        <v>2860.467673575713</v>
      </c>
      <c r="AC13" t="n">
        <v>2587.468653501241</v>
      </c>
      <c r="AD13" t="n">
        <v>2090612.075924778</v>
      </c>
      <c r="AE13" t="n">
        <v>2860467.673575712</v>
      </c>
      <c r="AF13" t="n">
        <v>4.666507937036288e-06</v>
      </c>
      <c r="AG13" t="n">
        <v>46.4125</v>
      </c>
      <c r="AH13" t="n">
        <v>2587468.653501241</v>
      </c>
    </row>
    <row r="14">
      <c r="A14" t="n">
        <v>12</v>
      </c>
      <c r="B14" t="n">
        <v>45</v>
      </c>
      <c r="C14" t="inlineStr">
        <is>
          <t xml:space="preserve">CONCLUIDO	</t>
        </is>
      </c>
      <c r="D14" t="n">
        <v>0.9003</v>
      </c>
      <c r="E14" t="n">
        <v>111.07</v>
      </c>
      <c r="F14" t="n">
        <v>108.04</v>
      </c>
      <c r="G14" t="n">
        <v>127.1</v>
      </c>
      <c r="H14" t="n">
        <v>2.01</v>
      </c>
      <c r="I14" t="n">
        <v>51</v>
      </c>
      <c r="J14" t="n">
        <v>113.88</v>
      </c>
      <c r="K14" t="n">
        <v>39.72</v>
      </c>
      <c r="L14" t="n">
        <v>13</v>
      </c>
      <c r="M14" t="n">
        <v>49</v>
      </c>
      <c r="N14" t="n">
        <v>16.16</v>
      </c>
      <c r="O14" t="n">
        <v>14278.75</v>
      </c>
      <c r="P14" t="n">
        <v>901.9400000000001</v>
      </c>
      <c r="Q14" t="n">
        <v>1150.91</v>
      </c>
      <c r="R14" t="n">
        <v>255.71</v>
      </c>
      <c r="S14" t="n">
        <v>164.43</v>
      </c>
      <c r="T14" t="n">
        <v>39140.73</v>
      </c>
      <c r="U14" t="n">
        <v>0.64</v>
      </c>
      <c r="V14" t="n">
        <v>0.88</v>
      </c>
      <c r="W14" t="n">
        <v>19.06</v>
      </c>
      <c r="X14" t="n">
        <v>2.3</v>
      </c>
      <c r="Y14" t="n">
        <v>0.5</v>
      </c>
      <c r="Z14" t="n">
        <v>10</v>
      </c>
      <c r="AA14" t="n">
        <v>2076.775593328964</v>
      </c>
      <c r="AB14" t="n">
        <v>2841.535987665589</v>
      </c>
      <c r="AC14" t="n">
        <v>2570.343781123592</v>
      </c>
      <c r="AD14" t="n">
        <v>2076775.593328964</v>
      </c>
      <c r="AE14" t="n">
        <v>2841535.987665589</v>
      </c>
      <c r="AF14" t="n">
        <v>4.68002349973685e-06</v>
      </c>
      <c r="AG14" t="n">
        <v>46.27916666666666</v>
      </c>
      <c r="AH14" t="n">
        <v>2570343.781123592</v>
      </c>
    </row>
    <row r="15">
      <c r="A15" t="n">
        <v>13</v>
      </c>
      <c r="B15" t="n">
        <v>45</v>
      </c>
      <c r="C15" t="inlineStr">
        <is>
          <t xml:space="preserve">CONCLUIDO	</t>
        </is>
      </c>
      <c r="D15" t="n">
        <v>0.9025</v>
      </c>
      <c r="E15" t="n">
        <v>110.8</v>
      </c>
      <c r="F15" t="n">
        <v>107.84</v>
      </c>
      <c r="G15" t="n">
        <v>137.67</v>
      </c>
      <c r="H15" t="n">
        <v>2.14</v>
      </c>
      <c r="I15" t="n">
        <v>47</v>
      </c>
      <c r="J15" t="n">
        <v>115.16</v>
      </c>
      <c r="K15" t="n">
        <v>39.72</v>
      </c>
      <c r="L15" t="n">
        <v>14</v>
      </c>
      <c r="M15" t="n">
        <v>45</v>
      </c>
      <c r="N15" t="n">
        <v>16.45</v>
      </c>
      <c r="O15" t="n">
        <v>14437.35</v>
      </c>
      <c r="P15" t="n">
        <v>893.45</v>
      </c>
      <c r="Q15" t="n">
        <v>1150.89</v>
      </c>
      <c r="R15" t="n">
        <v>249.36</v>
      </c>
      <c r="S15" t="n">
        <v>164.43</v>
      </c>
      <c r="T15" t="n">
        <v>35987.65</v>
      </c>
      <c r="U15" t="n">
        <v>0.66</v>
      </c>
      <c r="V15" t="n">
        <v>0.89</v>
      </c>
      <c r="W15" t="n">
        <v>19.05</v>
      </c>
      <c r="X15" t="n">
        <v>2.11</v>
      </c>
      <c r="Y15" t="n">
        <v>0.5</v>
      </c>
      <c r="Z15" t="n">
        <v>10</v>
      </c>
      <c r="AA15" t="n">
        <v>2054.818939274142</v>
      </c>
      <c r="AB15" t="n">
        <v>2811.49392492857</v>
      </c>
      <c r="AC15" t="n">
        <v>2543.168890689893</v>
      </c>
      <c r="AD15" t="n">
        <v>2054818.939274142</v>
      </c>
      <c r="AE15" t="n">
        <v>2811493.92492857</v>
      </c>
      <c r="AF15" t="n">
        <v>4.691459745098864e-06</v>
      </c>
      <c r="AG15" t="n">
        <v>46.16666666666666</v>
      </c>
      <c r="AH15" t="n">
        <v>2543168.890689893</v>
      </c>
    </row>
    <row r="16">
      <c r="A16" t="n">
        <v>14</v>
      </c>
      <c r="B16" t="n">
        <v>45</v>
      </c>
      <c r="C16" t="inlineStr">
        <is>
          <t xml:space="preserve">CONCLUIDO	</t>
        </is>
      </c>
      <c r="D16" t="n">
        <v>0.9041</v>
      </c>
      <c r="E16" t="n">
        <v>110.61</v>
      </c>
      <c r="F16" t="n">
        <v>107.72</v>
      </c>
      <c r="G16" t="n">
        <v>146.89</v>
      </c>
      <c r="H16" t="n">
        <v>2.27</v>
      </c>
      <c r="I16" t="n">
        <v>44</v>
      </c>
      <c r="J16" t="n">
        <v>116.45</v>
      </c>
      <c r="K16" t="n">
        <v>39.72</v>
      </c>
      <c r="L16" t="n">
        <v>15</v>
      </c>
      <c r="M16" t="n">
        <v>42</v>
      </c>
      <c r="N16" t="n">
        <v>16.74</v>
      </c>
      <c r="O16" t="n">
        <v>14596.38</v>
      </c>
      <c r="P16" t="n">
        <v>885.5599999999999</v>
      </c>
      <c r="Q16" t="n">
        <v>1150.89</v>
      </c>
      <c r="R16" t="n">
        <v>244.67</v>
      </c>
      <c r="S16" t="n">
        <v>164.43</v>
      </c>
      <c r="T16" t="n">
        <v>33658.33</v>
      </c>
      <c r="U16" t="n">
        <v>0.67</v>
      </c>
      <c r="V16" t="n">
        <v>0.89</v>
      </c>
      <c r="W16" t="n">
        <v>19.06</v>
      </c>
      <c r="X16" t="n">
        <v>1.99</v>
      </c>
      <c r="Y16" t="n">
        <v>0.5</v>
      </c>
      <c r="Z16" t="n">
        <v>10</v>
      </c>
      <c r="AA16" t="n">
        <v>2044.178843761372</v>
      </c>
      <c r="AB16" t="n">
        <v>2796.935676840113</v>
      </c>
      <c r="AC16" t="n">
        <v>2530.00006136637</v>
      </c>
      <c r="AD16" t="n">
        <v>2044178.843761372</v>
      </c>
      <c r="AE16" t="n">
        <v>2796935.676840113</v>
      </c>
      <c r="AF16" t="n">
        <v>4.699777014453056e-06</v>
      </c>
      <c r="AG16" t="n">
        <v>46.0875</v>
      </c>
      <c r="AH16" t="n">
        <v>2530000.061366369</v>
      </c>
    </row>
    <row r="17">
      <c r="A17" t="n">
        <v>15</v>
      </c>
      <c r="B17" t="n">
        <v>45</v>
      </c>
      <c r="C17" t="inlineStr">
        <is>
          <t xml:space="preserve">CONCLUIDO	</t>
        </is>
      </c>
      <c r="D17" t="n">
        <v>0.9059</v>
      </c>
      <c r="E17" t="n">
        <v>110.38</v>
      </c>
      <c r="F17" t="n">
        <v>107.55</v>
      </c>
      <c r="G17" t="n">
        <v>157.39</v>
      </c>
      <c r="H17" t="n">
        <v>2.4</v>
      </c>
      <c r="I17" t="n">
        <v>41</v>
      </c>
      <c r="J17" t="n">
        <v>117.75</v>
      </c>
      <c r="K17" t="n">
        <v>39.72</v>
      </c>
      <c r="L17" t="n">
        <v>16</v>
      </c>
      <c r="M17" t="n">
        <v>39</v>
      </c>
      <c r="N17" t="n">
        <v>17.03</v>
      </c>
      <c r="O17" t="n">
        <v>14755.84</v>
      </c>
      <c r="P17" t="n">
        <v>878.37</v>
      </c>
      <c r="Q17" t="n">
        <v>1150.88</v>
      </c>
      <c r="R17" t="n">
        <v>239.56</v>
      </c>
      <c r="S17" t="n">
        <v>164.43</v>
      </c>
      <c r="T17" t="n">
        <v>31115.28</v>
      </c>
      <c r="U17" t="n">
        <v>0.6899999999999999</v>
      </c>
      <c r="V17" t="n">
        <v>0.89</v>
      </c>
      <c r="W17" t="n">
        <v>19.04</v>
      </c>
      <c r="X17" t="n">
        <v>1.82</v>
      </c>
      <c r="Y17" t="n">
        <v>0.5</v>
      </c>
      <c r="Z17" t="n">
        <v>10</v>
      </c>
      <c r="AA17" t="n">
        <v>2033.602759933055</v>
      </c>
      <c r="AB17" t="n">
        <v>2782.465012362321</v>
      </c>
      <c r="AC17" t="n">
        <v>2516.910456796632</v>
      </c>
      <c r="AD17" t="n">
        <v>2033602.759933055</v>
      </c>
      <c r="AE17" t="n">
        <v>2782465.012362321</v>
      </c>
      <c r="AF17" t="n">
        <v>4.709133942476522e-06</v>
      </c>
      <c r="AG17" t="n">
        <v>45.99166666666667</v>
      </c>
      <c r="AH17" t="n">
        <v>2516910.456796632</v>
      </c>
    </row>
    <row r="18">
      <c r="A18" t="n">
        <v>16</v>
      </c>
      <c r="B18" t="n">
        <v>45</v>
      </c>
      <c r="C18" t="inlineStr">
        <is>
          <t xml:space="preserve">CONCLUIDO	</t>
        </is>
      </c>
      <c r="D18" t="n">
        <v>0.9075</v>
      </c>
      <c r="E18" t="n">
        <v>110.19</v>
      </c>
      <c r="F18" t="n">
        <v>107.42</v>
      </c>
      <c r="G18" t="n">
        <v>169.61</v>
      </c>
      <c r="H18" t="n">
        <v>2.52</v>
      </c>
      <c r="I18" t="n">
        <v>38</v>
      </c>
      <c r="J18" t="n">
        <v>119.04</v>
      </c>
      <c r="K18" t="n">
        <v>39.72</v>
      </c>
      <c r="L18" t="n">
        <v>17</v>
      </c>
      <c r="M18" t="n">
        <v>36</v>
      </c>
      <c r="N18" t="n">
        <v>17.33</v>
      </c>
      <c r="O18" t="n">
        <v>14915.73</v>
      </c>
      <c r="P18" t="n">
        <v>872.13</v>
      </c>
      <c r="Q18" t="n">
        <v>1150.92</v>
      </c>
      <c r="R18" t="n">
        <v>234.64</v>
      </c>
      <c r="S18" t="n">
        <v>164.43</v>
      </c>
      <c r="T18" t="n">
        <v>28669.84</v>
      </c>
      <c r="U18" t="n">
        <v>0.7</v>
      </c>
      <c r="V18" t="n">
        <v>0.89</v>
      </c>
      <c r="W18" t="n">
        <v>19.04</v>
      </c>
      <c r="X18" t="n">
        <v>1.68</v>
      </c>
      <c r="Y18" t="n">
        <v>0.5</v>
      </c>
      <c r="Z18" t="n">
        <v>10</v>
      </c>
      <c r="AA18" t="n">
        <v>2024.574335988978</v>
      </c>
      <c r="AB18" t="n">
        <v>2770.11192441608</v>
      </c>
      <c r="AC18" t="n">
        <v>2505.736330226313</v>
      </c>
      <c r="AD18" t="n">
        <v>2024574.335988977</v>
      </c>
      <c r="AE18" t="n">
        <v>2770111.92441608</v>
      </c>
      <c r="AF18" t="n">
        <v>4.717451211830713e-06</v>
      </c>
      <c r="AG18" t="n">
        <v>45.9125</v>
      </c>
      <c r="AH18" t="n">
        <v>2505736.330226313</v>
      </c>
    </row>
    <row r="19">
      <c r="A19" t="n">
        <v>17</v>
      </c>
      <c r="B19" t="n">
        <v>45</v>
      </c>
      <c r="C19" t="inlineStr">
        <is>
          <t xml:space="preserve">CONCLUIDO	</t>
        </is>
      </c>
      <c r="D19" t="n">
        <v>0.9087</v>
      </c>
      <c r="E19" t="n">
        <v>110.05</v>
      </c>
      <c r="F19" t="n">
        <v>107.32</v>
      </c>
      <c r="G19" t="n">
        <v>178.87</v>
      </c>
      <c r="H19" t="n">
        <v>2.64</v>
      </c>
      <c r="I19" t="n">
        <v>36</v>
      </c>
      <c r="J19" t="n">
        <v>120.34</v>
      </c>
      <c r="K19" t="n">
        <v>39.72</v>
      </c>
      <c r="L19" t="n">
        <v>18</v>
      </c>
      <c r="M19" t="n">
        <v>34</v>
      </c>
      <c r="N19" t="n">
        <v>17.63</v>
      </c>
      <c r="O19" t="n">
        <v>15076.07</v>
      </c>
      <c r="P19" t="n">
        <v>864.87</v>
      </c>
      <c r="Q19" t="n">
        <v>1150.91</v>
      </c>
      <c r="R19" t="n">
        <v>232.01</v>
      </c>
      <c r="S19" t="n">
        <v>164.43</v>
      </c>
      <c r="T19" t="n">
        <v>27367.11</v>
      </c>
      <c r="U19" t="n">
        <v>0.71</v>
      </c>
      <c r="V19" t="n">
        <v>0.89</v>
      </c>
      <c r="W19" t="n">
        <v>19.03</v>
      </c>
      <c r="X19" t="n">
        <v>1.59</v>
      </c>
      <c r="Y19" t="n">
        <v>0.5</v>
      </c>
      <c r="Z19" t="n">
        <v>10</v>
      </c>
      <c r="AA19" t="n">
        <v>2015.339617521112</v>
      </c>
      <c r="AB19" t="n">
        <v>2757.476575201321</v>
      </c>
      <c r="AC19" t="n">
        <v>2494.306881006787</v>
      </c>
      <c r="AD19" t="n">
        <v>2015339.617521112</v>
      </c>
      <c r="AE19" t="n">
        <v>2757476.575201321</v>
      </c>
      <c r="AF19" t="n">
        <v>4.723689163846357e-06</v>
      </c>
      <c r="AG19" t="n">
        <v>45.85416666666666</v>
      </c>
      <c r="AH19" t="n">
        <v>2494306.881006787</v>
      </c>
    </row>
    <row r="20">
      <c r="A20" t="n">
        <v>18</v>
      </c>
      <c r="B20" t="n">
        <v>45</v>
      </c>
      <c r="C20" t="inlineStr">
        <is>
          <t xml:space="preserve">CONCLUIDO	</t>
        </is>
      </c>
      <c r="D20" t="n">
        <v>0.9097</v>
      </c>
      <c r="E20" t="n">
        <v>109.93</v>
      </c>
      <c r="F20" t="n">
        <v>107.24</v>
      </c>
      <c r="G20" t="n">
        <v>189.26</v>
      </c>
      <c r="H20" t="n">
        <v>2.76</v>
      </c>
      <c r="I20" t="n">
        <v>34</v>
      </c>
      <c r="J20" t="n">
        <v>121.65</v>
      </c>
      <c r="K20" t="n">
        <v>39.72</v>
      </c>
      <c r="L20" t="n">
        <v>19</v>
      </c>
      <c r="M20" t="n">
        <v>32</v>
      </c>
      <c r="N20" t="n">
        <v>17.93</v>
      </c>
      <c r="O20" t="n">
        <v>15236.84</v>
      </c>
      <c r="P20" t="n">
        <v>854.04</v>
      </c>
      <c r="Q20" t="n">
        <v>1150.92</v>
      </c>
      <c r="R20" t="n">
        <v>228.91</v>
      </c>
      <c r="S20" t="n">
        <v>164.43</v>
      </c>
      <c r="T20" t="n">
        <v>25825.97</v>
      </c>
      <c r="U20" t="n">
        <v>0.72</v>
      </c>
      <c r="V20" t="n">
        <v>0.89</v>
      </c>
      <c r="W20" t="n">
        <v>19.03</v>
      </c>
      <c r="X20" t="n">
        <v>1.51</v>
      </c>
      <c r="Y20" t="n">
        <v>0.5</v>
      </c>
      <c r="Z20" t="n">
        <v>10</v>
      </c>
      <c r="AA20" t="n">
        <v>2003.103623123111</v>
      </c>
      <c r="AB20" t="n">
        <v>2740.734747852002</v>
      </c>
      <c r="AC20" t="n">
        <v>2479.162870162384</v>
      </c>
      <c r="AD20" t="n">
        <v>2003103.623123111</v>
      </c>
      <c r="AE20" t="n">
        <v>2740734.747852002</v>
      </c>
      <c r="AF20" t="n">
        <v>4.728887457192727e-06</v>
      </c>
      <c r="AG20" t="n">
        <v>45.80416666666667</v>
      </c>
      <c r="AH20" t="n">
        <v>2479162.870162384</v>
      </c>
    </row>
    <row r="21">
      <c r="A21" t="n">
        <v>19</v>
      </c>
      <c r="B21" t="n">
        <v>45</v>
      </c>
      <c r="C21" t="inlineStr">
        <is>
          <t xml:space="preserve">CONCLUIDO	</t>
        </is>
      </c>
      <c r="D21" t="n">
        <v>0.9107</v>
      </c>
      <c r="E21" t="n">
        <v>109.8</v>
      </c>
      <c r="F21" t="n">
        <v>107.15</v>
      </c>
      <c r="G21" t="n">
        <v>200.91</v>
      </c>
      <c r="H21" t="n">
        <v>2.87</v>
      </c>
      <c r="I21" t="n">
        <v>32</v>
      </c>
      <c r="J21" t="n">
        <v>122.95</v>
      </c>
      <c r="K21" t="n">
        <v>39.72</v>
      </c>
      <c r="L21" t="n">
        <v>20</v>
      </c>
      <c r="M21" t="n">
        <v>30</v>
      </c>
      <c r="N21" t="n">
        <v>18.24</v>
      </c>
      <c r="O21" t="n">
        <v>15398.07</v>
      </c>
      <c r="P21" t="n">
        <v>849.22</v>
      </c>
      <c r="Q21" t="n">
        <v>1150.89</v>
      </c>
      <c r="R21" t="n">
        <v>225.8</v>
      </c>
      <c r="S21" t="n">
        <v>164.43</v>
      </c>
      <c r="T21" t="n">
        <v>24284.23</v>
      </c>
      <c r="U21" t="n">
        <v>0.73</v>
      </c>
      <c r="V21" t="n">
        <v>0.89</v>
      </c>
      <c r="W21" t="n">
        <v>19.03</v>
      </c>
      <c r="X21" t="n">
        <v>1.42</v>
      </c>
      <c r="Y21" t="n">
        <v>0.5</v>
      </c>
      <c r="Z21" t="n">
        <v>10</v>
      </c>
      <c r="AA21" t="n">
        <v>1996.592251980153</v>
      </c>
      <c r="AB21" t="n">
        <v>2731.825602592786</v>
      </c>
      <c r="AC21" t="n">
        <v>2471.104001222644</v>
      </c>
      <c r="AD21" t="n">
        <v>1996592.251980153</v>
      </c>
      <c r="AE21" t="n">
        <v>2731825.602592786</v>
      </c>
      <c r="AF21" t="n">
        <v>4.734085750539097e-06</v>
      </c>
      <c r="AG21" t="n">
        <v>45.75</v>
      </c>
      <c r="AH21" t="n">
        <v>2471104.001222644</v>
      </c>
    </row>
    <row r="22">
      <c r="A22" t="n">
        <v>20</v>
      </c>
      <c r="B22" t="n">
        <v>45</v>
      </c>
      <c r="C22" t="inlineStr">
        <is>
          <t xml:space="preserve">CONCLUIDO	</t>
        </is>
      </c>
      <c r="D22" t="n">
        <v>0.9118000000000001</v>
      </c>
      <c r="E22" t="n">
        <v>109.67</v>
      </c>
      <c r="F22" t="n">
        <v>107.06</v>
      </c>
      <c r="G22" t="n">
        <v>214.13</v>
      </c>
      <c r="H22" t="n">
        <v>2.98</v>
      </c>
      <c r="I22" t="n">
        <v>30</v>
      </c>
      <c r="J22" t="n">
        <v>124.26</v>
      </c>
      <c r="K22" t="n">
        <v>39.72</v>
      </c>
      <c r="L22" t="n">
        <v>21</v>
      </c>
      <c r="M22" t="n">
        <v>26</v>
      </c>
      <c r="N22" t="n">
        <v>18.55</v>
      </c>
      <c r="O22" t="n">
        <v>15559.74</v>
      </c>
      <c r="P22" t="n">
        <v>841.45</v>
      </c>
      <c r="Q22" t="n">
        <v>1150.88</v>
      </c>
      <c r="R22" t="n">
        <v>222.79</v>
      </c>
      <c r="S22" t="n">
        <v>164.43</v>
      </c>
      <c r="T22" t="n">
        <v>22786.94</v>
      </c>
      <c r="U22" t="n">
        <v>0.74</v>
      </c>
      <c r="V22" t="n">
        <v>0.89</v>
      </c>
      <c r="W22" t="n">
        <v>19.03</v>
      </c>
      <c r="X22" t="n">
        <v>1.33</v>
      </c>
      <c r="Y22" t="n">
        <v>0.5</v>
      </c>
      <c r="Z22" t="n">
        <v>10</v>
      </c>
      <c r="AA22" t="n">
        <v>1987.13292547547</v>
      </c>
      <c r="AB22" t="n">
        <v>2718.882934753045</v>
      </c>
      <c r="AC22" t="n">
        <v>2459.396563436379</v>
      </c>
      <c r="AD22" t="n">
        <v>1987132.92547547</v>
      </c>
      <c r="AE22" t="n">
        <v>2718882.934753045</v>
      </c>
      <c r="AF22" t="n">
        <v>4.739803873220105e-06</v>
      </c>
      <c r="AG22" t="n">
        <v>45.69583333333333</v>
      </c>
      <c r="AH22" t="n">
        <v>2459396.563436379</v>
      </c>
    </row>
    <row r="23">
      <c r="A23" t="n">
        <v>21</v>
      </c>
      <c r="B23" t="n">
        <v>45</v>
      </c>
      <c r="C23" t="inlineStr">
        <is>
          <t xml:space="preserve">CONCLUIDO	</t>
        </is>
      </c>
      <c r="D23" t="n">
        <v>0.9126</v>
      </c>
      <c r="E23" t="n">
        <v>109.58</v>
      </c>
      <c r="F23" t="n">
        <v>107</v>
      </c>
      <c r="G23" t="n">
        <v>221.37</v>
      </c>
      <c r="H23" t="n">
        <v>3.09</v>
      </c>
      <c r="I23" t="n">
        <v>29</v>
      </c>
      <c r="J23" t="n">
        <v>125.58</v>
      </c>
      <c r="K23" t="n">
        <v>39.72</v>
      </c>
      <c r="L23" t="n">
        <v>22</v>
      </c>
      <c r="M23" t="n">
        <v>22</v>
      </c>
      <c r="N23" t="n">
        <v>18.86</v>
      </c>
      <c r="O23" t="n">
        <v>15721.87</v>
      </c>
      <c r="P23" t="n">
        <v>838.3099999999999</v>
      </c>
      <c r="Q23" t="n">
        <v>1150.87</v>
      </c>
      <c r="R23" t="n">
        <v>220.76</v>
      </c>
      <c r="S23" t="n">
        <v>164.43</v>
      </c>
      <c r="T23" t="n">
        <v>21776.73</v>
      </c>
      <c r="U23" t="n">
        <v>0.74</v>
      </c>
      <c r="V23" t="n">
        <v>0.89</v>
      </c>
      <c r="W23" t="n">
        <v>19.02</v>
      </c>
      <c r="X23" t="n">
        <v>1.26</v>
      </c>
      <c r="Y23" t="n">
        <v>0.5</v>
      </c>
      <c r="Z23" t="n">
        <v>10</v>
      </c>
      <c r="AA23" t="n">
        <v>1982.689726603822</v>
      </c>
      <c r="AB23" t="n">
        <v>2712.803554036757</v>
      </c>
      <c r="AC23" t="n">
        <v>2453.89739028319</v>
      </c>
      <c r="AD23" t="n">
        <v>1982689.726603822</v>
      </c>
      <c r="AE23" t="n">
        <v>2712803.554036757</v>
      </c>
      <c r="AF23" t="n">
        <v>4.7439625078972e-06</v>
      </c>
      <c r="AG23" t="n">
        <v>45.65833333333333</v>
      </c>
      <c r="AH23" t="n">
        <v>2453897.39028319</v>
      </c>
    </row>
    <row r="24">
      <c r="A24" t="n">
        <v>22</v>
      </c>
      <c r="B24" t="n">
        <v>45</v>
      </c>
      <c r="C24" t="inlineStr">
        <is>
          <t xml:space="preserve">CONCLUIDO	</t>
        </is>
      </c>
      <c r="D24" t="n">
        <v>0.9129</v>
      </c>
      <c r="E24" t="n">
        <v>109.54</v>
      </c>
      <c r="F24" t="n">
        <v>106.98</v>
      </c>
      <c r="G24" t="n">
        <v>229.24</v>
      </c>
      <c r="H24" t="n">
        <v>3.2</v>
      </c>
      <c r="I24" t="n">
        <v>28</v>
      </c>
      <c r="J24" t="n">
        <v>126.9</v>
      </c>
      <c r="K24" t="n">
        <v>39.72</v>
      </c>
      <c r="L24" t="n">
        <v>23</v>
      </c>
      <c r="M24" t="n">
        <v>13</v>
      </c>
      <c r="N24" t="n">
        <v>19.18</v>
      </c>
      <c r="O24" t="n">
        <v>15884.46</v>
      </c>
      <c r="P24" t="n">
        <v>833.21</v>
      </c>
      <c r="Q24" t="n">
        <v>1150.92</v>
      </c>
      <c r="R24" t="n">
        <v>219.45</v>
      </c>
      <c r="S24" t="n">
        <v>164.43</v>
      </c>
      <c r="T24" t="n">
        <v>21125.47</v>
      </c>
      <c r="U24" t="n">
        <v>0.75</v>
      </c>
      <c r="V24" t="n">
        <v>0.89</v>
      </c>
      <c r="W24" t="n">
        <v>19.04</v>
      </c>
      <c r="X24" t="n">
        <v>1.25</v>
      </c>
      <c r="Y24" t="n">
        <v>0.5</v>
      </c>
      <c r="Z24" t="n">
        <v>10</v>
      </c>
      <c r="AA24" t="n">
        <v>1977.296361795292</v>
      </c>
      <c r="AB24" t="n">
        <v>2705.424114367263</v>
      </c>
      <c r="AC24" t="n">
        <v>2447.222233978644</v>
      </c>
      <c r="AD24" t="n">
        <v>1977296.361795292</v>
      </c>
      <c r="AE24" t="n">
        <v>2705424.114367263</v>
      </c>
      <c r="AF24" t="n">
        <v>4.745521995901112e-06</v>
      </c>
      <c r="AG24" t="n">
        <v>45.64166666666667</v>
      </c>
      <c r="AH24" t="n">
        <v>2447222.233978644</v>
      </c>
    </row>
    <row r="25">
      <c r="A25" t="n">
        <v>23</v>
      </c>
      <c r="B25" t="n">
        <v>45</v>
      </c>
      <c r="C25" t="inlineStr">
        <is>
          <t xml:space="preserve">CONCLUIDO	</t>
        </is>
      </c>
      <c r="D25" t="n">
        <v>0.9134</v>
      </c>
      <c r="E25" t="n">
        <v>109.49</v>
      </c>
      <c r="F25" t="n">
        <v>106.94</v>
      </c>
      <c r="G25" t="n">
        <v>237.65</v>
      </c>
      <c r="H25" t="n">
        <v>3.31</v>
      </c>
      <c r="I25" t="n">
        <v>27</v>
      </c>
      <c r="J25" t="n">
        <v>128.22</v>
      </c>
      <c r="K25" t="n">
        <v>39.72</v>
      </c>
      <c r="L25" t="n">
        <v>24</v>
      </c>
      <c r="M25" t="n">
        <v>5</v>
      </c>
      <c r="N25" t="n">
        <v>19.5</v>
      </c>
      <c r="O25" t="n">
        <v>16047.51</v>
      </c>
      <c r="P25" t="n">
        <v>835.14</v>
      </c>
      <c r="Q25" t="n">
        <v>1150.89</v>
      </c>
      <c r="R25" t="n">
        <v>217.57</v>
      </c>
      <c r="S25" t="n">
        <v>164.43</v>
      </c>
      <c r="T25" t="n">
        <v>20193.05</v>
      </c>
      <c r="U25" t="n">
        <v>0.76</v>
      </c>
      <c r="V25" t="n">
        <v>0.89</v>
      </c>
      <c r="W25" t="n">
        <v>19.05</v>
      </c>
      <c r="X25" t="n">
        <v>1.21</v>
      </c>
      <c r="Y25" t="n">
        <v>0.5</v>
      </c>
      <c r="Z25" t="n">
        <v>10</v>
      </c>
      <c r="AA25" t="n">
        <v>1978.225712883339</v>
      </c>
      <c r="AB25" t="n">
        <v>2706.695693526005</v>
      </c>
      <c r="AC25" t="n">
        <v>2448.372455407148</v>
      </c>
      <c r="AD25" t="n">
        <v>1978225.712883339</v>
      </c>
      <c r="AE25" t="n">
        <v>2706695.693526005</v>
      </c>
      <c r="AF25" t="n">
        <v>4.748121142574296e-06</v>
      </c>
      <c r="AG25" t="n">
        <v>45.62083333333333</v>
      </c>
      <c r="AH25" t="n">
        <v>2448372.455407148</v>
      </c>
    </row>
    <row r="26">
      <c r="A26" t="n">
        <v>24</v>
      </c>
      <c r="B26" t="n">
        <v>45</v>
      </c>
      <c r="C26" t="inlineStr">
        <is>
          <t xml:space="preserve">CONCLUIDO	</t>
        </is>
      </c>
      <c r="D26" t="n">
        <v>0.9134</v>
      </c>
      <c r="E26" t="n">
        <v>109.48</v>
      </c>
      <c r="F26" t="n">
        <v>106.94</v>
      </c>
      <c r="G26" t="n">
        <v>237.64</v>
      </c>
      <c r="H26" t="n">
        <v>3.41</v>
      </c>
      <c r="I26" t="n">
        <v>27</v>
      </c>
      <c r="J26" t="n">
        <v>129.54</v>
      </c>
      <c r="K26" t="n">
        <v>39.72</v>
      </c>
      <c r="L26" t="n">
        <v>25</v>
      </c>
      <c r="M26" t="n">
        <v>0</v>
      </c>
      <c r="N26" t="n">
        <v>19.83</v>
      </c>
      <c r="O26" t="n">
        <v>16211.02</v>
      </c>
      <c r="P26" t="n">
        <v>842.23</v>
      </c>
      <c r="Q26" t="n">
        <v>1150.95</v>
      </c>
      <c r="R26" t="n">
        <v>217.39</v>
      </c>
      <c r="S26" t="n">
        <v>164.43</v>
      </c>
      <c r="T26" t="n">
        <v>20102.98</v>
      </c>
      <c r="U26" t="n">
        <v>0.76</v>
      </c>
      <c r="V26" t="n">
        <v>0.89</v>
      </c>
      <c r="W26" t="n">
        <v>19.06</v>
      </c>
      <c r="X26" t="n">
        <v>1.21</v>
      </c>
      <c r="Y26" t="n">
        <v>0.5</v>
      </c>
      <c r="Z26" t="n">
        <v>10</v>
      </c>
      <c r="AA26" t="n">
        <v>1984.984370424786</v>
      </c>
      <c r="AB26" t="n">
        <v>2715.943186945141</v>
      </c>
      <c r="AC26" t="n">
        <v>2456.7373810333</v>
      </c>
      <c r="AD26" t="n">
        <v>1984984.370424786</v>
      </c>
      <c r="AE26" t="n">
        <v>2715943.186945141</v>
      </c>
      <c r="AF26" t="n">
        <v>4.748121142574296e-06</v>
      </c>
      <c r="AG26" t="n">
        <v>45.61666666666667</v>
      </c>
      <c r="AH26" t="n">
        <v>2456737.381033299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0.489</v>
      </c>
      <c r="E2" t="n">
        <v>204.48</v>
      </c>
      <c r="F2" t="n">
        <v>169.08</v>
      </c>
      <c r="G2" t="n">
        <v>7.79</v>
      </c>
      <c r="H2" t="n">
        <v>0.14</v>
      </c>
      <c r="I2" t="n">
        <v>1302</v>
      </c>
      <c r="J2" t="n">
        <v>124.63</v>
      </c>
      <c r="K2" t="n">
        <v>45</v>
      </c>
      <c r="L2" t="n">
        <v>1</v>
      </c>
      <c r="M2" t="n">
        <v>1300</v>
      </c>
      <c r="N2" t="n">
        <v>18.64</v>
      </c>
      <c r="O2" t="n">
        <v>15605.44</v>
      </c>
      <c r="P2" t="n">
        <v>1779.83</v>
      </c>
      <c r="Q2" t="n">
        <v>1151.64</v>
      </c>
      <c r="R2" t="n">
        <v>2327.94</v>
      </c>
      <c r="S2" t="n">
        <v>164.43</v>
      </c>
      <c r="T2" t="n">
        <v>1069002.45</v>
      </c>
      <c r="U2" t="n">
        <v>0.07000000000000001</v>
      </c>
      <c r="V2" t="n">
        <v>0.57</v>
      </c>
      <c r="W2" t="n">
        <v>21.11</v>
      </c>
      <c r="X2" t="n">
        <v>63.3</v>
      </c>
      <c r="Y2" t="n">
        <v>0.5</v>
      </c>
      <c r="Z2" t="n">
        <v>10</v>
      </c>
      <c r="AA2" t="n">
        <v>6130.962966193132</v>
      </c>
      <c r="AB2" t="n">
        <v>8388.654009342541</v>
      </c>
      <c r="AC2" t="n">
        <v>7588.05264424042</v>
      </c>
      <c r="AD2" t="n">
        <v>6130962.966193132</v>
      </c>
      <c r="AE2" t="n">
        <v>8388654.009342542</v>
      </c>
      <c r="AF2" t="n">
        <v>2.263462757748957e-06</v>
      </c>
      <c r="AG2" t="n">
        <v>85.2</v>
      </c>
      <c r="AH2" t="n">
        <v>7588052.644240419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0.6982</v>
      </c>
      <c r="E3" t="n">
        <v>143.22</v>
      </c>
      <c r="F3" t="n">
        <v>128.59</v>
      </c>
      <c r="G3" t="n">
        <v>15.78</v>
      </c>
      <c r="H3" t="n">
        <v>0.28</v>
      </c>
      <c r="I3" t="n">
        <v>489</v>
      </c>
      <c r="J3" t="n">
        <v>125.95</v>
      </c>
      <c r="K3" t="n">
        <v>45</v>
      </c>
      <c r="L3" t="n">
        <v>2</v>
      </c>
      <c r="M3" t="n">
        <v>487</v>
      </c>
      <c r="N3" t="n">
        <v>18.95</v>
      </c>
      <c r="O3" t="n">
        <v>15767.7</v>
      </c>
      <c r="P3" t="n">
        <v>1350.38</v>
      </c>
      <c r="Q3" t="n">
        <v>1151.26</v>
      </c>
      <c r="R3" t="n">
        <v>950.76</v>
      </c>
      <c r="S3" t="n">
        <v>164.43</v>
      </c>
      <c r="T3" t="n">
        <v>384478.66</v>
      </c>
      <c r="U3" t="n">
        <v>0.17</v>
      </c>
      <c r="V3" t="n">
        <v>0.74</v>
      </c>
      <c r="W3" t="n">
        <v>19.8</v>
      </c>
      <c r="X3" t="n">
        <v>22.84</v>
      </c>
      <c r="Y3" t="n">
        <v>0.5</v>
      </c>
      <c r="Z3" t="n">
        <v>10</v>
      </c>
      <c r="AA3" t="n">
        <v>3471.369112309917</v>
      </c>
      <c r="AB3" t="n">
        <v>4749.680365459433</v>
      </c>
      <c r="AC3" t="n">
        <v>4296.377537598066</v>
      </c>
      <c r="AD3" t="n">
        <v>3471369.112309917</v>
      </c>
      <c r="AE3" t="n">
        <v>4749680.365459433</v>
      </c>
      <c r="AF3" t="n">
        <v>3.231798972311497e-06</v>
      </c>
      <c r="AG3" t="n">
        <v>59.675</v>
      </c>
      <c r="AH3" t="n">
        <v>4296377.537598066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0.7721</v>
      </c>
      <c r="E4" t="n">
        <v>129.52</v>
      </c>
      <c r="F4" t="n">
        <v>119.67</v>
      </c>
      <c r="G4" t="n">
        <v>23.78</v>
      </c>
      <c r="H4" t="n">
        <v>0.42</v>
      </c>
      <c r="I4" t="n">
        <v>302</v>
      </c>
      <c r="J4" t="n">
        <v>127.27</v>
      </c>
      <c r="K4" t="n">
        <v>45</v>
      </c>
      <c r="L4" t="n">
        <v>3</v>
      </c>
      <c r="M4" t="n">
        <v>300</v>
      </c>
      <c r="N4" t="n">
        <v>19.27</v>
      </c>
      <c r="O4" t="n">
        <v>15930.42</v>
      </c>
      <c r="P4" t="n">
        <v>1252.67</v>
      </c>
      <c r="Q4" t="n">
        <v>1151.04</v>
      </c>
      <c r="R4" t="n">
        <v>649.48</v>
      </c>
      <c r="S4" t="n">
        <v>164.43</v>
      </c>
      <c r="T4" t="n">
        <v>234770.83</v>
      </c>
      <c r="U4" t="n">
        <v>0.25</v>
      </c>
      <c r="V4" t="n">
        <v>0.8</v>
      </c>
      <c r="W4" t="n">
        <v>19.48</v>
      </c>
      <c r="X4" t="n">
        <v>13.93</v>
      </c>
      <c r="Y4" t="n">
        <v>0.5</v>
      </c>
      <c r="Z4" t="n">
        <v>10</v>
      </c>
      <c r="AA4" t="n">
        <v>2969.05747055445</v>
      </c>
      <c r="AB4" t="n">
        <v>4062.395416783935</v>
      </c>
      <c r="AC4" t="n">
        <v>3674.6860998137</v>
      </c>
      <c r="AD4" t="n">
        <v>2969057.470554451</v>
      </c>
      <c r="AE4" t="n">
        <v>4062395.416783935</v>
      </c>
      <c r="AF4" t="n">
        <v>3.573864202981533e-06</v>
      </c>
      <c r="AG4" t="n">
        <v>53.96666666666667</v>
      </c>
      <c r="AH4" t="n">
        <v>3674686.0998137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0.8103</v>
      </c>
      <c r="E5" t="n">
        <v>123.41</v>
      </c>
      <c r="F5" t="n">
        <v>115.71</v>
      </c>
      <c r="G5" t="n">
        <v>31.85</v>
      </c>
      <c r="H5" t="n">
        <v>0.55</v>
      </c>
      <c r="I5" t="n">
        <v>218</v>
      </c>
      <c r="J5" t="n">
        <v>128.59</v>
      </c>
      <c r="K5" t="n">
        <v>45</v>
      </c>
      <c r="L5" t="n">
        <v>4</v>
      </c>
      <c r="M5" t="n">
        <v>216</v>
      </c>
      <c r="N5" t="n">
        <v>19.59</v>
      </c>
      <c r="O5" t="n">
        <v>16093.6</v>
      </c>
      <c r="P5" t="n">
        <v>1207.06</v>
      </c>
      <c r="Q5" t="n">
        <v>1151.05</v>
      </c>
      <c r="R5" t="n">
        <v>515.4400000000001</v>
      </c>
      <c r="S5" t="n">
        <v>164.43</v>
      </c>
      <c r="T5" t="n">
        <v>168170.71</v>
      </c>
      <c r="U5" t="n">
        <v>0.32</v>
      </c>
      <c r="V5" t="n">
        <v>0.83</v>
      </c>
      <c r="W5" t="n">
        <v>19.33</v>
      </c>
      <c r="X5" t="n">
        <v>9.970000000000001</v>
      </c>
      <c r="Y5" t="n">
        <v>0.5</v>
      </c>
      <c r="Z5" t="n">
        <v>10</v>
      </c>
      <c r="AA5" t="n">
        <v>2754.679445695165</v>
      </c>
      <c r="AB5" t="n">
        <v>3769.073945480476</v>
      </c>
      <c r="AC5" t="n">
        <v>3409.358818052183</v>
      </c>
      <c r="AD5" t="n">
        <v>2754679.445695165</v>
      </c>
      <c r="AE5" t="n">
        <v>3769073.945480476</v>
      </c>
      <c r="AF5" t="n">
        <v>3.750682766061309e-06</v>
      </c>
      <c r="AG5" t="n">
        <v>51.42083333333333</v>
      </c>
      <c r="AH5" t="n">
        <v>3409358.818052183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0.833</v>
      </c>
      <c r="E6" t="n">
        <v>120.05</v>
      </c>
      <c r="F6" t="n">
        <v>113.55</v>
      </c>
      <c r="G6" t="n">
        <v>39.84</v>
      </c>
      <c r="H6" t="n">
        <v>0.68</v>
      </c>
      <c r="I6" t="n">
        <v>171</v>
      </c>
      <c r="J6" t="n">
        <v>129.92</v>
      </c>
      <c r="K6" t="n">
        <v>45</v>
      </c>
      <c r="L6" t="n">
        <v>5</v>
      </c>
      <c r="M6" t="n">
        <v>169</v>
      </c>
      <c r="N6" t="n">
        <v>19.92</v>
      </c>
      <c r="O6" t="n">
        <v>16257.24</v>
      </c>
      <c r="P6" t="n">
        <v>1180.68</v>
      </c>
      <c r="Q6" t="n">
        <v>1151.03</v>
      </c>
      <c r="R6" t="n">
        <v>441.88</v>
      </c>
      <c r="S6" t="n">
        <v>164.43</v>
      </c>
      <c r="T6" t="n">
        <v>131625.72</v>
      </c>
      <c r="U6" t="n">
        <v>0.37</v>
      </c>
      <c r="V6" t="n">
        <v>0.84</v>
      </c>
      <c r="W6" t="n">
        <v>19.26</v>
      </c>
      <c r="X6" t="n">
        <v>7.81</v>
      </c>
      <c r="Y6" t="n">
        <v>0.5</v>
      </c>
      <c r="Z6" t="n">
        <v>10</v>
      </c>
      <c r="AA6" t="n">
        <v>2640.508149865769</v>
      </c>
      <c r="AB6" t="n">
        <v>3612.859741644602</v>
      </c>
      <c r="AC6" t="n">
        <v>3268.053478582399</v>
      </c>
      <c r="AD6" t="n">
        <v>2640508.149865769</v>
      </c>
      <c r="AE6" t="n">
        <v>3612859.741644602</v>
      </c>
      <c r="AF6" t="n">
        <v>3.855755577106096e-06</v>
      </c>
      <c r="AG6" t="n">
        <v>50.02083333333334</v>
      </c>
      <c r="AH6" t="n">
        <v>3268053.478582399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0.849</v>
      </c>
      <c r="E7" t="n">
        <v>117.78</v>
      </c>
      <c r="F7" t="n">
        <v>112.07</v>
      </c>
      <c r="G7" t="n">
        <v>48.03</v>
      </c>
      <c r="H7" t="n">
        <v>0.8100000000000001</v>
      </c>
      <c r="I7" t="n">
        <v>140</v>
      </c>
      <c r="J7" t="n">
        <v>131.25</v>
      </c>
      <c r="K7" t="n">
        <v>45</v>
      </c>
      <c r="L7" t="n">
        <v>6</v>
      </c>
      <c r="M7" t="n">
        <v>138</v>
      </c>
      <c r="N7" t="n">
        <v>20.25</v>
      </c>
      <c r="O7" t="n">
        <v>16421.36</v>
      </c>
      <c r="P7" t="n">
        <v>1160.95</v>
      </c>
      <c r="Q7" t="n">
        <v>1150.93</v>
      </c>
      <c r="R7" t="n">
        <v>392.33</v>
      </c>
      <c r="S7" t="n">
        <v>164.43</v>
      </c>
      <c r="T7" t="n">
        <v>107005.35</v>
      </c>
      <c r="U7" t="n">
        <v>0.42</v>
      </c>
      <c r="V7" t="n">
        <v>0.85</v>
      </c>
      <c r="W7" t="n">
        <v>19.21</v>
      </c>
      <c r="X7" t="n">
        <v>6.34</v>
      </c>
      <c r="Y7" t="n">
        <v>0.5</v>
      </c>
      <c r="Z7" t="n">
        <v>10</v>
      </c>
      <c r="AA7" t="n">
        <v>2565.995963959931</v>
      </c>
      <c r="AB7" t="n">
        <v>3510.908881642588</v>
      </c>
      <c r="AC7" t="n">
        <v>3175.832665570052</v>
      </c>
      <c r="AD7" t="n">
        <v>2565995.963959931</v>
      </c>
      <c r="AE7" t="n">
        <v>3510908.881642588</v>
      </c>
      <c r="AF7" t="n">
        <v>3.929815708238987e-06</v>
      </c>
      <c r="AG7" t="n">
        <v>49.075</v>
      </c>
      <c r="AH7" t="n">
        <v>3175832.665570051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0.8599</v>
      </c>
      <c r="E8" t="n">
        <v>116.29</v>
      </c>
      <c r="F8" t="n">
        <v>111.12</v>
      </c>
      <c r="G8" t="n">
        <v>56.03</v>
      </c>
      <c r="H8" t="n">
        <v>0.93</v>
      </c>
      <c r="I8" t="n">
        <v>119</v>
      </c>
      <c r="J8" t="n">
        <v>132.58</v>
      </c>
      <c r="K8" t="n">
        <v>45</v>
      </c>
      <c r="L8" t="n">
        <v>7</v>
      </c>
      <c r="M8" t="n">
        <v>117</v>
      </c>
      <c r="N8" t="n">
        <v>20.59</v>
      </c>
      <c r="O8" t="n">
        <v>16585.95</v>
      </c>
      <c r="P8" t="n">
        <v>1146.82</v>
      </c>
      <c r="Q8" t="n">
        <v>1150.98</v>
      </c>
      <c r="R8" t="n">
        <v>360.4</v>
      </c>
      <c r="S8" t="n">
        <v>164.43</v>
      </c>
      <c r="T8" t="n">
        <v>91149.03999999999</v>
      </c>
      <c r="U8" t="n">
        <v>0.46</v>
      </c>
      <c r="V8" t="n">
        <v>0.86</v>
      </c>
      <c r="W8" t="n">
        <v>19.16</v>
      </c>
      <c r="X8" t="n">
        <v>5.38</v>
      </c>
      <c r="Y8" t="n">
        <v>0.5</v>
      </c>
      <c r="Z8" t="n">
        <v>10</v>
      </c>
      <c r="AA8" t="n">
        <v>2513.164910724826</v>
      </c>
      <c r="AB8" t="n">
        <v>3438.623103864742</v>
      </c>
      <c r="AC8" t="n">
        <v>3110.445740969597</v>
      </c>
      <c r="AD8" t="n">
        <v>2513164.910724826</v>
      </c>
      <c r="AE8" t="n">
        <v>3438623.103864742</v>
      </c>
      <c r="AF8" t="n">
        <v>3.980269172573269e-06</v>
      </c>
      <c r="AG8" t="n">
        <v>48.45416666666667</v>
      </c>
      <c r="AH8" t="n">
        <v>3110445.740969597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0.8685</v>
      </c>
      <c r="E9" t="n">
        <v>115.13</v>
      </c>
      <c r="F9" t="n">
        <v>110.37</v>
      </c>
      <c r="G9" t="n">
        <v>64.29000000000001</v>
      </c>
      <c r="H9" t="n">
        <v>1.06</v>
      </c>
      <c r="I9" t="n">
        <v>103</v>
      </c>
      <c r="J9" t="n">
        <v>133.92</v>
      </c>
      <c r="K9" t="n">
        <v>45</v>
      </c>
      <c r="L9" t="n">
        <v>8</v>
      </c>
      <c r="M9" t="n">
        <v>101</v>
      </c>
      <c r="N9" t="n">
        <v>20.93</v>
      </c>
      <c r="O9" t="n">
        <v>16751.02</v>
      </c>
      <c r="P9" t="n">
        <v>1135.56</v>
      </c>
      <c r="Q9" t="n">
        <v>1150.92</v>
      </c>
      <c r="R9" t="n">
        <v>334.61</v>
      </c>
      <c r="S9" t="n">
        <v>164.43</v>
      </c>
      <c r="T9" t="n">
        <v>78329.61</v>
      </c>
      <c r="U9" t="n">
        <v>0.49</v>
      </c>
      <c r="V9" t="n">
        <v>0.87</v>
      </c>
      <c r="W9" t="n">
        <v>19.14</v>
      </c>
      <c r="X9" t="n">
        <v>4.64</v>
      </c>
      <c r="Y9" t="n">
        <v>0.5</v>
      </c>
      <c r="Z9" t="n">
        <v>10</v>
      </c>
      <c r="AA9" t="n">
        <v>2470.188374560033</v>
      </c>
      <c r="AB9" t="n">
        <v>3379.820711093104</v>
      </c>
      <c r="AC9" t="n">
        <v>3057.255366034412</v>
      </c>
      <c r="AD9" t="n">
        <v>2470188.374560033</v>
      </c>
      <c r="AE9" t="n">
        <v>3379820.711093104</v>
      </c>
      <c r="AF9" t="n">
        <v>4.020076493057198e-06</v>
      </c>
      <c r="AG9" t="n">
        <v>47.97083333333333</v>
      </c>
      <c r="AH9" t="n">
        <v>3057255.366034412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0.8747</v>
      </c>
      <c r="E10" t="n">
        <v>114.32</v>
      </c>
      <c r="F10" t="n">
        <v>109.86</v>
      </c>
      <c r="G10" t="n">
        <v>72.44</v>
      </c>
      <c r="H10" t="n">
        <v>1.18</v>
      </c>
      <c r="I10" t="n">
        <v>91</v>
      </c>
      <c r="J10" t="n">
        <v>135.27</v>
      </c>
      <c r="K10" t="n">
        <v>45</v>
      </c>
      <c r="L10" t="n">
        <v>9</v>
      </c>
      <c r="M10" t="n">
        <v>89</v>
      </c>
      <c r="N10" t="n">
        <v>21.27</v>
      </c>
      <c r="O10" t="n">
        <v>16916.71</v>
      </c>
      <c r="P10" t="n">
        <v>1126.09</v>
      </c>
      <c r="Q10" t="n">
        <v>1150.9</v>
      </c>
      <c r="R10" t="n">
        <v>317.39</v>
      </c>
      <c r="S10" t="n">
        <v>164.43</v>
      </c>
      <c r="T10" t="n">
        <v>69783.59</v>
      </c>
      <c r="U10" t="n">
        <v>0.52</v>
      </c>
      <c r="V10" t="n">
        <v>0.87</v>
      </c>
      <c r="W10" t="n">
        <v>19.13</v>
      </c>
      <c r="X10" t="n">
        <v>4.13</v>
      </c>
      <c r="Y10" t="n">
        <v>0.5</v>
      </c>
      <c r="Z10" t="n">
        <v>10</v>
      </c>
      <c r="AA10" t="n">
        <v>2445.352355602098</v>
      </c>
      <c r="AB10" t="n">
        <v>3345.838974267028</v>
      </c>
      <c r="AC10" t="n">
        <v>3026.516798477351</v>
      </c>
      <c r="AD10" t="n">
        <v>2445352.355602098</v>
      </c>
      <c r="AE10" t="n">
        <v>3345838.974267028</v>
      </c>
      <c r="AF10" t="n">
        <v>4.048774793871192e-06</v>
      </c>
      <c r="AG10" t="n">
        <v>47.63333333333333</v>
      </c>
      <c r="AH10" t="n">
        <v>3026516.798477351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0.8804</v>
      </c>
      <c r="E11" t="n">
        <v>113.58</v>
      </c>
      <c r="F11" t="n">
        <v>109.38</v>
      </c>
      <c r="G11" t="n">
        <v>81.02</v>
      </c>
      <c r="H11" t="n">
        <v>1.29</v>
      </c>
      <c r="I11" t="n">
        <v>81</v>
      </c>
      <c r="J11" t="n">
        <v>136.61</v>
      </c>
      <c r="K11" t="n">
        <v>45</v>
      </c>
      <c r="L11" t="n">
        <v>10</v>
      </c>
      <c r="M11" t="n">
        <v>79</v>
      </c>
      <c r="N11" t="n">
        <v>21.61</v>
      </c>
      <c r="O11" t="n">
        <v>17082.76</v>
      </c>
      <c r="P11" t="n">
        <v>1116.62</v>
      </c>
      <c r="Q11" t="n">
        <v>1150.9</v>
      </c>
      <c r="R11" t="n">
        <v>301.54</v>
      </c>
      <c r="S11" t="n">
        <v>164.43</v>
      </c>
      <c r="T11" t="n">
        <v>61907.19</v>
      </c>
      <c r="U11" t="n">
        <v>0.55</v>
      </c>
      <c r="V11" t="n">
        <v>0.87</v>
      </c>
      <c r="W11" t="n">
        <v>19.1</v>
      </c>
      <c r="X11" t="n">
        <v>3.65</v>
      </c>
      <c r="Y11" t="n">
        <v>0.5</v>
      </c>
      <c r="Z11" t="n">
        <v>10</v>
      </c>
      <c r="AA11" t="n">
        <v>2412.421930502872</v>
      </c>
      <c r="AB11" t="n">
        <v>3300.782113858442</v>
      </c>
      <c r="AC11" t="n">
        <v>2985.760101588461</v>
      </c>
      <c r="AD11" t="n">
        <v>2412421.930502872</v>
      </c>
      <c r="AE11" t="n">
        <v>3300782.113858442</v>
      </c>
      <c r="AF11" t="n">
        <v>4.075158715587284e-06</v>
      </c>
      <c r="AG11" t="n">
        <v>47.325</v>
      </c>
      <c r="AH11" t="n">
        <v>2985760.101588461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0.8843</v>
      </c>
      <c r="E12" t="n">
        <v>113.08</v>
      </c>
      <c r="F12" t="n">
        <v>109.05</v>
      </c>
      <c r="G12" t="n">
        <v>88.42</v>
      </c>
      <c r="H12" t="n">
        <v>1.41</v>
      </c>
      <c r="I12" t="n">
        <v>74</v>
      </c>
      <c r="J12" t="n">
        <v>137.96</v>
      </c>
      <c r="K12" t="n">
        <v>45</v>
      </c>
      <c r="L12" t="n">
        <v>11</v>
      </c>
      <c r="M12" t="n">
        <v>72</v>
      </c>
      <c r="N12" t="n">
        <v>21.96</v>
      </c>
      <c r="O12" t="n">
        <v>17249.3</v>
      </c>
      <c r="P12" t="n">
        <v>1109.74</v>
      </c>
      <c r="Q12" t="n">
        <v>1150.92</v>
      </c>
      <c r="R12" t="n">
        <v>290.07</v>
      </c>
      <c r="S12" t="n">
        <v>164.43</v>
      </c>
      <c r="T12" t="n">
        <v>56209.26</v>
      </c>
      <c r="U12" t="n">
        <v>0.57</v>
      </c>
      <c r="V12" t="n">
        <v>0.88</v>
      </c>
      <c r="W12" t="n">
        <v>19.1</v>
      </c>
      <c r="X12" t="n">
        <v>3.32</v>
      </c>
      <c r="Y12" t="n">
        <v>0.5</v>
      </c>
      <c r="Z12" t="n">
        <v>10</v>
      </c>
      <c r="AA12" t="n">
        <v>2396.221045581637</v>
      </c>
      <c r="AB12" t="n">
        <v>3278.615348376607</v>
      </c>
      <c r="AC12" t="n">
        <v>2965.708901092961</v>
      </c>
      <c r="AD12" t="n">
        <v>2396221.045581636</v>
      </c>
      <c r="AE12" t="n">
        <v>3278615.348376607</v>
      </c>
      <c r="AF12" t="n">
        <v>4.093210872550926e-06</v>
      </c>
      <c r="AG12" t="n">
        <v>47.11666666666667</v>
      </c>
      <c r="AH12" t="n">
        <v>2965708.901092961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0.888</v>
      </c>
      <c r="E13" t="n">
        <v>112.61</v>
      </c>
      <c r="F13" t="n">
        <v>108.76</v>
      </c>
      <c r="G13" t="n">
        <v>97.40000000000001</v>
      </c>
      <c r="H13" t="n">
        <v>1.52</v>
      </c>
      <c r="I13" t="n">
        <v>67</v>
      </c>
      <c r="J13" t="n">
        <v>139.32</v>
      </c>
      <c r="K13" t="n">
        <v>45</v>
      </c>
      <c r="L13" t="n">
        <v>12</v>
      </c>
      <c r="M13" t="n">
        <v>65</v>
      </c>
      <c r="N13" t="n">
        <v>22.32</v>
      </c>
      <c r="O13" t="n">
        <v>17416.34</v>
      </c>
      <c r="P13" t="n">
        <v>1102.98</v>
      </c>
      <c r="Q13" t="n">
        <v>1150.89</v>
      </c>
      <c r="R13" t="n">
        <v>280.82</v>
      </c>
      <c r="S13" t="n">
        <v>164.43</v>
      </c>
      <c r="T13" t="n">
        <v>51619.24</v>
      </c>
      <c r="U13" t="n">
        <v>0.59</v>
      </c>
      <c r="V13" t="n">
        <v>0.88</v>
      </c>
      <c r="W13" t="n">
        <v>19.07</v>
      </c>
      <c r="X13" t="n">
        <v>3.03</v>
      </c>
      <c r="Y13" t="n">
        <v>0.5</v>
      </c>
      <c r="Z13" t="n">
        <v>10</v>
      </c>
      <c r="AA13" t="n">
        <v>2380.781293113068</v>
      </c>
      <c r="AB13" t="n">
        <v>3257.489997895305</v>
      </c>
      <c r="AC13" t="n">
        <v>2946.599724411981</v>
      </c>
      <c r="AD13" t="n">
        <v>2380781.293113068</v>
      </c>
      <c r="AE13" t="n">
        <v>3257489.997895305</v>
      </c>
      <c r="AF13" t="n">
        <v>4.110337277875408e-06</v>
      </c>
      <c r="AG13" t="n">
        <v>46.92083333333333</v>
      </c>
      <c r="AH13" t="n">
        <v>2946599.724411981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0.891</v>
      </c>
      <c r="E14" t="n">
        <v>112.23</v>
      </c>
      <c r="F14" t="n">
        <v>108.52</v>
      </c>
      <c r="G14" t="n">
        <v>105.02</v>
      </c>
      <c r="H14" t="n">
        <v>1.63</v>
      </c>
      <c r="I14" t="n">
        <v>62</v>
      </c>
      <c r="J14" t="n">
        <v>140.67</v>
      </c>
      <c r="K14" t="n">
        <v>45</v>
      </c>
      <c r="L14" t="n">
        <v>13</v>
      </c>
      <c r="M14" t="n">
        <v>60</v>
      </c>
      <c r="N14" t="n">
        <v>22.68</v>
      </c>
      <c r="O14" t="n">
        <v>17583.88</v>
      </c>
      <c r="P14" t="n">
        <v>1096.04</v>
      </c>
      <c r="Q14" t="n">
        <v>1150.95</v>
      </c>
      <c r="R14" t="n">
        <v>272.02</v>
      </c>
      <c r="S14" t="n">
        <v>164.43</v>
      </c>
      <c r="T14" t="n">
        <v>47242.11</v>
      </c>
      <c r="U14" t="n">
        <v>0.6</v>
      </c>
      <c r="V14" t="n">
        <v>0.88</v>
      </c>
      <c r="W14" t="n">
        <v>19.08</v>
      </c>
      <c r="X14" t="n">
        <v>2.78</v>
      </c>
      <c r="Y14" t="n">
        <v>0.5</v>
      </c>
      <c r="Z14" t="n">
        <v>10</v>
      </c>
      <c r="AA14" t="n">
        <v>2357.49905134963</v>
      </c>
      <c r="AB14" t="n">
        <v>3225.634207574553</v>
      </c>
      <c r="AC14" t="n">
        <v>2917.78420600956</v>
      </c>
      <c r="AD14" t="n">
        <v>2357499.05134963</v>
      </c>
      <c r="AE14" t="n">
        <v>3225634.207574553</v>
      </c>
      <c r="AF14" t="n">
        <v>4.124223552462824e-06</v>
      </c>
      <c r="AG14" t="n">
        <v>46.7625</v>
      </c>
      <c r="AH14" t="n">
        <v>2917784.20600956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0.8939</v>
      </c>
      <c r="E15" t="n">
        <v>111.87</v>
      </c>
      <c r="F15" t="n">
        <v>108.28</v>
      </c>
      <c r="G15" t="n">
        <v>113.98</v>
      </c>
      <c r="H15" t="n">
        <v>1.74</v>
      </c>
      <c r="I15" t="n">
        <v>57</v>
      </c>
      <c r="J15" t="n">
        <v>142.04</v>
      </c>
      <c r="K15" t="n">
        <v>45</v>
      </c>
      <c r="L15" t="n">
        <v>14</v>
      </c>
      <c r="M15" t="n">
        <v>55</v>
      </c>
      <c r="N15" t="n">
        <v>23.04</v>
      </c>
      <c r="O15" t="n">
        <v>17751.93</v>
      </c>
      <c r="P15" t="n">
        <v>1090.9</v>
      </c>
      <c r="Q15" t="n">
        <v>1150.89</v>
      </c>
      <c r="R15" t="n">
        <v>264.2</v>
      </c>
      <c r="S15" t="n">
        <v>164.43</v>
      </c>
      <c r="T15" t="n">
        <v>43356.02</v>
      </c>
      <c r="U15" t="n">
        <v>0.62</v>
      </c>
      <c r="V15" t="n">
        <v>0.88</v>
      </c>
      <c r="W15" t="n">
        <v>19.07</v>
      </c>
      <c r="X15" t="n">
        <v>2.55</v>
      </c>
      <c r="Y15" t="n">
        <v>0.5</v>
      </c>
      <c r="Z15" t="n">
        <v>10</v>
      </c>
      <c r="AA15" t="n">
        <v>2345.735009903824</v>
      </c>
      <c r="AB15" t="n">
        <v>3209.53812707552</v>
      </c>
      <c r="AC15" t="n">
        <v>2903.224312842364</v>
      </c>
      <c r="AD15" t="n">
        <v>2345735.009903824</v>
      </c>
      <c r="AE15" t="n">
        <v>3209538.12707552</v>
      </c>
      <c r="AF15" t="n">
        <v>4.13764695123066e-06</v>
      </c>
      <c r="AG15" t="n">
        <v>46.6125</v>
      </c>
      <c r="AH15" t="n">
        <v>2903224.312842364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0.8964</v>
      </c>
      <c r="E16" t="n">
        <v>111.56</v>
      </c>
      <c r="F16" t="n">
        <v>108.07</v>
      </c>
      <c r="G16" t="n">
        <v>122.34</v>
      </c>
      <c r="H16" t="n">
        <v>1.85</v>
      </c>
      <c r="I16" t="n">
        <v>53</v>
      </c>
      <c r="J16" t="n">
        <v>143.4</v>
      </c>
      <c r="K16" t="n">
        <v>45</v>
      </c>
      <c r="L16" t="n">
        <v>15</v>
      </c>
      <c r="M16" t="n">
        <v>51</v>
      </c>
      <c r="N16" t="n">
        <v>23.41</v>
      </c>
      <c r="O16" t="n">
        <v>17920.49</v>
      </c>
      <c r="P16" t="n">
        <v>1083.51</v>
      </c>
      <c r="Q16" t="n">
        <v>1150.91</v>
      </c>
      <c r="R16" t="n">
        <v>257.11</v>
      </c>
      <c r="S16" t="n">
        <v>164.43</v>
      </c>
      <c r="T16" t="n">
        <v>39832.37</v>
      </c>
      <c r="U16" t="n">
        <v>0.64</v>
      </c>
      <c r="V16" t="n">
        <v>0.88</v>
      </c>
      <c r="W16" t="n">
        <v>19.05</v>
      </c>
      <c r="X16" t="n">
        <v>2.34</v>
      </c>
      <c r="Y16" t="n">
        <v>0.5</v>
      </c>
      <c r="Z16" t="n">
        <v>10</v>
      </c>
      <c r="AA16" t="n">
        <v>2332.661901910898</v>
      </c>
      <c r="AB16" t="n">
        <v>3191.650923974777</v>
      </c>
      <c r="AC16" t="n">
        <v>2887.04423930071</v>
      </c>
      <c r="AD16" t="n">
        <v>2332661.901910898</v>
      </c>
      <c r="AE16" t="n">
        <v>3191650.923974778</v>
      </c>
      <c r="AF16" t="n">
        <v>4.149218846720174e-06</v>
      </c>
      <c r="AG16" t="n">
        <v>46.48333333333333</v>
      </c>
      <c r="AH16" t="n">
        <v>2887044.23930071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0.8979</v>
      </c>
      <c r="E17" t="n">
        <v>111.38</v>
      </c>
      <c r="F17" t="n">
        <v>107.97</v>
      </c>
      <c r="G17" t="n">
        <v>129.56</v>
      </c>
      <c r="H17" t="n">
        <v>1.96</v>
      </c>
      <c r="I17" t="n">
        <v>50</v>
      </c>
      <c r="J17" t="n">
        <v>144.77</v>
      </c>
      <c r="K17" t="n">
        <v>45</v>
      </c>
      <c r="L17" t="n">
        <v>16</v>
      </c>
      <c r="M17" t="n">
        <v>48</v>
      </c>
      <c r="N17" t="n">
        <v>23.78</v>
      </c>
      <c r="O17" t="n">
        <v>18089.56</v>
      </c>
      <c r="P17" t="n">
        <v>1079.02</v>
      </c>
      <c r="Q17" t="n">
        <v>1150.91</v>
      </c>
      <c r="R17" t="n">
        <v>253.44</v>
      </c>
      <c r="S17" t="n">
        <v>164.43</v>
      </c>
      <c r="T17" t="n">
        <v>38012.01</v>
      </c>
      <c r="U17" t="n">
        <v>0.65</v>
      </c>
      <c r="V17" t="n">
        <v>0.89</v>
      </c>
      <c r="W17" t="n">
        <v>19.05</v>
      </c>
      <c r="X17" t="n">
        <v>2.23</v>
      </c>
      <c r="Y17" t="n">
        <v>0.5</v>
      </c>
      <c r="Z17" t="n">
        <v>10</v>
      </c>
      <c r="AA17" t="n">
        <v>2325.002526961561</v>
      </c>
      <c r="AB17" t="n">
        <v>3181.17102926132</v>
      </c>
      <c r="AC17" t="n">
        <v>2877.564531030081</v>
      </c>
      <c r="AD17" t="n">
        <v>2325002.526961561</v>
      </c>
      <c r="AE17" t="n">
        <v>3181171.02926132</v>
      </c>
      <c r="AF17" t="n">
        <v>4.156161984013883e-06</v>
      </c>
      <c r="AG17" t="n">
        <v>46.40833333333333</v>
      </c>
      <c r="AH17" t="n">
        <v>2877564.531030081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0.8994</v>
      </c>
      <c r="E18" t="n">
        <v>111.18</v>
      </c>
      <c r="F18" t="n">
        <v>107.85</v>
      </c>
      <c r="G18" t="n">
        <v>137.68</v>
      </c>
      <c r="H18" t="n">
        <v>2.06</v>
      </c>
      <c r="I18" t="n">
        <v>47</v>
      </c>
      <c r="J18" t="n">
        <v>146.15</v>
      </c>
      <c r="K18" t="n">
        <v>45</v>
      </c>
      <c r="L18" t="n">
        <v>17</v>
      </c>
      <c r="M18" t="n">
        <v>45</v>
      </c>
      <c r="N18" t="n">
        <v>24.15</v>
      </c>
      <c r="O18" t="n">
        <v>18259.16</v>
      </c>
      <c r="P18" t="n">
        <v>1073.47</v>
      </c>
      <c r="Q18" t="n">
        <v>1150.9</v>
      </c>
      <c r="R18" t="n">
        <v>249.42</v>
      </c>
      <c r="S18" t="n">
        <v>164.43</v>
      </c>
      <c r="T18" t="n">
        <v>36017.29</v>
      </c>
      <c r="U18" t="n">
        <v>0.66</v>
      </c>
      <c r="V18" t="n">
        <v>0.89</v>
      </c>
      <c r="W18" t="n">
        <v>19.05</v>
      </c>
      <c r="X18" t="n">
        <v>2.12</v>
      </c>
      <c r="Y18" t="n">
        <v>0.5</v>
      </c>
      <c r="Z18" t="n">
        <v>10</v>
      </c>
      <c r="AA18" t="n">
        <v>2316.232515178401</v>
      </c>
      <c r="AB18" t="n">
        <v>3169.171512233986</v>
      </c>
      <c r="AC18" t="n">
        <v>2866.710231066408</v>
      </c>
      <c r="AD18" t="n">
        <v>2316232.515178401</v>
      </c>
      <c r="AE18" t="n">
        <v>3169171.512233986</v>
      </c>
      <c r="AF18" t="n">
        <v>4.163105121307591e-06</v>
      </c>
      <c r="AG18" t="n">
        <v>46.32500000000001</v>
      </c>
      <c r="AH18" t="n">
        <v>2866710.231066408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0.9013</v>
      </c>
      <c r="E19" t="n">
        <v>110.95</v>
      </c>
      <c r="F19" t="n">
        <v>107.7</v>
      </c>
      <c r="G19" t="n">
        <v>146.86</v>
      </c>
      <c r="H19" t="n">
        <v>2.16</v>
      </c>
      <c r="I19" t="n">
        <v>44</v>
      </c>
      <c r="J19" t="n">
        <v>147.53</v>
      </c>
      <c r="K19" t="n">
        <v>45</v>
      </c>
      <c r="L19" t="n">
        <v>18</v>
      </c>
      <c r="M19" t="n">
        <v>42</v>
      </c>
      <c r="N19" t="n">
        <v>24.53</v>
      </c>
      <c r="O19" t="n">
        <v>18429.27</v>
      </c>
      <c r="P19" t="n">
        <v>1069.36</v>
      </c>
      <c r="Q19" t="n">
        <v>1150.93</v>
      </c>
      <c r="R19" t="n">
        <v>244.3</v>
      </c>
      <c r="S19" t="n">
        <v>164.43</v>
      </c>
      <c r="T19" t="n">
        <v>33473.87</v>
      </c>
      <c r="U19" t="n">
        <v>0.67</v>
      </c>
      <c r="V19" t="n">
        <v>0.89</v>
      </c>
      <c r="W19" t="n">
        <v>19.05</v>
      </c>
      <c r="X19" t="n">
        <v>1.96</v>
      </c>
      <c r="Y19" t="n">
        <v>0.5</v>
      </c>
      <c r="Z19" t="n">
        <v>10</v>
      </c>
      <c r="AA19" t="n">
        <v>2307.997621927591</v>
      </c>
      <c r="AB19" t="n">
        <v>3157.904167990378</v>
      </c>
      <c r="AC19" t="n">
        <v>2856.518226343594</v>
      </c>
      <c r="AD19" t="n">
        <v>2307997.621927592</v>
      </c>
      <c r="AE19" t="n">
        <v>3157904.167990378</v>
      </c>
      <c r="AF19" t="n">
        <v>4.171899761879622e-06</v>
      </c>
      <c r="AG19" t="n">
        <v>46.22916666666666</v>
      </c>
      <c r="AH19" t="n">
        <v>2856518.226343594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0.9024</v>
      </c>
      <c r="E20" t="n">
        <v>110.82</v>
      </c>
      <c r="F20" t="n">
        <v>107.61</v>
      </c>
      <c r="G20" t="n">
        <v>153.73</v>
      </c>
      <c r="H20" t="n">
        <v>2.26</v>
      </c>
      <c r="I20" t="n">
        <v>42</v>
      </c>
      <c r="J20" t="n">
        <v>148.91</v>
      </c>
      <c r="K20" t="n">
        <v>45</v>
      </c>
      <c r="L20" t="n">
        <v>19</v>
      </c>
      <c r="M20" t="n">
        <v>40</v>
      </c>
      <c r="N20" t="n">
        <v>24.92</v>
      </c>
      <c r="O20" t="n">
        <v>18599.92</v>
      </c>
      <c r="P20" t="n">
        <v>1063.95</v>
      </c>
      <c r="Q20" t="n">
        <v>1150.89</v>
      </c>
      <c r="R20" t="n">
        <v>241.64</v>
      </c>
      <c r="S20" t="n">
        <v>164.43</v>
      </c>
      <c r="T20" t="n">
        <v>32154.04</v>
      </c>
      <c r="U20" t="n">
        <v>0.68</v>
      </c>
      <c r="V20" t="n">
        <v>0.89</v>
      </c>
      <c r="W20" t="n">
        <v>19.04</v>
      </c>
      <c r="X20" t="n">
        <v>1.88</v>
      </c>
      <c r="Y20" t="n">
        <v>0.5</v>
      </c>
      <c r="Z20" t="n">
        <v>10</v>
      </c>
      <c r="AA20" t="n">
        <v>2290.817861681121</v>
      </c>
      <c r="AB20" t="n">
        <v>3134.398062103624</v>
      </c>
      <c r="AC20" t="n">
        <v>2835.255510211646</v>
      </c>
      <c r="AD20" t="n">
        <v>2290817.861681121</v>
      </c>
      <c r="AE20" t="n">
        <v>3134398.062103624</v>
      </c>
      <c r="AF20" t="n">
        <v>4.176991395895008e-06</v>
      </c>
      <c r="AG20" t="n">
        <v>46.17499999999999</v>
      </c>
      <c r="AH20" t="n">
        <v>2835255.510211646</v>
      </c>
    </row>
    <row r="21">
      <c r="A21" t="n">
        <v>19</v>
      </c>
      <c r="B21" t="n">
        <v>60</v>
      </c>
      <c r="C21" t="inlineStr">
        <is>
          <t xml:space="preserve">CONCLUIDO	</t>
        </is>
      </c>
      <c r="D21" t="n">
        <v>0.9043</v>
      </c>
      <c r="E21" t="n">
        <v>110.59</v>
      </c>
      <c r="F21" t="n">
        <v>107.46</v>
      </c>
      <c r="G21" t="n">
        <v>165.32</v>
      </c>
      <c r="H21" t="n">
        <v>2.36</v>
      </c>
      <c r="I21" t="n">
        <v>39</v>
      </c>
      <c r="J21" t="n">
        <v>150.3</v>
      </c>
      <c r="K21" t="n">
        <v>45</v>
      </c>
      <c r="L21" t="n">
        <v>20</v>
      </c>
      <c r="M21" t="n">
        <v>37</v>
      </c>
      <c r="N21" t="n">
        <v>25.3</v>
      </c>
      <c r="O21" t="n">
        <v>18771.1</v>
      </c>
      <c r="P21" t="n">
        <v>1057.18</v>
      </c>
      <c r="Q21" t="n">
        <v>1150.92</v>
      </c>
      <c r="R21" t="n">
        <v>236.45</v>
      </c>
      <c r="S21" t="n">
        <v>164.43</v>
      </c>
      <c r="T21" t="n">
        <v>29573.68</v>
      </c>
      <c r="U21" t="n">
        <v>0.7</v>
      </c>
      <c r="V21" t="n">
        <v>0.89</v>
      </c>
      <c r="W21" t="n">
        <v>19.03</v>
      </c>
      <c r="X21" t="n">
        <v>1.73</v>
      </c>
      <c r="Y21" t="n">
        <v>0.5</v>
      </c>
      <c r="Z21" t="n">
        <v>10</v>
      </c>
      <c r="AA21" t="n">
        <v>2280.082548639079</v>
      </c>
      <c r="AB21" t="n">
        <v>3119.709533190916</v>
      </c>
      <c r="AC21" t="n">
        <v>2821.968833882887</v>
      </c>
      <c r="AD21" t="n">
        <v>2280082.548639079</v>
      </c>
      <c r="AE21" t="n">
        <v>3119709.533190916</v>
      </c>
      <c r="AF21" t="n">
        <v>4.185786036467039e-06</v>
      </c>
      <c r="AG21" t="n">
        <v>46.07916666666667</v>
      </c>
      <c r="AH21" t="n">
        <v>2821968.833882887</v>
      </c>
    </row>
    <row r="22">
      <c r="A22" t="n">
        <v>20</v>
      </c>
      <c r="B22" t="n">
        <v>60</v>
      </c>
      <c r="C22" t="inlineStr">
        <is>
          <t xml:space="preserve">CONCLUIDO	</t>
        </is>
      </c>
      <c r="D22" t="n">
        <v>0.9054</v>
      </c>
      <c r="E22" t="n">
        <v>110.44</v>
      </c>
      <c r="F22" t="n">
        <v>107.36</v>
      </c>
      <c r="G22" t="n">
        <v>174.11</v>
      </c>
      <c r="H22" t="n">
        <v>2.45</v>
      </c>
      <c r="I22" t="n">
        <v>37</v>
      </c>
      <c r="J22" t="n">
        <v>151.69</v>
      </c>
      <c r="K22" t="n">
        <v>45</v>
      </c>
      <c r="L22" t="n">
        <v>21</v>
      </c>
      <c r="M22" t="n">
        <v>35</v>
      </c>
      <c r="N22" t="n">
        <v>25.7</v>
      </c>
      <c r="O22" t="n">
        <v>18942.82</v>
      </c>
      <c r="P22" t="n">
        <v>1053.13</v>
      </c>
      <c r="Q22" t="n">
        <v>1150.87</v>
      </c>
      <c r="R22" t="n">
        <v>233.39</v>
      </c>
      <c r="S22" t="n">
        <v>164.43</v>
      </c>
      <c r="T22" t="n">
        <v>28049.52</v>
      </c>
      <c r="U22" t="n">
        <v>0.7</v>
      </c>
      <c r="V22" t="n">
        <v>0.89</v>
      </c>
      <c r="W22" t="n">
        <v>19.03</v>
      </c>
      <c r="X22" t="n">
        <v>1.63</v>
      </c>
      <c r="Y22" t="n">
        <v>0.5</v>
      </c>
      <c r="Z22" t="n">
        <v>10</v>
      </c>
      <c r="AA22" t="n">
        <v>2273.690550363073</v>
      </c>
      <c r="AB22" t="n">
        <v>3110.963719154622</v>
      </c>
      <c r="AC22" t="n">
        <v>2814.057708063391</v>
      </c>
      <c r="AD22" t="n">
        <v>2273690.550363073</v>
      </c>
      <c r="AE22" t="n">
        <v>3110963.719154622</v>
      </c>
      <c r="AF22" t="n">
        <v>4.190877670482426e-06</v>
      </c>
      <c r="AG22" t="n">
        <v>46.01666666666667</v>
      </c>
      <c r="AH22" t="n">
        <v>2814057.708063391</v>
      </c>
    </row>
    <row r="23">
      <c r="A23" t="n">
        <v>21</v>
      </c>
      <c r="B23" t="n">
        <v>60</v>
      </c>
      <c r="C23" t="inlineStr">
        <is>
          <t xml:space="preserve">CONCLUIDO	</t>
        </is>
      </c>
      <c r="D23" t="n">
        <v>0.9059</v>
      </c>
      <c r="E23" t="n">
        <v>110.38</v>
      </c>
      <c r="F23" t="n">
        <v>107.33</v>
      </c>
      <c r="G23" t="n">
        <v>178.89</v>
      </c>
      <c r="H23" t="n">
        <v>2.54</v>
      </c>
      <c r="I23" t="n">
        <v>36</v>
      </c>
      <c r="J23" t="n">
        <v>153.09</v>
      </c>
      <c r="K23" t="n">
        <v>45</v>
      </c>
      <c r="L23" t="n">
        <v>22</v>
      </c>
      <c r="M23" t="n">
        <v>34</v>
      </c>
      <c r="N23" t="n">
        <v>26.09</v>
      </c>
      <c r="O23" t="n">
        <v>19115.09</v>
      </c>
      <c r="P23" t="n">
        <v>1050.72</v>
      </c>
      <c r="Q23" t="n">
        <v>1150.88</v>
      </c>
      <c r="R23" t="n">
        <v>232.09</v>
      </c>
      <c r="S23" t="n">
        <v>164.43</v>
      </c>
      <c r="T23" t="n">
        <v>27406.78</v>
      </c>
      <c r="U23" t="n">
        <v>0.71</v>
      </c>
      <c r="V23" t="n">
        <v>0.89</v>
      </c>
      <c r="W23" t="n">
        <v>19.03</v>
      </c>
      <c r="X23" t="n">
        <v>1.6</v>
      </c>
      <c r="Y23" t="n">
        <v>0.5</v>
      </c>
      <c r="Z23" t="n">
        <v>10</v>
      </c>
      <c r="AA23" t="n">
        <v>2270.226142098359</v>
      </c>
      <c r="AB23" t="n">
        <v>3106.223562927935</v>
      </c>
      <c r="AC23" t="n">
        <v>2809.769945694128</v>
      </c>
      <c r="AD23" t="n">
        <v>2270226.142098359</v>
      </c>
      <c r="AE23" t="n">
        <v>3106223.562927935</v>
      </c>
      <c r="AF23" t="n">
        <v>4.193192049580328e-06</v>
      </c>
      <c r="AG23" t="n">
        <v>45.99166666666667</v>
      </c>
      <c r="AH23" t="n">
        <v>2809769.945694128</v>
      </c>
    </row>
    <row r="24">
      <c r="A24" t="n">
        <v>22</v>
      </c>
      <c r="B24" t="n">
        <v>60</v>
      </c>
      <c r="C24" t="inlineStr">
        <is>
          <t xml:space="preserve">CONCLUIDO	</t>
        </is>
      </c>
      <c r="D24" t="n">
        <v>0.907</v>
      </c>
      <c r="E24" t="n">
        <v>110.26</v>
      </c>
      <c r="F24" t="n">
        <v>107.26</v>
      </c>
      <c r="G24" t="n">
        <v>189.28</v>
      </c>
      <c r="H24" t="n">
        <v>2.64</v>
      </c>
      <c r="I24" t="n">
        <v>34</v>
      </c>
      <c r="J24" t="n">
        <v>154.49</v>
      </c>
      <c r="K24" t="n">
        <v>45</v>
      </c>
      <c r="L24" t="n">
        <v>23</v>
      </c>
      <c r="M24" t="n">
        <v>32</v>
      </c>
      <c r="N24" t="n">
        <v>26.49</v>
      </c>
      <c r="O24" t="n">
        <v>19287.9</v>
      </c>
      <c r="P24" t="n">
        <v>1044.94</v>
      </c>
      <c r="Q24" t="n">
        <v>1150.88</v>
      </c>
      <c r="R24" t="n">
        <v>229.63</v>
      </c>
      <c r="S24" t="n">
        <v>164.43</v>
      </c>
      <c r="T24" t="n">
        <v>26184.96</v>
      </c>
      <c r="U24" t="n">
        <v>0.72</v>
      </c>
      <c r="V24" t="n">
        <v>0.89</v>
      </c>
      <c r="W24" t="n">
        <v>19.03</v>
      </c>
      <c r="X24" t="n">
        <v>1.52</v>
      </c>
      <c r="Y24" t="n">
        <v>0.5</v>
      </c>
      <c r="Z24" t="n">
        <v>10</v>
      </c>
      <c r="AA24" t="n">
        <v>2262.360071672083</v>
      </c>
      <c r="AB24" t="n">
        <v>3095.460858344167</v>
      </c>
      <c r="AC24" t="n">
        <v>2800.034418530284</v>
      </c>
      <c r="AD24" t="n">
        <v>2262360.071672082</v>
      </c>
      <c r="AE24" t="n">
        <v>3095460.858344167</v>
      </c>
      <c r="AF24" t="n">
        <v>4.198283683595714e-06</v>
      </c>
      <c r="AG24" t="n">
        <v>45.94166666666667</v>
      </c>
      <c r="AH24" t="n">
        <v>2800034.418530284</v>
      </c>
    </row>
    <row r="25">
      <c r="A25" t="n">
        <v>23</v>
      </c>
      <c r="B25" t="n">
        <v>60</v>
      </c>
      <c r="C25" t="inlineStr">
        <is>
          <t xml:space="preserve">CONCLUIDO	</t>
        </is>
      </c>
      <c r="D25" t="n">
        <v>0.9082</v>
      </c>
      <c r="E25" t="n">
        <v>110.1</v>
      </c>
      <c r="F25" t="n">
        <v>107.15</v>
      </c>
      <c r="G25" t="n">
        <v>200.91</v>
      </c>
      <c r="H25" t="n">
        <v>2.73</v>
      </c>
      <c r="I25" t="n">
        <v>32</v>
      </c>
      <c r="J25" t="n">
        <v>155.9</v>
      </c>
      <c r="K25" t="n">
        <v>45</v>
      </c>
      <c r="L25" t="n">
        <v>24</v>
      </c>
      <c r="M25" t="n">
        <v>30</v>
      </c>
      <c r="N25" t="n">
        <v>26.9</v>
      </c>
      <c r="O25" t="n">
        <v>19461.27</v>
      </c>
      <c r="P25" t="n">
        <v>1039.74</v>
      </c>
      <c r="Q25" t="n">
        <v>1150.92</v>
      </c>
      <c r="R25" t="n">
        <v>226.02</v>
      </c>
      <c r="S25" t="n">
        <v>164.43</v>
      </c>
      <c r="T25" t="n">
        <v>24393.11</v>
      </c>
      <c r="U25" t="n">
        <v>0.73</v>
      </c>
      <c r="V25" t="n">
        <v>0.89</v>
      </c>
      <c r="W25" t="n">
        <v>19.03</v>
      </c>
      <c r="X25" t="n">
        <v>1.42</v>
      </c>
      <c r="Y25" t="n">
        <v>0.5</v>
      </c>
      <c r="Z25" t="n">
        <v>10</v>
      </c>
      <c r="AA25" t="n">
        <v>2254.677264007929</v>
      </c>
      <c r="AB25" t="n">
        <v>3084.948901956519</v>
      </c>
      <c r="AC25" t="n">
        <v>2790.52570850665</v>
      </c>
      <c r="AD25" t="n">
        <v>2254677.264007929</v>
      </c>
      <c r="AE25" t="n">
        <v>3084948.901956519</v>
      </c>
      <c r="AF25" t="n">
        <v>4.203838193430681e-06</v>
      </c>
      <c r="AG25" t="n">
        <v>45.875</v>
      </c>
      <c r="AH25" t="n">
        <v>2790525.70850665</v>
      </c>
    </row>
    <row r="26">
      <c r="A26" t="n">
        <v>24</v>
      </c>
      <c r="B26" t="n">
        <v>60</v>
      </c>
      <c r="C26" t="inlineStr">
        <is>
          <t xml:space="preserve">CONCLUIDO	</t>
        </is>
      </c>
      <c r="D26" t="n">
        <v>0.9089</v>
      </c>
      <c r="E26" t="n">
        <v>110.03</v>
      </c>
      <c r="F26" t="n">
        <v>107.1</v>
      </c>
      <c r="G26" t="n">
        <v>207.29</v>
      </c>
      <c r="H26" t="n">
        <v>2.81</v>
      </c>
      <c r="I26" t="n">
        <v>31</v>
      </c>
      <c r="J26" t="n">
        <v>157.31</v>
      </c>
      <c r="K26" t="n">
        <v>45</v>
      </c>
      <c r="L26" t="n">
        <v>25</v>
      </c>
      <c r="M26" t="n">
        <v>29</v>
      </c>
      <c r="N26" t="n">
        <v>27.31</v>
      </c>
      <c r="O26" t="n">
        <v>19635.2</v>
      </c>
      <c r="P26" t="n">
        <v>1035.59</v>
      </c>
      <c r="Q26" t="n">
        <v>1150.91</v>
      </c>
      <c r="R26" t="n">
        <v>224.38</v>
      </c>
      <c r="S26" t="n">
        <v>164.43</v>
      </c>
      <c r="T26" t="n">
        <v>23578.69</v>
      </c>
      <c r="U26" t="n">
        <v>0.73</v>
      </c>
      <c r="V26" t="n">
        <v>0.89</v>
      </c>
      <c r="W26" t="n">
        <v>19.02</v>
      </c>
      <c r="X26" t="n">
        <v>1.37</v>
      </c>
      <c r="Y26" t="n">
        <v>0.5</v>
      </c>
      <c r="Z26" t="n">
        <v>10</v>
      </c>
      <c r="AA26" t="n">
        <v>2249.212342041332</v>
      </c>
      <c r="AB26" t="n">
        <v>3077.471554626479</v>
      </c>
      <c r="AC26" t="n">
        <v>2783.761988711266</v>
      </c>
      <c r="AD26" t="n">
        <v>2249212.342041332</v>
      </c>
      <c r="AE26" t="n">
        <v>3077471.554626479</v>
      </c>
      <c r="AF26" t="n">
        <v>4.207078324167745e-06</v>
      </c>
      <c r="AG26" t="n">
        <v>45.84583333333333</v>
      </c>
      <c r="AH26" t="n">
        <v>2783761.988711266</v>
      </c>
    </row>
    <row r="27">
      <c r="A27" t="n">
        <v>25</v>
      </c>
      <c r="B27" t="n">
        <v>60</v>
      </c>
      <c r="C27" t="inlineStr">
        <is>
          <t xml:space="preserve">CONCLUIDO	</t>
        </is>
      </c>
      <c r="D27" t="n">
        <v>0.9096</v>
      </c>
      <c r="E27" t="n">
        <v>109.93</v>
      </c>
      <c r="F27" t="n">
        <v>107.04</v>
      </c>
      <c r="G27" t="n">
        <v>214.07</v>
      </c>
      <c r="H27" t="n">
        <v>2.9</v>
      </c>
      <c r="I27" t="n">
        <v>30</v>
      </c>
      <c r="J27" t="n">
        <v>158.72</v>
      </c>
      <c r="K27" t="n">
        <v>45</v>
      </c>
      <c r="L27" t="n">
        <v>26</v>
      </c>
      <c r="M27" t="n">
        <v>28</v>
      </c>
      <c r="N27" t="n">
        <v>27.72</v>
      </c>
      <c r="O27" t="n">
        <v>19809.69</v>
      </c>
      <c r="P27" t="n">
        <v>1031.16</v>
      </c>
      <c r="Q27" t="n">
        <v>1150.87</v>
      </c>
      <c r="R27" t="n">
        <v>222.12</v>
      </c>
      <c r="S27" t="n">
        <v>164.43</v>
      </c>
      <c r="T27" t="n">
        <v>22451.33</v>
      </c>
      <c r="U27" t="n">
        <v>0.74</v>
      </c>
      <c r="V27" t="n">
        <v>0.89</v>
      </c>
      <c r="W27" t="n">
        <v>19.02</v>
      </c>
      <c r="X27" t="n">
        <v>1.3</v>
      </c>
      <c r="Y27" t="n">
        <v>0.5</v>
      </c>
      <c r="Z27" t="n">
        <v>10</v>
      </c>
      <c r="AA27" t="n">
        <v>2243.433421379524</v>
      </c>
      <c r="AB27" t="n">
        <v>3069.564580429007</v>
      </c>
      <c r="AC27" t="n">
        <v>2776.609645033694</v>
      </c>
      <c r="AD27" t="n">
        <v>2243433.421379524</v>
      </c>
      <c r="AE27" t="n">
        <v>3069564.580429007</v>
      </c>
      <c r="AF27" t="n">
        <v>4.210318454904809e-06</v>
      </c>
      <c r="AG27" t="n">
        <v>45.80416666666667</v>
      </c>
      <c r="AH27" t="n">
        <v>2776609.645033693</v>
      </c>
    </row>
    <row r="28">
      <c r="A28" t="n">
        <v>26</v>
      </c>
      <c r="B28" t="n">
        <v>60</v>
      </c>
      <c r="C28" t="inlineStr">
        <is>
          <t xml:space="preserve">CONCLUIDO	</t>
        </is>
      </c>
      <c r="D28" t="n">
        <v>0.9099</v>
      </c>
      <c r="E28" t="n">
        <v>109.9</v>
      </c>
      <c r="F28" t="n">
        <v>107.03</v>
      </c>
      <c r="G28" t="n">
        <v>221.43</v>
      </c>
      <c r="H28" t="n">
        <v>2.99</v>
      </c>
      <c r="I28" t="n">
        <v>29</v>
      </c>
      <c r="J28" t="n">
        <v>160.14</v>
      </c>
      <c r="K28" t="n">
        <v>45</v>
      </c>
      <c r="L28" t="n">
        <v>27</v>
      </c>
      <c r="M28" t="n">
        <v>27</v>
      </c>
      <c r="N28" t="n">
        <v>28.14</v>
      </c>
      <c r="O28" t="n">
        <v>19984.89</v>
      </c>
      <c r="P28" t="n">
        <v>1029.22</v>
      </c>
      <c r="Q28" t="n">
        <v>1150.87</v>
      </c>
      <c r="R28" t="n">
        <v>221.7</v>
      </c>
      <c r="S28" t="n">
        <v>164.43</v>
      </c>
      <c r="T28" t="n">
        <v>22247.08</v>
      </c>
      <c r="U28" t="n">
        <v>0.74</v>
      </c>
      <c r="V28" t="n">
        <v>0.89</v>
      </c>
      <c r="W28" t="n">
        <v>19.02</v>
      </c>
      <c r="X28" t="n">
        <v>1.29</v>
      </c>
      <c r="Y28" t="n">
        <v>0.5</v>
      </c>
      <c r="Z28" t="n">
        <v>10</v>
      </c>
      <c r="AA28" t="n">
        <v>2241.005245302912</v>
      </c>
      <c r="AB28" t="n">
        <v>3066.242242797417</v>
      </c>
      <c r="AC28" t="n">
        <v>2773.604386642732</v>
      </c>
      <c r="AD28" t="n">
        <v>2241005.245302911</v>
      </c>
      <c r="AE28" t="n">
        <v>3066242.242797417</v>
      </c>
      <c r="AF28" t="n">
        <v>4.211707082363551e-06</v>
      </c>
      <c r="AG28" t="n">
        <v>45.79166666666666</v>
      </c>
      <c r="AH28" t="n">
        <v>2773604.386642732</v>
      </c>
    </row>
    <row r="29">
      <c r="A29" t="n">
        <v>27</v>
      </c>
      <c r="B29" t="n">
        <v>60</v>
      </c>
      <c r="C29" t="inlineStr">
        <is>
          <t xml:space="preserve">CONCLUIDO	</t>
        </is>
      </c>
      <c r="D29" t="n">
        <v>0.9112</v>
      </c>
      <c r="E29" t="n">
        <v>109.75</v>
      </c>
      <c r="F29" t="n">
        <v>106.92</v>
      </c>
      <c r="G29" t="n">
        <v>237.61</v>
      </c>
      <c r="H29" t="n">
        <v>3.07</v>
      </c>
      <c r="I29" t="n">
        <v>27</v>
      </c>
      <c r="J29" t="n">
        <v>161.57</v>
      </c>
      <c r="K29" t="n">
        <v>45</v>
      </c>
      <c r="L29" t="n">
        <v>28</v>
      </c>
      <c r="M29" t="n">
        <v>25</v>
      </c>
      <c r="N29" t="n">
        <v>28.57</v>
      </c>
      <c r="O29" t="n">
        <v>20160.55</v>
      </c>
      <c r="P29" t="n">
        <v>1017.5</v>
      </c>
      <c r="Q29" t="n">
        <v>1150.89</v>
      </c>
      <c r="R29" t="n">
        <v>218.04</v>
      </c>
      <c r="S29" t="n">
        <v>164.43</v>
      </c>
      <c r="T29" t="n">
        <v>20426.12</v>
      </c>
      <c r="U29" t="n">
        <v>0.75</v>
      </c>
      <c r="V29" t="n">
        <v>0.89</v>
      </c>
      <c r="W29" t="n">
        <v>19.02</v>
      </c>
      <c r="X29" t="n">
        <v>1.19</v>
      </c>
      <c r="Y29" t="n">
        <v>0.5</v>
      </c>
      <c r="Z29" t="n">
        <v>10</v>
      </c>
      <c r="AA29" t="n">
        <v>2226.973611348432</v>
      </c>
      <c r="AB29" t="n">
        <v>3047.043542188897</v>
      </c>
      <c r="AC29" t="n">
        <v>2756.237983074744</v>
      </c>
      <c r="AD29" t="n">
        <v>2226973.611348432</v>
      </c>
      <c r="AE29" t="n">
        <v>3047043.542188897</v>
      </c>
      <c r="AF29" t="n">
        <v>4.217724468018098e-06</v>
      </c>
      <c r="AG29" t="n">
        <v>45.72916666666666</v>
      </c>
      <c r="AH29" t="n">
        <v>2756237.983074744</v>
      </c>
    </row>
    <row r="30">
      <c r="A30" t="n">
        <v>28</v>
      </c>
      <c r="B30" t="n">
        <v>60</v>
      </c>
      <c r="C30" t="inlineStr">
        <is>
          <t xml:space="preserve">CONCLUIDO	</t>
        </is>
      </c>
      <c r="D30" t="n">
        <v>0.911</v>
      </c>
      <c r="E30" t="n">
        <v>109.77</v>
      </c>
      <c r="F30" t="n">
        <v>106.95</v>
      </c>
      <c r="G30" t="n">
        <v>237.66</v>
      </c>
      <c r="H30" t="n">
        <v>3.15</v>
      </c>
      <c r="I30" t="n">
        <v>27</v>
      </c>
      <c r="J30" t="n">
        <v>163</v>
      </c>
      <c r="K30" t="n">
        <v>45</v>
      </c>
      <c r="L30" t="n">
        <v>29</v>
      </c>
      <c r="M30" t="n">
        <v>25</v>
      </c>
      <c r="N30" t="n">
        <v>29</v>
      </c>
      <c r="O30" t="n">
        <v>20336.78</v>
      </c>
      <c r="P30" t="n">
        <v>1018.01</v>
      </c>
      <c r="Q30" t="n">
        <v>1150.87</v>
      </c>
      <c r="R30" t="n">
        <v>219.1</v>
      </c>
      <c r="S30" t="n">
        <v>164.43</v>
      </c>
      <c r="T30" t="n">
        <v>20956.85</v>
      </c>
      <c r="U30" t="n">
        <v>0.75</v>
      </c>
      <c r="V30" t="n">
        <v>0.89</v>
      </c>
      <c r="W30" t="n">
        <v>19.01</v>
      </c>
      <c r="X30" t="n">
        <v>1.21</v>
      </c>
      <c r="Y30" t="n">
        <v>0.5</v>
      </c>
      <c r="Z30" t="n">
        <v>10</v>
      </c>
      <c r="AA30" t="n">
        <v>2227.964827242265</v>
      </c>
      <c r="AB30" t="n">
        <v>3048.399767504197</v>
      </c>
      <c r="AC30" t="n">
        <v>2757.464772149427</v>
      </c>
      <c r="AD30" t="n">
        <v>2227964.827242265</v>
      </c>
      <c r="AE30" t="n">
        <v>3048399.767504198</v>
      </c>
      <c r="AF30" t="n">
        <v>4.216798716378937e-06</v>
      </c>
      <c r="AG30" t="n">
        <v>45.7375</v>
      </c>
      <c r="AH30" t="n">
        <v>2757464.772149427</v>
      </c>
    </row>
    <row r="31">
      <c r="A31" t="n">
        <v>29</v>
      </c>
      <c r="B31" t="n">
        <v>60</v>
      </c>
      <c r="C31" t="inlineStr">
        <is>
          <t xml:space="preserve">CONCLUIDO	</t>
        </is>
      </c>
      <c r="D31" t="n">
        <v>0.9117</v>
      </c>
      <c r="E31" t="n">
        <v>109.68</v>
      </c>
      <c r="F31" t="n">
        <v>106.89</v>
      </c>
      <c r="G31" t="n">
        <v>246.66</v>
      </c>
      <c r="H31" t="n">
        <v>3.23</v>
      </c>
      <c r="I31" t="n">
        <v>26</v>
      </c>
      <c r="J31" t="n">
        <v>164.43</v>
      </c>
      <c r="K31" t="n">
        <v>45</v>
      </c>
      <c r="L31" t="n">
        <v>30</v>
      </c>
      <c r="M31" t="n">
        <v>24</v>
      </c>
      <c r="N31" t="n">
        <v>29.43</v>
      </c>
      <c r="O31" t="n">
        <v>20513.61</v>
      </c>
      <c r="P31" t="n">
        <v>1011.34</v>
      </c>
      <c r="Q31" t="n">
        <v>1150.89</v>
      </c>
      <c r="R31" t="n">
        <v>216.95</v>
      </c>
      <c r="S31" t="n">
        <v>164.43</v>
      </c>
      <c r="T31" t="n">
        <v>19885.35</v>
      </c>
      <c r="U31" t="n">
        <v>0.76</v>
      </c>
      <c r="V31" t="n">
        <v>0.89</v>
      </c>
      <c r="W31" t="n">
        <v>19.02</v>
      </c>
      <c r="X31" t="n">
        <v>1.15</v>
      </c>
      <c r="Y31" t="n">
        <v>0.5</v>
      </c>
      <c r="Z31" t="n">
        <v>10</v>
      </c>
      <c r="AA31" t="n">
        <v>2220.076233489913</v>
      </c>
      <c r="AB31" t="n">
        <v>3037.606245512035</v>
      </c>
      <c r="AC31" t="n">
        <v>2747.701368747394</v>
      </c>
      <c r="AD31" t="n">
        <v>2220076.233489913</v>
      </c>
      <c r="AE31" t="n">
        <v>3037606.245512035</v>
      </c>
      <c r="AF31" t="n">
        <v>4.220038847116001e-06</v>
      </c>
      <c r="AG31" t="n">
        <v>45.70000000000001</v>
      </c>
      <c r="AH31" t="n">
        <v>2747701.368747394</v>
      </c>
    </row>
    <row r="32">
      <c r="A32" t="n">
        <v>30</v>
      </c>
      <c r="B32" t="n">
        <v>60</v>
      </c>
      <c r="C32" t="inlineStr">
        <is>
          <t xml:space="preserve">CONCLUIDO	</t>
        </is>
      </c>
      <c r="D32" t="n">
        <v>0.9124</v>
      </c>
      <c r="E32" t="n">
        <v>109.6</v>
      </c>
      <c r="F32" t="n">
        <v>106.83</v>
      </c>
      <c r="G32" t="n">
        <v>256.39</v>
      </c>
      <c r="H32" t="n">
        <v>3.31</v>
      </c>
      <c r="I32" t="n">
        <v>25</v>
      </c>
      <c r="J32" t="n">
        <v>165.87</v>
      </c>
      <c r="K32" t="n">
        <v>45</v>
      </c>
      <c r="L32" t="n">
        <v>31</v>
      </c>
      <c r="M32" t="n">
        <v>23</v>
      </c>
      <c r="N32" t="n">
        <v>29.87</v>
      </c>
      <c r="O32" t="n">
        <v>20691.03</v>
      </c>
      <c r="P32" t="n">
        <v>1010.43</v>
      </c>
      <c r="Q32" t="n">
        <v>1150.87</v>
      </c>
      <c r="R32" t="n">
        <v>214.98</v>
      </c>
      <c r="S32" t="n">
        <v>164.43</v>
      </c>
      <c r="T32" t="n">
        <v>18906.94</v>
      </c>
      <c r="U32" t="n">
        <v>0.76</v>
      </c>
      <c r="V32" t="n">
        <v>0.89</v>
      </c>
      <c r="W32" t="n">
        <v>19.02</v>
      </c>
      <c r="X32" t="n">
        <v>1.09</v>
      </c>
      <c r="Y32" t="n">
        <v>0.5</v>
      </c>
      <c r="Z32" t="n">
        <v>10</v>
      </c>
      <c r="AA32" t="n">
        <v>2217.696575562378</v>
      </c>
      <c r="AB32" t="n">
        <v>3034.350292552483</v>
      </c>
      <c r="AC32" t="n">
        <v>2744.756159368542</v>
      </c>
      <c r="AD32" t="n">
        <v>2217696.575562378</v>
      </c>
      <c r="AE32" t="n">
        <v>3034350.292552483</v>
      </c>
      <c r="AF32" t="n">
        <v>4.223278977853065e-06</v>
      </c>
      <c r="AG32" t="n">
        <v>45.66666666666666</v>
      </c>
      <c r="AH32" t="n">
        <v>2744756.159368542</v>
      </c>
    </row>
    <row r="33">
      <c r="A33" t="n">
        <v>31</v>
      </c>
      <c r="B33" t="n">
        <v>60</v>
      </c>
      <c r="C33" t="inlineStr">
        <is>
          <t xml:space="preserve">CONCLUIDO	</t>
        </is>
      </c>
      <c r="D33" t="n">
        <v>0.9131</v>
      </c>
      <c r="E33" t="n">
        <v>109.52</v>
      </c>
      <c r="F33" t="n">
        <v>106.77</v>
      </c>
      <c r="G33" t="n">
        <v>266.93</v>
      </c>
      <c r="H33" t="n">
        <v>3.39</v>
      </c>
      <c r="I33" t="n">
        <v>24</v>
      </c>
      <c r="J33" t="n">
        <v>167.31</v>
      </c>
      <c r="K33" t="n">
        <v>45</v>
      </c>
      <c r="L33" t="n">
        <v>32</v>
      </c>
      <c r="M33" t="n">
        <v>22</v>
      </c>
      <c r="N33" t="n">
        <v>30.31</v>
      </c>
      <c r="O33" t="n">
        <v>20869.05</v>
      </c>
      <c r="P33" t="n">
        <v>1005.2</v>
      </c>
      <c r="Q33" t="n">
        <v>1150.87</v>
      </c>
      <c r="R33" t="n">
        <v>212.96</v>
      </c>
      <c r="S33" t="n">
        <v>164.43</v>
      </c>
      <c r="T33" t="n">
        <v>17899.8</v>
      </c>
      <c r="U33" t="n">
        <v>0.77</v>
      </c>
      <c r="V33" t="n">
        <v>0.9</v>
      </c>
      <c r="W33" t="n">
        <v>19.02</v>
      </c>
      <c r="X33" t="n">
        <v>1.04</v>
      </c>
      <c r="Y33" t="n">
        <v>0.5</v>
      </c>
      <c r="Z33" t="n">
        <v>10</v>
      </c>
      <c r="AA33" t="n">
        <v>2211.201103112465</v>
      </c>
      <c r="AB33" t="n">
        <v>3025.462900586491</v>
      </c>
      <c r="AC33" t="n">
        <v>2736.716967618253</v>
      </c>
      <c r="AD33" t="n">
        <v>2211201.103112465</v>
      </c>
      <c r="AE33" t="n">
        <v>3025462.900586491</v>
      </c>
      <c r="AF33" t="n">
        <v>4.226519108590129e-06</v>
      </c>
      <c r="AG33" t="n">
        <v>45.63333333333333</v>
      </c>
      <c r="AH33" t="n">
        <v>2736716.967618253</v>
      </c>
    </row>
    <row r="34">
      <c r="A34" t="n">
        <v>32</v>
      </c>
      <c r="B34" t="n">
        <v>60</v>
      </c>
      <c r="C34" t="inlineStr">
        <is>
          <t xml:space="preserve">CONCLUIDO	</t>
        </is>
      </c>
      <c r="D34" t="n">
        <v>0.9136</v>
      </c>
      <c r="E34" t="n">
        <v>109.46</v>
      </c>
      <c r="F34" t="n">
        <v>106.74</v>
      </c>
      <c r="G34" t="n">
        <v>278.44</v>
      </c>
      <c r="H34" t="n">
        <v>3.47</v>
      </c>
      <c r="I34" t="n">
        <v>23</v>
      </c>
      <c r="J34" t="n">
        <v>168.76</v>
      </c>
      <c r="K34" t="n">
        <v>45</v>
      </c>
      <c r="L34" t="n">
        <v>33</v>
      </c>
      <c r="M34" t="n">
        <v>20</v>
      </c>
      <c r="N34" t="n">
        <v>30.76</v>
      </c>
      <c r="O34" t="n">
        <v>21047.68</v>
      </c>
      <c r="P34" t="n">
        <v>1001.54</v>
      </c>
      <c r="Q34" t="n">
        <v>1150.87</v>
      </c>
      <c r="R34" t="n">
        <v>211.88</v>
      </c>
      <c r="S34" t="n">
        <v>164.43</v>
      </c>
      <c r="T34" t="n">
        <v>17368.21</v>
      </c>
      <c r="U34" t="n">
        <v>0.78</v>
      </c>
      <c r="V34" t="n">
        <v>0.9</v>
      </c>
      <c r="W34" t="n">
        <v>19.01</v>
      </c>
      <c r="X34" t="n">
        <v>1</v>
      </c>
      <c r="Y34" t="n">
        <v>0.5</v>
      </c>
      <c r="Z34" t="n">
        <v>10</v>
      </c>
      <c r="AA34" t="n">
        <v>2206.709345546013</v>
      </c>
      <c r="AB34" t="n">
        <v>3019.317079721714</v>
      </c>
      <c r="AC34" t="n">
        <v>2731.157695271095</v>
      </c>
      <c r="AD34" t="n">
        <v>2206709.345546013</v>
      </c>
      <c r="AE34" t="n">
        <v>3019317.079721713</v>
      </c>
      <c r="AF34" t="n">
        <v>4.228833487688031e-06</v>
      </c>
      <c r="AG34" t="n">
        <v>45.60833333333333</v>
      </c>
      <c r="AH34" t="n">
        <v>2731157.695271095</v>
      </c>
    </row>
    <row r="35">
      <c r="A35" t="n">
        <v>33</v>
      </c>
      <c r="B35" t="n">
        <v>60</v>
      </c>
      <c r="C35" t="inlineStr">
        <is>
          <t xml:space="preserve">CONCLUIDO	</t>
        </is>
      </c>
      <c r="D35" t="n">
        <v>0.9142</v>
      </c>
      <c r="E35" t="n">
        <v>109.39</v>
      </c>
      <c r="F35" t="n">
        <v>106.7</v>
      </c>
      <c r="G35" t="n">
        <v>290.99</v>
      </c>
      <c r="H35" t="n">
        <v>3.54</v>
      </c>
      <c r="I35" t="n">
        <v>22</v>
      </c>
      <c r="J35" t="n">
        <v>170.21</v>
      </c>
      <c r="K35" t="n">
        <v>45</v>
      </c>
      <c r="L35" t="n">
        <v>34</v>
      </c>
      <c r="M35" t="n">
        <v>19</v>
      </c>
      <c r="N35" t="n">
        <v>31.22</v>
      </c>
      <c r="O35" t="n">
        <v>21226.92</v>
      </c>
      <c r="P35" t="n">
        <v>995.46</v>
      </c>
      <c r="Q35" t="n">
        <v>1150.9</v>
      </c>
      <c r="R35" t="n">
        <v>210.57</v>
      </c>
      <c r="S35" t="n">
        <v>164.43</v>
      </c>
      <c r="T35" t="n">
        <v>16716.33</v>
      </c>
      <c r="U35" t="n">
        <v>0.78</v>
      </c>
      <c r="V35" t="n">
        <v>0.9</v>
      </c>
      <c r="W35" t="n">
        <v>19.01</v>
      </c>
      <c r="X35" t="n">
        <v>0.96</v>
      </c>
      <c r="Y35" t="n">
        <v>0.5</v>
      </c>
      <c r="Z35" t="n">
        <v>10</v>
      </c>
      <c r="AA35" t="n">
        <v>2199.696374079679</v>
      </c>
      <c r="AB35" t="n">
        <v>3009.721622771008</v>
      </c>
      <c r="AC35" t="n">
        <v>2722.478015264458</v>
      </c>
      <c r="AD35" t="n">
        <v>2199696.374079679</v>
      </c>
      <c r="AE35" t="n">
        <v>3009721.622771008</v>
      </c>
      <c r="AF35" t="n">
        <v>4.231610742605515e-06</v>
      </c>
      <c r="AG35" t="n">
        <v>45.57916666666667</v>
      </c>
      <c r="AH35" t="n">
        <v>2722478.015264458</v>
      </c>
    </row>
    <row r="36">
      <c r="A36" t="n">
        <v>34</v>
      </c>
      <c r="B36" t="n">
        <v>60</v>
      </c>
      <c r="C36" t="inlineStr">
        <is>
          <t xml:space="preserve">CONCLUIDO	</t>
        </is>
      </c>
      <c r="D36" t="n">
        <v>0.9142</v>
      </c>
      <c r="E36" t="n">
        <v>109.38</v>
      </c>
      <c r="F36" t="n">
        <v>106.69</v>
      </c>
      <c r="G36" t="n">
        <v>290.96</v>
      </c>
      <c r="H36" t="n">
        <v>3.61</v>
      </c>
      <c r="I36" t="n">
        <v>22</v>
      </c>
      <c r="J36" t="n">
        <v>171.67</v>
      </c>
      <c r="K36" t="n">
        <v>45</v>
      </c>
      <c r="L36" t="n">
        <v>35</v>
      </c>
      <c r="M36" t="n">
        <v>18</v>
      </c>
      <c r="N36" t="n">
        <v>31.67</v>
      </c>
      <c r="O36" t="n">
        <v>21406.78</v>
      </c>
      <c r="P36" t="n">
        <v>998.01</v>
      </c>
      <c r="Q36" t="n">
        <v>1150.9</v>
      </c>
      <c r="R36" t="n">
        <v>210.2</v>
      </c>
      <c r="S36" t="n">
        <v>164.43</v>
      </c>
      <c r="T36" t="n">
        <v>16534.1</v>
      </c>
      <c r="U36" t="n">
        <v>0.78</v>
      </c>
      <c r="V36" t="n">
        <v>0.9</v>
      </c>
      <c r="W36" t="n">
        <v>19.01</v>
      </c>
      <c r="X36" t="n">
        <v>0.95</v>
      </c>
      <c r="Y36" t="n">
        <v>0.5</v>
      </c>
      <c r="Z36" t="n">
        <v>10</v>
      </c>
      <c r="AA36" t="n">
        <v>2202.070969064585</v>
      </c>
      <c r="AB36" t="n">
        <v>3012.970648389095</v>
      </c>
      <c r="AC36" t="n">
        <v>2725.41695843759</v>
      </c>
      <c r="AD36" t="n">
        <v>2202070.969064585</v>
      </c>
      <c r="AE36" t="n">
        <v>3012970.648389095</v>
      </c>
      <c r="AF36" t="n">
        <v>4.231610742605515e-06</v>
      </c>
      <c r="AG36" t="n">
        <v>45.575</v>
      </c>
      <c r="AH36" t="n">
        <v>2725416.95843759</v>
      </c>
    </row>
    <row r="37">
      <c r="A37" t="n">
        <v>35</v>
      </c>
      <c r="B37" t="n">
        <v>60</v>
      </c>
      <c r="C37" t="inlineStr">
        <is>
          <t xml:space="preserve">CONCLUIDO	</t>
        </is>
      </c>
      <c r="D37" t="n">
        <v>0.9145</v>
      </c>
      <c r="E37" t="n">
        <v>109.35</v>
      </c>
      <c r="F37" t="n">
        <v>106.68</v>
      </c>
      <c r="G37" t="n">
        <v>304.81</v>
      </c>
      <c r="H37" t="n">
        <v>3.69</v>
      </c>
      <c r="I37" t="n">
        <v>21</v>
      </c>
      <c r="J37" t="n">
        <v>173.13</v>
      </c>
      <c r="K37" t="n">
        <v>45</v>
      </c>
      <c r="L37" t="n">
        <v>36</v>
      </c>
      <c r="M37" t="n">
        <v>13</v>
      </c>
      <c r="N37" t="n">
        <v>32.14</v>
      </c>
      <c r="O37" t="n">
        <v>21587.26</v>
      </c>
      <c r="P37" t="n">
        <v>991.72</v>
      </c>
      <c r="Q37" t="n">
        <v>1150.88</v>
      </c>
      <c r="R37" t="n">
        <v>209.77</v>
      </c>
      <c r="S37" t="n">
        <v>164.43</v>
      </c>
      <c r="T37" t="n">
        <v>16323.1</v>
      </c>
      <c r="U37" t="n">
        <v>0.78</v>
      </c>
      <c r="V37" t="n">
        <v>0.9</v>
      </c>
      <c r="W37" t="n">
        <v>19.02</v>
      </c>
      <c r="X37" t="n">
        <v>0.95</v>
      </c>
      <c r="Y37" t="n">
        <v>0.5</v>
      </c>
      <c r="Z37" t="n">
        <v>10</v>
      </c>
      <c r="AA37" t="n">
        <v>2195.526855517272</v>
      </c>
      <c r="AB37" t="n">
        <v>3004.016703527746</v>
      </c>
      <c r="AC37" t="n">
        <v>2717.317565506868</v>
      </c>
      <c r="AD37" t="n">
        <v>2195526.855517272</v>
      </c>
      <c r="AE37" t="n">
        <v>3004016.703527746</v>
      </c>
      <c r="AF37" t="n">
        <v>4.232999370064257e-06</v>
      </c>
      <c r="AG37" t="n">
        <v>45.5625</v>
      </c>
      <c r="AH37" t="n">
        <v>2717317.565506868</v>
      </c>
    </row>
    <row r="38">
      <c r="A38" t="n">
        <v>36</v>
      </c>
      <c r="B38" t="n">
        <v>60</v>
      </c>
      <c r="C38" t="inlineStr">
        <is>
          <t xml:space="preserve">CONCLUIDO	</t>
        </is>
      </c>
      <c r="D38" t="n">
        <v>0.9147</v>
      </c>
      <c r="E38" t="n">
        <v>109.33</v>
      </c>
      <c r="F38" t="n">
        <v>106.66</v>
      </c>
      <c r="G38" t="n">
        <v>304.74</v>
      </c>
      <c r="H38" t="n">
        <v>3.76</v>
      </c>
      <c r="I38" t="n">
        <v>21</v>
      </c>
      <c r="J38" t="n">
        <v>174.6</v>
      </c>
      <c r="K38" t="n">
        <v>45</v>
      </c>
      <c r="L38" t="n">
        <v>37</v>
      </c>
      <c r="M38" t="n">
        <v>7</v>
      </c>
      <c r="N38" t="n">
        <v>32.61</v>
      </c>
      <c r="O38" t="n">
        <v>21768.38</v>
      </c>
      <c r="P38" t="n">
        <v>996.72</v>
      </c>
      <c r="Q38" t="n">
        <v>1150.87</v>
      </c>
      <c r="R38" t="n">
        <v>208.91</v>
      </c>
      <c r="S38" t="n">
        <v>164.43</v>
      </c>
      <c r="T38" t="n">
        <v>15893.82</v>
      </c>
      <c r="U38" t="n">
        <v>0.79</v>
      </c>
      <c r="V38" t="n">
        <v>0.9</v>
      </c>
      <c r="W38" t="n">
        <v>19.02</v>
      </c>
      <c r="X38" t="n">
        <v>0.93</v>
      </c>
      <c r="Y38" t="n">
        <v>0.5</v>
      </c>
      <c r="Z38" t="n">
        <v>10</v>
      </c>
      <c r="AA38" t="n">
        <v>2199.84563402895</v>
      </c>
      <c r="AB38" t="n">
        <v>3009.925846818486</v>
      </c>
      <c r="AC38" t="n">
        <v>2722.662748455474</v>
      </c>
      <c r="AD38" t="n">
        <v>2199845.63402895</v>
      </c>
      <c r="AE38" t="n">
        <v>3009925.846818486</v>
      </c>
      <c r="AF38" t="n">
        <v>4.233925121703418e-06</v>
      </c>
      <c r="AG38" t="n">
        <v>45.55416666666667</v>
      </c>
      <c r="AH38" t="n">
        <v>2722662.748455474</v>
      </c>
    </row>
    <row r="39">
      <c r="A39" t="n">
        <v>37</v>
      </c>
      <c r="B39" t="n">
        <v>60</v>
      </c>
      <c r="C39" t="inlineStr">
        <is>
          <t xml:space="preserve">CONCLUIDO	</t>
        </is>
      </c>
      <c r="D39" t="n">
        <v>0.9147</v>
      </c>
      <c r="E39" t="n">
        <v>109.33</v>
      </c>
      <c r="F39" t="n">
        <v>106.66</v>
      </c>
      <c r="G39" t="n">
        <v>304.75</v>
      </c>
      <c r="H39" t="n">
        <v>3.83</v>
      </c>
      <c r="I39" t="n">
        <v>21</v>
      </c>
      <c r="J39" t="n">
        <v>176.08</v>
      </c>
      <c r="K39" t="n">
        <v>45</v>
      </c>
      <c r="L39" t="n">
        <v>38</v>
      </c>
      <c r="M39" t="n">
        <v>5</v>
      </c>
      <c r="N39" t="n">
        <v>33.08</v>
      </c>
      <c r="O39" t="n">
        <v>21950.14</v>
      </c>
      <c r="P39" t="n">
        <v>999.97</v>
      </c>
      <c r="Q39" t="n">
        <v>1150.91</v>
      </c>
      <c r="R39" t="n">
        <v>208.67</v>
      </c>
      <c r="S39" t="n">
        <v>164.43</v>
      </c>
      <c r="T39" t="n">
        <v>15772.57</v>
      </c>
      <c r="U39" t="n">
        <v>0.79</v>
      </c>
      <c r="V39" t="n">
        <v>0.9</v>
      </c>
      <c r="W39" t="n">
        <v>19.03</v>
      </c>
      <c r="X39" t="n">
        <v>0.93</v>
      </c>
      <c r="Y39" t="n">
        <v>0.5</v>
      </c>
      <c r="Z39" t="n">
        <v>10</v>
      </c>
      <c r="AA39" t="n">
        <v>2202.939346125615</v>
      </c>
      <c r="AB39" t="n">
        <v>3014.158800194086</v>
      </c>
      <c r="AC39" t="n">
        <v>2726.491714701895</v>
      </c>
      <c r="AD39" t="n">
        <v>2202939.346125614</v>
      </c>
      <c r="AE39" t="n">
        <v>3014158.800194087</v>
      </c>
      <c r="AF39" t="n">
        <v>4.233925121703418e-06</v>
      </c>
      <c r="AG39" t="n">
        <v>45.55416666666667</v>
      </c>
      <c r="AH39" t="n">
        <v>2726491.714701895</v>
      </c>
    </row>
    <row r="40">
      <c r="A40" t="n">
        <v>38</v>
      </c>
      <c r="B40" t="n">
        <v>60</v>
      </c>
      <c r="C40" t="inlineStr">
        <is>
          <t xml:space="preserve">CONCLUIDO	</t>
        </is>
      </c>
      <c r="D40" t="n">
        <v>0.9147</v>
      </c>
      <c r="E40" t="n">
        <v>109.33</v>
      </c>
      <c r="F40" t="n">
        <v>106.66</v>
      </c>
      <c r="G40" t="n">
        <v>304.75</v>
      </c>
      <c r="H40" t="n">
        <v>3.9</v>
      </c>
      <c r="I40" t="n">
        <v>21</v>
      </c>
      <c r="J40" t="n">
        <v>177.56</v>
      </c>
      <c r="K40" t="n">
        <v>45</v>
      </c>
      <c r="L40" t="n">
        <v>39</v>
      </c>
      <c r="M40" t="n">
        <v>3</v>
      </c>
      <c r="N40" t="n">
        <v>33.56</v>
      </c>
      <c r="O40" t="n">
        <v>22132.55</v>
      </c>
      <c r="P40" t="n">
        <v>1006.36</v>
      </c>
      <c r="Q40" t="n">
        <v>1150.88</v>
      </c>
      <c r="R40" t="n">
        <v>208.74</v>
      </c>
      <c r="S40" t="n">
        <v>164.43</v>
      </c>
      <c r="T40" t="n">
        <v>15805.46</v>
      </c>
      <c r="U40" t="n">
        <v>0.79</v>
      </c>
      <c r="V40" t="n">
        <v>0.9</v>
      </c>
      <c r="W40" t="n">
        <v>19.03</v>
      </c>
      <c r="X40" t="n">
        <v>0.93</v>
      </c>
      <c r="Y40" t="n">
        <v>0.5</v>
      </c>
      <c r="Z40" t="n">
        <v>10</v>
      </c>
      <c r="AA40" t="n">
        <v>2209.022060063362</v>
      </c>
      <c r="AB40" t="n">
        <v>3022.481437754114</v>
      </c>
      <c r="AC40" t="n">
        <v>2734.020051414088</v>
      </c>
      <c r="AD40" t="n">
        <v>2209022.060063363</v>
      </c>
      <c r="AE40" t="n">
        <v>3022481.437754114</v>
      </c>
      <c r="AF40" t="n">
        <v>4.233925121703418e-06</v>
      </c>
      <c r="AG40" t="n">
        <v>45.55416666666667</v>
      </c>
      <c r="AH40" t="n">
        <v>2734020.051414088</v>
      </c>
    </row>
    <row r="41">
      <c r="A41" t="n">
        <v>39</v>
      </c>
      <c r="B41" t="n">
        <v>60</v>
      </c>
      <c r="C41" t="inlineStr">
        <is>
          <t xml:space="preserve">CONCLUIDO	</t>
        </is>
      </c>
      <c r="D41" t="n">
        <v>0.9145</v>
      </c>
      <c r="E41" t="n">
        <v>109.35</v>
      </c>
      <c r="F41" t="n">
        <v>106.68</v>
      </c>
      <c r="G41" t="n">
        <v>304.79</v>
      </c>
      <c r="H41" t="n">
        <v>3.96</v>
      </c>
      <c r="I41" t="n">
        <v>21</v>
      </c>
      <c r="J41" t="n">
        <v>179.04</v>
      </c>
      <c r="K41" t="n">
        <v>45</v>
      </c>
      <c r="L41" t="n">
        <v>40</v>
      </c>
      <c r="M41" t="n">
        <v>0</v>
      </c>
      <c r="N41" t="n">
        <v>34.04</v>
      </c>
      <c r="O41" t="n">
        <v>22315.6</v>
      </c>
      <c r="P41" t="n">
        <v>1012.82</v>
      </c>
      <c r="Q41" t="n">
        <v>1150.94</v>
      </c>
      <c r="R41" t="n">
        <v>208.86</v>
      </c>
      <c r="S41" t="n">
        <v>164.43</v>
      </c>
      <c r="T41" t="n">
        <v>15866.53</v>
      </c>
      <c r="U41" t="n">
        <v>0.79</v>
      </c>
      <c r="V41" t="n">
        <v>0.9</v>
      </c>
      <c r="W41" t="n">
        <v>19.04</v>
      </c>
      <c r="X41" t="n">
        <v>0.9399999999999999</v>
      </c>
      <c r="Y41" t="n">
        <v>0.5</v>
      </c>
      <c r="Z41" t="n">
        <v>10</v>
      </c>
      <c r="AA41" t="n">
        <v>2215.616578996825</v>
      </c>
      <c r="AB41" t="n">
        <v>3031.504349488521</v>
      </c>
      <c r="AC41" t="n">
        <v>2742.181829116299</v>
      </c>
      <c r="AD41" t="n">
        <v>2215616.578996825</v>
      </c>
      <c r="AE41" t="n">
        <v>3031504.349488521</v>
      </c>
      <c r="AF41" t="n">
        <v>4.232999370064257e-06</v>
      </c>
      <c r="AG41" t="n">
        <v>45.5625</v>
      </c>
      <c r="AH41" t="n">
        <v>2742181.829116299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2024-09-25T22:07:49Z</dcterms:created>
  <dcterms:modified xmlns:dcterms="http://purl.org/dc/terms/" xmlns:xsi="http://www.w3.org/2001/XMLSchema-instance" xsi:type="dcterms:W3CDTF">2024-09-25T22:07:49Z</dcterms:modified>
</cp:coreProperties>
</file>